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24226"/>
  <mc:AlternateContent xmlns:mc="http://schemas.openxmlformats.org/markup-compatibility/2006">
    <mc:Choice Requires="x15">
      <x15ac:absPath xmlns:x15ac="http://schemas.microsoft.com/office/spreadsheetml/2010/11/ac" url="C:\Users\bruno.fiorillo\Desktop\Pregão 3_2022 - reforma RJ\"/>
    </mc:Choice>
  </mc:AlternateContent>
  <xr:revisionPtr revIDLastSave="0" documentId="13_ncr:1_{6BE2146E-FC06-40E6-828F-CA718A328C13}" xr6:coauthVersionLast="41" xr6:coauthVersionMax="41" xr10:uidLastSave="{00000000-0000-0000-0000-000000000000}"/>
  <bookViews>
    <workbookView xWindow="-28920" yWindow="-120" windowWidth="29040" windowHeight="15840" tabRatio="917" activeTab="2" xr2:uid="{00000000-000D-0000-FFFF-FFFF00000000}"/>
  </bookViews>
  <sheets>
    <sheet name="BDI " sheetId="22" r:id="rId1"/>
    <sheet name="BDI DIF" sheetId="21" r:id="rId2"/>
    <sheet name="PLANILHA GERAL" sheetId="4" r:id="rId3"/>
    <sheet name="CRONOGRAMA" sheetId="6" r:id="rId4"/>
    <sheet name="CURVA ABC MÃO -DE-OBRA" sheetId="37" r:id="rId5"/>
    <sheet name="CURVA ABC MATERIAL" sheetId="38" r:id="rId6"/>
    <sheet name="COMPOSIÇÕES" sheetId="10" r:id="rId7"/>
    <sheet name="COTAÇÕES" sheetId="14" r:id="rId8"/>
  </sheets>
  <definedNames>
    <definedName name="_xlnm.Print_Area" localSheetId="0">'BDI '!$A$1:$I$28</definedName>
    <definedName name="_xlnm.Print_Area" localSheetId="1">'BDI DIF'!$A$1:$I$27</definedName>
    <definedName name="_xlnm.Print_Area" localSheetId="6">COMPOSIÇÕES!$A$1:$I$132</definedName>
    <definedName name="_xlnm.Print_Area" localSheetId="7">COTAÇÕES!$A$1:$E$147</definedName>
    <definedName name="_xlnm.Print_Area" localSheetId="3">CRONOGRAMA!$A$1:$L$30</definedName>
    <definedName name="_xlnm.Print_Area" localSheetId="4">'CURVA ABC MÃO -DE-OBRA'!$A$1:$J$208</definedName>
    <definedName name="_xlnm.Print_Area" localSheetId="5">'CURVA ABC MATERIAL'!$A$1:$J$153</definedName>
    <definedName name="_xlnm.Print_Area" localSheetId="2">'PLANILHA GERAL'!$A$1:$O$209</definedName>
    <definedName name="_xlnm.Print_Titles" localSheetId="3">CRONOGRAMA!$1:$2</definedName>
    <definedName name="_xlnm.Print_Titles" localSheetId="4">'CURVA ABC MÃO -DE-OBRA'!$1:$4</definedName>
    <definedName name="_xlnm.Print_Titles" localSheetId="5">'CURVA ABC MATERIAL'!$1:$4</definedName>
    <definedName name="_xlnm.Print_Titles" localSheetId="2">'PLANILHA GERAL'!$1:$4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38" l="1"/>
  <c r="A14" i="38"/>
  <c r="A5" i="38"/>
  <c r="H159" i="4"/>
  <c r="H51" i="37" s="1"/>
  <c r="H158" i="4"/>
  <c r="H157" i="4"/>
  <c r="H156" i="4"/>
  <c r="H155" i="4"/>
  <c r="H154" i="4"/>
  <c r="J69" i="4"/>
  <c r="J68" i="4"/>
  <c r="J67" i="4"/>
  <c r="J65" i="4"/>
  <c r="J64" i="4"/>
  <c r="J62" i="4"/>
  <c r="J61" i="4"/>
  <c r="J60" i="4"/>
  <c r="J58" i="4"/>
  <c r="J56" i="4"/>
  <c r="J55" i="4"/>
  <c r="J53" i="4"/>
  <c r="J52" i="4"/>
  <c r="J51" i="4"/>
  <c r="J48" i="4"/>
  <c r="J47" i="4"/>
  <c r="J46" i="4"/>
  <c r="J44" i="4"/>
  <c r="J43" i="4"/>
  <c r="J42" i="4"/>
  <c r="J34" i="4"/>
  <c r="J32" i="4"/>
  <c r="J31" i="4"/>
  <c r="J29" i="4"/>
  <c r="J28" i="4"/>
  <c r="J26" i="4"/>
  <c r="J25" i="4"/>
  <c r="J16" i="4"/>
  <c r="J14" i="4"/>
  <c r="J11" i="4"/>
  <c r="J180" i="4"/>
  <c r="D141" i="14"/>
  <c r="C141" i="14"/>
  <c r="B140" i="14"/>
  <c r="B141" i="14" s="1"/>
  <c r="D142" i="14" s="1"/>
  <c r="D133" i="14"/>
  <c r="C133" i="14"/>
  <c r="B132" i="14"/>
  <c r="B133" i="14" s="1"/>
  <c r="D124" i="14"/>
  <c r="D123" i="14"/>
  <c r="C123" i="14"/>
  <c r="C124" i="14" s="1"/>
  <c r="B123" i="14"/>
  <c r="B124" i="14" s="1"/>
  <c r="D116" i="14"/>
  <c r="D115" i="14"/>
  <c r="C115" i="14"/>
  <c r="B115" i="14"/>
  <c r="D114" i="14"/>
  <c r="C114" i="14"/>
  <c r="B114" i="14"/>
  <c r="D106" i="14"/>
  <c r="C106" i="14"/>
  <c r="B106" i="14"/>
  <c r="D98" i="14"/>
  <c r="D97" i="14"/>
  <c r="C97" i="14"/>
  <c r="B97" i="14"/>
  <c r="D88" i="14"/>
  <c r="C88" i="14"/>
  <c r="B88" i="14"/>
  <c r="D79" i="14"/>
  <c r="C79" i="14"/>
  <c r="D80" i="14" s="1"/>
  <c r="B79" i="14"/>
  <c r="D72" i="14"/>
  <c r="I57" i="4" s="1"/>
  <c r="D65" i="14"/>
  <c r="D58" i="14"/>
  <c r="D51" i="14"/>
  <c r="D44" i="14"/>
  <c r="D36" i="14"/>
  <c r="D28" i="14"/>
  <c r="D21" i="14"/>
  <c r="I18" i="14"/>
  <c r="D13" i="14"/>
  <c r="C13" i="14"/>
  <c r="D14" i="14" s="1"/>
  <c r="C6" i="14"/>
  <c r="D7" i="14" s="1"/>
  <c r="F117" i="38"/>
  <c r="F53" i="38"/>
  <c r="F67" i="38"/>
  <c r="F142" i="38"/>
  <c r="F122" i="38"/>
  <c r="F147" i="38"/>
  <c r="F27" i="38"/>
  <c r="F150" i="38"/>
  <c r="F135" i="38"/>
  <c r="F152" i="38"/>
  <c r="F108" i="38"/>
  <c r="F131" i="38"/>
  <c r="F80" i="38"/>
  <c r="F113" i="38"/>
  <c r="F7" i="38"/>
  <c r="F14" i="38"/>
  <c r="F16" i="38"/>
  <c r="F26" i="38"/>
  <c r="F101" i="38"/>
  <c r="F140" i="38"/>
  <c r="F25" i="38"/>
  <c r="F8" i="38"/>
  <c r="F105" i="38"/>
  <c r="F21" i="38"/>
  <c r="F20" i="38"/>
  <c r="F90" i="38"/>
  <c r="F11" i="38"/>
  <c r="F62" i="38"/>
  <c r="F46" i="38"/>
  <c r="F110" i="38"/>
  <c r="F40" i="38"/>
  <c r="F65" i="38"/>
  <c r="F42" i="38"/>
  <c r="F86" i="38"/>
  <c r="F145" i="38"/>
  <c r="F95" i="38"/>
  <c r="F48" i="38"/>
  <c r="F28" i="38"/>
  <c r="F79" i="38"/>
  <c r="F78" i="38"/>
  <c r="F77" i="38"/>
  <c r="F87" i="38"/>
  <c r="F111" i="38"/>
  <c r="F130" i="38"/>
  <c r="F118" i="38"/>
  <c r="F69" i="38"/>
  <c r="F47" i="38"/>
  <c r="F112" i="38"/>
  <c r="F91" i="38"/>
  <c r="F88" i="38"/>
  <c r="F41" i="38"/>
  <c r="F114" i="38"/>
  <c r="F115" i="38"/>
  <c r="F57" i="38"/>
  <c r="F126" i="38"/>
  <c r="F116" i="38"/>
  <c r="F107" i="38"/>
  <c r="F81" i="38"/>
  <c r="F58" i="38"/>
  <c r="F109" i="38"/>
  <c r="F54" i="38"/>
  <c r="F59" i="38"/>
  <c r="F60" i="38"/>
  <c r="F61" i="38"/>
  <c r="F100" i="38"/>
  <c r="F119" i="38"/>
  <c r="F106" i="38"/>
  <c r="F97" i="38"/>
  <c r="F83" i="38"/>
  <c r="F66" i="38"/>
  <c r="F37" i="38"/>
  <c r="F96" i="38"/>
  <c r="F129" i="38"/>
  <c r="F146" i="38"/>
  <c r="F144" i="38"/>
  <c r="F45" i="38"/>
  <c r="F52" i="38"/>
  <c r="F94" i="38"/>
  <c r="F85" i="38"/>
  <c r="F102" i="38"/>
  <c r="F49" i="38"/>
  <c r="F44" i="38"/>
  <c r="F50" i="38"/>
  <c r="F51" i="38"/>
  <c r="F99" i="38"/>
  <c r="F15" i="38"/>
  <c r="F39" i="38"/>
  <c r="F104" i="38"/>
  <c r="F123" i="38"/>
  <c r="F13" i="38"/>
  <c r="F10" i="38"/>
  <c r="F89" i="38"/>
  <c r="F124" i="38"/>
  <c r="F98" i="38"/>
  <c r="F92" i="38"/>
  <c r="F75" i="38"/>
  <c r="F76" i="38"/>
  <c r="F43" i="38"/>
  <c r="F128" i="38"/>
  <c r="F127" i="38"/>
  <c r="F138" i="38"/>
  <c r="F132" i="38"/>
  <c r="F31" i="38"/>
  <c r="F23" i="38"/>
  <c r="F32" i="38"/>
  <c r="G120" i="38"/>
  <c r="D120" i="38"/>
  <c r="C120" i="38"/>
  <c r="B120" i="38"/>
  <c r="A120" i="38"/>
  <c r="G121" i="38"/>
  <c r="D121" i="38"/>
  <c r="C121" i="38"/>
  <c r="B121" i="38"/>
  <c r="A121" i="38"/>
  <c r="G148" i="38"/>
  <c r="D148" i="38"/>
  <c r="C148" i="38"/>
  <c r="B148" i="38"/>
  <c r="A148" i="38"/>
  <c r="G151" i="38"/>
  <c r="D151" i="38"/>
  <c r="C151" i="38"/>
  <c r="B151" i="38"/>
  <c r="A151" i="38"/>
  <c r="G32" i="38"/>
  <c r="D32" i="38"/>
  <c r="C32" i="38"/>
  <c r="B32" i="38"/>
  <c r="A32" i="38"/>
  <c r="G103" i="38"/>
  <c r="D103" i="38"/>
  <c r="C103" i="38"/>
  <c r="B103" i="38"/>
  <c r="A103" i="38"/>
  <c r="G33" i="38"/>
  <c r="D33" i="38"/>
  <c r="C33" i="38"/>
  <c r="B33" i="38"/>
  <c r="A33" i="38"/>
  <c r="G82" i="38"/>
  <c r="D82" i="38"/>
  <c r="C82" i="38"/>
  <c r="B82" i="38"/>
  <c r="A82" i="38"/>
  <c r="G68" i="38"/>
  <c r="D68" i="38"/>
  <c r="C68" i="38"/>
  <c r="B68" i="38"/>
  <c r="A68" i="38"/>
  <c r="G23" i="38"/>
  <c r="D23" i="38"/>
  <c r="C23" i="38"/>
  <c r="B23" i="38"/>
  <c r="A23" i="38"/>
  <c r="G31" i="38"/>
  <c r="D31" i="38"/>
  <c r="C31" i="38"/>
  <c r="B31" i="38"/>
  <c r="A31" i="38"/>
  <c r="G30" i="38"/>
  <c r="D30" i="38"/>
  <c r="C30" i="38"/>
  <c r="B30" i="38"/>
  <c r="A30" i="38"/>
  <c r="G132" i="38"/>
  <c r="D132" i="38"/>
  <c r="C132" i="38"/>
  <c r="A132" i="38"/>
  <c r="G138" i="38"/>
  <c r="D138" i="38"/>
  <c r="C138" i="38"/>
  <c r="A138" i="38"/>
  <c r="G127" i="38"/>
  <c r="D127" i="38"/>
  <c r="C127" i="38"/>
  <c r="B127" i="38"/>
  <c r="A127" i="38"/>
  <c r="G128" i="38"/>
  <c r="D128" i="38"/>
  <c r="C128" i="38"/>
  <c r="A128" i="38"/>
  <c r="G43" i="38"/>
  <c r="D43" i="38"/>
  <c r="C43" i="38"/>
  <c r="B43" i="38"/>
  <c r="A43" i="38"/>
  <c r="G18" i="38"/>
  <c r="D18" i="38"/>
  <c r="C18" i="38"/>
  <c r="B18" i="38"/>
  <c r="A18" i="38"/>
  <c r="G35" i="38"/>
  <c r="D35" i="38"/>
  <c r="C35" i="38"/>
  <c r="B35" i="38"/>
  <c r="A35" i="38"/>
  <c r="G64" i="38"/>
  <c r="D64" i="38"/>
  <c r="C64" i="38"/>
  <c r="B64" i="38"/>
  <c r="A64" i="38"/>
  <c r="G72" i="38"/>
  <c r="D72" i="38"/>
  <c r="C72" i="38"/>
  <c r="B72" i="38"/>
  <c r="A72" i="38"/>
  <c r="G76" i="38"/>
  <c r="C76" i="38"/>
  <c r="B76" i="38"/>
  <c r="A76" i="38"/>
  <c r="G75" i="38"/>
  <c r="D75" i="38"/>
  <c r="C75" i="38"/>
  <c r="B75" i="38"/>
  <c r="A75" i="38"/>
  <c r="G92" i="38"/>
  <c r="D92" i="38"/>
  <c r="C92" i="38"/>
  <c r="B92" i="38"/>
  <c r="A92" i="38"/>
  <c r="G98" i="38"/>
  <c r="D98" i="38"/>
  <c r="C98" i="38"/>
  <c r="B98" i="38"/>
  <c r="A98" i="38"/>
  <c r="G124" i="38"/>
  <c r="D124" i="38"/>
  <c r="C124" i="38"/>
  <c r="B124" i="38"/>
  <c r="A124" i="38"/>
  <c r="G89" i="38"/>
  <c r="D89" i="38"/>
  <c r="C89" i="38"/>
  <c r="B89" i="38"/>
  <c r="A89" i="38"/>
  <c r="G10" i="38"/>
  <c r="D10" i="38"/>
  <c r="C10" i="38"/>
  <c r="B10" i="38"/>
  <c r="A10" i="38"/>
  <c r="G13" i="38"/>
  <c r="D13" i="38"/>
  <c r="C13" i="38"/>
  <c r="B13" i="38"/>
  <c r="A13" i="38"/>
  <c r="G123" i="38"/>
  <c r="D123" i="38"/>
  <c r="C123" i="38"/>
  <c r="B123" i="38"/>
  <c r="A123" i="38"/>
  <c r="G104" i="38"/>
  <c r="D104" i="38"/>
  <c r="C104" i="38"/>
  <c r="B104" i="38"/>
  <c r="A104" i="38"/>
  <c r="G39" i="38"/>
  <c r="D39" i="38"/>
  <c r="C39" i="38"/>
  <c r="B39" i="38"/>
  <c r="A39" i="38"/>
  <c r="G15" i="38"/>
  <c r="D15" i="38"/>
  <c r="C15" i="38"/>
  <c r="B15" i="38"/>
  <c r="A15" i="38"/>
  <c r="G99" i="38"/>
  <c r="D99" i="38"/>
  <c r="C99" i="38"/>
  <c r="B99" i="38"/>
  <c r="A99" i="38"/>
  <c r="G51" i="38"/>
  <c r="D51" i="38"/>
  <c r="C51" i="38"/>
  <c r="B51" i="38"/>
  <c r="A51" i="38"/>
  <c r="G50" i="38"/>
  <c r="D50" i="38"/>
  <c r="C50" i="38"/>
  <c r="B50" i="38"/>
  <c r="A50" i="38"/>
  <c r="G44" i="38"/>
  <c r="D44" i="38"/>
  <c r="C44" i="38"/>
  <c r="B44" i="38"/>
  <c r="A44" i="38"/>
  <c r="G49" i="38"/>
  <c r="D49" i="38"/>
  <c r="C49" i="38"/>
  <c r="B49" i="38"/>
  <c r="A49" i="38"/>
  <c r="G102" i="38"/>
  <c r="C102" i="38"/>
  <c r="B102" i="38"/>
  <c r="A102" i="38"/>
  <c r="G85" i="38"/>
  <c r="D85" i="38"/>
  <c r="C85" i="38"/>
  <c r="B85" i="38"/>
  <c r="A85" i="38"/>
  <c r="G94" i="38"/>
  <c r="D94" i="38"/>
  <c r="C94" i="38"/>
  <c r="B94" i="38"/>
  <c r="A94" i="38"/>
  <c r="G29" i="38"/>
  <c r="D29" i="38"/>
  <c r="C29" i="38"/>
  <c r="B29" i="38"/>
  <c r="A29" i="38"/>
  <c r="G134" i="38"/>
  <c r="D134" i="38"/>
  <c r="C134" i="38"/>
  <c r="B134" i="38"/>
  <c r="A134" i="38"/>
  <c r="G52" i="38"/>
  <c r="D52" i="38"/>
  <c r="C52" i="38"/>
  <c r="B52" i="38"/>
  <c r="A52" i="38"/>
  <c r="G45" i="38"/>
  <c r="D45" i="38"/>
  <c r="C45" i="38"/>
  <c r="B45" i="38"/>
  <c r="A45" i="38"/>
  <c r="G144" i="38"/>
  <c r="D144" i="38"/>
  <c r="C144" i="38"/>
  <c r="A144" i="38"/>
  <c r="G146" i="38"/>
  <c r="D146" i="38"/>
  <c r="C146" i="38"/>
  <c r="A146" i="38"/>
  <c r="G129" i="38"/>
  <c r="D129" i="38"/>
  <c r="C129" i="38"/>
  <c r="B129" i="38"/>
  <c r="A129" i="38"/>
  <c r="G96" i="38"/>
  <c r="D96" i="38"/>
  <c r="C96" i="38"/>
  <c r="A96" i="38"/>
  <c r="G37" i="38"/>
  <c r="D37" i="38"/>
  <c r="C37" i="38"/>
  <c r="B37" i="38"/>
  <c r="A37" i="38"/>
  <c r="G17" i="38"/>
  <c r="D17" i="38"/>
  <c r="C17" i="38"/>
  <c r="B17" i="38"/>
  <c r="A17" i="38"/>
  <c r="G34" i="38"/>
  <c r="D34" i="38"/>
  <c r="C34" i="38"/>
  <c r="B34" i="38"/>
  <c r="A34" i="38"/>
  <c r="G63" i="38"/>
  <c r="D63" i="38"/>
  <c r="C63" i="38"/>
  <c r="B63" i="38"/>
  <c r="A63" i="38"/>
  <c r="G71" i="38"/>
  <c r="D71" i="38"/>
  <c r="C71" i="38"/>
  <c r="B71" i="38"/>
  <c r="A71" i="38"/>
  <c r="G66" i="38"/>
  <c r="C66" i="38"/>
  <c r="B66" i="38"/>
  <c r="A66" i="38"/>
  <c r="G83" i="38"/>
  <c r="D83" i="38"/>
  <c r="C83" i="38"/>
  <c r="B83" i="38"/>
  <c r="A83" i="38"/>
  <c r="G97" i="38"/>
  <c r="D97" i="38"/>
  <c r="C97" i="38"/>
  <c r="B97" i="38"/>
  <c r="A97" i="38"/>
  <c r="G106" i="38"/>
  <c r="D106" i="38"/>
  <c r="C106" i="38"/>
  <c r="B106" i="38"/>
  <c r="A106" i="38"/>
  <c r="G119" i="38"/>
  <c r="D119" i="38"/>
  <c r="C119" i="38"/>
  <c r="B119" i="38"/>
  <c r="A119" i="38"/>
  <c r="G100" i="38"/>
  <c r="D100" i="38"/>
  <c r="C100" i="38"/>
  <c r="B100" i="38"/>
  <c r="A100" i="38"/>
  <c r="G61" i="38"/>
  <c r="D61" i="38"/>
  <c r="C61" i="38"/>
  <c r="B61" i="38"/>
  <c r="A61" i="38"/>
  <c r="G60" i="38"/>
  <c r="D60" i="38"/>
  <c r="C60" i="38"/>
  <c r="B60" i="38"/>
  <c r="A60" i="38"/>
  <c r="G59" i="38"/>
  <c r="D59" i="38"/>
  <c r="C59" i="38"/>
  <c r="B59" i="38"/>
  <c r="A59" i="38"/>
  <c r="G54" i="38"/>
  <c r="D54" i="38"/>
  <c r="C54" i="38"/>
  <c r="B54" i="38"/>
  <c r="A54" i="38"/>
  <c r="G109" i="38"/>
  <c r="D109" i="38"/>
  <c r="C109" i="38"/>
  <c r="B109" i="38"/>
  <c r="A109" i="38"/>
  <c r="G58" i="38"/>
  <c r="D58" i="38"/>
  <c r="C58" i="38"/>
  <c r="B58" i="38"/>
  <c r="A58" i="38"/>
  <c r="G81" i="38"/>
  <c r="D81" i="38"/>
  <c r="C81" i="38"/>
  <c r="B81" i="38"/>
  <c r="A81" i="38"/>
  <c r="G22" i="38"/>
  <c r="D22" i="38"/>
  <c r="C22" i="38"/>
  <c r="B22" i="38"/>
  <c r="A22" i="38"/>
  <c r="G107" i="38"/>
  <c r="D107" i="38"/>
  <c r="C107" i="38"/>
  <c r="B107" i="38"/>
  <c r="A107" i="38"/>
  <c r="G116" i="38"/>
  <c r="D116" i="38"/>
  <c r="C116" i="38"/>
  <c r="B116" i="38"/>
  <c r="A116" i="38"/>
  <c r="G126" i="38"/>
  <c r="D126" i="38"/>
  <c r="C126" i="38"/>
  <c r="B126" i="38"/>
  <c r="A126" i="38"/>
  <c r="G57" i="38"/>
  <c r="D57" i="38"/>
  <c r="C57" i="38"/>
  <c r="B57" i="38"/>
  <c r="A57" i="38"/>
  <c r="G24" i="38"/>
  <c r="D24" i="38"/>
  <c r="C24" i="38"/>
  <c r="B24" i="38"/>
  <c r="A24" i="38"/>
  <c r="G115" i="38"/>
  <c r="D115" i="38"/>
  <c r="C115" i="38"/>
  <c r="B115" i="38"/>
  <c r="A115" i="38"/>
  <c r="G137" i="38"/>
  <c r="D137" i="38"/>
  <c r="C137" i="38"/>
  <c r="B137" i="38"/>
  <c r="A137" i="38"/>
  <c r="G114" i="38"/>
  <c r="D114" i="38"/>
  <c r="C114" i="38"/>
  <c r="B114" i="38"/>
  <c r="A114" i="38"/>
  <c r="G41" i="38"/>
  <c r="D41" i="38"/>
  <c r="C41" i="38"/>
  <c r="B41" i="38"/>
  <c r="A41" i="38"/>
  <c r="G88" i="38"/>
  <c r="D88" i="38"/>
  <c r="C88" i="38"/>
  <c r="B88" i="38"/>
  <c r="A88" i="38"/>
  <c r="G91" i="38"/>
  <c r="D91" i="38"/>
  <c r="C91" i="38"/>
  <c r="B91" i="38"/>
  <c r="A91" i="38"/>
  <c r="G112" i="38"/>
  <c r="D112" i="38"/>
  <c r="C112" i="38"/>
  <c r="B112" i="38"/>
  <c r="A112" i="38"/>
  <c r="G47" i="38"/>
  <c r="D47" i="38"/>
  <c r="C47" i="38"/>
  <c r="B47" i="38"/>
  <c r="A47" i="38"/>
  <c r="G69" i="38"/>
  <c r="D69" i="38"/>
  <c r="C69" i="38"/>
  <c r="B69" i="38"/>
  <c r="A69" i="38"/>
  <c r="G118" i="38"/>
  <c r="D118" i="38"/>
  <c r="C118" i="38"/>
  <c r="B118" i="38"/>
  <c r="A118" i="38"/>
  <c r="G130" i="38"/>
  <c r="D130" i="38"/>
  <c r="C130" i="38"/>
  <c r="B130" i="38"/>
  <c r="A130" i="38"/>
  <c r="G111" i="38"/>
  <c r="D111" i="38"/>
  <c r="C111" i="38"/>
  <c r="B111" i="38"/>
  <c r="A111" i="38"/>
  <c r="G87" i="38"/>
  <c r="D87" i="38"/>
  <c r="C87" i="38"/>
  <c r="B87" i="38"/>
  <c r="A87" i="38"/>
  <c r="G77" i="38"/>
  <c r="D77" i="38"/>
  <c r="C77" i="38"/>
  <c r="B77" i="38"/>
  <c r="A77" i="38"/>
  <c r="G78" i="38"/>
  <c r="D78" i="38"/>
  <c r="C78" i="38"/>
  <c r="B78" i="38"/>
  <c r="A78" i="38"/>
  <c r="G79" i="38"/>
  <c r="D79" i="38"/>
  <c r="C79" i="38"/>
  <c r="B79" i="38"/>
  <c r="A79" i="38"/>
  <c r="G28" i="38"/>
  <c r="D28" i="38"/>
  <c r="C28" i="38"/>
  <c r="B28" i="38"/>
  <c r="A28" i="38"/>
  <c r="G48" i="38"/>
  <c r="D48" i="38"/>
  <c r="C48" i="38"/>
  <c r="B48" i="38"/>
  <c r="A48" i="38"/>
  <c r="G95" i="38"/>
  <c r="D95" i="38"/>
  <c r="C95" i="38"/>
  <c r="B95" i="38"/>
  <c r="A95" i="38"/>
  <c r="G145" i="38"/>
  <c r="D145" i="38"/>
  <c r="C145" i="38"/>
  <c r="B145" i="38"/>
  <c r="A145" i="38"/>
  <c r="G55" i="38"/>
  <c r="D55" i="38"/>
  <c r="C55" i="38"/>
  <c r="B55" i="38"/>
  <c r="A55" i="38"/>
  <c r="G93" i="38"/>
  <c r="D93" i="38"/>
  <c r="C93" i="38"/>
  <c r="B93" i="38"/>
  <c r="A93" i="38"/>
  <c r="G86" i="38"/>
  <c r="D86" i="38"/>
  <c r="C86" i="38"/>
  <c r="B86" i="38"/>
  <c r="A86" i="38"/>
  <c r="G42" i="38"/>
  <c r="D42" i="38"/>
  <c r="C42" i="38"/>
  <c r="B42" i="38"/>
  <c r="A42" i="38"/>
  <c r="G65" i="38"/>
  <c r="D65" i="38"/>
  <c r="C65" i="38"/>
  <c r="B65" i="38"/>
  <c r="A65" i="38"/>
  <c r="G40" i="38"/>
  <c r="D40" i="38"/>
  <c r="C40" i="38"/>
  <c r="B40" i="38"/>
  <c r="A40" i="38"/>
  <c r="G110" i="38"/>
  <c r="D110" i="38"/>
  <c r="C110" i="38"/>
  <c r="B110" i="38"/>
  <c r="A110" i="38"/>
  <c r="G46" i="38"/>
  <c r="D46" i="38"/>
  <c r="C46" i="38"/>
  <c r="B46" i="38"/>
  <c r="A46" i="38"/>
  <c r="G12" i="38"/>
  <c r="D12" i="38"/>
  <c r="B12" i="38"/>
  <c r="A12" i="38"/>
  <c r="G62" i="38"/>
  <c r="D62" i="38"/>
  <c r="C62" i="38"/>
  <c r="B62" i="38"/>
  <c r="A62" i="38"/>
  <c r="G74" i="38"/>
  <c r="D74" i="38"/>
  <c r="C74" i="38"/>
  <c r="B74" i="38"/>
  <c r="A74" i="38"/>
  <c r="G36" i="38"/>
  <c r="D36" i="38"/>
  <c r="C36" i="38"/>
  <c r="B36" i="38"/>
  <c r="A36" i="38"/>
  <c r="G11" i="38"/>
  <c r="D11" i="38"/>
  <c r="C11" i="38"/>
  <c r="B11" i="38"/>
  <c r="A11" i="38"/>
  <c r="H90" i="38"/>
  <c r="G90" i="38"/>
  <c r="D90" i="38"/>
  <c r="C90" i="38"/>
  <c r="B90" i="38"/>
  <c r="A90" i="38"/>
  <c r="H20" i="38"/>
  <c r="G20" i="38"/>
  <c r="D20" i="38"/>
  <c r="C20" i="38"/>
  <c r="B20" i="38"/>
  <c r="A20" i="38"/>
  <c r="H21" i="38"/>
  <c r="G21" i="38"/>
  <c r="D21" i="38"/>
  <c r="C21" i="38"/>
  <c r="B21" i="38"/>
  <c r="A21" i="38"/>
  <c r="H105" i="38"/>
  <c r="G105" i="38"/>
  <c r="D105" i="38"/>
  <c r="C105" i="38"/>
  <c r="B105" i="38"/>
  <c r="A105" i="38"/>
  <c r="H8" i="38"/>
  <c r="G8" i="38"/>
  <c r="C8" i="38"/>
  <c r="B8" i="38"/>
  <c r="A8" i="38"/>
  <c r="H25" i="38"/>
  <c r="G25" i="38"/>
  <c r="D25" i="38"/>
  <c r="C25" i="38"/>
  <c r="B25" i="38"/>
  <c r="A25" i="38"/>
  <c r="D5" i="38"/>
  <c r="C5" i="38"/>
  <c r="B5" i="38"/>
  <c r="G6" i="38"/>
  <c r="D6" i="38"/>
  <c r="C6" i="38"/>
  <c r="B6" i="38"/>
  <c r="A6" i="38"/>
  <c r="H140" i="38"/>
  <c r="G140" i="38"/>
  <c r="D140" i="38"/>
  <c r="C140" i="38"/>
  <c r="B140" i="38"/>
  <c r="A140" i="38"/>
  <c r="G101" i="38"/>
  <c r="D101" i="38"/>
  <c r="C101" i="38"/>
  <c r="B101" i="38"/>
  <c r="A101" i="38"/>
  <c r="G143" i="38"/>
  <c r="D143" i="38"/>
  <c r="C143" i="38"/>
  <c r="B143" i="38"/>
  <c r="A143" i="38"/>
  <c r="G19" i="38"/>
  <c r="D19" i="38"/>
  <c r="C19" i="38"/>
  <c r="B19" i="38"/>
  <c r="A19" i="38"/>
  <c r="H26" i="38"/>
  <c r="G26" i="38"/>
  <c r="D26" i="38"/>
  <c r="C26" i="38"/>
  <c r="B26" i="38"/>
  <c r="A26" i="38"/>
  <c r="H16" i="38"/>
  <c r="G16" i="38"/>
  <c r="E16" i="38"/>
  <c r="D16" i="38"/>
  <c r="C16" i="38"/>
  <c r="B16" i="38"/>
  <c r="A16" i="38"/>
  <c r="H14" i="38"/>
  <c r="G14" i="38"/>
  <c r="E14" i="38"/>
  <c r="D14" i="38"/>
  <c r="C14" i="38"/>
  <c r="B14" i="38"/>
  <c r="G9" i="38"/>
  <c r="E9" i="38"/>
  <c r="D9" i="38"/>
  <c r="C9" i="38"/>
  <c r="B9" i="38"/>
  <c r="A9" i="38"/>
  <c r="H7" i="38"/>
  <c r="G7" i="38"/>
  <c r="E7" i="38"/>
  <c r="D7" i="38"/>
  <c r="C7" i="38"/>
  <c r="B7" i="38"/>
  <c r="A7" i="38"/>
  <c r="G113" i="38"/>
  <c r="E113" i="38"/>
  <c r="D113" i="38"/>
  <c r="C113" i="38"/>
  <c r="B113" i="38"/>
  <c r="A113" i="38"/>
  <c r="G80" i="38"/>
  <c r="E80" i="38"/>
  <c r="D80" i="38"/>
  <c r="C80" i="38"/>
  <c r="B80" i="38"/>
  <c r="A80" i="38"/>
  <c r="G131" i="38"/>
  <c r="E131" i="38"/>
  <c r="D131" i="38"/>
  <c r="C131" i="38"/>
  <c r="B131" i="38"/>
  <c r="A131" i="38"/>
  <c r="G125" i="38"/>
  <c r="E125" i="38"/>
  <c r="D125" i="38"/>
  <c r="C125" i="38"/>
  <c r="B125" i="38"/>
  <c r="A125" i="38"/>
  <c r="G108" i="38"/>
  <c r="E108" i="38"/>
  <c r="D108" i="38"/>
  <c r="C108" i="38"/>
  <c r="B108" i="38"/>
  <c r="A108" i="38"/>
  <c r="G152" i="38"/>
  <c r="E152" i="38"/>
  <c r="D152" i="38"/>
  <c r="C152" i="38"/>
  <c r="B152" i="38"/>
  <c r="A152" i="38"/>
  <c r="G133" i="38"/>
  <c r="E133" i="38"/>
  <c r="D133" i="38"/>
  <c r="C133" i="38"/>
  <c r="B133" i="38"/>
  <c r="A133" i="38"/>
  <c r="G135" i="38"/>
  <c r="E135" i="38"/>
  <c r="D135" i="38"/>
  <c r="C135" i="38"/>
  <c r="B135" i="38"/>
  <c r="A135" i="38"/>
  <c r="G150" i="38"/>
  <c r="E150" i="38"/>
  <c r="D150" i="38"/>
  <c r="C150" i="38"/>
  <c r="B150" i="38"/>
  <c r="A150" i="38"/>
  <c r="G141" i="38"/>
  <c r="E141" i="38"/>
  <c r="D141" i="38"/>
  <c r="C141" i="38"/>
  <c r="B141" i="38"/>
  <c r="A141" i="38"/>
  <c r="G136" i="38"/>
  <c r="E136" i="38"/>
  <c r="D136" i="38"/>
  <c r="C136" i="38"/>
  <c r="B136" i="38"/>
  <c r="A136" i="38"/>
  <c r="G149" i="38"/>
  <c r="E149" i="38"/>
  <c r="D149" i="38"/>
  <c r="C149" i="38"/>
  <c r="B149" i="38"/>
  <c r="A149" i="38"/>
  <c r="G139" i="38"/>
  <c r="E139" i="38"/>
  <c r="D139" i="38"/>
  <c r="C139" i="38"/>
  <c r="B139" i="38"/>
  <c r="A139" i="38"/>
  <c r="G38" i="38"/>
  <c r="E38" i="38"/>
  <c r="D38" i="38"/>
  <c r="C38" i="38"/>
  <c r="B38" i="38"/>
  <c r="A38" i="38"/>
  <c r="E27" i="38"/>
  <c r="D27" i="38"/>
  <c r="C27" i="38"/>
  <c r="B27" i="38"/>
  <c r="A27" i="38"/>
  <c r="E147" i="38"/>
  <c r="D147" i="38"/>
  <c r="C147" i="38"/>
  <c r="B147" i="38"/>
  <c r="A147" i="38"/>
  <c r="E122" i="38"/>
  <c r="D122" i="38"/>
  <c r="C122" i="38"/>
  <c r="B122" i="38"/>
  <c r="A122" i="38"/>
  <c r="G142" i="38"/>
  <c r="E142" i="38"/>
  <c r="D142" i="38"/>
  <c r="C142" i="38"/>
  <c r="B142" i="38"/>
  <c r="A142" i="38"/>
  <c r="G73" i="38"/>
  <c r="E73" i="38"/>
  <c r="D73" i="38"/>
  <c r="C73" i="38"/>
  <c r="B73" i="38"/>
  <c r="A73" i="38"/>
  <c r="G67" i="38"/>
  <c r="E67" i="38"/>
  <c r="D67" i="38"/>
  <c r="C67" i="38"/>
  <c r="B67" i="38"/>
  <c r="A67" i="38"/>
  <c r="G56" i="38"/>
  <c r="E56" i="38"/>
  <c r="D56" i="38"/>
  <c r="C56" i="38"/>
  <c r="B56" i="38"/>
  <c r="A56" i="38"/>
  <c r="G53" i="38"/>
  <c r="E53" i="38"/>
  <c r="D53" i="38"/>
  <c r="C53" i="38"/>
  <c r="B53" i="38"/>
  <c r="A53" i="38"/>
  <c r="G84" i="38"/>
  <c r="GIF28" i="38" s="1"/>
  <c r="GIG28" i="38" s="1"/>
  <c r="E84" i="38"/>
  <c r="D84" i="38"/>
  <c r="C84" i="38"/>
  <c r="B84" i="38"/>
  <c r="A84" i="38"/>
  <c r="E117" i="38"/>
  <c r="D117" i="38"/>
  <c r="C117" i="38"/>
  <c r="B117" i="38"/>
  <c r="A117" i="38"/>
  <c r="G70" i="38"/>
  <c r="E70" i="38"/>
  <c r="D70" i="38"/>
  <c r="C70" i="38"/>
  <c r="B70" i="38"/>
  <c r="A70" i="38"/>
  <c r="G11" i="37"/>
  <c r="G48" i="37"/>
  <c r="D48" i="37"/>
  <c r="C48" i="37"/>
  <c r="B48" i="37"/>
  <c r="A48" i="37"/>
  <c r="G53" i="37"/>
  <c r="D53" i="37"/>
  <c r="C53" i="37"/>
  <c r="B53" i="37"/>
  <c r="A53" i="37"/>
  <c r="G97" i="37"/>
  <c r="D97" i="37"/>
  <c r="C97" i="37"/>
  <c r="B97" i="37"/>
  <c r="A97" i="37"/>
  <c r="G140" i="37"/>
  <c r="D140" i="37"/>
  <c r="C140" i="37"/>
  <c r="B140" i="37"/>
  <c r="A140" i="37"/>
  <c r="I206" i="37"/>
  <c r="H206" i="37"/>
  <c r="G206" i="37"/>
  <c r="F206" i="37"/>
  <c r="C206" i="37"/>
  <c r="B206" i="37"/>
  <c r="A206" i="37"/>
  <c r="G27" i="37"/>
  <c r="F27" i="37"/>
  <c r="D27" i="37"/>
  <c r="C27" i="37"/>
  <c r="B27" i="37"/>
  <c r="A27" i="37"/>
  <c r="I205" i="37"/>
  <c r="H205" i="37"/>
  <c r="G205" i="37"/>
  <c r="F205" i="37"/>
  <c r="D205" i="37"/>
  <c r="C205" i="37"/>
  <c r="B205" i="37"/>
  <c r="A205" i="37"/>
  <c r="G76" i="37"/>
  <c r="D76" i="37"/>
  <c r="C76" i="37"/>
  <c r="B76" i="37"/>
  <c r="A76" i="37"/>
  <c r="G23" i="37"/>
  <c r="D23" i="37"/>
  <c r="C23" i="37"/>
  <c r="B23" i="37"/>
  <c r="A23" i="37"/>
  <c r="G47" i="37"/>
  <c r="D47" i="37"/>
  <c r="C47" i="37"/>
  <c r="B47" i="37"/>
  <c r="A47" i="37"/>
  <c r="G30" i="37"/>
  <c r="D30" i="37"/>
  <c r="C30" i="37"/>
  <c r="B30" i="37"/>
  <c r="A30" i="37"/>
  <c r="I204" i="37"/>
  <c r="H204" i="37"/>
  <c r="G204" i="37"/>
  <c r="F204" i="37"/>
  <c r="D204" i="37"/>
  <c r="C204" i="37"/>
  <c r="B204" i="37"/>
  <c r="A204" i="37"/>
  <c r="G50" i="37"/>
  <c r="F50" i="37"/>
  <c r="D50" i="37"/>
  <c r="C50" i="37"/>
  <c r="B50" i="37"/>
  <c r="A50" i="37"/>
  <c r="G58" i="37"/>
  <c r="F58" i="37"/>
  <c r="D58" i="37"/>
  <c r="C58" i="37"/>
  <c r="B58" i="37"/>
  <c r="A58" i="37"/>
  <c r="G57" i="37"/>
  <c r="D57" i="37"/>
  <c r="C57" i="37"/>
  <c r="B57" i="37"/>
  <c r="A57" i="37"/>
  <c r="G70" i="37"/>
  <c r="F70" i="37"/>
  <c r="D70" i="37"/>
  <c r="C70" i="37"/>
  <c r="A70" i="37"/>
  <c r="G85" i="37"/>
  <c r="F85" i="37"/>
  <c r="D85" i="37"/>
  <c r="C85" i="37"/>
  <c r="A85" i="37"/>
  <c r="G56" i="37"/>
  <c r="F56" i="37"/>
  <c r="D56" i="37"/>
  <c r="C56" i="37"/>
  <c r="B56" i="37"/>
  <c r="A56" i="37"/>
  <c r="G66" i="37"/>
  <c r="F66" i="37"/>
  <c r="D66" i="37"/>
  <c r="C66" i="37"/>
  <c r="A66" i="37"/>
  <c r="G17" i="37"/>
  <c r="F17" i="37"/>
  <c r="D17" i="37"/>
  <c r="C17" i="37"/>
  <c r="B17" i="37"/>
  <c r="A17" i="37"/>
  <c r="I203" i="37"/>
  <c r="H203" i="37"/>
  <c r="G203" i="37"/>
  <c r="F203" i="37"/>
  <c r="D203" i="37"/>
  <c r="C203" i="37"/>
  <c r="B203" i="37"/>
  <c r="A203" i="37"/>
  <c r="G83" i="37"/>
  <c r="D83" i="37"/>
  <c r="C83" i="37"/>
  <c r="B83" i="37"/>
  <c r="A83" i="37"/>
  <c r="G103" i="37"/>
  <c r="D103" i="37"/>
  <c r="C103" i="37"/>
  <c r="B103" i="37"/>
  <c r="A103" i="37"/>
  <c r="G112" i="37"/>
  <c r="D112" i="37"/>
  <c r="C112" i="37"/>
  <c r="B112" i="37"/>
  <c r="A112" i="37"/>
  <c r="G118" i="37"/>
  <c r="D118" i="37"/>
  <c r="C118" i="37"/>
  <c r="B118" i="37"/>
  <c r="A118" i="37"/>
  <c r="I202" i="37"/>
  <c r="H202" i="37"/>
  <c r="G202" i="37"/>
  <c r="F202" i="37"/>
  <c r="D202" i="37"/>
  <c r="C202" i="37"/>
  <c r="B202" i="37"/>
  <c r="A202" i="37"/>
  <c r="I201" i="37"/>
  <c r="H201" i="37"/>
  <c r="G201" i="37"/>
  <c r="F201" i="37"/>
  <c r="D201" i="37"/>
  <c r="C201" i="37"/>
  <c r="B201" i="37"/>
  <c r="A201" i="37"/>
  <c r="F200" i="37"/>
  <c r="D200" i="37"/>
  <c r="C200" i="37"/>
  <c r="B200" i="37"/>
  <c r="A200" i="37"/>
  <c r="G42" i="37"/>
  <c r="F42" i="37"/>
  <c r="C42" i="37"/>
  <c r="B42" i="37"/>
  <c r="A42" i="37"/>
  <c r="G134" i="37"/>
  <c r="F134" i="37"/>
  <c r="D134" i="37"/>
  <c r="C134" i="37"/>
  <c r="B134" i="37"/>
  <c r="A134" i="37"/>
  <c r="I199" i="37"/>
  <c r="H199" i="37"/>
  <c r="G199" i="37"/>
  <c r="F199" i="37"/>
  <c r="D199" i="37"/>
  <c r="C199" i="37"/>
  <c r="B199" i="37"/>
  <c r="A199" i="37"/>
  <c r="G138" i="37"/>
  <c r="F138" i="37"/>
  <c r="D138" i="37"/>
  <c r="C138" i="37"/>
  <c r="B138" i="37"/>
  <c r="A138" i="37"/>
  <c r="G133" i="37"/>
  <c r="F133" i="37"/>
  <c r="D133" i="37"/>
  <c r="C133" i="37"/>
  <c r="B133" i="37"/>
  <c r="A133" i="37"/>
  <c r="G122" i="37"/>
  <c r="F122" i="37"/>
  <c r="D122" i="37"/>
  <c r="C122" i="37"/>
  <c r="B122" i="37"/>
  <c r="A122" i="37"/>
  <c r="I198" i="37"/>
  <c r="H198" i="37"/>
  <c r="G198" i="37"/>
  <c r="F198" i="37"/>
  <c r="D198" i="37"/>
  <c r="C198" i="37"/>
  <c r="B198" i="37"/>
  <c r="A198" i="37"/>
  <c r="G139" i="37"/>
  <c r="F139" i="37"/>
  <c r="D139" i="37"/>
  <c r="C139" i="37"/>
  <c r="B139" i="37"/>
  <c r="A139" i="37"/>
  <c r="H197" i="37"/>
  <c r="G197" i="37"/>
  <c r="F197" i="37"/>
  <c r="D197" i="37"/>
  <c r="C197" i="37"/>
  <c r="B197" i="37"/>
  <c r="A197" i="37"/>
  <c r="G69" i="37"/>
  <c r="F69" i="37"/>
  <c r="D69" i="37"/>
  <c r="C69" i="37"/>
  <c r="B69" i="37"/>
  <c r="A69" i="37"/>
  <c r="G79" i="37"/>
  <c r="F79" i="37"/>
  <c r="D79" i="37"/>
  <c r="C79" i="37"/>
  <c r="B79" i="37"/>
  <c r="A79" i="37"/>
  <c r="G78" i="37"/>
  <c r="F78" i="37"/>
  <c r="D78" i="37"/>
  <c r="C78" i="37"/>
  <c r="B78" i="37"/>
  <c r="A78" i="37"/>
  <c r="G54" i="37"/>
  <c r="F54" i="37"/>
  <c r="D54" i="37"/>
  <c r="C54" i="37"/>
  <c r="B54" i="37"/>
  <c r="A54" i="37"/>
  <c r="G104" i="37"/>
  <c r="F104" i="37"/>
  <c r="D104" i="37"/>
  <c r="C104" i="37"/>
  <c r="B104" i="37"/>
  <c r="A104" i="37"/>
  <c r="F196" i="37"/>
  <c r="D196" i="37"/>
  <c r="C196" i="37"/>
  <c r="B196" i="37"/>
  <c r="A196" i="37"/>
  <c r="F195" i="37"/>
  <c r="D195" i="37"/>
  <c r="C195" i="37"/>
  <c r="B195" i="37"/>
  <c r="A195" i="37"/>
  <c r="F194" i="37"/>
  <c r="D194" i="37"/>
  <c r="C194" i="37"/>
  <c r="B194" i="37"/>
  <c r="A194" i="37"/>
  <c r="F193" i="37"/>
  <c r="D193" i="37"/>
  <c r="C193" i="37"/>
  <c r="B193" i="37"/>
  <c r="A193" i="37"/>
  <c r="F192" i="37"/>
  <c r="D192" i="37"/>
  <c r="C192" i="37"/>
  <c r="B192" i="37"/>
  <c r="A192" i="37"/>
  <c r="H191" i="37"/>
  <c r="G191" i="37"/>
  <c r="F191" i="37"/>
  <c r="D191" i="37"/>
  <c r="C191" i="37"/>
  <c r="B191" i="37"/>
  <c r="A191" i="37"/>
  <c r="G51" i="37"/>
  <c r="F51" i="37"/>
  <c r="D51" i="37"/>
  <c r="C51" i="37"/>
  <c r="B51" i="37"/>
  <c r="A51" i="37"/>
  <c r="H68" i="37"/>
  <c r="G68" i="37"/>
  <c r="F68" i="37"/>
  <c r="D68" i="37"/>
  <c r="C68" i="37"/>
  <c r="B68" i="37"/>
  <c r="A68" i="37"/>
  <c r="H161" i="37"/>
  <c r="G161" i="37"/>
  <c r="F161" i="37"/>
  <c r="D161" i="37"/>
  <c r="C161" i="37"/>
  <c r="B161" i="37"/>
  <c r="A161" i="37"/>
  <c r="H160" i="37"/>
  <c r="G160" i="37"/>
  <c r="F160" i="37"/>
  <c r="D160" i="37"/>
  <c r="C160" i="37"/>
  <c r="B160" i="37"/>
  <c r="A160" i="37"/>
  <c r="H159" i="37"/>
  <c r="G159" i="37"/>
  <c r="F159" i="37"/>
  <c r="D159" i="37"/>
  <c r="C159" i="37"/>
  <c r="B159" i="37"/>
  <c r="A159" i="37"/>
  <c r="H158" i="37"/>
  <c r="G158" i="37"/>
  <c r="F158" i="37"/>
  <c r="D158" i="37"/>
  <c r="C158" i="37"/>
  <c r="B158" i="37"/>
  <c r="A158" i="37"/>
  <c r="F190" i="37"/>
  <c r="D190" i="37"/>
  <c r="C190" i="37"/>
  <c r="B190" i="37"/>
  <c r="A190" i="37"/>
  <c r="G49" i="37"/>
  <c r="F49" i="37"/>
  <c r="C49" i="37"/>
  <c r="B49" i="37"/>
  <c r="A49" i="37"/>
  <c r="G44" i="37"/>
  <c r="F44" i="37"/>
  <c r="D44" i="37"/>
  <c r="C44" i="37"/>
  <c r="B44" i="37"/>
  <c r="A44" i="37"/>
  <c r="G46" i="37"/>
  <c r="F46" i="37"/>
  <c r="D46" i="37"/>
  <c r="C46" i="37"/>
  <c r="B46" i="37"/>
  <c r="A46" i="37"/>
  <c r="G18" i="37"/>
  <c r="D18" i="37"/>
  <c r="C18" i="37"/>
  <c r="B18" i="37"/>
  <c r="A18" i="37"/>
  <c r="G189" i="37"/>
  <c r="D189" i="37"/>
  <c r="C189" i="37"/>
  <c r="B189" i="37"/>
  <c r="A189" i="37"/>
  <c r="I188" i="37"/>
  <c r="H188" i="37"/>
  <c r="G188" i="37"/>
  <c r="F188" i="37"/>
  <c r="D188" i="37"/>
  <c r="C188" i="37"/>
  <c r="B188" i="37"/>
  <c r="A188" i="37"/>
  <c r="G82" i="37"/>
  <c r="F82" i="37"/>
  <c r="D82" i="37"/>
  <c r="C82" i="37"/>
  <c r="B82" i="37"/>
  <c r="A82" i="37"/>
  <c r="G73" i="37"/>
  <c r="F73" i="37"/>
  <c r="D73" i="37"/>
  <c r="C73" i="37"/>
  <c r="B73" i="37"/>
  <c r="A73" i="37"/>
  <c r="G93" i="37"/>
  <c r="F93" i="37"/>
  <c r="D93" i="37"/>
  <c r="C93" i="37"/>
  <c r="A93" i="37"/>
  <c r="G108" i="37"/>
  <c r="F108" i="37"/>
  <c r="D108" i="37"/>
  <c r="C108" i="37"/>
  <c r="A108" i="37"/>
  <c r="G61" i="37"/>
  <c r="F61" i="37"/>
  <c r="D61" i="37"/>
  <c r="C61" i="37"/>
  <c r="B61" i="37"/>
  <c r="A61" i="37"/>
  <c r="G37" i="37"/>
  <c r="F37" i="37"/>
  <c r="D37" i="37"/>
  <c r="C37" i="37"/>
  <c r="A37" i="37"/>
  <c r="G14" i="37"/>
  <c r="F14" i="37"/>
  <c r="D14" i="37"/>
  <c r="C14" i="37"/>
  <c r="B14" i="37"/>
  <c r="A14" i="37"/>
  <c r="G187" i="37"/>
  <c r="F187" i="37"/>
  <c r="D187" i="37"/>
  <c r="C187" i="37"/>
  <c r="B187" i="37"/>
  <c r="A187" i="37"/>
  <c r="G88" i="37"/>
  <c r="D88" i="37"/>
  <c r="C88" i="37"/>
  <c r="B88" i="37"/>
  <c r="A88" i="37"/>
  <c r="G102" i="37"/>
  <c r="D102" i="37"/>
  <c r="C102" i="37"/>
  <c r="B102" i="37"/>
  <c r="A102" i="37"/>
  <c r="G111" i="37"/>
  <c r="D111" i="37"/>
  <c r="C111" i="37"/>
  <c r="B111" i="37"/>
  <c r="A111" i="37"/>
  <c r="G117" i="37"/>
  <c r="D117" i="37"/>
  <c r="C117" i="37"/>
  <c r="B117" i="37"/>
  <c r="A117" i="37"/>
  <c r="I186" i="37"/>
  <c r="H186" i="37"/>
  <c r="G186" i="37"/>
  <c r="F186" i="37"/>
  <c r="D186" i="37"/>
  <c r="C186" i="37"/>
  <c r="B186" i="37"/>
  <c r="A186" i="37"/>
  <c r="I185" i="37"/>
  <c r="H185" i="37"/>
  <c r="G185" i="37"/>
  <c r="F185" i="37"/>
  <c r="D185" i="37"/>
  <c r="C185" i="37"/>
  <c r="B185" i="37"/>
  <c r="A185" i="37"/>
  <c r="G184" i="37"/>
  <c r="F184" i="37"/>
  <c r="C184" i="37"/>
  <c r="B184" i="37"/>
  <c r="A184" i="37"/>
  <c r="G132" i="37"/>
  <c r="F132" i="37"/>
  <c r="D132" i="37"/>
  <c r="C132" i="37"/>
  <c r="B132" i="37"/>
  <c r="A132" i="37"/>
  <c r="G131" i="37"/>
  <c r="F131" i="37"/>
  <c r="D131" i="37"/>
  <c r="C131" i="37"/>
  <c r="B131" i="37"/>
  <c r="A131" i="37"/>
  <c r="G130" i="37"/>
  <c r="F130" i="37"/>
  <c r="D130" i="37"/>
  <c r="C130" i="37"/>
  <c r="B130" i="37"/>
  <c r="A130" i="37"/>
  <c r="G137" i="37"/>
  <c r="F137" i="37"/>
  <c r="D137" i="37"/>
  <c r="C137" i="37"/>
  <c r="B137" i="37"/>
  <c r="A137" i="37"/>
  <c r="G92" i="37"/>
  <c r="F92" i="37"/>
  <c r="D92" i="37"/>
  <c r="C92" i="37"/>
  <c r="B92" i="37"/>
  <c r="A92" i="37"/>
  <c r="H183" i="37"/>
  <c r="G183" i="37"/>
  <c r="F183" i="37"/>
  <c r="D183" i="37"/>
  <c r="C183" i="37"/>
  <c r="B183" i="37"/>
  <c r="A183" i="37"/>
  <c r="G143" i="37"/>
  <c r="F143" i="37"/>
  <c r="D143" i="37"/>
  <c r="C143" i="37"/>
  <c r="B143" i="37"/>
  <c r="A143" i="37"/>
  <c r="G142" i="37"/>
  <c r="F142" i="37"/>
  <c r="D142" i="37"/>
  <c r="C142" i="37"/>
  <c r="B142" i="37"/>
  <c r="A142" i="37"/>
  <c r="G141" i="37"/>
  <c r="F141" i="37"/>
  <c r="D141" i="37"/>
  <c r="C141" i="37"/>
  <c r="B141" i="37"/>
  <c r="A141" i="37"/>
  <c r="G36" i="37"/>
  <c r="F36" i="37"/>
  <c r="D36" i="37"/>
  <c r="C36" i="37"/>
  <c r="A36" i="37"/>
  <c r="G80" i="37"/>
  <c r="F80" i="37"/>
  <c r="D80" i="37"/>
  <c r="C80" i="37"/>
  <c r="B80" i="37"/>
  <c r="A80" i="37"/>
  <c r="G90" i="37"/>
  <c r="F90" i="37"/>
  <c r="D90" i="37"/>
  <c r="C90" i="37"/>
  <c r="B90" i="37"/>
  <c r="A90" i="37"/>
  <c r="G63" i="37"/>
  <c r="F63" i="37"/>
  <c r="D63" i="37"/>
  <c r="C63" i="37"/>
  <c r="B63" i="37"/>
  <c r="A63" i="37"/>
  <c r="G84" i="37"/>
  <c r="F84" i="37"/>
  <c r="D84" i="37"/>
  <c r="C84" i="37"/>
  <c r="B84" i="37"/>
  <c r="A84" i="37"/>
  <c r="G20" i="37"/>
  <c r="D20" i="37"/>
  <c r="C20" i="37"/>
  <c r="B20" i="37"/>
  <c r="A20" i="37"/>
  <c r="G145" i="37"/>
  <c r="F145" i="37"/>
  <c r="D145" i="37"/>
  <c r="C145" i="37"/>
  <c r="B145" i="37"/>
  <c r="A145" i="37"/>
  <c r="G147" i="37"/>
  <c r="F147" i="37"/>
  <c r="D147" i="37"/>
  <c r="C147" i="37"/>
  <c r="B147" i="37"/>
  <c r="A147" i="37"/>
  <c r="G100" i="37"/>
  <c r="F100" i="37"/>
  <c r="D100" i="37"/>
  <c r="C100" i="37"/>
  <c r="B100" i="37"/>
  <c r="A100" i="37"/>
  <c r="G65" i="37"/>
  <c r="F65" i="37"/>
  <c r="D65" i="37"/>
  <c r="C65" i="37"/>
  <c r="B65" i="37"/>
  <c r="A65" i="37"/>
  <c r="G25" i="37"/>
  <c r="D25" i="37"/>
  <c r="C25" i="37"/>
  <c r="B25" i="37"/>
  <c r="A25" i="37"/>
  <c r="F182" i="37"/>
  <c r="D182" i="37"/>
  <c r="C182" i="37"/>
  <c r="A182" i="37"/>
  <c r="G67" i="37"/>
  <c r="F67" i="37"/>
  <c r="D67" i="37"/>
  <c r="C67" i="37"/>
  <c r="B67" i="37"/>
  <c r="A67" i="37"/>
  <c r="G107" i="37"/>
  <c r="F107" i="37"/>
  <c r="D107" i="37"/>
  <c r="C107" i="37"/>
  <c r="B107" i="37"/>
  <c r="A107" i="37"/>
  <c r="G151" i="37"/>
  <c r="D151" i="37"/>
  <c r="C151" i="37"/>
  <c r="B151" i="37"/>
  <c r="A151" i="37"/>
  <c r="G146" i="37"/>
  <c r="F146" i="37"/>
  <c r="D146" i="37"/>
  <c r="C146" i="37"/>
  <c r="B146" i="37"/>
  <c r="A146" i="37"/>
  <c r="G181" i="37"/>
  <c r="F181" i="37"/>
  <c r="D181" i="37"/>
  <c r="C181" i="37"/>
  <c r="B181" i="37"/>
  <c r="A181" i="37"/>
  <c r="G39" i="37"/>
  <c r="F39" i="37"/>
  <c r="D39" i="37"/>
  <c r="C39" i="37"/>
  <c r="B39" i="37"/>
  <c r="A39" i="37"/>
  <c r="G86" i="37"/>
  <c r="F86" i="37"/>
  <c r="D86" i="37"/>
  <c r="C86" i="37"/>
  <c r="B86" i="37"/>
  <c r="A86" i="37"/>
  <c r="G71" i="37"/>
  <c r="F71" i="37"/>
  <c r="D71" i="37"/>
  <c r="C71" i="37"/>
  <c r="B71" i="37"/>
  <c r="A71" i="37"/>
  <c r="G135" i="37"/>
  <c r="F135" i="37"/>
  <c r="D135" i="37"/>
  <c r="C135" i="37"/>
  <c r="B135" i="37"/>
  <c r="A135" i="37"/>
  <c r="G74" i="37"/>
  <c r="F74" i="37"/>
  <c r="D74" i="37"/>
  <c r="C74" i="37"/>
  <c r="B74" i="37"/>
  <c r="A74" i="37"/>
  <c r="G38" i="37"/>
  <c r="F38" i="37"/>
  <c r="D38" i="37"/>
  <c r="C38" i="37"/>
  <c r="B38" i="37"/>
  <c r="A38" i="37"/>
  <c r="G148" i="37"/>
  <c r="F148" i="37"/>
  <c r="D148" i="37"/>
  <c r="C148" i="37"/>
  <c r="B148" i="37"/>
  <c r="A148" i="37"/>
  <c r="G149" i="37"/>
  <c r="F149" i="37"/>
  <c r="D149" i="37"/>
  <c r="C149" i="37"/>
  <c r="B149" i="37"/>
  <c r="A149" i="37"/>
  <c r="G144" i="37"/>
  <c r="F144" i="37"/>
  <c r="D144" i="37"/>
  <c r="C144" i="37"/>
  <c r="B144" i="37"/>
  <c r="A144" i="37"/>
  <c r="G121" i="37"/>
  <c r="F121" i="37"/>
  <c r="D121" i="37"/>
  <c r="C121" i="37"/>
  <c r="B121" i="37"/>
  <c r="A121" i="37"/>
  <c r="G126" i="37"/>
  <c r="F126" i="37"/>
  <c r="D126" i="37"/>
  <c r="C126" i="37"/>
  <c r="B126" i="37"/>
  <c r="A126" i="37"/>
  <c r="G125" i="37"/>
  <c r="F125" i="37"/>
  <c r="D125" i="37"/>
  <c r="C125" i="37"/>
  <c r="B125" i="37"/>
  <c r="A125" i="37"/>
  <c r="G124" i="37"/>
  <c r="F124" i="37"/>
  <c r="D124" i="37"/>
  <c r="C124" i="37"/>
  <c r="B124" i="37"/>
  <c r="A124" i="37"/>
  <c r="G120" i="37"/>
  <c r="F120" i="37"/>
  <c r="D120" i="37"/>
  <c r="C120" i="37"/>
  <c r="B120" i="37"/>
  <c r="A120" i="37"/>
  <c r="G119" i="37"/>
  <c r="F119" i="37"/>
  <c r="D119" i="37"/>
  <c r="C119" i="37"/>
  <c r="B119" i="37"/>
  <c r="A119" i="37"/>
  <c r="G164" i="37"/>
  <c r="F164" i="37"/>
  <c r="D164" i="37"/>
  <c r="C164" i="37"/>
  <c r="B164" i="37"/>
  <c r="A164" i="37"/>
  <c r="G163" i="37"/>
  <c r="F163" i="37"/>
  <c r="D163" i="37"/>
  <c r="C163" i="37"/>
  <c r="B163" i="37"/>
  <c r="A163" i="37"/>
  <c r="G123" i="37"/>
  <c r="D123" i="37"/>
  <c r="C123" i="37"/>
  <c r="B123" i="37"/>
  <c r="A123" i="37"/>
  <c r="G89" i="37"/>
  <c r="F89" i="37"/>
  <c r="D89" i="37"/>
  <c r="C89" i="37"/>
  <c r="B89" i="37"/>
  <c r="A89" i="37"/>
  <c r="G127" i="37"/>
  <c r="D127" i="37"/>
  <c r="C127" i="37"/>
  <c r="B127" i="37"/>
  <c r="A127" i="37"/>
  <c r="G34" i="37"/>
  <c r="D34" i="37"/>
  <c r="C34" i="37"/>
  <c r="A34" i="37"/>
  <c r="G136" i="37"/>
  <c r="D136" i="37"/>
  <c r="C136" i="37"/>
  <c r="A136" i="37"/>
  <c r="G153" i="37"/>
  <c r="F153" i="37"/>
  <c r="D153" i="37"/>
  <c r="C153" i="37"/>
  <c r="B153" i="37"/>
  <c r="A153" i="37"/>
  <c r="G115" i="37"/>
  <c r="F115" i="37"/>
  <c r="D115" i="37"/>
  <c r="C115" i="37"/>
  <c r="B115" i="37"/>
  <c r="A115" i="37"/>
  <c r="G91" i="37"/>
  <c r="F91" i="37"/>
  <c r="D91" i="37"/>
  <c r="C91" i="37"/>
  <c r="B91" i="37"/>
  <c r="A91" i="37"/>
  <c r="G77" i="37"/>
  <c r="F77" i="37"/>
  <c r="D77" i="37"/>
  <c r="C77" i="37"/>
  <c r="B77" i="37"/>
  <c r="A77" i="37"/>
  <c r="G152" i="37"/>
  <c r="F152" i="37"/>
  <c r="D152" i="37"/>
  <c r="C152" i="37"/>
  <c r="B152" i="37"/>
  <c r="A152" i="37"/>
  <c r="G109" i="37"/>
  <c r="F109" i="37"/>
  <c r="D109" i="37"/>
  <c r="C109" i="37"/>
  <c r="B109" i="37"/>
  <c r="A109" i="37"/>
  <c r="I180" i="37"/>
  <c r="H180" i="37"/>
  <c r="G180" i="37"/>
  <c r="F180" i="37"/>
  <c r="D180" i="37"/>
  <c r="C180" i="37"/>
  <c r="B180" i="37"/>
  <c r="A180" i="37"/>
  <c r="G60" i="37"/>
  <c r="D60" i="37"/>
  <c r="C60" i="37"/>
  <c r="B60" i="37"/>
  <c r="A60" i="37"/>
  <c r="G116" i="37"/>
  <c r="F116" i="37"/>
  <c r="D116" i="37"/>
  <c r="C116" i="37"/>
  <c r="B116" i="37"/>
  <c r="A116" i="37"/>
  <c r="G106" i="37"/>
  <c r="D106" i="37"/>
  <c r="C106" i="37"/>
  <c r="B106" i="37"/>
  <c r="A106" i="37"/>
  <c r="G72" i="37"/>
  <c r="D72" i="37"/>
  <c r="C72" i="37"/>
  <c r="B72" i="37"/>
  <c r="A72" i="37"/>
  <c r="G33" i="37"/>
  <c r="F33" i="37"/>
  <c r="D33" i="37"/>
  <c r="C33" i="37"/>
  <c r="B33" i="37"/>
  <c r="A33" i="37"/>
  <c r="G26" i="37"/>
  <c r="F26" i="37"/>
  <c r="D26" i="37"/>
  <c r="C26" i="37"/>
  <c r="B26" i="37"/>
  <c r="A26" i="37"/>
  <c r="I179" i="37"/>
  <c r="H179" i="37"/>
  <c r="G179" i="37"/>
  <c r="F179" i="37"/>
  <c r="D179" i="37"/>
  <c r="C179" i="37"/>
  <c r="B179" i="37"/>
  <c r="A179" i="37"/>
  <c r="G129" i="37"/>
  <c r="F129" i="37"/>
  <c r="D129" i="37"/>
  <c r="C129" i="37"/>
  <c r="B129" i="37"/>
  <c r="A129" i="37"/>
  <c r="G52" i="37"/>
  <c r="F52" i="37"/>
  <c r="D52" i="37"/>
  <c r="C52" i="37"/>
  <c r="B52" i="37"/>
  <c r="A52" i="37"/>
  <c r="G35" i="37"/>
  <c r="F35" i="37"/>
  <c r="D35" i="37"/>
  <c r="C35" i="37"/>
  <c r="B35" i="37"/>
  <c r="A35" i="37"/>
  <c r="G55" i="37"/>
  <c r="D55" i="37"/>
  <c r="C55" i="37"/>
  <c r="B55" i="37"/>
  <c r="A55" i="37"/>
  <c r="H178" i="37"/>
  <c r="G178" i="37"/>
  <c r="F178" i="37"/>
  <c r="D178" i="37"/>
  <c r="C178" i="37"/>
  <c r="B178" i="37"/>
  <c r="A178" i="37"/>
  <c r="G75" i="37"/>
  <c r="F75" i="37"/>
  <c r="D75" i="37"/>
  <c r="C75" i="37"/>
  <c r="B75" i="37"/>
  <c r="A75" i="37"/>
  <c r="I177" i="37"/>
  <c r="H177" i="37"/>
  <c r="G177" i="37"/>
  <c r="F177" i="37"/>
  <c r="D177" i="37"/>
  <c r="C177" i="37"/>
  <c r="B177" i="37"/>
  <c r="A177" i="37"/>
  <c r="G19" i="37"/>
  <c r="F19" i="37"/>
  <c r="C19" i="37"/>
  <c r="B19" i="37"/>
  <c r="A19" i="37"/>
  <c r="G43" i="37"/>
  <c r="F43" i="37"/>
  <c r="D43" i="37"/>
  <c r="C43" i="37"/>
  <c r="B43" i="37"/>
  <c r="A43" i="37"/>
  <c r="H176" i="37"/>
  <c r="G176" i="37"/>
  <c r="F176" i="37"/>
  <c r="D176" i="37"/>
  <c r="C176" i="37"/>
  <c r="B176" i="37"/>
  <c r="A176" i="37"/>
  <c r="G28" i="37"/>
  <c r="C28" i="37"/>
  <c r="B28" i="37"/>
  <c r="A28" i="37"/>
  <c r="G8" i="37"/>
  <c r="F8" i="37"/>
  <c r="D8" i="37"/>
  <c r="C8" i="37"/>
  <c r="B8" i="37"/>
  <c r="A8" i="37"/>
  <c r="G175" i="37"/>
  <c r="D175" i="37"/>
  <c r="C175" i="37"/>
  <c r="B175" i="37"/>
  <c r="A175" i="37"/>
  <c r="G9" i="37"/>
  <c r="F9" i="37"/>
  <c r="D9" i="37"/>
  <c r="C9" i="37"/>
  <c r="B9" i="37"/>
  <c r="A9" i="37"/>
  <c r="G6" i="37"/>
  <c r="F6" i="37"/>
  <c r="D6" i="37"/>
  <c r="C6" i="37"/>
  <c r="B6" i="37"/>
  <c r="A6" i="37"/>
  <c r="G174" i="37"/>
  <c r="D174" i="37"/>
  <c r="C174" i="37"/>
  <c r="B174" i="37"/>
  <c r="A174" i="37"/>
  <c r="H173" i="37"/>
  <c r="G173" i="37"/>
  <c r="F173" i="37"/>
  <c r="D173" i="37"/>
  <c r="C173" i="37"/>
  <c r="B173" i="37"/>
  <c r="A173" i="37"/>
  <c r="G155" i="37"/>
  <c r="F155" i="37"/>
  <c r="D155" i="37"/>
  <c r="C155" i="37"/>
  <c r="B155" i="37"/>
  <c r="A155" i="37"/>
  <c r="G156" i="37"/>
  <c r="F156" i="37"/>
  <c r="D156" i="37"/>
  <c r="C156" i="37"/>
  <c r="B156" i="37"/>
  <c r="A156" i="37"/>
  <c r="G114" i="37"/>
  <c r="D114" i="37"/>
  <c r="C114" i="37"/>
  <c r="B114" i="37"/>
  <c r="A114" i="37"/>
  <c r="G15" i="37"/>
  <c r="D15" i="37"/>
  <c r="C15" i="37"/>
  <c r="B15" i="37"/>
  <c r="A15" i="37"/>
  <c r="G21" i="37"/>
  <c r="F21" i="37"/>
  <c r="D21" i="37"/>
  <c r="C21" i="37"/>
  <c r="B21" i="37"/>
  <c r="A21" i="37"/>
  <c r="G13" i="37"/>
  <c r="F13" i="37"/>
  <c r="E13" i="37"/>
  <c r="D13" i="37"/>
  <c r="C13" i="37"/>
  <c r="B13" i="37"/>
  <c r="A13" i="37"/>
  <c r="G12" i="37"/>
  <c r="F12" i="37"/>
  <c r="E12" i="37"/>
  <c r="D12" i="37"/>
  <c r="C12" i="37"/>
  <c r="B12" i="37"/>
  <c r="A12" i="37"/>
  <c r="G7" i="37"/>
  <c r="E7" i="37"/>
  <c r="D7" i="37"/>
  <c r="C7" i="37"/>
  <c r="B7" i="37"/>
  <c r="A7" i="37"/>
  <c r="G172" i="37"/>
  <c r="F172" i="37"/>
  <c r="E172" i="37"/>
  <c r="D172" i="37"/>
  <c r="C172" i="37"/>
  <c r="B172" i="37"/>
  <c r="A172" i="37"/>
  <c r="G171" i="37"/>
  <c r="F171" i="37"/>
  <c r="E171" i="37"/>
  <c r="D171" i="37"/>
  <c r="C171" i="37"/>
  <c r="B171" i="37"/>
  <c r="A171" i="37"/>
  <c r="G5" i="37"/>
  <c r="F5" i="37"/>
  <c r="E5" i="37"/>
  <c r="D5" i="37"/>
  <c r="B5" i="37"/>
  <c r="A5" i="37"/>
  <c r="I170" i="37"/>
  <c r="H170" i="37"/>
  <c r="G170" i="37"/>
  <c r="F170" i="37"/>
  <c r="E170" i="37"/>
  <c r="D170" i="37"/>
  <c r="C170" i="37"/>
  <c r="B170" i="37"/>
  <c r="A170" i="37"/>
  <c r="I169" i="37"/>
  <c r="H169" i="37"/>
  <c r="G169" i="37"/>
  <c r="F169" i="37"/>
  <c r="E169" i="37"/>
  <c r="D169" i="37"/>
  <c r="C169" i="37"/>
  <c r="B169" i="37"/>
  <c r="A169" i="37"/>
  <c r="I168" i="37"/>
  <c r="H168" i="37"/>
  <c r="G168" i="37"/>
  <c r="F168" i="37"/>
  <c r="E168" i="37"/>
  <c r="D168" i="37"/>
  <c r="C168" i="37"/>
  <c r="B168" i="37"/>
  <c r="A168" i="37"/>
  <c r="G24" i="37"/>
  <c r="E24" i="37"/>
  <c r="D24" i="37"/>
  <c r="C24" i="37"/>
  <c r="B24" i="37"/>
  <c r="A24" i="37"/>
  <c r="G45" i="37"/>
  <c r="E45" i="37"/>
  <c r="D45" i="37"/>
  <c r="C45" i="37"/>
  <c r="B45" i="37"/>
  <c r="A45" i="37"/>
  <c r="G22" i="37"/>
  <c r="E22" i="37"/>
  <c r="D22" i="37"/>
  <c r="C22" i="37"/>
  <c r="B22" i="37"/>
  <c r="A22" i="37"/>
  <c r="I167" i="37"/>
  <c r="H167" i="37"/>
  <c r="G167" i="37"/>
  <c r="F167" i="37"/>
  <c r="E167" i="37"/>
  <c r="D167" i="37"/>
  <c r="C167" i="37"/>
  <c r="B167" i="37"/>
  <c r="A167" i="37"/>
  <c r="G110" i="37"/>
  <c r="F110" i="37"/>
  <c r="E110" i="37"/>
  <c r="D110" i="37"/>
  <c r="C110" i="37"/>
  <c r="B110" i="37"/>
  <c r="A110" i="37"/>
  <c r="H166" i="37"/>
  <c r="G166" i="37"/>
  <c r="F166" i="37"/>
  <c r="E166" i="37"/>
  <c r="D166" i="37"/>
  <c r="C166" i="37"/>
  <c r="B166" i="37"/>
  <c r="A166" i="37"/>
  <c r="G32" i="37"/>
  <c r="F32" i="37"/>
  <c r="E32" i="37"/>
  <c r="D32" i="37"/>
  <c r="C32" i="37"/>
  <c r="B32" i="37"/>
  <c r="A32" i="37"/>
  <c r="G62" i="37"/>
  <c r="F62" i="37"/>
  <c r="E62" i="37"/>
  <c r="D62" i="37"/>
  <c r="C62" i="37"/>
  <c r="B62" i="37"/>
  <c r="A62" i="37"/>
  <c r="G64" i="37"/>
  <c r="E64" i="37"/>
  <c r="D64" i="37"/>
  <c r="C64" i="37"/>
  <c r="B64" i="37"/>
  <c r="A64" i="37"/>
  <c r="G40" i="37"/>
  <c r="F40" i="37"/>
  <c r="E40" i="37"/>
  <c r="D40" i="37"/>
  <c r="C40" i="37"/>
  <c r="B40" i="37"/>
  <c r="A40" i="37"/>
  <c r="KUV28" i="37"/>
  <c r="KUW28" i="37" s="1"/>
  <c r="HUB28" i="37"/>
  <c r="HUC28" i="37" s="1"/>
  <c r="GND28" i="37"/>
  <c r="GNE28" i="37" s="1"/>
  <c r="ALP28" i="37"/>
  <c r="ALQ28" i="37" s="1"/>
  <c r="AGR28" i="37"/>
  <c r="AGS28" i="37" s="1"/>
  <c r="ABT28" i="37"/>
  <c r="ABU28" i="37" s="1"/>
  <c r="WV28" i="37"/>
  <c r="WW28" i="37" s="1"/>
  <c r="RX28" i="37"/>
  <c r="RY28" i="37" s="1"/>
  <c r="LT28" i="37"/>
  <c r="LU28" i="37" s="1"/>
  <c r="KN28" i="37"/>
  <c r="KO28" i="37" s="1"/>
  <c r="JH28" i="37"/>
  <c r="JI28" i="37" s="1"/>
  <c r="IB28" i="37"/>
  <c r="IC28" i="37" s="1"/>
  <c r="GV28" i="37"/>
  <c r="GW28" i="37" s="1"/>
  <c r="FP28" i="37"/>
  <c r="FQ28" i="37" s="1"/>
  <c r="EJ28" i="37"/>
  <c r="EK28" i="37" s="1"/>
  <c r="DD28" i="37"/>
  <c r="DE28" i="37" s="1"/>
  <c r="G157" i="37"/>
  <c r="F157" i="37"/>
  <c r="E157" i="37"/>
  <c r="D157" i="37"/>
  <c r="C157" i="37"/>
  <c r="B157" i="37"/>
  <c r="A157" i="37"/>
  <c r="G101" i="37"/>
  <c r="E101" i="37"/>
  <c r="D101" i="37"/>
  <c r="C101" i="37"/>
  <c r="B101" i="37"/>
  <c r="A101" i="37"/>
  <c r="G87" i="37"/>
  <c r="F87" i="37"/>
  <c r="E87" i="37"/>
  <c r="D87" i="37"/>
  <c r="C87" i="37"/>
  <c r="B87" i="37"/>
  <c r="A87" i="37"/>
  <c r="G162" i="37"/>
  <c r="F162" i="37"/>
  <c r="E162" i="37"/>
  <c r="D162" i="37"/>
  <c r="C162" i="37"/>
  <c r="B162" i="37"/>
  <c r="A162" i="37"/>
  <c r="G99" i="37"/>
  <c r="E99" i="37"/>
  <c r="D99" i="37"/>
  <c r="C99" i="37"/>
  <c r="B99" i="37"/>
  <c r="A99" i="37"/>
  <c r="G98" i="37"/>
  <c r="E98" i="37"/>
  <c r="D98" i="37"/>
  <c r="C98" i="37"/>
  <c r="B98" i="37"/>
  <c r="A98" i="37"/>
  <c r="G113" i="37"/>
  <c r="E113" i="37"/>
  <c r="D113" i="37"/>
  <c r="C113" i="37"/>
  <c r="B113" i="37"/>
  <c r="A113" i="37"/>
  <c r="G96" i="37"/>
  <c r="E96" i="37"/>
  <c r="D96" i="37"/>
  <c r="C96" i="37"/>
  <c r="B96" i="37"/>
  <c r="A96" i="37"/>
  <c r="G41" i="37"/>
  <c r="E41" i="37"/>
  <c r="D41" i="37"/>
  <c r="C41" i="37"/>
  <c r="B41" i="37"/>
  <c r="A41" i="37"/>
  <c r="G16" i="37"/>
  <c r="F16" i="37"/>
  <c r="E16" i="37"/>
  <c r="D16" i="37"/>
  <c r="C16" i="37"/>
  <c r="B16" i="37"/>
  <c r="A16" i="37"/>
  <c r="G154" i="37"/>
  <c r="F154" i="37"/>
  <c r="E154" i="37"/>
  <c r="D154" i="37"/>
  <c r="C154" i="37"/>
  <c r="B154" i="37"/>
  <c r="A154" i="37"/>
  <c r="G150" i="37"/>
  <c r="F150" i="37"/>
  <c r="E150" i="37"/>
  <c r="D150" i="37"/>
  <c r="C150" i="37"/>
  <c r="B150" i="37"/>
  <c r="A150" i="37"/>
  <c r="G105" i="37"/>
  <c r="F105" i="37"/>
  <c r="E105" i="37"/>
  <c r="D105" i="37"/>
  <c r="C105" i="37"/>
  <c r="B105" i="37"/>
  <c r="A105" i="37"/>
  <c r="G31" i="37"/>
  <c r="E31" i="37"/>
  <c r="D31" i="37"/>
  <c r="C31" i="37"/>
  <c r="B31" i="37"/>
  <c r="A31" i="37"/>
  <c r="G29" i="37"/>
  <c r="F29" i="37"/>
  <c r="E29" i="37"/>
  <c r="D29" i="37"/>
  <c r="C29" i="37"/>
  <c r="B29" i="37"/>
  <c r="A29" i="37"/>
  <c r="G59" i="37"/>
  <c r="E59" i="37"/>
  <c r="D59" i="37"/>
  <c r="C59" i="37"/>
  <c r="B59" i="37"/>
  <c r="A59" i="37"/>
  <c r="I165" i="37"/>
  <c r="H165" i="37"/>
  <c r="G165" i="37"/>
  <c r="F165" i="37"/>
  <c r="E165" i="37"/>
  <c r="D165" i="37"/>
  <c r="C165" i="37"/>
  <c r="B165" i="37"/>
  <c r="A165" i="37"/>
  <c r="G95" i="37"/>
  <c r="F95" i="37"/>
  <c r="E95" i="37"/>
  <c r="D95" i="37"/>
  <c r="C95" i="37"/>
  <c r="B95" i="37"/>
  <c r="A95" i="37"/>
  <c r="LON28" i="37"/>
  <c r="LOO28" i="37" s="1"/>
  <c r="G94" i="37"/>
  <c r="E94" i="37"/>
  <c r="D94" i="37"/>
  <c r="C94" i="37"/>
  <c r="B94" i="37"/>
  <c r="A94" i="37"/>
  <c r="G128" i="37"/>
  <c r="F128" i="37"/>
  <c r="E128" i="37"/>
  <c r="D128" i="37"/>
  <c r="C128" i="37"/>
  <c r="B128" i="37"/>
  <c r="A128" i="37"/>
  <c r="G81" i="37"/>
  <c r="E81" i="37"/>
  <c r="D81" i="37"/>
  <c r="C81" i="37"/>
  <c r="B81" i="37"/>
  <c r="A81" i="37"/>
  <c r="E11" i="37"/>
  <c r="D11" i="37"/>
  <c r="C11" i="37"/>
  <c r="B11" i="37"/>
  <c r="A11" i="37"/>
  <c r="G10" i="37"/>
  <c r="E10" i="37"/>
  <c r="D10" i="37"/>
  <c r="C10" i="37"/>
  <c r="B10" i="37"/>
  <c r="A10" i="37"/>
  <c r="D207" i="37"/>
  <c r="H101" i="38" l="1"/>
  <c r="D107" i="14"/>
  <c r="D125" i="14"/>
  <c r="D89" i="14"/>
  <c r="D134" i="14"/>
  <c r="G5" i="38"/>
  <c r="GF28" i="38"/>
  <c r="GG28" i="38" s="1"/>
  <c r="BNH28" i="38"/>
  <c r="BNI28" i="38" s="1"/>
  <c r="RH28" i="38"/>
  <c r="RI28" i="38" s="1"/>
  <c r="BER28" i="38"/>
  <c r="BES28" i="38" s="1"/>
  <c r="HBX28" i="38"/>
  <c r="HBY28" i="38" s="1"/>
  <c r="IR28" i="38"/>
  <c r="IS28" i="38" s="1"/>
  <c r="SN28" i="38"/>
  <c r="SO28" i="38" s="1"/>
  <c r="ACJ28" i="38"/>
  <c r="ACK28" i="38" s="1"/>
  <c r="AMF28" i="38"/>
  <c r="AMG28" i="38" s="1"/>
  <c r="AWB28" i="38"/>
  <c r="AWC28" i="38" s="1"/>
  <c r="BFX28" i="38"/>
  <c r="BFY28" i="38" s="1"/>
  <c r="BPT28" i="38"/>
  <c r="BPU28" i="38" s="1"/>
  <c r="BZP28" i="38"/>
  <c r="BZQ28" i="38" s="1"/>
  <c r="CJL28" i="38"/>
  <c r="CJM28" i="38" s="1"/>
  <c r="EKZ28" i="38"/>
  <c r="ELA28" i="38" s="1"/>
  <c r="HLT28" i="38"/>
  <c r="HLU28" i="38" s="1"/>
  <c r="QB28" i="38"/>
  <c r="QC28" i="38" s="1"/>
  <c r="BXD28" i="38"/>
  <c r="BXE28" i="38" s="1"/>
  <c r="ABD28" i="38"/>
  <c r="ABE28" i="38" s="1"/>
  <c r="EBD28" i="38"/>
  <c r="EBE28" i="38" s="1"/>
  <c r="JX28" i="38"/>
  <c r="JY28" i="38" s="1"/>
  <c r="TT28" i="38"/>
  <c r="TU28" i="38" s="1"/>
  <c r="ADP28" i="38"/>
  <c r="ADQ28" i="38" s="1"/>
  <c r="ANL28" i="38"/>
  <c r="ANM28" i="38" s="1"/>
  <c r="AXH28" i="38"/>
  <c r="AXI28" i="38" s="1"/>
  <c r="BHD28" i="38"/>
  <c r="BHE28" i="38" s="1"/>
  <c r="BQZ28" i="38"/>
  <c r="BRA28" i="38" s="1"/>
  <c r="CAV28" i="38"/>
  <c r="CAW28" i="38" s="1"/>
  <c r="CKR28" i="38"/>
  <c r="CKS28" i="38" s="1"/>
  <c r="EUV28" i="38"/>
  <c r="EUW28" i="38" s="1"/>
  <c r="HVX28" i="38"/>
  <c r="HVY28" i="38" s="1"/>
  <c r="CGZ28" i="38"/>
  <c r="CHA28" i="38" s="1"/>
  <c r="BON28" i="38"/>
  <c r="BOO28" i="38" s="1"/>
  <c r="LD28" i="38"/>
  <c r="LE28" i="38" s="1"/>
  <c r="UZ28" i="38"/>
  <c r="VA28" i="38" s="1"/>
  <c r="AEV28" i="38"/>
  <c r="AEW28" i="38" s="1"/>
  <c r="AOR28" i="38"/>
  <c r="AOS28" i="38" s="1"/>
  <c r="AYN28" i="38"/>
  <c r="AYO28" i="38" s="1"/>
  <c r="BIJ28" i="38"/>
  <c r="BIK28" i="38" s="1"/>
  <c r="BSF28" i="38"/>
  <c r="BSG28" i="38" s="1"/>
  <c r="CCB28" i="38"/>
  <c r="CCC28" i="38" s="1"/>
  <c r="CLX28" i="38"/>
  <c r="CLY28" i="38" s="1"/>
  <c r="FER28" i="38"/>
  <c r="FES28" i="38" s="1"/>
  <c r="IIV28" i="38"/>
  <c r="IIW28" i="38" s="1"/>
  <c r="ZX28" i="38"/>
  <c r="ZY28" i="38" s="1"/>
  <c r="ATP28" i="38"/>
  <c r="ATQ28" i="38" s="1"/>
  <c r="DRH28" i="38"/>
  <c r="DRI28" i="38" s="1"/>
  <c r="BYJ28" i="38"/>
  <c r="BYK28" i="38" s="1"/>
  <c r="MJ28" i="38"/>
  <c r="MK28" i="38" s="1"/>
  <c r="WF28" i="38"/>
  <c r="WG28" i="38" s="1"/>
  <c r="AGB28" i="38"/>
  <c r="AGC28" i="38" s="1"/>
  <c r="APX28" i="38"/>
  <c r="APY28" i="38" s="1"/>
  <c r="AZT28" i="38"/>
  <c r="AZU28" i="38" s="1"/>
  <c r="BJP28" i="38"/>
  <c r="BJQ28" i="38" s="1"/>
  <c r="BTL28" i="38"/>
  <c r="BTM28" i="38" s="1"/>
  <c r="CDH28" i="38"/>
  <c r="CDI28" i="38" s="1"/>
  <c r="CND28" i="38"/>
  <c r="CNE28" i="38" s="1"/>
  <c r="FON28" i="38"/>
  <c r="FOO28" i="38" s="1"/>
  <c r="IWB28" i="38"/>
  <c r="IWC28" i="38" s="1"/>
  <c r="BDL28" i="38"/>
  <c r="BDM28" i="38" s="1"/>
  <c r="HL28" i="38"/>
  <c r="HM28" i="38" s="1"/>
  <c r="AUV28" i="38"/>
  <c r="AUW28" i="38" s="1"/>
  <c r="CIF28" i="38"/>
  <c r="CIG28" i="38" s="1"/>
  <c r="DT28" i="38"/>
  <c r="DU28" i="38" s="1"/>
  <c r="NP28" i="38"/>
  <c r="NQ28" i="38" s="1"/>
  <c r="XL28" i="38"/>
  <c r="XM28" i="38" s="1"/>
  <c r="AHH28" i="38"/>
  <c r="AHI28" i="38" s="1"/>
  <c r="ARD28" i="38"/>
  <c r="ARE28" i="38" s="1"/>
  <c r="BAZ28" i="38"/>
  <c r="BBA28" i="38" s="1"/>
  <c r="BKV28" i="38"/>
  <c r="BKW28" i="38" s="1"/>
  <c r="BUR28" i="38"/>
  <c r="BUS28" i="38" s="1"/>
  <c r="CEN28" i="38"/>
  <c r="CEO28" i="38" s="1"/>
  <c r="COJ28" i="38"/>
  <c r="COK28" i="38" s="1"/>
  <c r="FYJ28" i="38"/>
  <c r="FYK28" i="38" s="1"/>
  <c r="JJH28" i="38"/>
  <c r="JJI28" i="38" s="1"/>
  <c r="AJT28" i="38"/>
  <c r="AJU28" i="38" s="1"/>
  <c r="GSB28" i="38"/>
  <c r="GSC28" i="38" s="1"/>
  <c r="AKZ28" i="38"/>
  <c r="ALA28" i="38" s="1"/>
  <c r="EZ28" i="38"/>
  <c r="FA28" i="38" s="1"/>
  <c r="OV28" i="38"/>
  <c r="OW28" i="38" s="1"/>
  <c r="YR28" i="38"/>
  <c r="YS28" i="38" s="1"/>
  <c r="AIN28" i="38"/>
  <c r="AIO28" i="38" s="1"/>
  <c r="ASJ28" i="38"/>
  <c r="ASK28" i="38" s="1"/>
  <c r="BCF28" i="38"/>
  <c r="BCG28" i="38" s="1"/>
  <c r="BMB28" i="38"/>
  <c r="BMC28" i="38" s="1"/>
  <c r="BVX28" i="38"/>
  <c r="BVY28" i="38" s="1"/>
  <c r="CFT28" i="38"/>
  <c r="CFU28" i="38" s="1"/>
  <c r="DHL28" i="38"/>
  <c r="DHM28" i="38" s="1"/>
  <c r="XEB29" i="38"/>
  <c r="XEC29" i="38" s="1"/>
  <c r="XCV29" i="38"/>
  <c r="XCW29" i="38" s="1"/>
  <c r="XBP29" i="38"/>
  <c r="XBQ29" i="38" s="1"/>
  <c r="XAJ29" i="38"/>
  <c r="XAK29" i="38" s="1"/>
  <c r="WZD29" i="38"/>
  <c r="WZE29" i="38" s="1"/>
  <c r="WXX29" i="38"/>
  <c r="WXY29" i="38" s="1"/>
  <c r="WWR29" i="38"/>
  <c r="WWS29" i="38" s="1"/>
  <c r="WVL29" i="38"/>
  <c r="WVM29" i="38" s="1"/>
  <c r="WUF29" i="38"/>
  <c r="WUG29" i="38" s="1"/>
  <c r="WSZ29" i="38"/>
  <c r="WTA29" i="38" s="1"/>
  <c r="WRT29" i="38"/>
  <c r="WRU29" i="38" s="1"/>
  <c r="WQN29" i="38"/>
  <c r="WQO29" i="38" s="1"/>
  <c r="WPH29" i="38"/>
  <c r="WPI29" i="38" s="1"/>
  <c r="WOB29" i="38"/>
  <c r="WOC29" i="38" s="1"/>
  <c r="WMV29" i="38"/>
  <c r="WMW29" i="38" s="1"/>
  <c r="WLP29" i="38"/>
  <c r="WLQ29" i="38" s="1"/>
  <c r="WKJ29" i="38"/>
  <c r="WKK29" i="38" s="1"/>
  <c r="WJD29" i="38"/>
  <c r="WJE29" i="38" s="1"/>
  <c r="WHX29" i="38"/>
  <c r="WHY29" i="38" s="1"/>
  <c r="WGR29" i="38"/>
  <c r="WGS29" i="38" s="1"/>
  <c r="WFL29" i="38"/>
  <c r="WFM29" i="38" s="1"/>
  <c r="WEF29" i="38"/>
  <c r="WEG29" i="38" s="1"/>
  <c r="WCZ29" i="38"/>
  <c r="WDA29" i="38" s="1"/>
  <c r="WBT29" i="38"/>
  <c r="WBU29" i="38" s="1"/>
  <c r="WAN29" i="38"/>
  <c r="WAO29" i="38" s="1"/>
  <c r="VZH29" i="38"/>
  <c r="VZI29" i="38" s="1"/>
  <c r="VYB29" i="38"/>
  <c r="VYC29" i="38" s="1"/>
  <c r="VWV29" i="38"/>
  <c r="VWW29" i="38" s="1"/>
  <c r="VVP29" i="38"/>
  <c r="VVQ29" i="38" s="1"/>
  <c r="VUJ29" i="38"/>
  <c r="VUK29" i="38" s="1"/>
  <c r="VTD29" i="38"/>
  <c r="VTE29" i="38" s="1"/>
  <c r="VRX29" i="38"/>
  <c r="VRY29" i="38" s="1"/>
  <c r="VQR29" i="38"/>
  <c r="VQS29" i="38" s="1"/>
  <c r="VPL29" i="38"/>
  <c r="VPM29" i="38" s="1"/>
  <c r="VOF29" i="38"/>
  <c r="VOG29" i="38" s="1"/>
  <c r="VMZ29" i="38"/>
  <c r="VNA29" i="38" s="1"/>
  <c r="VLT29" i="38"/>
  <c r="VLU29" i="38" s="1"/>
  <c r="VKN29" i="38"/>
  <c r="VKO29" i="38" s="1"/>
  <c r="VJH29" i="38"/>
  <c r="VJI29" i="38" s="1"/>
  <c r="VIB29" i="38"/>
  <c r="VIC29" i="38" s="1"/>
  <c r="VGV29" i="38"/>
  <c r="VGW29" i="38" s="1"/>
  <c r="VFP29" i="38"/>
  <c r="VFQ29" i="38" s="1"/>
  <c r="VEJ29" i="38"/>
  <c r="VEK29" i="38" s="1"/>
  <c r="VDD29" i="38"/>
  <c r="VDE29" i="38" s="1"/>
  <c r="VBX29" i="38"/>
  <c r="VBY29" i="38" s="1"/>
  <c r="VAR29" i="38"/>
  <c r="VAS29" i="38" s="1"/>
  <c r="UZL29" i="38"/>
  <c r="UZM29" i="38" s="1"/>
  <c r="UYF29" i="38"/>
  <c r="UYG29" i="38" s="1"/>
  <c r="UWZ29" i="38"/>
  <c r="UXA29" i="38" s="1"/>
  <c r="UVT29" i="38"/>
  <c r="UVU29" i="38" s="1"/>
  <c r="UUN29" i="38"/>
  <c r="UUO29" i="38" s="1"/>
  <c r="UTH29" i="38"/>
  <c r="UTI29" i="38" s="1"/>
  <c r="USB29" i="38"/>
  <c r="USC29" i="38" s="1"/>
  <c r="UQV29" i="38"/>
  <c r="UQW29" i="38" s="1"/>
  <c r="UPP29" i="38"/>
  <c r="UPQ29" i="38" s="1"/>
  <c r="UOJ29" i="38"/>
  <c r="UOK29" i="38" s="1"/>
  <c r="UND29" i="38"/>
  <c r="UNE29" i="38" s="1"/>
  <c r="ULX29" i="38"/>
  <c r="ULY29" i="38" s="1"/>
  <c r="UKR29" i="38"/>
  <c r="UKS29" i="38" s="1"/>
  <c r="UJL29" i="38"/>
  <c r="UJM29" i="38" s="1"/>
  <c r="UIF29" i="38"/>
  <c r="UIG29" i="38" s="1"/>
  <c r="UGZ29" i="38"/>
  <c r="UHA29" i="38" s="1"/>
  <c r="UFT29" i="38"/>
  <c r="UFU29" i="38" s="1"/>
  <c r="UEN29" i="38"/>
  <c r="UEO29" i="38" s="1"/>
  <c r="UDH29" i="38"/>
  <c r="UDI29" i="38" s="1"/>
  <c r="UCB29" i="38"/>
  <c r="UCC29" i="38" s="1"/>
  <c r="UAV29" i="38"/>
  <c r="UAW29" i="38" s="1"/>
  <c r="TZP29" i="38"/>
  <c r="TZQ29" i="38" s="1"/>
  <c r="TYJ29" i="38"/>
  <c r="TYK29" i="38" s="1"/>
  <c r="TXD29" i="38"/>
  <c r="TXE29" i="38" s="1"/>
  <c r="TVX29" i="38"/>
  <c r="TVY29" i="38" s="1"/>
  <c r="TUR29" i="38"/>
  <c r="TUS29" i="38" s="1"/>
  <c r="TTL29" i="38"/>
  <c r="TTM29" i="38" s="1"/>
  <c r="TSF29" i="38"/>
  <c r="TSG29" i="38" s="1"/>
  <c r="XDT29" i="38"/>
  <c r="XDU29" i="38" s="1"/>
  <c r="XCN29" i="38"/>
  <c r="XCO29" i="38" s="1"/>
  <c r="XBH29" i="38"/>
  <c r="XBI29" i="38" s="1"/>
  <c r="XAB29" i="38"/>
  <c r="XAC29" i="38" s="1"/>
  <c r="WYV29" i="38"/>
  <c r="WYW29" i="38" s="1"/>
  <c r="WXP29" i="38"/>
  <c r="WXQ29" i="38" s="1"/>
  <c r="WWJ29" i="38"/>
  <c r="WWK29" i="38" s="1"/>
  <c r="WVD29" i="38"/>
  <c r="WVE29" i="38" s="1"/>
  <c r="WTX29" i="38"/>
  <c r="WTY29" i="38" s="1"/>
  <c r="WSR29" i="38"/>
  <c r="WSS29" i="38" s="1"/>
  <c r="WRL29" i="38"/>
  <c r="WRM29" i="38" s="1"/>
  <c r="WQF29" i="38"/>
  <c r="WQG29" i="38" s="1"/>
  <c r="WOZ29" i="38"/>
  <c r="WPA29" i="38" s="1"/>
  <c r="WNT29" i="38"/>
  <c r="WNU29" i="38" s="1"/>
  <c r="WMN29" i="38"/>
  <c r="WMO29" i="38" s="1"/>
  <c r="WLH29" i="38"/>
  <c r="WLI29" i="38" s="1"/>
  <c r="WKB29" i="38"/>
  <c r="WKC29" i="38" s="1"/>
  <c r="WIV29" i="38"/>
  <c r="WIW29" i="38" s="1"/>
  <c r="WHP29" i="38"/>
  <c r="WHQ29" i="38" s="1"/>
  <c r="WGJ29" i="38"/>
  <c r="WGK29" i="38" s="1"/>
  <c r="WFD29" i="38"/>
  <c r="WFE29" i="38" s="1"/>
  <c r="WDX29" i="38"/>
  <c r="WDY29" i="38" s="1"/>
  <c r="WCR29" i="38"/>
  <c r="WCS29" i="38" s="1"/>
  <c r="WBL29" i="38"/>
  <c r="WBM29" i="38" s="1"/>
  <c r="WAF29" i="38"/>
  <c r="WAG29" i="38" s="1"/>
  <c r="VYZ29" i="38"/>
  <c r="VZA29" i="38" s="1"/>
  <c r="VXT29" i="38"/>
  <c r="VXU29" i="38" s="1"/>
  <c r="VWN29" i="38"/>
  <c r="VWO29" i="38" s="1"/>
  <c r="VVH29" i="38"/>
  <c r="VVI29" i="38" s="1"/>
  <c r="VUB29" i="38"/>
  <c r="VUC29" i="38" s="1"/>
  <c r="VSV29" i="38"/>
  <c r="VSW29" i="38" s="1"/>
  <c r="VRP29" i="38"/>
  <c r="VRQ29" i="38" s="1"/>
  <c r="VQJ29" i="38"/>
  <c r="VQK29" i="38" s="1"/>
  <c r="VPD29" i="38"/>
  <c r="VPE29" i="38" s="1"/>
  <c r="VNX29" i="38"/>
  <c r="VNY29" i="38" s="1"/>
  <c r="VMR29" i="38"/>
  <c r="VMS29" i="38" s="1"/>
  <c r="VLL29" i="38"/>
  <c r="VLM29" i="38" s="1"/>
  <c r="VKF29" i="38"/>
  <c r="VKG29" i="38" s="1"/>
  <c r="VIZ29" i="38"/>
  <c r="VJA29" i="38" s="1"/>
  <c r="VHT29" i="38"/>
  <c r="VHU29" i="38" s="1"/>
  <c r="VGN29" i="38"/>
  <c r="VGO29" i="38" s="1"/>
  <c r="VFH29" i="38"/>
  <c r="VFI29" i="38" s="1"/>
  <c r="VEB29" i="38"/>
  <c r="VEC29" i="38" s="1"/>
  <c r="VCV29" i="38"/>
  <c r="VCW29" i="38" s="1"/>
  <c r="VBP29" i="38"/>
  <c r="VBQ29" i="38" s="1"/>
  <c r="VAJ29" i="38"/>
  <c r="VAK29" i="38" s="1"/>
  <c r="UZD29" i="38"/>
  <c r="UZE29" i="38" s="1"/>
  <c r="UXX29" i="38"/>
  <c r="UXY29" i="38" s="1"/>
  <c r="UWR29" i="38"/>
  <c r="UWS29" i="38" s="1"/>
  <c r="UVL29" i="38"/>
  <c r="UVM29" i="38" s="1"/>
  <c r="UUF29" i="38"/>
  <c r="UUG29" i="38" s="1"/>
  <c r="USZ29" i="38"/>
  <c r="UTA29" i="38" s="1"/>
  <c r="URT29" i="38"/>
  <c r="URU29" i="38" s="1"/>
  <c r="UQN29" i="38"/>
  <c r="UQO29" i="38" s="1"/>
  <c r="UPH29" i="38"/>
  <c r="UPI29" i="38" s="1"/>
  <c r="UOB29" i="38"/>
  <c r="UOC29" i="38" s="1"/>
  <c r="UMV29" i="38"/>
  <c r="UMW29" i="38" s="1"/>
  <c r="ULP29" i="38"/>
  <c r="ULQ29" i="38" s="1"/>
  <c r="UKJ29" i="38"/>
  <c r="UKK29" i="38" s="1"/>
  <c r="UJD29" i="38"/>
  <c r="UJE29" i="38" s="1"/>
  <c r="UHX29" i="38"/>
  <c r="UHY29" i="38" s="1"/>
  <c r="UGR29" i="38"/>
  <c r="UGS29" i="38" s="1"/>
  <c r="UFL29" i="38"/>
  <c r="UFM29" i="38" s="1"/>
  <c r="UEF29" i="38"/>
  <c r="UEG29" i="38" s="1"/>
  <c r="UCZ29" i="38"/>
  <c r="UDA29" i="38" s="1"/>
  <c r="UBT29" i="38"/>
  <c r="UBU29" i="38" s="1"/>
  <c r="UAN29" i="38"/>
  <c r="UAO29" i="38" s="1"/>
  <c r="TZH29" i="38"/>
  <c r="TZI29" i="38" s="1"/>
  <c r="TYB29" i="38"/>
  <c r="TYC29" i="38" s="1"/>
  <c r="TWV29" i="38"/>
  <c r="TWW29" i="38" s="1"/>
  <c r="TVP29" i="38"/>
  <c r="TVQ29" i="38" s="1"/>
  <c r="TUJ29" i="38"/>
  <c r="TUK29" i="38" s="1"/>
  <c r="TTD29" i="38"/>
  <c r="TTE29" i="38" s="1"/>
  <c r="XER29" i="38"/>
  <c r="XES29" i="38" s="1"/>
  <c r="XDL29" i="38"/>
  <c r="XDM29" i="38" s="1"/>
  <c r="XCF29" i="38"/>
  <c r="XCG29" i="38" s="1"/>
  <c r="XAZ29" i="38"/>
  <c r="XBA29" i="38" s="1"/>
  <c r="WZT29" i="38"/>
  <c r="WZU29" i="38" s="1"/>
  <c r="WYN29" i="38"/>
  <c r="WYO29" i="38" s="1"/>
  <c r="WXH29" i="38"/>
  <c r="WXI29" i="38" s="1"/>
  <c r="WWB29" i="38"/>
  <c r="WWC29" i="38" s="1"/>
  <c r="WUV29" i="38"/>
  <c r="WUW29" i="38" s="1"/>
  <c r="WTP29" i="38"/>
  <c r="WTQ29" i="38" s="1"/>
  <c r="WSJ29" i="38"/>
  <c r="WSK29" i="38" s="1"/>
  <c r="WRD29" i="38"/>
  <c r="WRE29" i="38" s="1"/>
  <c r="WPX29" i="38"/>
  <c r="WPY29" i="38" s="1"/>
  <c r="WOR29" i="38"/>
  <c r="WOS29" i="38" s="1"/>
  <c r="WNL29" i="38"/>
  <c r="WNM29" i="38" s="1"/>
  <c r="WMF29" i="38"/>
  <c r="WMG29" i="38" s="1"/>
  <c r="WKZ29" i="38"/>
  <c r="WLA29" i="38" s="1"/>
  <c r="WJT29" i="38"/>
  <c r="WJU29" i="38" s="1"/>
  <c r="WIN29" i="38"/>
  <c r="WIO29" i="38" s="1"/>
  <c r="WHH29" i="38"/>
  <c r="WHI29" i="38" s="1"/>
  <c r="WGB29" i="38"/>
  <c r="WGC29" i="38" s="1"/>
  <c r="WEV29" i="38"/>
  <c r="WEW29" i="38" s="1"/>
  <c r="WDP29" i="38"/>
  <c r="WDQ29" i="38" s="1"/>
  <c r="WCJ29" i="38"/>
  <c r="WCK29" i="38" s="1"/>
  <c r="WBD29" i="38"/>
  <c r="WBE29" i="38" s="1"/>
  <c r="VZX29" i="38"/>
  <c r="VZY29" i="38" s="1"/>
  <c r="VYR29" i="38"/>
  <c r="VYS29" i="38" s="1"/>
  <c r="VXL29" i="38"/>
  <c r="VXM29" i="38" s="1"/>
  <c r="VWF29" i="38"/>
  <c r="VWG29" i="38" s="1"/>
  <c r="VUZ29" i="38"/>
  <c r="VVA29" i="38" s="1"/>
  <c r="VTT29" i="38"/>
  <c r="VTU29" i="38" s="1"/>
  <c r="VSN29" i="38"/>
  <c r="VSO29" i="38" s="1"/>
  <c r="VRH29" i="38"/>
  <c r="VRI29" i="38" s="1"/>
  <c r="VQB29" i="38"/>
  <c r="VQC29" i="38" s="1"/>
  <c r="VOV29" i="38"/>
  <c r="VOW29" i="38" s="1"/>
  <c r="VNP29" i="38"/>
  <c r="VNQ29" i="38" s="1"/>
  <c r="VMJ29" i="38"/>
  <c r="VMK29" i="38" s="1"/>
  <c r="VLD29" i="38"/>
  <c r="VLE29" i="38" s="1"/>
  <c r="VJX29" i="38"/>
  <c r="VJY29" i="38" s="1"/>
  <c r="VIR29" i="38"/>
  <c r="VIS29" i="38" s="1"/>
  <c r="VHL29" i="38"/>
  <c r="VHM29" i="38" s="1"/>
  <c r="VGF29" i="38"/>
  <c r="VGG29" i="38" s="1"/>
  <c r="VEZ29" i="38"/>
  <c r="VFA29" i="38" s="1"/>
  <c r="VDT29" i="38"/>
  <c r="VDU29" i="38" s="1"/>
  <c r="VCN29" i="38"/>
  <c r="VCO29" i="38" s="1"/>
  <c r="VBH29" i="38"/>
  <c r="VBI29" i="38" s="1"/>
  <c r="VAB29" i="38"/>
  <c r="VAC29" i="38" s="1"/>
  <c r="UYV29" i="38"/>
  <c r="UYW29" i="38" s="1"/>
  <c r="UXP29" i="38"/>
  <c r="UXQ29" i="38" s="1"/>
  <c r="UWJ29" i="38"/>
  <c r="UWK29" i="38" s="1"/>
  <c r="UVD29" i="38"/>
  <c r="UVE29" i="38" s="1"/>
  <c r="UTX29" i="38"/>
  <c r="UTY29" i="38" s="1"/>
  <c r="USR29" i="38"/>
  <c r="USS29" i="38" s="1"/>
  <c r="URL29" i="38"/>
  <c r="URM29" i="38" s="1"/>
  <c r="UQF29" i="38"/>
  <c r="UQG29" i="38" s="1"/>
  <c r="UOZ29" i="38"/>
  <c r="UPA29" i="38" s="1"/>
  <c r="UNT29" i="38"/>
  <c r="UNU29" i="38" s="1"/>
  <c r="UMN29" i="38"/>
  <c r="UMO29" i="38" s="1"/>
  <c r="ULH29" i="38"/>
  <c r="ULI29" i="38" s="1"/>
  <c r="UKB29" i="38"/>
  <c r="UKC29" i="38" s="1"/>
  <c r="UIV29" i="38"/>
  <c r="UIW29" i="38" s="1"/>
  <c r="UHP29" i="38"/>
  <c r="UHQ29" i="38" s="1"/>
  <c r="UGJ29" i="38"/>
  <c r="UGK29" i="38" s="1"/>
  <c r="UFD29" i="38"/>
  <c r="UFE29" i="38" s="1"/>
  <c r="UDX29" i="38"/>
  <c r="UDY29" i="38" s="1"/>
  <c r="UCR29" i="38"/>
  <c r="UCS29" i="38" s="1"/>
  <c r="UBL29" i="38"/>
  <c r="UBM29" i="38" s="1"/>
  <c r="UAF29" i="38"/>
  <c r="UAG29" i="38" s="1"/>
  <c r="TYZ29" i="38"/>
  <c r="TZA29" i="38" s="1"/>
  <c r="TXT29" i="38"/>
  <c r="TXU29" i="38" s="1"/>
  <c r="TWN29" i="38"/>
  <c r="TWO29" i="38" s="1"/>
  <c r="TVH29" i="38"/>
  <c r="TVI29" i="38" s="1"/>
  <c r="TUB29" i="38"/>
  <c r="TUC29" i="38" s="1"/>
  <c r="TSV29" i="38"/>
  <c r="TSW29" i="38" s="1"/>
  <c r="TQB29" i="38"/>
  <c r="TQC29" i="38" s="1"/>
  <c r="TOF29" i="38"/>
  <c r="TOG29" i="38" s="1"/>
  <c r="TKF29" i="38"/>
  <c r="TKG29" i="38" s="1"/>
  <c r="TIJ29" i="38"/>
  <c r="TIK29" i="38" s="1"/>
  <c r="TGF29" i="38"/>
  <c r="TGG29" i="38" s="1"/>
  <c r="TER29" i="38"/>
  <c r="TES29" i="38" s="1"/>
  <c r="TDL29" i="38"/>
  <c r="TDM29" i="38" s="1"/>
  <c r="TCF29" i="38"/>
  <c r="TCG29" i="38" s="1"/>
  <c r="TAZ29" i="38"/>
  <c r="TBA29" i="38" s="1"/>
  <c r="SZT29" i="38"/>
  <c r="SZU29" i="38" s="1"/>
  <c r="SYN29" i="38"/>
  <c r="SYO29" i="38" s="1"/>
  <c r="SXH29" i="38"/>
  <c r="SXI29" i="38" s="1"/>
  <c r="SWB29" i="38"/>
  <c r="SWC29" i="38" s="1"/>
  <c r="SUV29" i="38"/>
  <c r="SUW29" i="38" s="1"/>
  <c r="STP29" i="38"/>
  <c r="STQ29" i="38" s="1"/>
  <c r="SSJ29" i="38"/>
  <c r="SSK29" i="38" s="1"/>
  <c r="SRD29" i="38"/>
  <c r="SRE29" i="38" s="1"/>
  <c r="SPX29" i="38"/>
  <c r="SPY29" i="38" s="1"/>
  <c r="SOR29" i="38"/>
  <c r="SOS29" i="38" s="1"/>
  <c r="SNL29" i="38"/>
  <c r="SNM29" i="38" s="1"/>
  <c r="SMF29" i="38"/>
  <c r="SMG29" i="38" s="1"/>
  <c r="SKZ29" i="38"/>
  <c r="SLA29" i="38" s="1"/>
  <c r="SJT29" i="38"/>
  <c r="SJU29" i="38" s="1"/>
  <c r="SIN29" i="38"/>
  <c r="SIO29" i="38" s="1"/>
  <c r="SHH29" i="38"/>
  <c r="SHI29" i="38" s="1"/>
  <c r="SGB29" i="38"/>
  <c r="SGC29" i="38" s="1"/>
  <c r="SEV29" i="38"/>
  <c r="SEW29" i="38" s="1"/>
  <c r="SDP29" i="38"/>
  <c r="SDQ29" i="38" s="1"/>
  <c r="SCJ29" i="38"/>
  <c r="SCK29" i="38" s="1"/>
  <c r="SBD29" i="38"/>
  <c r="SBE29" i="38" s="1"/>
  <c r="RZX29" i="38"/>
  <c r="RZY29" i="38" s="1"/>
  <c r="RYR29" i="38"/>
  <c r="RYS29" i="38" s="1"/>
  <c r="RXL29" i="38"/>
  <c r="RXM29" i="38" s="1"/>
  <c r="RWF29" i="38"/>
  <c r="RWG29" i="38" s="1"/>
  <c r="RUZ29" i="38"/>
  <c r="RVA29" i="38" s="1"/>
  <c r="RTT29" i="38"/>
  <c r="RTU29" i="38" s="1"/>
  <c r="RSN29" i="38"/>
  <c r="RSO29" i="38" s="1"/>
  <c r="RRH29" i="38"/>
  <c r="RRI29" i="38" s="1"/>
  <c r="RQB29" i="38"/>
  <c r="RQC29" i="38" s="1"/>
  <c r="ROV29" i="38"/>
  <c r="ROW29" i="38" s="1"/>
  <c r="RNP29" i="38"/>
  <c r="RNQ29" i="38" s="1"/>
  <c r="RMJ29" i="38"/>
  <c r="RMK29" i="38" s="1"/>
  <c r="RLD29" i="38"/>
  <c r="RLE29" i="38" s="1"/>
  <c r="RJX29" i="38"/>
  <c r="RJY29" i="38" s="1"/>
  <c r="RIR29" i="38"/>
  <c r="RIS29" i="38" s="1"/>
  <c r="RHL29" i="38"/>
  <c r="RHM29" i="38" s="1"/>
  <c r="RGF29" i="38"/>
  <c r="RGG29" i="38" s="1"/>
  <c r="REZ29" i="38"/>
  <c r="RFA29" i="38" s="1"/>
  <c r="RDT29" i="38"/>
  <c r="RDU29" i="38" s="1"/>
  <c r="RCN29" i="38"/>
  <c r="RCO29" i="38" s="1"/>
  <c r="RBH29" i="38"/>
  <c r="RBI29" i="38" s="1"/>
  <c r="RAB29" i="38"/>
  <c r="RAC29" i="38" s="1"/>
  <c r="QYV29" i="38"/>
  <c r="QYW29" i="38" s="1"/>
  <c r="QXP29" i="38"/>
  <c r="QXQ29" i="38" s="1"/>
  <c r="QWJ29" i="38"/>
  <c r="QWK29" i="38" s="1"/>
  <c r="QVD29" i="38"/>
  <c r="QVE29" i="38" s="1"/>
  <c r="QTX29" i="38"/>
  <c r="QTY29" i="38" s="1"/>
  <c r="QSR29" i="38"/>
  <c r="QSS29" i="38" s="1"/>
  <c r="QRL29" i="38"/>
  <c r="QRM29" i="38" s="1"/>
  <c r="QQF29" i="38"/>
  <c r="QQG29" i="38" s="1"/>
  <c r="QOZ29" i="38"/>
  <c r="QPA29" i="38" s="1"/>
  <c r="QNT29" i="38"/>
  <c r="QNU29" i="38" s="1"/>
  <c r="QMN29" i="38"/>
  <c r="QMO29" i="38" s="1"/>
  <c r="QLH29" i="38"/>
  <c r="QLI29" i="38" s="1"/>
  <c r="QKB29" i="38"/>
  <c r="QKC29" i="38" s="1"/>
  <c r="TRP29" i="38"/>
  <c r="TRQ29" i="38" s="1"/>
  <c r="TPT29" i="38"/>
  <c r="TPU29" i="38" s="1"/>
  <c r="XAR29" i="38"/>
  <c r="XAS29" i="38" s="1"/>
  <c r="WVT29" i="38"/>
  <c r="WVU29" i="38" s="1"/>
  <c r="WQV29" i="38"/>
  <c r="WQW29" i="38" s="1"/>
  <c r="WLX29" i="38"/>
  <c r="WLY29" i="38" s="1"/>
  <c r="WGZ29" i="38"/>
  <c r="WHA29" i="38" s="1"/>
  <c r="WCB29" i="38"/>
  <c r="WCC29" i="38" s="1"/>
  <c r="VXD29" i="38"/>
  <c r="VXE29" i="38" s="1"/>
  <c r="VSF29" i="38"/>
  <c r="VSG29" i="38" s="1"/>
  <c r="VNH29" i="38"/>
  <c r="VNI29" i="38" s="1"/>
  <c r="VIJ29" i="38"/>
  <c r="VIK29" i="38" s="1"/>
  <c r="VDL29" i="38"/>
  <c r="VDM29" i="38" s="1"/>
  <c r="UYN29" i="38"/>
  <c r="UYO29" i="38" s="1"/>
  <c r="UTP29" i="38"/>
  <c r="UTQ29" i="38" s="1"/>
  <c r="UOR29" i="38"/>
  <c r="UOS29" i="38" s="1"/>
  <c r="UJT29" i="38"/>
  <c r="UJU29" i="38" s="1"/>
  <c r="UEV29" i="38"/>
  <c r="UEW29" i="38" s="1"/>
  <c r="TZX29" i="38"/>
  <c r="TZY29" i="38" s="1"/>
  <c r="TUZ29" i="38"/>
  <c r="TVA29" i="38" s="1"/>
  <c r="TRH29" i="38"/>
  <c r="TRI29" i="38" s="1"/>
  <c r="TPL29" i="38"/>
  <c r="TPM29" i="38" s="1"/>
  <c r="TLL29" i="38"/>
  <c r="TLM29" i="38" s="1"/>
  <c r="TJP29" i="38"/>
  <c r="TJQ29" i="38" s="1"/>
  <c r="THL29" i="38"/>
  <c r="THM29" i="38" s="1"/>
  <c r="TFP29" i="38"/>
  <c r="TFQ29" i="38" s="1"/>
  <c r="TPD29" i="38"/>
  <c r="TPE29" i="38" s="1"/>
  <c r="TNH29" i="38"/>
  <c r="TNI29" i="38" s="1"/>
  <c r="TLD29" i="38"/>
  <c r="TLE29" i="38" s="1"/>
  <c r="TJH29" i="38"/>
  <c r="TJI29" i="38" s="1"/>
  <c r="TEB29" i="38"/>
  <c r="TEC29" i="38" s="1"/>
  <c r="TCV29" i="38"/>
  <c r="TCW29" i="38" s="1"/>
  <c r="TBP29" i="38"/>
  <c r="TBQ29" i="38" s="1"/>
  <c r="TAJ29" i="38"/>
  <c r="TAK29" i="38" s="1"/>
  <c r="SZD29" i="38"/>
  <c r="SZE29" i="38" s="1"/>
  <c r="SXX29" i="38"/>
  <c r="SXY29" i="38" s="1"/>
  <c r="SWR29" i="38"/>
  <c r="SWS29" i="38" s="1"/>
  <c r="SVL29" i="38"/>
  <c r="SVM29" i="38" s="1"/>
  <c r="SUF29" i="38"/>
  <c r="SUG29" i="38" s="1"/>
  <c r="SSZ29" i="38"/>
  <c r="STA29" i="38" s="1"/>
  <c r="SRT29" i="38"/>
  <c r="SRU29" i="38" s="1"/>
  <c r="SQN29" i="38"/>
  <c r="SQO29" i="38" s="1"/>
  <c r="SPH29" i="38"/>
  <c r="SPI29" i="38" s="1"/>
  <c r="SOB29" i="38"/>
  <c r="SOC29" i="38" s="1"/>
  <c r="SMV29" i="38"/>
  <c r="SMW29" i="38" s="1"/>
  <c r="SLP29" i="38"/>
  <c r="SLQ29" i="38" s="1"/>
  <c r="SKJ29" i="38"/>
  <c r="SKK29" i="38" s="1"/>
  <c r="SJD29" i="38"/>
  <c r="SJE29" i="38" s="1"/>
  <c r="SHX29" i="38"/>
  <c r="SHY29" i="38" s="1"/>
  <c r="SGR29" i="38"/>
  <c r="SGS29" i="38" s="1"/>
  <c r="SFL29" i="38"/>
  <c r="SFM29" i="38" s="1"/>
  <c r="SEF29" i="38"/>
  <c r="SEG29" i="38" s="1"/>
  <c r="SCZ29" i="38"/>
  <c r="SDA29" i="38" s="1"/>
  <c r="SBT29" i="38"/>
  <c r="SBU29" i="38" s="1"/>
  <c r="SAN29" i="38"/>
  <c r="SAO29" i="38" s="1"/>
  <c r="RZH29" i="38"/>
  <c r="RZI29" i="38" s="1"/>
  <c r="RYB29" i="38"/>
  <c r="RYC29" i="38" s="1"/>
  <c r="RWV29" i="38"/>
  <c r="RWW29" i="38" s="1"/>
  <c r="RVP29" i="38"/>
  <c r="RVQ29" i="38" s="1"/>
  <c r="RUJ29" i="38"/>
  <c r="RUK29" i="38" s="1"/>
  <c r="RTD29" i="38"/>
  <c r="RTE29" i="38" s="1"/>
  <c r="RRX29" i="38"/>
  <c r="RRY29" i="38" s="1"/>
  <c r="RQR29" i="38"/>
  <c r="RQS29" i="38" s="1"/>
  <c r="RPL29" i="38"/>
  <c r="RPM29" i="38" s="1"/>
  <c r="ROF29" i="38"/>
  <c r="ROG29" i="38" s="1"/>
  <c r="RMZ29" i="38"/>
  <c r="RNA29" i="38" s="1"/>
  <c r="RLT29" i="38"/>
  <c r="RLU29" i="38" s="1"/>
  <c r="RKN29" i="38"/>
  <c r="RKO29" i="38" s="1"/>
  <c r="RJH29" i="38"/>
  <c r="RJI29" i="38" s="1"/>
  <c r="RIB29" i="38"/>
  <c r="RIC29" i="38" s="1"/>
  <c r="RGV29" i="38"/>
  <c r="RGW29" i="38" s="1"/>
  <c r="RFP29" i="38"/>
  <c r="RFQ29" i="38" s="1"/>
  <c r="XEJ29" i="38"/>
  <c r="XEK29" i="38" s="1"/>
  <c r="WZL29" i="38"/>
  <c r="WZM29" i="38" s="1"/>
  <c r="WUN29" i="38"/>
  <c r="WUO29" i="38" s="1"/>
  <c r="WPP29" i="38"/>
  <c r="WPQ29" i="38" s="1"/>
  <c r="WKR29" i="38"/>
  <c r="WKS29" i="38" s="1"/>
  <c r="WFT29" i="38"/>
  <c r="WFU29" i="38" s="1"/>
  <c r="WAV29" i="38"/>
  <c r="WAW29" i="38" s="1"/>
  <c r="VVX29" i="38"/>
  <c r="VVY29" i="38" s="1"/>
  <c r="VQZ29" i="38"/>
  <c r="VRA29" i="38" s="1"/>
  <c r="VMB29" i="38"/>
  <c r="VMC29" i="38" s="1"/>
  <c r="VHD29" i="38"/>
  <c r="VHE29" i="38" s="1"/>
  <c r="VCF29" i="38"/>
  <c r="VCG29" i="38" s="1"/>
  <c r="UXH29" i="38"/>
  <c r="UXI29" i="38" s="1"/>
  <c r="USJ29" i="38"/>
  <c r="USK29" i="38" s="1"/>
  <c r="UNL29" i="38"/>
  <c r="UNM29" i="38" s="1"/>
  <c r="UIN29" i="38"/>
  <c r="UIO29" i="38" s="1"/>
  <c r="UDP29" i="38"/>
  <c r="UDQ29" i="38" s="1"/>
  <c r="TYR29" i="38"/>
  <c r="TYS29" i="38" s="1"/>
  <c r="TTT29" i="38"/>
  <c r="TTU29" i="38" s="1"/>
  <c r="TQZ29" i="38"/>
  <c r="TRA29" i="38" s="1"/>
  <c r="TOV29" i="38"/>
  <c r="TOW29" i="38" s="1"/>
  <c r="TMZ29" i="38"/>
  <c r="TNA29" i="38" s="1"/>
  <c r="TIZ29" i="38"/>
  <c r="TJA29" i="38" s="1"/>
  <c r="THD29" i="38"/>
  <c r="THE29" i="38" s="1"/>
  <c r="TFH29" i="38"/>
  <c r="TFI29" i="38" s="1"/>
  <c r="XDD29" i="38"/>
  <c r="XDE29" i="38" s="1"/>
  <c r="WYF29" i="38"/>
  <c r="WYG29" i="38" s="1"/>
  <c r="WTH29" i="38"/>
  <c r="WTI29" i="38" s="1"/>
  <c r="WOJ29" i="38"/>
  <c r="WOK29" i="38" s="1"/>
  <c r="WJL29" i="38"/>
  <c r="WJM29" i="38" s="1"/>
  <c r="WEN29" i="38"/>
  <c r="WEO29" i="38" s="1"/>
  <c r="VZP29" i="38"/>
  <c r="VZQ29" i="38" s="1"/>
  <c r="VUR29" i="38"/>
  <c r="VUS29" i="38" s="1"/>
  <c r="VPT29" i="38"/>
  <c r="VPU29" i="38" s="1"/>
  <c r="VKV29" i="38"/>
  <c r="VKW29" i="38" s="1"/>
  <c r="VFX29" i="38"/>
  <c r="VFY29" i="38" s="1"/>
  <c r="VAZ29" i="38"/>
  <c r="VBA29" i="38" s="1"/>
  <c r="UWB29" i="38"/>
  <c r="UWC29" i="38" s="1"/>
  <c r="URD29" i="38"/>
  <c r="URE29" i="38" s="1"/>
  <c r="UMF29" i="38"/>
  <c r="UMG29" i="38" s="1"/>
  <c r="UHH29" i="38"/>
  <c r="UHI29" i="38" s="1"/>
  <c r="UCJ29" i="38"/>
  <c r="UCK29" i="38" s="1"/>
  <c r="TXL29" i="38"/>
  <c r="TXM29" i="38" s="1"/>
  <c r="TSN29" i="38"/>
  <c r="TSO29" i="38" s="1"/>
  <c r="TQJ29" i="38"/>
  <c r="TQK29" i="38" s="1"/>
  <c r="TON29" i="38"/>
  <c r="TOO29" i="38" s="1"/>
  <c r="TMJ29" i="38"/>
  <c r="TMK29" i="38" s="1"/>
  <c r="TKN29" i="38"/>
  <c r="TKO29" i="38" s="1"/>
  <c r="TGN29" i="38"/>
  <c r="TGO29" i="38" s="1"/>
  <c r="WWZ29" i="38"/>
  <c r="WXA29" i="38" s="1"/>
  <c r="WDH29" i="38"/>
  <c r="WDI29" i="38" s="1"/>
  <c r="VJP29" i="38"/>
  <c r="VJQ29" i="38" s="1"/>
  <c r="UPX29" i="38"/>
  <c r="UPY29" i="38" s="1"/>
  <c r="TWF29" i="38"/>
  <c r="TWG29" i="38" s="1"/>
  <c r="TMR29" i="38"/>
  <c r="TMS29" i="38" s="1"/>
  <c r="THT29" i="38"/>
  <c r="THU29" i="38" s="1"/>
  <c r="TAB29" i="38"/>
  <c r="TAC29" i="38" s="1"/>
  <c r="SWZ29" i="38"/>
  <c r="SXA29" i="38" s="1"/>
  <c r="SQF29" i="38"/>
  <c r="SQG29" i="38" s="1"/>
  <c r="SND29" i="38"/>
  <c r="SNE29" i="38" s="1"/>
  <c r="SGJ29" i="38"/>
  <c r="SGK29" i="38" s="1"/>
  <c r="SDH29" i="38"/>
  <c r="SDI29" i="38" s="1"/>
  <c r="RWN29" i="38"/>
  <c r="RWO29" i="38" s="1"/>
  <c r="RTL29" i="38"/>
  <c r="RTM29" i="38" s="1"/>
  <c r="RMR29" i="38"/>
  <c r="RMS29" i="38" s="1"/>
  <c r="RJP29" i="38"/>
  <c r="RJQ29" i="38" s="1"/>
  <c r="RDL29" i="38"/>
  <c r="RDM29" i="38" s="1"/>
  <c r="QZD29" i="38"/>
  <c r="QZE29" i="38" s="1"/>
  <c r="QXH29" i="38"/>
  <c r="QXI29" i="38" s="1"/>
  <c r="QVL29" i="38"/>
  <c r="QVM29" i="38" s="1"/>
  <c r="QSB29" i="38"/>
  <c r="QSC29" i="38" s="1"/>
  <c r="QQN29" i="38"/>
  <c r="QQO29" i="38" s="1"/>
  <c r="QND29" i="38"/>
  <c r="QNE29" i="38" s="1"/>
  <c r="QLP29" i="38"/>
  <c r="QLQ29" i="38" s="1"/>
  <c r="QIN29" i="38"/>
  <c r="QIO29" i="38" s="1"/>
  <c r="QHH29" i="38"/>
  <c r="QHI29" i="38" s="1"/>
  <c r="QGB29" i="38"/>
  <c r="QGC29" i="38" s="1"/>
  <c r="QEV29" i="38"/>
  <c r="QEW29" i="38" s="1"/>
  <c r="QDP29" i="38"/>
  <c r="QDQ29" i="38" s="1"/>
  <c r="QCJ29" i="38"/>
  <c r="QCK29" i="38" s="1"/>
  <c r="QBD29" i="38"/>
  <c r="QBE29" i="38" s="1"/>
  <c r="PZX29" i="38"/>
  <c r="PZY29" i="38" s="1"/>
  <c r="PYR29" i="38"/>
  <c r="PYS29" i="38" s="1"/>
  <c r="PXL29" i="38"/>
  <c r="PXM29" i="38" s="1"/>
  <c r="PWF29" i="38"/>
  <c r="PWG29" i="38" s="1"/>
  <c r="PUZ29" i="38"/>
  <c r="PVA29" i="38" s="1"/>
  <c r="PTT29" i="38"/>
  <c r="PTU29" i="38" s="1"/>
  <c r="PSN29" i="38"/>
  <c r="PSO29" i="38" s="1"/>
  <c r="PRH29" i="38"/>
  <c r="PRI29" i="38" s="1"/>
  <c r="PQB29" i="38"/>
  <c r="PQC29" i="38" s="1"/>
  <c r="POV29" i="38"/>
  <c r="POW29" i="38" s="1"/>
  <c r="PNP29" i="38"/>
  <c r="PNQ29" i="38" s="1"/>
  <c r="PMJ29" i="38"/>
  <c r="PMK29" i="38" s="1"/>
  <c r="PLD29" i="38"/>
  <c r="PLE29" i="38" s="1"/>
  <c r="PJX29" i="38"/>
  <c r="PJY29" i="38" s="1"/>
  <c r="PIR29" i="38"/>
  <c r="PIS29" i="38" s="1"/>
  <c r="PHL29" i="38"/>
  <c r="PHM29" i="38" s="1"/>
  <c r="PGF29" i="38"/>
  <c r="PGG29" i="38" s="1"/>
  <c r="PEZ29" i="38"/>
  <c r="PFA29" i="38" s="1"/>
  <c r="PDT29" i="38"/>
  <c r="PDU29" i="38" s="1"/>
  <c r="PCN29" i="38"/>
  <c r="PCO29" i="38" s="1"/>
  <c r="PBH29" i="38"/>
  <c r="PBI29" i="38" s="1"/>
  <c r="PAB29" i="38"/>
  <c r="PAC29" i="38" s="1"/>
  <c r="OYV29" i="38"/>
  <c r="OYW29" i="38" s="1"/>
  <c r="OXP29" i="38"/>
  <c r="OXQ29" i="38" s="1"/>
  <c r="OWJ29" i="38"/>
  <c r="OWK29" i="38" s="1"/>
  <c r="OVD29" i="38"/>
  <c r="OVE29" i="38" s="1"/>
  <c r="OTX29" i="38"/>
  <c r="OTY29" i="38" s="1"/>
  <c r="OSR29" i="38"/>
  <c r="OSS29" i="38" s="1"/>
  <c r="ORL29" i="38"/>
  <c r="ORM29" i="38" s="1"/>
  <c r="OQF29" i="38"/>
  <c r="OQG29" i="38" s="1"/>
  <c r="OOZ29" i="38"/>
  <c r="OPA29" i="38" s="1"/>
  <c r="ONT29" i="38"/>
  <c r="ONU29" i="38" s="1"/>
  <c r="OMN29" i="38"/>
  <c r="OMO29" i="38" s="1"/>
  <c r="OLH29" i="38"/>
  <c r="OLI29" i="38" s="1"/>
  <c r="OKB29" i="38"/>
  <c r="OKC29" i="38" s="1"/>
  <c r="OIV29" i="38"/>
  <c r="OIW29" i="38" s="1"/>
  <c r="OHP29" i="38"/>
  <c r="OHQ29" i="38" s="1"/>
  <c r="OGJ29" i="38"/>
  <c r="OGK29" i="38" s="1"/>
  <c r="OFD29" i="38"/>
  <c r="OFE29" i="38" s="1"/>
  <c r="ODX29" i="38"/>
  <c r="ODY29" i="38" s="1"/>
  <c r="OCR29" i="38"/>
  <c r="OCS29" i="38" s="1"/>
  <c r="OBL29" i="38"/>
  <c r="OBM29" i="38" s="1"/>
  <c r="OAF29" i="38"/>
  <c r="OAG29" i="38" s="1"/>
  <c r="NYZ29" i="38"/>
  <c r="NZA29" i="38" s="1"/>
  <c r="NXT29" i="38"/>
  <c r="NXU29" i="38" s="1"/>
  <c r="NWN29" i="38"/>
  <c r="NWO29" i="38" s="1"/>
  <c r="NVH29" i="38"/>
  <c r="NVI29" i="38" s="1"/>
  <c r="NUB29" i="38"/>
  <c r="NUC29" i="38" s="1"/>
  <c r="NSV29" i="38"/>
  <c r="NSW29" i="38" s="1"/>
  <c r="NRP29" i="38"/>
  <c r="NRQ29" i="38" s="1"/>
  <c r="NQJ29" i="38"/>
  <c r="NQK29" i="38" s="1"/>
  <c r="NPD29" i="38"/>
  <c r="NPE29" i="38" s="1"/>
  <c r="NNX29" i="38"/>
  <c r="NNY29" i="38" s="1"/>
  <c r="NMR29" i="38"/>
  <c r="NMS29" i="38" s="1"/>
  <c r="NLL29" i="38"/>
  <c r="NLM29" i="38" s="1"/>
  <c r="WSB29" i="38"/>
  <c r="WSC29" i="38" s="1"/>
  <c r="VYJ29" i="38"/>
  <c r="VYK29" i="38" s="1"/>
  <c r="VER29" i="38"/>
  <c r="VES29" i="38" s="1"/>
  <c r="UKZ29" i="38"/>
  <c r="ULA29" i="38" s="1"/>
  <c r="TRX29" i="38"/>
  <c r="TRY29" i="38" s="1"/>
  <c r="TLT29" i="38"/>
  <c r="TLU29" i="38" s="1"/>
  <c r="TCN29" i="38"/>
  <c r="TCO29" i="38" s="1"/>
  <c r="SZL29" i="38"/>
  <c r="SZM29" i="38" s="1"/>
  <c r="SSR29" i="38"/>
  <c r="SSS29" i="38" s="1"/>
  <c r="SPP29" i="38"/>
  <c r="SPQ29" i="38" s="1"/>
  <c r="SIV29" i="38"/>
  <c r="SIW29" i="38" s="1"/>
  <c r="SFT29" i="38"/>
  <c r="SFU29" i="38" s="1"/>
  <c r="RYZ29" i="38"/>
  <c r="RZA29" i="38" s="1"/>
  <c r="RVX29" i="38"/>
  <c r="RVY29" i="38" s="1"/>
  <c r="RPD29" i="38"/>
  <c r="RPE29" i="38" s="1"/>
  <c r="RMB29" i="38"/>
  <c r="RMC29" i="38" s="1"/>
  <c r="RFH29" i="38"/>
  <c r="RFI29" i="38" s="1"/>
  <c r="RCV29" i="38"/>
  <c r="RCW29" i="38" s="1"/>
  <c r="RAR29" i="38"/>
  <c r="RAS29" i="38" s="1"/>
  <c r="QWR29" i="38"/>
  <c r="QWS29" i="38" s="1"/>
  <c r="QTH29" i="38"/>
  <c r="QTI29" i="38" s="1"/>
  <c r="QRT29" i="38"/>
  <c r="QRU29" i="38" s="1"/>
  <c r="QOJ29" i="38"/>
  <c r="QOK29" i="38" s="1"/>
  <c r="QMV29" i="38"/>
  <c r="QMW29" i="38" s="1"/>
  <c r="QJL29" i="38"/>
  <c r="QJM29" i="38" s="1"/>
  <c r="QIF29" i="38"/>
  <c r="QIG29" i="38" s="1"/>
  <c r="QGZ29" i="38"/>
  <c r="QHA29" i="38" s="1"/>
  <c r="QFT29" i="38"/>
  <c r="QFU29" i="38" s="1"/>
  <c r="QEN29" i="38"/>
  <c r="QEO29" i="38" s="1"/>
  <c r="QDH29" i="38"/>
  <c r="QDI29" i="38" s="1"/>
  <c r="QCB29" i="38"/>
  <c r="QCC29" i="38" s="1"/>
  <c r="QAV29" i="38"/>
  <c r="QAW29" i="38" s="1"/>
  <c r="PZP29" i="38"/>
  <c r="PZQ29" i="38" s="1"/>
  <c r="PYJ29" i="38"/>
  <c r="PYK29" i="38" s="1"/>
  <c r="PXD29" i="38"/>
  <c r="PXE29" i="38" s="1"/>
  <c r="PVX29" i="38"/>
  <c r="PVY29" i="38" s="1"/>
  <c r="PUR29" i="38"/>
  <c r="PUS29" i="38" s="1"/>
  <c r="PTL29" i="38"/>
  <c r="PTM29" i="38" s="1"/>
  <c r="PSF29" i="38"/>
  <c r="PSG29" i="38" s="1"/>
  <c r="PQZ29" i="38"/>
  <c r="PRA29" i="38" s="1"/>
  <c r="PPT29" i="38"/>
  <c r="PPU29" i="38" s="1"/>
  <c r="PON29" i="38"/>
  <c r="POO29" i="38" s="1"/>
  <c r="PNH29" i="38"/>
  <c r="PNI29" i="38" s="1"/>
  <c r="PMB29" i="38"/>
  <c r="PMC29" i="38" s="1"/>
  <c r="PKV29" i="38"/>
  <c r="PKW29" i="38" s="1"/>
  <c r="PJP29" i="38"/>
  <c r="PJQ29" i="38" s="1"/>
  <c r="PIJ29" i="38"/>
  <c r="PIK29" i="38" s="1"/>
  <c r="PHD29" i="38"/>
  <c r="PHE29" i="38" s="1"/>
  <c r="PFX29" i="38"/>
  <c r="PFY29" i="38" s="1"/>
  <c r="PER29" i="38"/>
  <c r="PES29" i="38" s="1"/>
  <c r="PDL29" i="38"/>
  <c r="PDM29" i="38" s="1"/>
  <c r="PCF29" i="38"/>
  <c r="PCG29" i="38" s="1"/>
  <c r="PAZ29" i="38"/>
  <c r="PBA29" i="38" s="1"/>
  <c r="OZT29" i="38"/>
  <c r="OZU29" i="38" s="1"/>
  <c r="OYN29" i="38"/>
  <c r="OYO29" i="38" s="1"/>
  <c r="OXH29" i="38"/>
  <c r="OXI29" i="38" s="1"/>
  <c r="OWB29" i="38"/>
  <c r="OWC29" i="38" s="1"/>
  <c r="OUV29" i="38"/>
  <c r="OUW29" i="38" s="1"/>
  <c r="OTP29" i="38"/>
  <c r="OTQ29" i="38" s="1"/>
  <c r="OSJ29" i="38"/>
  <c r="OSK29" i="38" s="1"/>
  <c r="ORD29" i="38"/>
  <c r="ORE29" i="38" s="1"/>
  <c r="OPX29" i="38"/>
  <c r="OPY29" i="38" s="1"/>
  <c r="OOR29" i="38"/>
  <c r="OOS29" i="38" s="1"/>
  <c r="ONL29" i="38"/>
  <c r="ONM29" i="38" s="1"/>
  <c r="OMF29" i="38"/>
  <c r="OMG29" i="38" s="1"/>
  <c r="OKZ29" i="38"/>
  <c r="OLA29" i="38" s="1"/>
  <c r="OJT29" i="38"/>
  <c r="OJU29" i="38" s="1"/>
  <c r="OIN29" i="38"/>
  <c r="OIO29" i="38" s="1"/>
  <c r="OHH29" i="38"/>
  <c r="OHI29" i="38" s="1"/>
  <c r="OGB29" i="38"/>
  <c r="OGC29" i="38" s="1"/>
  <c r="OEV29" i="38"/>
  <c r="OEW29" i="38" s="1"/>
  <c r="ODP29" i="38"/>
  <c r="ODQ29" i="38" s="1"/>
  <c r="OCJ29" i="38"/>
  <c r="OCK29" i="38" s="1"/>
  <c r="OBD29" i="38"/>
  <c r="OBE29" i="38" s="1"/>
  <c r="NZX29" i="38"/>
  <c r="NZY29" i="38" s="1"/>
  <c r="TQR29" i="38"/>
  <c r="TQS29" i="38" s="1"/>
  <c r="TKV29" i="38"/>
  <c r="TKW29" i="38" s="1"/>
  <c r="TFX29" i="38"/>
  <c r="TFY29" i="38" s="1"/>
  <c r="SYV29" i="38"/>
  <c r="SYW29" i="38" s="1"/>
  <c r="SVT29" i="38"/>
  <c r="SVU29" i="38" s="1"/>
  <c r="SOZ29" i="38"/>
  <c r="SPA29" i="38" s="1"/>
  <c r="SLX29" i="38"/>
  <c r="SLY29" i="38" s="1"/>
  <c r="SFD29" i="38"/>
  <c r="SFE29" i="38" s="1"/>
  <c r="SCB29" i="38"/>
  <c r="SCC29" i="38" s="1"/>
  <c r="RVH29" i="38"/>
  <c r="RVI29" i="38" s="1"/>
  <c r="RSF29" i="38"/>
  <c r="RSG29" i="38" s="1"/>
  <c r="RLL29" i="38"/>
  <c r="RLM29" i="38" s="1"/>
  <c r="RIJ29" i="38"/>
  <c r="RIK29" i="38" s="1"/>
  <c r="RAJ29" i="38"/>
  <c r="RAK29" i="38" s="1"/>
  <c r="QYN29" i="38"/>
  <c r="QYO29" i="38" s="1"/>
  <c r="QUV29" i="38"/>
  <c r="QUW29" i="38" s="1"/>
  <c r="QPX29" i="38"/>
  <c r="QPY29" i="38" s="1"/>
  <c r="QKZ29" i="38"/>
  <c r="QLA29" i="38" s="1"/>
  <c r="WND29" i="38"/>
  <c r="WNE29" i="38" s="1"/>
  <c r="VTL29" i="38"/>
  <c r="VTM29" i="38" s="1"/>
  <c r="UZT29" i="38"/>
  <c r="UZU29" i="38" s="1"/>
  <c r="UGB29" i="38"/>
  <c r="UGC29" i="38" s="1"/>
  <c r="TJX29" i="38"/>
  <c r="TJY29" i="38" s="1"/>
  <c r="TEZ29" i="38"/>
  <c r="TFA29" i="38" s="1"/>
  <c r="TBX29" i="38"/>
  <c r="TBY29" i="38" s="1"/>
  <c r="SVD29" i="38"/>
  <c r="SVE29" i="38" s="1"/>
  <c r="SSB29" i="38"/>
  <c r="SSC29" i="38" s="1"/>
  <c r="SLH29" i="38"/>
  <c r="SLI29" i="38" s="1"/>
  <c r="SIF29" i="38"/>
  <c r="SIG29" i="38" s="1"/>
  <c r="SBL29" i="38"/>
  <c r="SBM29" i="38" s="1"/>
  <c r="RYJ29" i="38"/>
  <c r="RYK29" i="38" s="1"/>
  <c r="RRP29" i="38"/>
  <c r="RRQ29" i="38" s="1"/>
  <c r="RON29" i="38"/>
  <c r="ROO29" i="38" s="1"/>
  <c r="RHT29" i="38"/>
  <c r="RHU29" i="38" s="1"/>
  <c r="RER29" i="38"/>
  <c r="RES29" i="38" s="1"/>
  <c r="RCF29" i="38"/>
  <c r="RCG29" i="38" s="1"/>
  <c r="QYF29" i="38"/>
  <c r="QYG29" i="38" s="1"/>
  <c r="QUN29" i="38"/>
  <c r="QUO29" i="38" s="1"/>
  <c r="QSZ29" i="38"/>
  <c r="QTA29" i="38" s="1"/>
  <c r="QPP29" i="38"/>
  <c r="QPQ29" i="38" s="1"/>
  <c r="QOB29" i="38"/>
  <c r="QOC29" i="38" s="1"/>
  <c r="QKR29" i="38"/>
  <c r="QKS29" i="38" s="1"/>
  <c r="QJD29" i="38"/>
  <c r="QJE29" i="38" s="1"/>
  <c r="QHX29" i="38"/>
  <c r="QHY29" i="38" s="1"/>
  <c r="QGR29" i="38"/>
  <c r="QGS29" i="38" s="1"/>
  <c r="QFL29" i="38"/>
  <c r="QFM29" i="38" s="1"/>
  <c r="QEF29" i="38"/>
  <c r="QEG29" i="38" s="1"/>
  <c r="QCZ29" i="38"/>
  <c r="QDA29" i="38" s="1"/>
  <c r="TBH29" i="38"/>
  <c r="TBI29" i="38" s="1"/>
  <c r="SYF29" i="38"/>
  <c r="SYG29" i="38" s="1"/>
  <c r="SRL29" i="38"/>
  <c r="SRM29" i="38" s="1"/>
  <c r="SOJ29" i="38"/>
  <c r="SOK29" i="38" s="1"/>
  <c r="SHP29" i="38"/>
  <c r="SHQ29" i="38" s="1"/>
  <c r="SEN29" i="38"/>
  <c r="SEO29" i="38" s="1"/>
  <c r="RXT29" i="38"/>
  <c r="RXU29" i="38" s="1"/>
  <c r="RUR29" i="38"/>
  <c r="RUS29" i="38" s="1"/>
  <c r="RNX29" i="38"/>
  <c r="RNY29" i="38" s="1"/>
  <c r="RKV29" i="38"/>
  <c r="RKW29" i="38" s="1"/>
  <c r="REJ29" i="38"/>
  <c r="REK29" i="38" s="1"/>
  <c r="RBX29" i="38"/>
  <c r="RBY29" i="38" s="1"/>
  <c r="QXX29" i="38"/>
  <c r="QXY29" i="38" s="1"/>
  <c r="QWB29" i="38"/>
  <c r="QWC29" i="38" s="1"/>
  <c r="QRD29" i="38"/>
  <c r="QRE29" i="38" s="1"/>
  <c r="QMF29" i="38"/>
  <c r="QMG29" i="38" s="1"/>
  <c r="TNP29" i="38"/>
  <c r="TNQ29" i="38" s="1"/>
  <c r="TIB29" i="38"/>
  <c r="TIC29" i="38" s="1"/>
  <c r="TDT29" i="38"/>
  <c r="TDU29" i="38" s="1"/>
  <c r="TAR29" i="38"/>
  <c r="TAS29" i="38" s="1"/>
  <c r="STX29" i="38"/>
  <c r="STY29" i="38" s="1"/>
  <c r="SQV29" i="38"/>
  <c r="SQW29" i="38" s="1"/>
  <c r="SKB29" i="38"/>
  <c r="SKC29" i="38" s="1"/>
  <c r="SGZ29" i="38"/>
  <c r="SHA29" i="38" s="1"/>
  <c r="SAF29" i="38"/>
  <c r="SAG29" i="38" s="1"/>
  <c r="RXD29" i="38"/>
  <c r="RXE29" i="38" s="1"/>
  <c r="RQJ29" i="38"/>
  <c r="RQK29" i="38" s="1"/>
  <c r="RNH29" i="38"/>
  <c r="RNI29" i="38" s="1"/>
  <c r="RGN29" i="38"/>
  <c r="RGO29" i="38" s="1"/>
  <c r="QZL29" i="38"/>
  <c r="QZM29" i="38" s="1"/>
  <c r="QSJ29" i="38"/>
  <c r="QSK29" i="38" s="1"/>
  <c r="QNL29" i="38"/>
  <c r="QNM29" i="38" s="1"/>
  <c r="TMB29" i="38"/>
  <c r="TMC29" i="38" s="1"/>
  <c r="SWJ29" i="38"/>
  <c r="SWK29" i="38" s="1"/>
  <c r="SJL29" i="38"/>
  <c r="SJM29" i="38" s="1"/>
  <c r="RIZ29" i="38"/>
  <c r="RJA29" i="38" s="1"/>
  <c r="QBL29" i="38"/>
  <c r="QBM29" i="38" s="1"/>
  <c r="PYB29" i="38"/>
  <c r="PYC29" i="38" s="1"/>
  <c r="PRP29" i="38"/>
  <c r="PRQ29" i="38" s="1"/>
  <c r="POF29" i="38"/>
  <c r="POG29" i="38" s="1"/>
  <c r="PHT29" i="38"/>
  <c r="PHU29" i="38" s="1"/>
  <c r="PEJ29" i="38"/>
  <c r="PEK29" i="38" s="1"/>
  <c r="OXX29" i="38"/>
  <c r="OXY29" i="38" s="1"/>
  <c r="OUN29" i="38"/>
  <c r="OUO29" i="38" s="1"/>
  <c r="ORT29" i="38"/>
  <c r="ORU29" i="38" s="1"/>
  <c r="OPH29" i="38"/>
  <c r="OPI29" i="38" s="1"/>
  <c r="OMV29" i="38"/>
  <c r="OMW29" i="38" s="1"/>
  <c r="OKJ29" i="38"/>
  <c r="OKK29" i="38" s="1"/>
  <c r="OHX29" i="38"/>
  <c r="OHY29" i="38" s="1"/>
  <c r="OFL29" i="38"/>
  <c r="OFM29" i="38" s="1"/>
  <c r="ODH29" i="38"/>
  <c r="ODI29" i="38" s="1"/>
  <c r="NWF29" i="38"/>
  <c r="NWG29" i="38" s="1"/>
  <c r="NRH29" i="38"/>
  <c r="NRI29" i="38" s="1"/>
  <c r="NMJ29" i="38"/>
  <c r="NMK29" i="38" s="1"/>
  <c r="TGV29" i="38"/>
  <c r="TGW29" i="38" s="1"/>
  <c r="STH29" i="38"/>
  <c r="STI29" i="38" s="1"/>
  <c r="RSV29" i="38"/>
  <c r="RSW29" i="38" s="1"/>
  <c r="RFX29" i="38"/>
  <c r="RFY29" i="38" s="1"/>
  <c r="QWZ29" i="38"/>
  <c r="QXA29" i="38" s="1"/>
  <c r="QJT29" i="38"/>
  <c r="QJU29" i="38" s="1"/>
  <c r="QAN29" i="38"/>
  <c r="QAO29" i="38" s="1"/>
  <c r="PUB29" i="38"/>
  <c r="PUC29" i="38" s="1"/>
  <c r="PQR29" i="38"/>
  <c r="PQS29" i="38" s="1"/>
  <c r="PKF29" i="38"/>
  <c r="PKG29" i="38" s="1"/>
  <c r="PGV29" i="38"/>
  <c r="PGW29" i="38" s="1"/>
  <c r="PAJ29" i="38"/>
  <c r="PAK29" i="38" s="1"/>
  <c r="OWZ29" i="38"/>
  <c r="OXA29" i="38" s="1"/>
  <c r="OQV29" i="38"/>
  <c r="OQW29" i="38" s="1"/>
  <c r="OOJ29" i="38"/>
  <c r="OOK29" i="38" s="1"/>
  <c r="OLX29" i="38"/>
  <c r="OLY29" i="38" s="1"/>
  <c r="OJL29" i="38"/>
  <c r="OJM29" i="38" s="1"/>
  <c r="OGZ29" i="38"/>
  <c r="OHA29" i="38" s="1"/>
  <c r="OCZ29" i="38"/>
  <c r="ODA29" i="38" s="1"/>
  <c r="OAV29" i="38"/>
  <c r="OAW29" i="38" s="1"/>
  <c r="NXL29" i="38"/>
  <c r="NXM29" i="38" s="1"/>
  <c r="NSN29" i="38"/>
  <c r="NSO29" i="38" s="1"/>
  <c r="NNP29" i="38"/>
  <c r="NNQ29" i="38" s="1"/>
  <c r="UUV29" i="38"/>
  <c r="UUW29" i="38" s="1"/>
  <c r="TEJ29" i="38"/>
  <c r="TEK29" i="38" s="1"/>
  <c r="SDX29" i="38"/>
  <c r="SDY29" i="38" s="1"/>
  <c r="RQZ29" i="38"/>
  <c r="RRA29" i="38" s="1"/>
  <c r="REB29" i="38"/>
  <c r="REC29" i="38" s="1"/>
  <c r="QVT29" i="38"/>
  <c r="QVU29" i="38" s="1"/>
  <c r="QPH29" i="38"/>
  <c r="QPI29" i="38" s="1"/>
  <c r="QIV29" i="38"/>
  <c r="QIW29" i="38" s="1"/>
  <c r="QDX29" i="38"/>
  <c r="QDY29" i="38" s="1"/>
  <c r="QAF29" i="38"/>
  <c r="QAG29" i="38" s="1"/>
  <c r="PWV29" i="38"/>
  <c r="PWW29" i="38" s="1"/>
  <c r="PQJ29" i="38"/>
  <c r="PQK29" i="38" s="1"/>
  <c r="PMZ29" i="38"/>
  <c r="PNA29" i="38" s="1"/>
  <c r="PGN29" i="38"/>
  <c r="PGO29" i="38" s="1"/>
  <c r="PDD29" i="38"/>
  <c r="PDE29" i="38" s="1"/>
  <c r="OWR29" i="38"/>
  <c r="OWS29" i="38" s="1"/>
  <c r="OTH29" i="38"/>
  <c r="OTI29" i="38" s="1"/>
  <c r="OEN29" i="38"/>
  <c r="OEO29" i="38" s="1"/>
  <c r="NXD29" i="38"/>
  <c r="NXE29" i="38" s="1"/>
  <c r="NVP29" i="38"/>
  <c r="NVQ29" i="38" s="1"/>
  <c r="NSF29" i="38"/>
  <c r="NSG29" i="38" s="1"/>
  <c r="NQR29" i="38"/>
  <c r="NQS29" i="38" s="1"/>
  <c r="NNH29" i="38"/>
  <c r="NNI29" i="38" s="1"/>
  <c r="NLT29" i="38"/>
  <c r="NLU29" i="38" s="1"/>
  <c r="NKF29" i="38"/>
  <c r="NKG29" i="38" s="1"/>
  <c r="NIZ29" i="38"/>
  <c r="NJA29" i="38" s="1"/>
  <c r="NHT29" i="38"/>
  <c r="NHU29" i="38" s="1"/>
  <c r="NGN29" i="38"/>
  <c r="NGO29" i="38" s="1"/>
  <c r="NFH29" i="38"/>
  <c r="NFI29" i="38" s="1"/>
  <c r="NEB29" i="38"/>
  <c r="NEC29" i="38" s="1"/>
  <c r="NCV29" i="38"/>
  <c r="NCW29" i="38" s="1"/>
  <c r="NBP29" i="38"/>
  <c r="NBQ29" i="38" s="1"/>
  <c r="NAJ29" i="38"/>
  <c r="NAK29" i="38" s="1"/>
  <c r="MZD29" i="38"/>
  <c r="MZE29" i="38" s="1"/>
  <c r="MXX29" i="38"/>
  <c r="MXY29" i="38" s="1"/>
  <c r="MWR29" i="38"/>
  <c r="MWS29" i="38" s="1"/>
  <c r="MVL29" i="38"/>
  <c r="MVM29" i="38" s="1"/>
  <c r="MUF29" i="38"/>
  <c r="MUG29" i="38" s="1"/>
  <c r="MSZ29" i="38"/>
  <c r="MTA29" i="38" s="1"/>
  <c r="MRT29" i="38"/>
  <c r="MRU29" i="38" s="1"/>
  <c r="MQN29" i="38"/>
  <c r="MQO29" i="38" s="1"/>
  <c r="MPH29" i="38"/>
  <c r="MPI29" i="38" s="1"/>
  <c r="MOB29" i="38"/>
  <c r="MOC29" i="38" s="1"/>
  <c r="MMV29" i="38"/>
  <c r="MMW29" i="38" s="1"/>
  <c r="MLP29" i="38"/>
  <c r="MLQ29" i="38" s="1"/>
  <c r="MKJ29" i="38"/>
  <c r="MKK29" i="38" s="1"/>
  <c r="MJD29" i="38"/>
  <c r="MJE29" i="38" s="1"/>
  <c r="MHX29" i="38"/>
  <c r="MHY29" i="38" s="1"/>
  <c r="MGR29" i="38"/>
  <c r="MGS29" i="38" s="1"/>
  <c r="MFL29" i="38"/>
  <c r="MFM29" i="38" s="1"/>
  <c r="MEF29" i="38"/>
  <c r="MEG29" i="38" s="1"/>
  <c r="MCZ29" i="38"/>
  <c r="MDA29" i="38" s="1"/>
  <c r="MBT29" i="38"/>
  <c r="MBU29" i="38" s="1"/>
  <c r="MAN29" i="38"/>
  <c r="MAO29" i="38" s="1"/>
  <c r="LZH29" i="38"/>
  <c r="LZI29" i="38" s="1"/>
  <c r="LYB29" i="38"/>
  <c r="LYC29" i="38" s="1"/>
  <c r="LWV29" i="38"/>
  <c r="LWW29" i="38" s="1"/>
  <c r="LVP29" i="38"/>
  <c r="LVQ29" i="38" s="1"/>
  <c r="LUJ29" i="38"/>
  <c r="LUK29" i="38" s="1"/>
  <c r="LTD29" i="38"/>
  <c r="LTE29" i="38" s="1"/>
  <c r="LRX29" i="38"/>
  <c r="LRY29" i="38" s="1"/>
  <c r="LQR29" i="38"/>
  <c r="LQS29" i="38" s="1"/>
  <c r="LPL29" i="38"/>
  <c r="LPM29" i="38" s="1"/>
  <c r="LOF29" i="38"/>
  <c r="LOG29" i="38" s="1"/>
  <c r="LMZ29" i="38"/>
  <c r="LNA29" i="38" s="1"/>
  <c r="LLT29" i="38"/>
  <c r="LLU29" i="38" s="1"/>
  <c r="LKN29" i="38"/>
  <c r="LKO29" i="38" s="1"/>
  <c r="LJH29" i="38"/>
  <c r="LJI29" i="38" s="1"/>
  <c r="LIB29" i="38"/>
  <c r="LIC29" i="38" s="1"/>
  <c r="LGV29" i="38"/>
  <c r="LGW29" i="38" s="1"/>
  <c r="LFP29" i="38"/>
  <c r="LFQ29" i="38" s="1"/>
  <c r="LEJ29" i="38"/>
  <c r="LEK29" i="38" s="1"/>
  <c r="LDD29" i="38"/>
  <c r="LDE29" i="38" s="1"/>
  <c r="LBX29" i="38"/>
  <c r="LBY29" i="38" s="1"/>
  <c r="LAR29" i="38"/>
  <c r="LAS29" i="38" s="1"/>
  <c r="KZL29" i="38"/>
  <c r="KZM29" i="38" s="1"/>
  <c r="KYF29" i="38"/>
  <c r="KYG29" i="38" s="1"/>
  <c r="KWZ29" i="38"/>
  <c r="KXA29" i="38" s="1"/>
  <c r="KVT29" i="38"/>
  <c r="KVU29" i="38" s="1"/>
  <c r="KUN29" i="38"/>
  <c r="KUO29" i="38" s="1"/>
  <c r="KTH29" i="38"/>
  <c r="KTI29" i="38" s="1"/>
  <c r="KSB29" i="38"/>
  <c r="KSC29" i="38" s="1"/>
  <c r="KQV29" i="38"/>
  <c r="KQW29" i="38" s="1"/>
  <c r="KPP29" i="38"/>
  <c r="KPQ29" i="38" s="1"/>
  <c r="KOJ29" i="38"/>
  <c r="KOK29" i="38" s="1"/>
  <c r="KND29" i="38"/>
  <c r="KNE29" i="38" s="1"/>
  <c r="KLX29" i="38"/>
  <c r="KLY29" i="38" s="1"/>
  <c r="KKR29" i="38"/>
  <c r="KKS29" i="38" s="1"/>
  <c r="KJL29" i="38"/>
  <c r="KJM29" i="38" s="1"/>
  <c r="KIF29" i="38"/>
  <c r="KIG29" i="38" s="1"/>
  <c r="KGZ29" i="38"/>
  <c r="KHA29" i="38" s="1"/>
  <c r="KFT29" i="38"/>
  <c r="KFU29" i="38" s="1"/>
  <c r="KEN29" i="38"/>
  <c r="KEO29" i="38" s="1"/>
  <c r="KDH29" i="38"/>
  <c r="KDI29" i="38" s="1"/>
  <c r="KCB29" i="38"/>
  <c r="KCC29" i="38" s="1"/>
  <c r="KAV29" i="38"/>
  <c r="KAW29" i="38" s="1"/>
  <c r="JZP29" i="38"/>
  <c r="JZQ29" i="38" s="1"/>
  <c r="TDD29" i="38"/>
  <c r="TDE29" i="38" s="1"/>
  <c r="SCR29" i="38"/>
  <c r="SCS29" i="38" s="1"/>
  <c r="RPT29" i="38"/>
  <c r="RPU29" i="38" s="1"/>
  <c r="RDD29" i="38"/>
  <c r="RDE29" i="38" s="1"/>
  <c r="QOR29" i="38"/>
  <c r="QOS29" i="38" s="1"/>
  <c r="PWN29" i="38"/>
  <c r="PWO29" i="38" s="1"/>
  <c r="PTD29" i="38"/>
  <c r="PTE29" i="38" s="1"/>
  <c r="PMR29" i="38"/>
  <c r="PMS29" i="38" s="1"/>
  <c r="PJH29" i="38"/>
  <c r="PJI29" i="38" s="1"/>
  <c r="PCV29" i="38"/>
  <c r="PCW29" i="38" s="1"/>
  <c r="OZL29" i="38"/>
  <c r="OZM29" i="38" s="1"/>
  <c r="OSZ29" i="38"/>
  <c r="OTA29" i="38" s="1"/>
  <c r="OQN29" i="38"/>
  <c r="OQO29" i="38" s="1"/>
  <c r="OOB29" i="38"/>
  <c r="OOC29" i="38" s="1"/>
  <c r="OLP29" i="38"/>
  <c r="OLQ29" i="38" s="1"/>
  <c r="OJD29" i="38"/>
  <c r="OJE29" i="38" s="1"/>
  <c r="OGR29" i="38"/>
  <c r="OGS29" i="38" s="1"/>
  <c r="OAN29" i="38"/>
  <c r="OAO29" i="38" s="1"/>
  <c r="NYR29" i="38"/>
  <c r="NYS29" i="38" s="1"/>
  <c r="NTT29" i="38"/>
  <c r="NTU29" i="38" s="1"/>
  <c r="NOV29" i="38"/>
  <c r="NOW29" i="38" s="1"/>
  <c r="XBX29" i="38"/>
  <c r="XBY29" i="38" s="1"/>
  <c r="UBD29" i="38"/>
  <c r="UBE29" i="38" s="1"/>
  <c r="SNT29" i="38"/>
  <c r="SNU29" i="38" s="1"/>
  <c r="SAV29" i="38"/>
  <c r="SAW29" i="38" s="1"/>
  <c r="RBP29" i="38"/>
  <c r="RBQ29" i="38" s="1"/>
  <c r="QUF29" i="38"/>
  <c r="QUG29" i="38" s="1"/>
  <c r="QHP29" i="38"/>
  <c r="QHQ29" i="38" s="1"/>
  <c r="QCR29" i="38"/>
  <c r="QCS29" i="38" s="1"/>
  <c r="PZH29" i="38"/>
  <c r="PZI29" i="38" s="1"/>
  <c r="PSV29" i="38"/>
  <c r="PSW29" i="38" s="1"/>
  <c r="PPL29" i="38"/>
  <c r="PPM29" i="38" s="1"/>
  <c r="PIZ29" i="38"/>
  <c r="PJA29" i="38" s="1"/>
  <c r="PFP29" i="38"/>
  <c r="PFQ29" i="38" s="1"/>
  <c r="OZD29" i="38"/>
  <c r="OZE29" i="38" s="1"/>
  <c r="OVT29" i="38"/>
  <c r="OVU29" i="38" s="1"/>
  <c r="OEF29" i="38"/>
  <c r="OEG29" i="38" s="1"/>
  <c r="OCB29" i="38"/>
  <c r="OCC29" i="38" s="1"/>
  <c r="NYJ29" i="38"/>
  <c r="NYK29" i="38" s="1"/>
  <c r="NWV29" i="38"/>
  <c r="NWW29" i="38" s="1"/>
  <c r="NTL29" i="38"/>
  <c r="NTM29" i="38" s="1"/>
  <c r="NRX29" i="38"/>
  <c r="NRY29" i="38" s="1"/>
  <c r="NON29" i="38"/>
  <c r="NOO29" i="38" s="1"/>
  <c r="NMZ29" i="38"/>
  <c r="NNA29" i="38" s="1"/>
  <c r="NJX29" i="38"/>
  <c r="NJY29" i="38" s="1"/>
  <c r="NIR29" i="38"/>
  <c r="NIS29" i="38" s="1"/>
  <c r="NHL29" i="38"/>
  <c r="NHM29" i="38" s="1"/>
  <c r="NGF29" i="38"/>
  <c r="NGG29" i="38" s="1"/>
  <c r="NEZ29" i="38"/>
  <c r="NFA29" i="38" s="1"/>
  <c r="NDT29" i="38"/>
  <c r="NDU29" i="38" s="1"/>
  <c r="NCN29" i="38"/>
  <c r="NCO29" i="38" s="1"/>
  <c r="NBH29" i="38"/>
  <c r="NBI29" i="38" s="1"/>
  <c r="NAB29" i="38"/>
  <c r="NAC29" i="38" s="1"/>
  <c r="MYV29" i="38"/>
  <c r="MYW29" i="38" s="1"/>
  <c r="MXP29" i="38"/>
  <c r="MXQ29" i="38" s="1"/>
  <c r="MWJ29" i="38"/>
  <c r="MWK29" i="38" s="1"/>
  <c r="MVD29" i="38"/>
  <c r="MVE29" i="38" s="1"/>
  <c r="MTX29" i="38"/>
  <c r="MTY29" i="38" s="1"/>
  <c r="MSR29" i="38"/>
  <c r="MSS29" i="38" s="1"/>
  <c r="MRL29" i="38"/>
  <c r="MRM29" i="38" s="1"/>
  <c r="MQF29" i="38"/>
  <c r="MQG29" i="38" s="1"/>
  <c r="MOZ29" i="38"/>
  <c r="MPA29" i="38" s="1"/>
  <c r="MNT29" i="38"/>
  <c r="MNU29" i="38" s="1"/>
  <c r="MMN29" i="38"/>
  <c r="MMO29" i="38" s="1"/>
  <c r="MLH29" i="38"/>
  <c r="MLI29" i="38" s="1"/>
  <c r="MKB29" i="38"/>
  <c r="MKC29" i="38" s="1"/>
  <c r="MIV29" i="38"/>
  <c r="MIW29" i="38" s="1"/>
  <c r="MHP29" i="38"/>
  <c r="MHQ29" i="38" s="1"/>
  <c r="MGJ29" i="38"/>
  <c r="MGK29" i="38" s="1"/>
  <c r="MFD29" i="38"/>
  <c r="MFE29" i="38" s="1"/>
  <c r="MDX29" i="38"/>
  <c r="MDY29" i="38" s="1"/>
  <c r="MCR29" i="38"/>
  <c r="MCS29" i="38" s="1"/>
  <c r="MBL29" i="38"/>
  <c r="MBM29" i="38" s="1"/>
  <c r="MAF29" i="38"/>
  <c r="MAG29" i="38" s="1"/>
  <c r="LYZ29" i="38"/>
  <c r="LZA29" i="38" s="1"/>
  <c r="LXT29" i="38"/>
  <c r="LXU29" i="38" s="1"/>
  <c r="LWN29" i="38"/>
  <c r="LWO29" i="38" s="1"/>
  <c r="LVH29" i="38"/>
  <c r="LVI29" i="38" s="1"/>
  <c r="LUB29" i="38"/>
  <c r="LUC29" i="38" s="1"/>
  <c r="LSV29" i="38"/>
  <c r="LSW29" i="38" s="1"/>
  <c r="LRP29" i="38"/>
  <c r="LRQ29" i="38" s="1"/>
  <c r="LQJ29" i="38"/>
  <c r="LQK29" i="38" s="1"/>
  <c r="LPD29" i="38"/>
  <c r="LPE29" i="38" s="1"/>
  <c r="LNX29" i="38"/>
  <c r="LNY29" i="38" s="1"/>
  <c r="LMR29" i="38"/>
  <c r="LMS29" i="38" s="1"/>
  <c r="LLL29" i="38"/>
  <c r="LLM29" i="38" s="1"/>
  <c r="LKF29" i="38"/>
  <c r="LKG29" i="38" s="1"/>
  <c r="LIZ29" i="38"/>
  <c r="LJA29" i="38" s="1"/>
  <c r="LHT29" i="38"/>
  <c r="LHU29" i="38" s="1"/>
  <c r="LGN29" i="38"/>
  <c r="LGO29" i="38" s="1"/>
  <c r="WIF29" i="38"/>
  <c r="WIG29" i="38" s="1"/>
  <c r="TNX29" i="38"/>
  <c r="TNY29" i="38" s="1"/>
  <c r="SXP29" i="38"/>
  <c r="SXQ29" i="38" s="1"/>
  <c r="SKR29" i="38"/>
  <c r="SKS29" i="38" s="1"/>
  <c r="RKF29" i="38"/>
  <c r="RKG29" i="38" s="1"/>
  <c r="QZT29" i="38"/>
  <c r="QZU29" i="38" s="1"/>
  <c r="QLX29" i="38"/>
  <c r="QLY29" i="38" s="1"/>
  <c r="QGJ29" i="38"/>
  <c r="QGK29" i="38" s="1"/>
  <c r="QBT29" i="38"/>
  <c r="QBU29" i="38" s="1"/>
  <c r="PVH29" i="38"/>
  <c r="PVI29" i="38" s="1"/>
  <c r="PRX29" i="38"/>
  <c r="PRY29" i="38" s="1"/>
  <c r="PLL29" i="38"/>
  <c r="PLM29" i="38" s="1"/>
  <c r="PIB29" i="38"/>
  <c r="PIC29" i="38" s="1"/>
  <c r="PBP29" i="38"/>
  <c r="PBQ29" i="38" s="1"/>
  <c r="OYF29" i="38"/>
  <c r="OYG29" i="38" s="1"/>
  <c r="OBT29" i="38"/>
  <c r="OBU29" i="38" s="1"/>
  <c r="NZP29" i="38"/>
  <c r="NZQ29" i="38" s="1"/>
  <c r="NYB29" i="38"/>
  <c r="NYC29" i="38" s="1"/>
  <c r="NUR29" i="38"/>
  <c r="NUS29" i="38" s="1"/>
  <c r="NTD29" i="38"/>
  <c r="NTE29" i="38" s="1"/>
  <c r="NPT29" i="38"/>
  <c r="NPU29" i="38" s="1"/>
  <c r="NOF29" i="38"/>
  <c r="NOG29" i="38" s="1"/>
  <c r="NKV29" i="38"/>
  <c r="NKW29" i="38" s="1"/>
  <c r="NJP29" i="38"/>
  <c r="NJQ29" i="38" s="1"/>
  <c r="NIJ29" i="38"/>
  <c r="NIK29" i="38" s="1"/>
  <c r="NHD29" i="38"/>
  <c r="NHE29" i="38" s="1"/>
  <c r="NFX29" i="38"/>
  <c r="NFY29" i="38" s="1"/>
  <c r="NER29" i="38"/>
  <c r="NES29" i="38" s="1"/>
  <c r="NDL29" i="38"/>
  <c r="NDM29" i="38" s="1"/>
  <c r="NCF29" i="38"/>
  <c r="NCG29" i="38" s="1"/>
  <c r="NAZ29" i="38"/>
  <c r="NBA29" i="38" s="1"/>
  <c r="MZT29" i="38"/>
  <c r="MZU29" i="38" s="1"/>
  <c r="MYN29" i="38"/>
  <c r="MYO29" i="38" s="1"/>
  <c r="MXH29" i="38"/>
  <c r="MXI29" i="38" s="1"/>
  <c r="MWB29" i="38"/>
  <c r="MWC29" i="38" s="1"/>
  <c r="MUV29" i="38"/>
  <c r="MUW29" i="38" s="1"/>
  <c r="MTP29" i="38"/>
  <c r="MTQ29" i="38" s="1"/>
  <c r="MSJ29" i="38"/>
  <c r="MSK29" i="38" s="1"/>
  <c r="MRD29" i="38"/>
  <c r="MRE29" i="38" s="1"/>
  <c r="MPX29" i="38"/>
  <c r="MPY29" i="38" s="1"/>
  <c r="MOR29" i="38"/>
  <c r="MOS29" i="38" s="1"/>
  <c r="MNL29" i="38"/>
  <c r="MNM29" i="38" s="1"/>
  <c r="MMF29" i="38"/>
  <c r="MMG29" i="38" s="1"/>
  <c r="MKZ29" i="38"/>
  <c r="MLA29" i="38" s="1"/>
  <c r="MJT29" i="38"/>
  <c r="MJU29" i="38" s="1"/>
  <c r="MIN29" i="38"/>
  <c r="MIO29" i="38" s="1"/>
  <c r="MHH29" i="38"/>
  <c r="MHI29" i="38" s="1"/>
  <c r="MGB29" i="38"/>
  <c r="MGC29" i="38" s="1"/>
  <c r="MEV29" i="38"/>
  <c r="MEW29" i="38" s="1"/>
  <c r="MDP29" i="38"/>
  <c r="MDQ29" i="38" s="1"/>
  <c r="MCJ29" i="38"/>
  <c r="MCK29" i="38" s="1"/>
  <c r="MBD29" i="38"/>
  <c r="MBE29" i="38" s="1"/>
  <c r="LZX29" i="38"/>
  <c r="LZY29" i="38" s="1"/>
  <c r="LYR29" i="38"/>
  <c r="LYS29" i="38" s="1"/>
  <c r="LXL29" i="38"/>
  <c r="LXM29" i="38" s="1"/>
  <c r="LWF29" i="38"/>
  <c r="LWG29" i="38" s="1"/>
  <c r="LUZ29" i="38"/>
  <c r="LVA29" i="38" s="1"/>
  <c r="LTT29" i="38"/>
  <c r="LTU29" i="38" s="1"/>
  <c r="LSN29" i="38"/>
  <c r="LSO29" i="38" s="1"/>
  <c r="LRH29" i="38"/>
  <c r="LRI29" i="38" s="1"/>
  <c r="LQB29" i="38"/>
  <c r="LQC29" i="38" s="1"/>
  <c r="LOV29" i="38"/>
  <c r="LOW29" i="38" s="1"/>
  <c r="LNP29" i="38"/>
  <c r="LNQ29" i="38" s="1"/>
  <c r="LMJ29" i="38"/>
  <c r="LMK29" i="38" s="1"/>
  <c r="LLD29" i="38"/>
  <c r="LLE29" i="38" s="1"/>
  <c r="LJX29" i="38"/>
  <c r="LJY29" i="38" s="1"/>
  <c r="LIR29" i="38"/>
  <c r="LIS29" i="38" s="1"/>
  <c r="LHL29" i="38"/>
  <c r="LHM29" i="38" s="1"/>
  <c r="LGF29" i="38"/>
  <c r="LGG29" i="38" s="1"/>
  <c r="TIR29" i="38"/>
  <c r="TIS29" i="38" s="1"/>
  <c r="RHD29" i="38"/>
  <c r="RHE29" i="38" s="1"/>
  <c r="QFD29" i="38"/>
  <c r="QFE29" i="38" s="1"/>
  <c r="PEB29" i="38"/>
  <c r="PEC29" i="38" s="1"/>
  <c r="NZH29" i="38"/>
  <c r="NZI29" i="38" s="1"/>
  <c r="NMB29" i="38"/>
  <c r="NMC29" i="38" s="1"/>
  <c r="NGV29" i="38"/>
  <c r="NGW29" i="38" s="1"/>
  <c r="NBX29" i="38"/>
  <c r="NBY29" i="38" s="1"/>
  <c r="MWZ29" i="38"/>
  <c r="MXA29" i="38" s="1"/>
  <c r="MSB29" i="38"/>
  <c r="MSC29" i="38" s="1"/>
  <c r="MND29" i="38"/>
  <c r="MNE29" i="38" s="1"/>
  <c r="MIF29" i="38"/>
  <c r="MIG29" i="38" s="1"/>
  <c r="MDH29" i="38"/>
  <c r="MDI29" i="38" s="1"/>
  <c r="LYJ29" i="38"/>
  <c r="LYK29" i="38" s="1"/>
  <c r="LTL29" i="38"/>
  <c r="LTM29" i="38" s="1"/>
  <c r="LON29" i="38"/>
  <c r="LOO29" i="38" s="1"/>
  <c r="LJP29" i="38"/>
  <c r="LJQ29" i="38" s="1"/>
  <c r="LFH29" i="38"/>
  <c r="LFI29" i="38" s="1"/>
  <c r="LDL29" i="38"/>
  <c r="LDM29" i="38" s="1"/>
  <c r="KWB29" i="38"/>
  <c r="KWC29" i="38" s="1"/>
  <c r="KRD29" i="38"/>
  <c r="KRE29" i="38" s="1"/>
  <c r="KMF29" i="38"/>
  <c r="KMG29" i="38" s="1"/>
  <c r="KHH29" i="38"/>
  <c r="KHI29" i="38" s="1"/>
  <c r="KCJ29" i="38"/>
  <c r="KCK29" i="38" s="1"/>
  <c r="SUN29" i="38"/>
  <c r="SUO29" i="38" s="1"/>
  <c r="PNX29" i="38"/>
  <c r="PNY29" i="38" s="1"/>
  <c r="PAR29" i="38"/>
  <c r="PAS29" i="38" s="1"/>
  <c r="NQZ29" i="38"/>
  <c r="NRA29" i="38" s="1"/>
  <c r="NKN29" i="38"/>
  <c r="NKO29" i="38" s="1"/>
  <c r="NFP29" i="38"/>
  <c r="NFQ29" i="38" s="1"/>
  <c r="NAR29" i="38"/>
  <c r="NAS29" i="38" s="1"/>
  <c r="MVT29" i="38"/>
  <c r="MVU29" i="38" s="1"/>
  <c r="MQV29" i="38"/>
  <c r="MQW29" i="38" s="1"/>
  <c r="MLX29" i="38"/>
  <c r="MLY29" i="38" s="1"/>
  <c r="MGZ29" i="38"/>
  <c r="MHA29" i="38" s="1"/>
  <c r="MCB29" i="38"/>
  <c r="MCC29" i="38" s="1"/>
  <c r="LXD29" i="38"/>
  <c r="LXE29" i="38" s="1"/>
  <c r="LSF29" i="38"/>
  <c r="LSG29" i="38" s="1"/>
  <c r="LNH29" i="38"/>
  <c r="LNI29" i="38" s="1"/>
  <c r="LIJ29" i="38"/>
  <c r="LIK29" i="38" s="1"/>
  <c r="LEZ29" i="38"/>
  <c r="LFA29" i="38" s="1"/>
  <c r="LCV29" i="38"/>
  <c r="LCW29" i="38" s="1"/>
  <c r="LAZ29" i="38"/>
  <c r="LBA29" i="38" s="1"/>
  <c r="KXH29" i="38"/>
  <c r="KXI29" i="38" s="1"/>
  <c r="KSJ29" i="38"/>
  <c r="KSK29" i="38" s="1"/>
  <c r="KNL29" i="38"/>
  <c r="KNM29" i="38" s="1"/>
  <c r="KIN29" i="38"/>
  <c r="KIO29" i="38" s="1"/>
  <c r="KDP29" i="38"/>
  <c r="KDQ29" i="38" s="1"/>
  <c r="SMN29" i="38"/>
  <c r="SMO29" i="38" s="1"/>
  <c r="QTP29" i="38"/>
  <c r="QTQ29" i="38" s="1"/>
  <c r="PYZ29" i="38"/>
  <c r="PZA29" i="38" s="1"/>
  <c r="PLT29" i="38"/>
  <c r="PLU29" i="38" s="1"/>
  <c r="OND29" i="38"/>
  <c r="ONE29" i="38" s="1"/>
  <c r="NQB29" i="38"/>
  <c r="NQC29" i="38" s="1"/>
  <c r="LER29" i="38"/>
  <c r="LES29" i="38" s="1"/>
  <c r="KYV29" i="38"/>
  <c r="KYW29" i="38" s="1"/>
  <c r="KVL29" i="38"/>
  <c r="KVM29" i="38" s="1"/>
  <c r="KTX29" i="38"/>
  <c r="KTY29" i="38" s="1"/>
  <c r="KQN29" i="38"/>
  <c r="KQO29" i="38" s="1"/>
  <c r="KOZ29" i="38"/>
  <c r="KPA29" i="38" s="1"/>
  <c r="KLP29" i="38"/>
  <c r="KLQ29" i="38" s="1"/>
  <c r="KKB29" i="38"/>
  <c r="KKC29" i="38" s="1"/>
  <c r="KGR29" i="38"/>
  <c r="KGS29" i="38" s="1"/>
  <c r="KFD29" i="38"/>
  <c r="KFE29" i="38" s="1"/>
  <c r="KBT29" i="38"/>
  <c r="KBU29" i="38" s="1"/>
  <c r="KAF29" i="38"/>
  <c r="KAG29" i="38" s="1"/>
  <c r="JYR29" i="38"/>
  <c r="JYS29" i="38" s="1"/>
  <c r="JXL29" i="38"/>
  <c r="JXM29" i="38" s="1"/>
  <c r="JWF29" i="38"/>
  <c r="JWG29" i="38" s="1"/>
  <c r="JUZ29" i="38"/>
  <c r="JVA29" i="38" s="1"/>
  <c r="JTT29" i="38"/>
  <c r="JTU29" i="38" s="1"/>
  <c r="JSN29" i="38"/>
  <c r="JSO29" i="38" s="1"/>
  <c r="JRH29" i="38"/>
  <c r="JRI29" i="38" s="1"/>
  <c r="JQB29" i="38"/>
  <c r="JQC29" i="38" s="1"/>
  <c r="JOV29" i="38"/>
  <c r="JOW29" i="38" s="1"/>
  <c r="JNP29" i="38"/>
  <c r="JNQ29" i="38" s="1"/>
  <c r="JMJ29" i="38"/>
  <c r="JMK29" i="38" s="1"/>
  <c r="JLD29" i="38"/>
  <c r="JLE29" i="38" s="1"/>
  <c r="JJX29" i="38"/>
  <c r="JJY29" i="38" s="1"/>
  <c r="JIR29" i="38"/>
  <c r="JIS29" i="38" s="1"/>
  <c r="JHL29" i="38"/>
  <c r="JHM29" i="38" s="1"/>
  <c r="JGF29" i="38"/>
  <c r="JGG29" i="38" s="1"/>
  <c r="JEZ29" i="38"/>
  <c r="JFA29" i="38" s="1"/>
  <c r="JDT29" i="38"/>
  <c r="JDU29" i="38" s="1"/>
  <c r="JCN29" i="38"/>
  <c r="JCO29" i="38" s="1"/>
  <c r="JBH29" i="38"/>
  <c r="JBI29" i="38" s="1"/>
  <c r="JAB29" i="38"/>
  <c r="JAC29" i="38" s="1"/>
  <c r="IYV29" i="38"/>
  <c r="IYW29" i="38" s="1"/>
  <c r="IXP29" i="38"/>
  <c r="IXQ29" i="38" s="1"/>
  <c r="IWJ29" i="38"/>
  <c r="IWK29" i="38" s="1"/>
  <c r="IVD29" i="38"/>
  <c r="IVE29" i="38" s="1"/>
  <c r="ITX29" i="38"/>
  <c r="ITY29" i="38" s="1"/>
  <c r="ISR29" i="38"/>
  <c r="ISS29" i="38" s="1"/>
  <c r="IRL29" i="38"/>
  <c r="IRM29" i="38" s="1"/>
  <c r="IQF29" i="38"/>
  <c r="IQG29" i="38" s="1"/>
  <c r="IOZ29" i="38"/>
  <c r="IPA29" i="38" s="1"/>
  <c r="INT29" i="38"/>
  <c r="INU29" i="38" s="1"/>
  <c r="IMN29" i="38"/>
  <c r="IMO29" i="38" s="1"/>
  <c r="ILH29" i="38"/>
  <c r="ILI29" i="38" s="1"/>
  <c r="IKB29" i="38"/>
  <c r="IKC29" i="38" s="1"/>
  <c r="IIV29" i="38"/>
  <c r="IIW29" i="38" s="1"/>
  <c r="IHP29" i="38"/>
  <c r="IHQ29" i="38" s="1"/>
  <c r="IGJ29" i="38"/>
  <c r="IGK29" i="38" s="1"/>
  <c r="IFD29" i="38"/>
  <c r="IFE29" i="38" s="1"/>
  <c r="IDX29" i="38"/>
  <c r="IDY29" i="38" s="1"/>
  <c r="ICR29" i="38"/>
  <c r="ICS29" i="38" s="1"/>
  <c r="IBL29" i="38"/>
  <c r="IBM29" i="38" s="1"/>
  <c r="IAF29" i="38"/>
  <c r="IAG29" i="38" s="1"/>
  <c r="HYZ29" i="38"/>
  <c r="HZA29" i="38" s="1"/>
  <c r="HXT29" i="38"/>
  <c r="HXU29" i="38" s="1"/>
  <c r="HWN29" i="38"/>
  <c r="HWO29" i="38" s="1"/>
  <c r="HVH29" i="38"/>
  <c r="HVI29" i="38" s="1"/>
  <c r="HUB29" i="38"/>
  <c r="HUC29" i="38" s="1"/>
  <c r="HSV29" i="38"/>
  <c r="HSW29" i="38" s="1"/>
  <c r="HRP29" i="38"/>
  <c r="HRQ29" i="38" s="1"/>
  <c r="HQJ29" i="38"/>
  <c r="HQK29" i="38" s="1"/>
  <c r="HPD29" i="38"/>
  <c r="HPE29" i="38" s="1"/>
  <c r="HNX29" i="38"/>
  <c r="HNY29" i="38" s="1"/>
  <c r="HMR29" i="38"/>
  <c r="HMS29" i="38" s="1"/>
  <c r="HLL29" i="38"/>
  <c r="HLM29" i="38" s="1"/>
  <c r="HKF29" i="38"/>
  <c r="HKG29" i="38" s="1"/>
  <c r="HIZ29" i="38"/>
  <c r="HJA29" i="38" s="1"/>
  <c r="HHT29" i="38"/>
  <c r="HHU29" i="38" s="1"/>
  <c r="HGN29" i="38"/>
  <c r="HGO29" i="38" s="1"/>
  <c r="HFH29" i="38"/>
  <c r="HFI29" i="38" s="1"/>
  <c r="HEB29" i="38"/>
  <c r="HEC29" i="38" s="1"/>
  <c r="HCV29" i="38"/>
  <c r="HCW29" i="38" s="1"/>
  <c r="HBP29" i="38"/>
  <c r="HBQ29" i="38" s="1"/>
  <c r="HAJ29" i="38"/>
  <c r="HAK29" i="38" s="1"/>
  <c r="GZD29" i="38"/>
  <c r="GZE29" i="38" s="1"/>
  <c r="GXX29" i="38"/>
  <c r="GXY29" i="38" s="1"/>
  <c r="GWR29" i="38"/>
  <c r="GWS29" i="38" s="1"/>
  <c r="GVL29" i="38"/>
  <c r="GVM29" i="38" s="1"/>
  <c r="GUF29" i="38"/>
  <c r="GUG29" i="38" s="1"/>
  <c r="GSZ29" i="38"/>
  <c r="GTA29" i="38" s="1"/>
  <c r="QQV29" i="38"/>
  <c r="QQW29" i="38" s="1"/>
  <c r="PXT29" i="38"/>
  <c r="PXU29" i="38" s="1"/>
  <c r="PKN29" i="38"/>
  <c r="PKO29" i="38" s="1"/>
  <c r="NVX29" i="38"/>
  <c r="NVY29" i="38" s="1"/>
  <c r="NPL29" i="38"/>
  <c r="NPM29" i="38" s="1"/>
  <c r="NJH29" i="38"/>
  <c r="NJI29" i="38" s="1"/>
  <c r="NEJ29" i="38"/>
  <c r="NEK29" i="38" s="1"/>
  <c r="MZL29" i="38"/>
  <c r="MZM29" i="38" s="1"/>
  <c r="MUN29" i="38"/>
  <c r="MUO29" i="38" s="1"/>
  <c r="MPP29" i="38"/>
  <c r="MPQ29" i="38" s="1"/>
  <c r="MKR29" i="38"/>
  <c r="MKS29" i="38" s="1"/>
  <c r="MFT29" i="38"/>
  <c r="MFU29" i="38" s="1"/>
  <c r="MAV29" i="38"/>
  <c r="MAW29" i="38" s="1"/>
  <c r="LVX29" i="38"/>
  <c r="LVY29" i="38" s="1"/>
  <c r="LQZ29" i="38"/>
  <c r="LRA29" i="38" s="1"/>
  <c r="LMB29" i="38"/>
  <c r="LMC29" i="38" s="1"/>
  <c r="LHD29" i="38"/>
  <c r="LHE29" i="38" s="1"/>
  <c r="LCN29" i="38"/>
  <c r="LCO29" i="38" s="1"/>
  <c r="LAJ29" i="38"/>
  <c r="LAK29" i="38" s="1"/>
  <c r="KYN29" i="38"/>
  <c r="KYO29" i="38" s="1"/>
  <c r="KTP29" i="38"/>
  <c r="KTQ29" i="38" s="1"/>
  <c r="KOR29" i="38"/>
  <c r="KOS29" i="38" s="1"/>
  <c r="KJT29" i="38"/>
  <c r="KJU29" i="38" s="1"/>
  <c r="KEV29" i="38"/>
  <c r="KEW29" i="38" s="1"/>
  <c r="JZX29" i="38"/>
  <c r="JZY29" i="38" s="1"/>
  <c r="RZP29" i="38"/>
  <c r="RZQ29" i="38" s="1"/>
  <c r="PVP29" i="38"/>
  <c r="PVQ29" i="38" s="1"/>
  <c r="OVL29" i="38"/>
  <c r="OVM29" i="38" s="1"/>
  <c r="OKR29" i="38"/>
  <c r="OKS29" i="38" s="1"/>
  <c r="NUZ29" i="38"/>
  <c r="NVA29" i="38" s="1"/>
  <c r="LEB29" i="38"/>
  <c r="LEC29" i="38" s="1"/>
  <c r="LCF29" i="38"/>
  <c r="LCG29" i="38" s="1"/>
  <c r="KWR29" i="38"/>
  <c r="KWS29" i="38" s="1"/>
  <c r="KVD29" i="38"/>
  <c r="KVE29" i="38" s="1"/>
  <c r="KRT29" i="38"/>
  <c r="KRU29" i="38" s="1"/>
  <c r="KQF29" i="38"/>
  <c r="KQG29" i="38" s="1"/>
  <c r="KMV29" i="38"/>
  <c r="KMW29" i="38" s="1"/>
  <c r="KLH29" i="38"/>
  <c r="KLI29" i="38" s="1"/>
  <c r="KHX29" i="38"/>
  <c r="KHY29" i="38" s="1"/>
  <c r="KGJ29" i="38"/>
  <c r="KGK29" i="38" s="1"/>
  <c r="KCZ29" i="38"/>
  <c r="KDA29" i="38" s="1"/>
  <c r="KBL29" i="38"/>
  <c r="KBM29" i="38" s="1"/>
  <c r="JYJ29" i="38"/>
  <c r="JYK29" i="38" s="1"/>
  <c r="JXD29" i="38"/>
  <c r="JXE29" i="38" s="1"/>
  <c r="JVX29" i="38"/>
  <c r="JVY29" i="38" s="1"/>
  <c r="JUR29" i="38"/>
  <c r="JUS29" i="38" s="1"/>
  <c r="JTL29" i="38"/>
  <c r="JTM29" i="38" s="1"/>
  <c r="JSF29" i="38"/>
  <c r="JSG29" i="38" s="1"/>
  <c r="JQZ29" i="38"/>
  <c r="JRA29" i="38" s="1"/>
  <c r="JPT29" i="38"/>
  <c r="JPU29" i="38" s="1"/>
  <c r="JON29" i="38"/>
  <c r="JOO29" i="38" s="1"/>
  <c r="JNH29" i="38"/>
  <c r="JNI29" i="38" s="1"/>
  <c r="JMB29" i="38"/>
  <c r="JMC29" i="38" s="1"/>
  <c r="JKV29" i="38"/>
  <c r="JKW29" i="38" s="1"/>
  <c r="JJP29" i="38"/>
  <c r="JJQ29" i="38" s="1"/>
  <c r="JIJ29" i="38"/>
  <c r="JIK29" i="38" s="1"/>
  <c r="JHD29" i="38"/>
  <c r="JHE29" i="38" s="1"/>
  <c r="JFX29" i="38"/>
  <c r="JFY29" i="38" s="1"/>
  <c r="JER29" i="38"/>
  <c r="JES29" i="38" s="1"/>
  <c r="JDL29" i="38"/>
  <c r="JDM29" i="38" s="1"/>
  <c r="JCF29" i="38"/>
  <c r="JCG29" i="38" s="1"/>
  <c r="JAZ29" i="38"/>
  <c r="JBA29" i="38" s="1"/>
  <c r="IZT29" i="38"/>
  <c r="IZU29" i="38" s="1"/>
  <c r="IYN29" i="38"/>
  <c r="IYO29" i="38" s="1"/>
  <c r="IXH29" i="38"/>
  <c r="IXI29" i="38" s="1"/>
  <c r="IWB29" i="38"/>
  <c r="IWC29" i="38" s="1"/>
  <c r="IUV29" i="38"/>
  <c r="IUW29" i="38" s="1"/>
  <c r="ITP29" i="38"/>
  <c r="ITQ29" i="38" s="1"/>
  <c r="ISJ29" i="38"/>
  <c r="ISK29" i="38" s="1"/>
  <c r="IRD29" i="38"/>
  <c r="IRE29" i="38" s="1"/>
  <c r="IPX29" i="38"/>
  <c r="IPY29" i="38" s="1"/>
  <c r="IOR29" i="38"/>
  <c r="IOS29" i="38" s="1"/>
  <c r="INL29" i="38"/>
  <c r="INM29" i="38" s="1"/>
  <c r="IMF29" i="38"/>
  <c r="IMG29" i="38" s="1"/>
  <c r="IKZ29" i="38"/>
  <c r="ILA29" i="38" s="1"/>
  <c r="IJT29" i="38"/>
  <c r="IJU29" i="38" s="1"/>
  <c r="IIN29" i="38"/>
  <c r="IIO29" i="38" s="1"/>
  <c r="IHH29" i="38"/>
  <c r="IHI29" i="38" s="1"/>
  <c r="IGB29" i="38"/>
  <c r="IGC29" i="38" s="1"/>
  <c r="IEV29" i="38"/>
  <c r="IEW29" i="38" s="1"/>
  <c r="IDP29" i="38"/>
  <c r="IDQ29" i="38" s="1"/>
  <c r="ICJ29" i="38"/>
  <c r="ICK29" i="38" s="1"/>
  <c r="IBD29" i="38"/>
  <c r="IBE29" i="38" s="1"/>
  <c r="HZX29" i="38"/>
  <c r="HZY29" i="38" s="1"/>
  <c r="HYR29" i="38"/>
  <c r="HYS29" i="38" s="1"/>
  <c r="PFH29" i="38"/>
  <c r="PFI29" i="38" s="1"/>
  <c r="OSB29" i="38"/>
  <c r="OSC29" i="38" s="1"/>
  <c r="OIF29" i="38"/>
  <c r="OIG29" i="38" s="1"/>
  <c r="LDT29" i="38"/>
  <c r="LDU29" i="38" s="1"/>
  <c r="LBP29" i="38"/>
  <c r="LBQ29" i="38" s="1"/>
  <c r="KZT29" i="38"/>
  <c r="KZU29" i="38" s="1"/>
  <c r="KXX29" i="38"/>
  <c r="KXY29" i="38" s="1"/>
  <c r="KWJ29" i="38"/>
  <c r="KWK29" i="38" s="1"/>
  <c r="KSZ29" i="38"/>
  <c r="KTA29" i="38" s="1"/>
  <c r="KRL29" i="38"/>
  <c r="KRM29" i="38" s="1"/>
  <c r="KOB29" i="38"/>
  <c r="KOC29" i="38" s="1"/>
  <c r="KMN29" i="38"/>
  <c r="KMO29" i="38" s="1"/>
  <c r="KJD29" i="38"/>
  <c r="KJE29" i="38" s="1"/>
  <c r="KHP29" i="38"/>
  <c r="KHQ29" i="38" s="1"/>
  <c r="KEF29" i="38"/>
  <c r="KEG29" i="38" s="1"/>
  <c r="KCR29" i="38"/>
  <c r="KCS29" i="38" s="1"/>
  <c r="JZH29" i="38"/>
  <c r="JZI29" i="38" s="1"/>
  <c r="JYB29" i="38"/>
  <c r="JYC29" i="38" s="1"/>
  <c r="JWV29" i="38"/>
  <c r="JWW29" i="38" s="1"/>
  <c r="JVP29" i="38"/>
  <c r="JVQ29" i="38" s="1"/>
  <c r="JUJ29" i="38"/>
  <c r="JUK29" i="38" s="1"/>
  <c r="JTD29" i="38"/>
  <c r="JTE29" i="38" s="1"/>
  <c r="JRX29" i="38"/>
  <c r="JRY29" i="38" s="1"/>
  <c r="JQR29" i="38"/>
  <c r="JQS29" i="38" s="1"/>
  <c r="JPL29" i="38"/>
  <c r="JPM29" i="38" s="1"/>
  <c r="JOF29" i="38"/>
  <c r="JOG29" i="38" s="1"/>
  <c r="JMZ29" i="38"/>
  <c r="JNA29" i="38" s="1"/>
  <c r="JLT29" i="38"/>
  <c r="JLU29" i="38" s="1"/>
  <c r="JKN29" i="38"/>
  <c r="JKO29" i="38" s="1"/>
  <c r="JJH29" i="38"/>
  <c r="JJI29" i="38" s="1"/>
  <c r="JIB29" i="38"/>
  <c r="JIC29" i="38" s="1"/>
  <c r="JGV29" i="38"/>
  <c r="JGW29" i="38" s="1"/>
  <c r="JFP29" i="38"/>
  <c r="JFQ29" i="38" s="1"/>
  <c r="JEJ29" i="38"/>
  <c r="JEK29" i="38" s="1"/>
  <c r="JDD29" i="38"/>
  <c r="JDE29" i="38" s="1"/>
  <c r="JBX29" i="38"/>
  <c r="JBY29" i="38" s="1"/>
  <c r="JAR29" i="38"/>
  <c r="JAS29" i="38" s="1"/>
  <c r="IZL29" i="38"/>
  <c r="IZM29" i="38" s="1"/>
  <c r="IYF29" i="38"/>
  <c r="IYG29" i="38" s="1"/>
  <c r="IWZ29" i="38"/>
  <c r="IXA29" i="38" s="1"/>
  <c r="IVT29" i="38"/>
  <c r="IVU29" i="38" s="1"/>
  <c r="IUN29" i="38"/>
  <c r="IUO29" i="38" s="1"/>
  <c r="ITH29" i="38"/>
  <c r="ITI29" i="38" s="1"/>
  <c r="ISB29" i="38"/>
  <c r="ISC29" i="38" s="1"/>
  <c r="IQV29" i="38"/>
  <c r="IQW29" i="38" s="1"/>
  <c r="IPP29" i="38"/>
  <c r="IPQ29" i="38" s="1"/>
  <c r="IOJ29" i="38"/>
  <c r="IOK29" i="38" s="1"/>
  <c r="IND29" i="38"/>
  <c r="INE29" i="38" s="1"/>
  <c r="ILX29" i="38"/>
  <c r="ILY29" i="38" s="1"/>
  <c r="IKR29" i="38"/>
  <c r="IKS29" i="38" s="1"/>
  <c r="IJL29" i="38"/>
  <c r="IJM29" i="38" s="1"/>
  <c r="IIF29" i="38"/>
  <c r="IIG29" i="38" s="1"/>
  <c r="IGZ29" i="38"/>
  <c r="IHA29" i="38" s="1"/>
  <c r="IFT29" i="38"/>
  <c r="IFU29" i="38" s="1"/>
  <c r="IEN29" i="38"/>
  <c r="IEO29" i="38" s="1"/>
  <c r="IDH29" i="38"/>
  <c r="IDI29" i="38" s="1"/>
  <c r="ICB29" i="38"/>
  <c r="ICC29" i="38" s="1"/>
  <c r="IAV29" i="38"/>
  <c r="IAW29" i="38" s="1"/>
  <c r="HZP29" i="38"/>
  <c r="HZQ29" i="38" s="1"/>
  <c r="RAZ29" i="38"/>
  <c r="RBA29" i="38" s="1"/>
  <c r="OPP29" i="38"/>
  <c r="OPQ29" i="38" s="1"/>
  <c r="NLD29" i="38"/>
  <c r="NLE29" i="38" s="1"/>
  <c r="KXP29" i="38"/>
  <c r="KXQ29" i="38" s="1"/>
  <c r="KKJ29" i="38"/>
  <c r="KKK29" i="38" s="1"/>
  <c r="KDX29" i="38"/>
  <c r="KDY29" i="38" s="1"/>
  <c r="JXT29" i="38"/>
  <c r="JXU29" i="38" s="1"/>
  <c r="JSV29" i="38"/>
  <c r="JSW29" i="38" s="1"/>
  <c r="JNX29" i="38"/>
  <c r="JNY29" i="38" s="1"/>
  <c r="JIZ29" i="38"/>
  <c r="JJA29" i="38" s="1"/>
  <c r="JEB29" i="38"/>
  <c r="JEC29" i="38" s="1"/>
  <c r="IZD29" i="38"/>
  <c r="IZE29" i="38" s="1"/>
  <c r="IUF29" i="38"/>
  <c r="IUG29" i="38" s="1"/>
  <c r="IPH29" i="38"/>
  <c r="IPI29" i="38" s="1"/>
  <c r="IKJ29" i="38"/>
  <c r="IKK29" i="38" s="1"/>
  <c r="IFL29" i="38"/>
  <c r="IFM29" i="38" s="1"/>
  <c r="IAN29" i="38"/>
  <c r="IAO29" i="38" s="1"/>
  <c r="HXD29" i="38"/>
  <c r="HXE29" i="38" s="1"/>
  <c r="HQZ29" i="38"/>
  <c r="HRA29" i="38" s="1"/>
  <c r="HOV29" i="38"/>
  <c r="HOW29" i="38" s="1"/>
  <c r="HMZ29" i="38"/>
  <c r="HNA29" i="38" s="1"/>
  <c r="HHD29" i="38"/>
  <c r="HHE29" i="38" s="1"/>
  <c r="HEZ29" i="38"/>
  <c r="HFA29" i="38" s="1"/>
  <c r="HDD29" i="38"/>
  <c r="HDE29" i="38" s="1"/>
  <c r="GXH29" i="38"/>
  <c r="GXI29" i="38" s="1"/>
  <c r="GVD29" i="38"/>
  <c r="GVE29" i="38" s="1"/>
  <c r="GTH29" i="38"/>
  <c r="GTI29" i="38" s="1"/>
  <c r="OFT29" i="38"/>
  <c r="OFU29" i="38" s="1"/>
  <c r="KPH29" i="38"/>
  <c r="KPI29" i="38" s="1"/>
  <c r="KIV29" i="38"/>
  <c r="KIW29" i="38" s="1"/>
  <c r="JWN29" i="38"/>
  <c r="JWO29" i="38" s="1"/>
  <c r="JRP29" i="38"/>
  <c r="JRQ29" i="38" s="1"/>
  <c r="JMR29" i="38"/>
  <c r="JMS29" i="38" s="1"/>
  <c r="JHT29" i="38"/>
  <c r="JHU29" i="38" s="1"/>
  <c r="JCV29" i="38"/>
  <c r="JCW29" i="38" s="1"/>
  <c r="IXX29" i="38"/>
  <c r="IXY29" i="38" s="1"/>
  <c r="ISZ29" i="38"/>
  <c r="ITA29" i="38" s="1"/>
  <c r="IOB29" i="38"/>
  <c r="IOC29" i="38" s="1"/>
  <c r="IJD29" i="38"/>
  <c r="IJE29" i="38" s="1"/>
  <c r="IEF29" i="38"/>
  <c r="IEG29" i="38" s="1"/>
  <c r="HZH29" i="38"/>
  <c r="HZI29" i="38" s="1"/>
  <c r="HWF29" i="38"/>
  <c r="HWG29" i="38" s="1"/>
  <c r="HUJ29" i="38"/>
  <c r="HUK29" i="38" s="1"/>
  <c r="HON29" i="38"/>
  <c r="HOO29" i="38" s="1"/>
  <c r="HMJ29" i="38"/>
  <c r="HMK29" i="38" s="1"/>
  <c r="HKN29" i="38"/>
  <c r="HKO29" i="38" s="1"/>
  <c r="HER29" i="38"/>
  <c r="HES29" i="38" s="1"/>
  <c r="HCN29" i="38"/>
  <c r="HCO29" i="38" s="1"/>
  <c r="HAR29" i="38"/>
  <c r="HAS29" i="38" s="1"/>
  <c r="GUV29" i="38"/>
  <c r="GUW29" i="38" s="1"/>
  <c r="GSR29" i="38"/>
  <c r="GSS29" i="38" s="1"/>
  <c r="PUJ29" i="38"/>
  <c r="PUK29" i="38" s="1"/>
  <c r="NDD29" i="38"/>
  <c r="NDE29" i="38" s="1"/>
  <c r="MJL29" i="38"/>
  <c r="MJM29" i="38" s="1"/>
  <c r="LPT29" i="38"/>
  <c r="LPU29" i="38" s="1"/>
  <c r="KUV29" i="38"/>
  <c r="KUW29" i="38" s="1"/>
  <c r="KBD29" i="38"/>
  <c r="KBE29" i="38" s="1"/>
  <c r="HSF29" i="38"/>
  <c r="HSG29" i="38" s="1"/>
  <c r="HQB29" i="38"/>
  <c r="HQC29" i="38" s="1"/>
  <c r="HOF29" i="38"/>
  <c r="HOG29" i="38" s="1"/>
  <c r="HIJ29" i="38"/>
  <c r="HIK29" i="38" s="1"/>
  <c r="HGF29" i="38"/>
  <c r="HGG29" i="38" s="1"/>
  <c r="HEJ29" i="38"/>
  <c r="HEK29" i="38" s="1"/>
  <c r="GYN29" i="38"/>
  <c r="GYO29" i="38" s="1"/>
  <c r="GWJ29" i="38"/>
  <c r="GWK29" i="38" s="1"/>
  <c r="GUN29" i="38"/>
  <c r="GUO29" i="38" s="1"/>
  <c r="GRD29" i="38"/>
  <c r="GRE29" i="38" s="1"/>
  <c r="GPX29" i="38"/>
  <c r="GPY29" i="38" s="1"/>
  <c r="GOR29" i="38"/>
  <c r="GOS29" i="38" s="1"/>
  <c r="GNL29" i="38"/>
  <c r="GNM29" i="38" s="1"/>
  <c r="GMF29" i="38"/>
  <c r="GMG29" i="38" s="1"/>
  <c r="GKZ29" i="38"/>
  <c r="GLA29" i="38" s="1"/>
  <c r="GJT29" i="38"/>
  <c r="GJU29" i="38" s="1"/>
  <c r="GIN29" i="38"/>
  <c r="GIO29" i="38" s="1"/>
  <c r="GHH29" i="38"/>
  <c r="GHI29" i="38" s="1"/>
  <c r="GGB29" i="38"/>
  <c r="GGC29" i="38" s="1"/>
  <c r="GEV29" i="38"/>
  <c r="GEW29" i="38" s="1"/>
  <c r="GDP29" i="38"/>
  <c r="GDQ29" i="38" s="1"/>
  <c r="GCJ29" i="38"/>
  <c r="GCK29" i="38" s="1"/>
  <c r="GBD29" i="38"/>
  <c r="GBE29" i="38" s="1"/>
  <c r="FZX29" i="38"/>
  <c r="FZY29" i="38" s="1"/>
  <c r="FYR29" i="38"/>
  <c r="FYS29" i="38" s="1"/>
  <c r="FXL29" i="38"/>
  <c r="FXM29" i="38" s="1"/>
  <c r="FWF29" i="38"/>
  <c r="FWG29" i="38" s="1"/>
  <c r="FUZ29" i="38"/>
  <c r="FVA29" i="38" s="1"/>
  <c r="FTT29" i="38"/>
  <c r="FTU29" i="38" s="1"/>
  <c r="FSN29" i="38"/>
  <c r="FSO29" i="38" s="1"/>
  <c r="FRH29" i="38"/>
  <c r="FRI29" i="38" s="1"/>
  <c r="FQB29" i="38"/>
  <c r="FQC29" i="38" s="1"/>
  <c r="FOV29" i="38"/>
  <c r="FOW29" i="38" s="1"/>
  <c r="FNP29" i="38"/>
  <c r="FNQ29" i="38" s="1"/>
  <c r="FMJ29" i="38"/>
  <c r="FMK29" i="38" s="1"/>
  <c r="FLD29" i="38"/>
  <c r="FLE29" i="38" s="1"/>
  <c r="FJX29" i="38"/>
  <c r="FJY29" i="38" s="1"/>
  <c r="FIR29" i="38"/>
  <c r="FIS29" i="38" s="1"/>
  <c r="FHL29" i="38"/>
  <c r="FHM29" i="38" s="1"/>
  <c r="FGF29" i="38"/>
  <c r="FGG29" i="38" s="1"/>
  <c r="FEZ29" i="38"/>
  <c r="FFA29" i="38" s="1"/>
  <c r="FDT29" i="38"/>
  <c r="FDU29" i="38" s="1"/>
  <c r="FCN29" i="38"/>
  <c r="FCO29" i="38" s="1"/>
  <c r="FBH29" i="38"/>
  <c r="FBI29" i="38" s="1"/>
  <c r="FAB29" i="38"/>
  <c r="FAC29" i="38" s="1"/>
  <c r="EYV29" i="38"/>
  <c r="EYW29" i="38" s="1"/>
  <c r="EXP29" i="38"/>
  <c r="EXQ29" i="38" s="1"/>
  <c r="EWJ29" i="38"/>
  <c r="EWK29" i="38" s="1"/>
  <c r="EVD29" i="38"/>
  <c r="EVE29" i="38" s="1"/>
  <c r="ETX29" i="38"/>
  <c r="ETY29" i="38" s="1"/>
  <c r="ESR29" i="38"/>
  <c r="ESS29" i="38" s="1"/>
  <c r="ERL29" i="38"/>
  <c r="ERM29" i="38" s="1"/>
  <c r="EQF29" i="38"/>
  <c r="EQG29" i="38" s="1"/>
  <c r="EOZ29" i="38"/>
  <c r="EPA29" i="38" s="1"/>
  <c r="ENT29" i="38"/>
  <c r="ENU29" i="38" s="1"/>
  <c r="EMN29" i="38"/>
  <c r="EMO29" i="38" s="1"/>
  <c r="ELH29" i="38"/>
  <c r="ELI29" i="38" s="1"/>
  <c r="EKB29" i="38"/>
  <c r="EKC29" i="38" s="1"/>
  <c r="EIV29" i="38"/>
  <c r="EIW29" i="38" s="1"/>
  <c r="EHP29" i="38"/>
  <c r="EHQ29" i="38" s="1"/>
  <c r="EGJ29" i="38"/>
  <c r="EGK29" i="38" s="1"/>
  <c r="EFD29" i="38"/>
  <c r="EFE29" i="38" s="1"/>
  <c r="EDX29" i="38"/>
  <c r="EDY29" i="38" s="1"/>
  <c r="ECR29" i="38"/>
  <c r="ECS29" i="38" s="1"/>
  <c r="EBL29" i="38"/>
  <c r="EBM29" i="38" s="1"/>
  <c r="EAF29" i="38"/>
  <c r="EAG29" i="38" s="1"/>
  <c r="DYZ29" i="38"/>
  <c r="DZA29" i="38" s="1"/>
  <c r="DXT29" i="38"/>
  <c r="DXU29" i="38" s="1"/>
  <c r="DWN29" i="38"/>
  <c r="DWO29" i="38" s="1"/>
  <c r="DVH29" i="38"/>
  <c r="DVI29" i="38" s="1"/>
  <c r="DUB29" i="38"/>
  <c r="DUC29" i="38" s="1"/>
  <c r="DSV29" i="38"/>
  <c r="DSW29" i="38" s="1"/>
  <c r="DRP29" i="38"/>
  <c r="DRQ29" i="38" s="1"/>
  <c r="DQJ29" i="38"/>
  <c r="DQK29" i="38" s="1"/>
  <c r="DPD29" i="38"/>
  <c r="DPE29" i="38" s="1"/>
  <c r="DNX29" i="38"/>
  <c r="DNY29" i="38" s="1"/>
  <c r="DMR29" i="38"/>
  <c r="DMS29" i="38" s="1"/>
  <c r="DLL29" i="38"/>
  <c r="DLM29" i="38" s="1"/>
  <c r="DKF29" i="38"/>
  <c r="DKG29" i="38" s="1"/>
  <c r="DIZ29" i="38"/>
  <c r="DJA29" i="38" s="1"/>
  <c r="DHT29" i="38"/>
  <c r="DHU29" i="38" s="1"/>
  <c r="DGN29" i="38"/>
  <c r="DGO29" i="38" s="1"/>
  <c r="DFH29" i="38"/>
  <c r="DFI29" i="38" s="1"/>
  <c r="DEB29" i="38"/>
  <c r="DEC29" i="38" s="1"/>
  <c r="DCV29" i="38"/>
  <c r="DCW29" i="38" s="1"/>
  <c r="DBP29" i="38"/>
  <c r="DBQ29" i="38" s="1"/>
  <c r="DAJ29" i="38"/>
  <c r="DAK29" i="38" s="1"/>
  <c r="CZD29" i="38"/>
  <c r="CZE29" i="38" s="1"/>
  <c r="CXX29" i="38"/>
  <c r="CXY29" i="38" s="1"/>
  <c r="CWR29" i="38"/>
  <c r="CWS29" i="38" s="1"/>
  <c r="CVL29" i="38"/>
  <c r="CVM29" i="38" s="1"/>
  <c r="CUF29" i="38"/>
  <c r="CUG29" i="38" s="1"/>
  <c r="CSZ29" i="38"/>
  <c r="CTA29" i="38" s="1"/>
  <c r="CRT29" i="38"/>
  <c r="CRU29" i="38" s="1"/>
  <c r="CQN29" i="38"/>
  <c r="CQO29" i="38" s="1"/>
  <c r="CPH29" i="38"/>
  <c r="CPI29" i="38" s="1"/>
  <c r="COB29" i="38"/>
  <c r="COC29" i="38" s="1"/>
  <c r="CMV29" i="38"/>
  <c r="CMW29" i="38" s="1"/>
  <c r="CLP29" i="38"/>
  <c r="CLQ29" i="38" s="1"/>
  <c r="CKJ29" i="38"/>
  <c r="CKK29" i="38" s="1"/>
  <c r="CJD29" i="38"/>
  <c r="CJE29" i="38" s="1"/>
  <c r="CHX29" i="38"/>
  <c r="CHY29" i="38" s="1"/>
  <c r="CGR29" i="38"/>
  <c r="CGS29" i="38" s="1"/>
  <c r="CFL29" i="38"/>
  <c r="CFM29" i="38" s="1"/>
  <c r="CEF29" i="38"/>
  <c r="CEG29" i="38" s="1"/>
  <c r="CCZ29" i="38"/>
  <c r="CDA29" i="38" s="1"/>
  <c r="CBT29" i="38"/>
  <c r="CBU29" i="38" s="1"/>
  <c r="CAN29" i="38"/>
  <c r="CAO29" i="38" s="1"/>
  <c r="BZH29" i="38"/>
  <c r="BZI29" i="38" s="1"/>
  <c r="BYB29" i="38"/>
  <c r="BYC29" i="38" s="1"/>
  <c r="BWV29" i="38"/>
  <c r="BWW29" i="38" s="1"/>
  <c r="BVP29" i="38"/>
  <c r="BVQ29" i="38" s="1"/>
  <c r="BUJ29" i="38"/>
  <c r="BUK29" i="38" s="1"/>
  <c r="BTD29" i="38"/>
  <c r="BTE29" i="38" s="1"/>
  <c r="BRX29" i="38"/>
  <c r="BRY29" i="38" s="1"/>
  <c r="BQR29" i="38"/>
  <c r="BQS29" i="38" s="1"/>
  <c r="BPL29" i="38"/>
  <c r="BPM29" i="38" s="1"/>
  <c r="BOF29" i="38"/>
  <c r="BOG29" i="38" s="1"/>
  <c r="BMZ29" i="38"/>
  <c r="BNA29" i="38" s="1"/>
  <c r="BLT29" i="38"/>
  <c r="BLU29" i="38" s="1"/>
  <c r="BKN29" i="38"/>
  <c r="BKO29" i="38" s="1"/>
  <c r="BJH29" i="38"/>
  <c r="BJI29" i="38" s="1"/>
  <c r="BIB29" i="38"/>
  <c r="BIC29" i="38" s="1"/>
  <c r="BGV29" i="38"/>
  <c r="BGW29" i="38" s="1"/>
  <c r="BFP29" i="38"/>
  <c r="BFQ29" i="38" s="1"/>
  <c r="BEJ29" i="38"/>
  <c r="BEK29" i="38" s="1"/>
  <c r="BDD29" i="38"/>
  <c r="BDE29" i="38" s="1"/>
  <c r="BBX29" i="38"/>
  <c r="BBY29" i="38" s="1"/>
  <c r="BAR29" i="38"/>
  <c r="BAS29" i="38" s="1"/>
  <c r="AZL29" i="38"/>
  <c r="AZM29" i="38" s="1"/>
  <c r="AYF29" i="38"/>
  <c r="AYG29" i="38" s="1"/>
  <c r="AWZ29" i="38"/>
  <c r="AXA29" i="38" s="1"/>
  <c r="AVT29" i="38"/>
  <c r="AVU29" i="38" s="1"/>
  <c r="AUN29" i="38"/>
  <c r="AUO29" i="38" s="1"/>
  <c r="ATH29" i="38"/>
  <c r="ATI29" i="38" s="1"/>
  <c r="ASB29" i="38"/>
  <c r="ASC29" i="38" s="1"/>
  <c r="AQV29" i="38"/>
  <c r="AQW29" i="38" s="1"/>
  <c r="APP29" i="38"/>
  <c r="APQ29" i="38" s="1"/>
  <c r="AOJ29" i="38"/>
  <c r="AOK29" i="38" s="1"/>
  <c r="AND29" i="38"/>
  <c r="ANE29" i="38" s="1"/>
  <c r="ALX29" i="38"/>
  <c r="ALY29" i="38" s="1"/>
  <c r="PPD29" i="38"/>
  <c r="PPE29" i="38" s="1"/>
  <c r="LBH29" i="38"/>
  <c r="LBI29" i="38" s="1"/>
  <c r="KUF29" i="38"/>
  <c r="KUG29" i="38" s="1"/>
  <c r="KNT29" i="38"/>
  <c r="KNU29" i="38" s="1"/>
  <c r="KAN29" i="38"/>
  <c r="KAO29" i="38" s="1"/>
  <c r="JVH29" i="38"/>
  <c r="JVI29" i="38" s="1"/>
  <c r="JQJ29" i="38"/>
  <c r="JQK29" i="38" s="1"/>
  <c r="JLL29" i="38"/>
  <c r="JLM29" i="38" s="1"/>
  <c r="JGN29" i="38"/>
  <c r="JGO29" i="38" s="1"/>
  <c r="JBP29" i="38"/>
  <c r="JBQ29" i="38" s="1"/>
  <c r="IWR29" i="38"/>
  <c r="IWS29" i="38" s="1"/>
  <c r="IRT29" i="38"/>
  <c r="IRU29" i="38" s="1"/>
  <c r="IMV29" i="38"/>
  <c r="IMW29" i="38" s="1"/>
  <c r="IHX29" i="38"/>
  <c r="IHY29" i="38" s="1"/>
  <c r="ICZ29" i="38"/>
  <c r="IDA29" i="38" s="1"/>
  <c r="HYJ29" i="38"/>
  <c r="HYK29" i="38" s="1"/>
  <c r="HVX29" i="38"/>
  <c r="HVY29" i="38" s="1"/>
  <c r="HTT29" i="38"/>
  <c r="HTU29" i="38" s="1"/>
  <c r="HRX29" i="38"/>
  <c r="HRY29" i="38" s="1"/>
  <c r="HMB29" i="38"/>
  <c r="HMC29" i="38" s="1"/>
  <c r="HJX29" i="38"/>
  <c r="HJY29" i="38" s="1"/>
  <c r="HIB29" i="38"/>
  <c r="HIC29" i="38" s="1"/>
  <c r="HCF29" i="38"/>
  <c r="HCG29" i="38" s="1"/>
  <c r="HAB29" i="38"/>
  <c r="HAC29" i="38" s="1"/>
  <c r="GYF29" i="38"/>
  <c r="GYG29" i="38" s="1"/>
  <c r="GSJ29" i="38"/>
  <c r="GSK29" i="38" s="1"/>
  <c r="VON29" i="38"/>
  <c r="VOO29" i="38" s="1"/>
  <c r="NUJ29" i="38"/>
  <c r="NUK29" i="38" s="1"/>
  <c r="MYF29" i="38"/>
  <c r="MYG29" i="38" s="1"/>
  <c r="MEN29" i="38"/>
  <c r="MEO29" i="38" s="1"/>
  <c r="LKV29" i="38"/>
  <c r="LKW29" i="38" s="1"/>
  <c r="LAB29" i="38"/>
  <c r="LAC29" i="38" s="1"/>
  <c r="KGB29" i="38"/>
  <c r="KGC29" i="38" s="1"/>
  <c r="HYB29" i="38"/>
  <c r="HYC29" i="38" s="1"/>
  <c r="HVP29" i="38"/>
  <c r="HVQ29" i="38" s="1"/>
  <c r="HPT29" i="38"/>
  <c r="HPU29" i="38" s="1"/>
  <c r="HNP29" i="38"/>
  <c r="HNQ29" i="38" s="1"/>
  <c r="HLT29" i="38"/>
  <c r="HLU29" i="38" s="1"/>
  <c r="HFX29" i="38"/>
  <c r="HFY29" i="38" s="1"/>
  <c r="HDT29" i="38"/>
  <c r="HDU29" i="38" s="1"/>
  <c r="HBX29" i="38"/>
  <c r="HBY29" i="38" s="1"/>
  <c r="GWB29" i="38"/>
  <c r="GWC29" i="38" s="1"/>
  <c r="GTX29" i="38"/>
  <c r="GTY29" i="38" s="1"/>
  <c r="GSB29" i="38"/>
  <c r="GSC29" i="38" s="1"/>
  <c r="GQV29" i="38"/>
  <c r="GQW29" i="38" s="1"/>
  <c r="GPP29" i="38"/>
  <c r="GPQ29" i="38" s="1"/>
  <c r="GOJ29" i="38"/>
  <c r="GOK29" i="38" s="1"/>
  <c r="GND29" i="38"/>
  <c r="GNE29" i="38" s="1"/>
  <c r="GLX29" i="38"/>
  <c r="GLY29" i="38" s="1"/>
  <c r="GKR29" i="38"/>
  <c r="GKS29" i="38" s="1"/>
  <c r="GJL29" i="38"/>
  <c r="GJM29" i="38" s="1"/>
  <c r="GIF29" i="38"/>
  <c r="GIG29" i="38" s="1"/>
  <c r="GGZ29" i="38"/>
  <c r="GHA29" i="38" s="1"/>
  <c r="GFT29" i="38"/>
  <c r="GFU29" i="38" s="1"/>
  <c r="GEN29" i="38"/>
  <c r="GEO29" i="38" s="1"/>
  <c r="GDH29" i="38"/>
  <c r="GDI29" i="38" s="1"/>
  <c r="GCB29" i="38"/>
  <c r="GCC29" i="38" s="1"/>
  <c r="GAV29" i="38"/>
  <c r="GAW29" i="38" s="1"/>
  <c r="FZP29" i="38"/>
  <c r="FZQ29" i="38" s="1"/>
  <c r="FYJ29" i="38"/>
  <c r="FYK29" i="38" s="1"/>
  <c r="FXD29" i="38"/>
  <c r="FXE29" i="38" s="1"/>
  <c r="FVX29" i="38"/>
  <c r="FVY29" i="38" s="1"/>
  <c r="FUR29" i="38"/>
  <c r="FUS29" i="38" s="1"/>
  <c r="FTL29" i="38"/>
  <c r="FTM29" i="38" s="1"/>
  <c r="FSF29" i="38"/>
  <c r="FSG29" i="38" s="1"/>
  <c r="FQZ29" i="38"/>
  <c r="FRA29" i="38" s="1"/>
  <c r="FPT29" i="38"/>
  <c r="FPU29" i="38" s="1"/>
  <c r="FON29" i="38"/>
  <c r="FOO29" i="38" s="1"/>
  <c r="FNH29" i="38"/>
  <c r="FNI29" i="38" s="1"/>
  <c r="FMB29" i="38"/>
  <c r="FMC29" i="38" s="1"/>
  <c r="FKV29" i="38"/>
  <c r="FKW29" i="38" s="1"/>
  <c r="FJP29" i="38"/>
  <c r="FJQ29" i="38" s="1"/>
  <c r="FIJ29" i="38"/>
  <c r="FIK29" i="38" s="1"/>
  <c r="FHD29" i="38"/>
  <c r="FHE29" i="38" s="1"/>
  <c r="FFX29" i="38"/>
  <c r="FFY29" i="38" s="1"/>
  <c r="FER29" i="38"/>
  <c r="FES29" i="38" s="1"/>
  <c r="FDL29" i="38"/>
  <c r="FDM29" i="38" s="1"/>
  <c r="FCF29" i="38"/>
  <c r="FCG29" i="38" s="1"/>
  <c r="FAZ29" i="38"/>
  <c r="FBA29" i="38" s="1"/>
  <c r="EZT29" i="38"/>
  <c r="EZU29" i="38" s="1"/>
  <c r="EYN29" i="38"/>
  <c r="EYO29" i="38" s="1"/>
  <c r="EXH29" i="38"/>
  <c r="EXI29" i="38" s="1"/>
  <c r="EWB29" i="38"/>
  <c r="EWC29" i="38" s="1"/>
  <c r="EUV29" i="38"/>
  <c r="EUW29" i="38" s="1"/>
  <c r="ETP29" i="38"/>
  <c r="ETQ29" i="38" s="1"/>
  <c r="ESJ29" i="38"/>
  <c r="ESK29" i="38" s="1"/>
  <c r="ERD29" i="38"/>
  <c r="ERE29" i="38" s="1"/>
  <c r="EPX29" i="38"/>
  <c r="EPY29" i="38" s="1"/>
  <c r="EOR29" i="38"/>
  <c r="EOS29" i="38" s="1"/>
  <c r="ENL29" i="38"/>
  <c r="ENM29" i="38" s="1"/>
  <c r="EMF29" i="38"/>
  <c r="EMG29" i="38" s="1"/>
  <c r="EKZ29" i="38"/>
  <c r="ELA29" i="38" s="1"/>
  <c r="EJT29" i="38"/>
  <c r="EJU29" i="38" s="1"/>
  <c r="EIN29" i="38"/>
  <c r="EIO29" i="38" s="1"/>
  <c r="EHH29" i="38"/>
  <c r="EHI29" i="38" s="1"/>
  <c r="EGB29" i="38"/>
  <c r="EGC29" i="38" s="1"/>
  <c r="EEV29" i="38"/>
  <c r="EEW29" i="38" s="1"/>
  <c r="EDP29" i="38"/>
  <c r="EDQ29" i="38" s="1"/>
  <c r="ECJ29" i="38"/>
  <c r="ECK29" i="38" s="1"/>
  <c r="EBD29" i="38"/>
  <c r="EBE29" i="38" s="1"/>
  <c r="DZX29" i="38"/>
  <c r="DZY29" i="38" s="1"/>
  <c r="DYR29" i="38"/>
  <c r="DYS29" i="38" s="1"/>
  <c r="DXL29" i="38"/>
  <c r="DXM29" i="38" s="1"/>
  <c r="DWF29" i="38"/>
  <c r="DWG29" i="38" s="1"/>
  <c r="DUZ29" i="38"/>
  <c r="DVA29" i="38" s="1"/>
  <c r="DTT29" i="38"/>
  <c r="DTU29" i="38" s="1"/>
  <c r="DSN29" i="38"/>
  <c r="DSO29" i="38" s="1"/>
  <c r="DRH29" i="38"/>
  <c r="DRI29" i="38" s="1"/>
  <c r="DQB29" i="38"/>
  <c r="DQC29" i="38" s="1"/>
  <c r="DOV29" i="38"/>
  <c r="DOW29" i="38" s="1"/>
  <c r="DNP29" i="38"/>
  <c r="DNQ29" i="38" s="1"/>
  <c r="DMJ29" i="38"/>
  <c r="DMK29" i="38" s="1"/>
  <c r="DLD29" i="38"/>
  <c r="DLE29" i="38" s="1"/>
  <c r="DJX29" i="38"/>
  <c r="DJY29" i="38" s="1"/>
  <c r="DIR29" i="38"/>
  <c r="DIS29" i="38" s="1"/>
  <c r="DHL29" i="38"/>
  <c r="DHM29" i="38" s="1"/>
  <c r="DGF29" i="38"/>
  <c r="DGG29" i="38" s="1"/>
  <c r="DEZ29" i="38"/>
  <c r="DFA29" i="38" s="1"/>
  <c r="DDT29" i="38"/>
  <c r="DDU29" i="38" s="1"/>
  <c r="DCN29" i="38"/>
  <c r="DCO29" i="38" s="1"/>
  <c r="DBH29" i="38"/>
  <c r="DBI29" i="38" s="1"/>
  <c r="DAB29" i="38"/>
  <c r="DAC29" i="38" s="1"/>
  <c r="CYV29" i="38"/>
  <c r="CYW29" i="38" s="1"/>
  <c r="CXP29" i="38"/>
  <c r="CXQ29" i="38" s="1"/>
  <c r="CWJ29" i="38"/>
  <c r="CWK29" i="38" s="1"/>
  <c r="CVD29" i="38"/>
  <c r="CVE29" i="38" s="1"/>
  <c r="CTX29" i="38"/>
  <c r="CTY29" i="38" s="1"/>
  <c r="CSR29" i="38"/>
  <c r="CSS29" i="38" s="1"/>
  <c r="CRL29" i="38"/>
  <c r="CRM29" i="38" s="1"/>
  <c r="CQF29" i="38"/>
  <c r="CQG29" i="38" s="1"/>
  <c r="COZ29" i="38"/>
  <c r="CPA29" i="38" s="1"/>
  <c r="CNT29" i="38"/>
  <c r="CNU29" i="38" s="1"/>
  <c r="CMN29" i="38"/>
  <c r="CMO29" i="38" s="1"/>
  <c r="CLH29" i="38"/>
  <c r="CLI29" i="38" s="1"/>
  <c r="CKB29" i="38"/>
  <c r="CKC29" i="38" s="1"/>
  <c r="CIV29" i="38"/>
  <c r="CIW29" i="38" s="1"/>
  <c r="CHP29" i="38"/>
  <c r="CHQ29" i="38" s="1"/>
  <c r="CGJ29" i="38"/>
  <c r="CGK29" i="38" s="1"/>
  <c r="CFD29" i="38"/>
  <c r="CFE29" i="38" s="1"/>
  <c r="CDX29" i="38"/>
  <c r="CDY29" i="38" s="1"/>
  <c r="CCR29" i="38"/>
  <c r="CCS29" i="38" s="1"/>
  <c r="CBL29" i="38"/>
  <c r="CBM29" i="38" s="1"/>
  <c r="CAF29" i="38"/>
  <c r="CAG29" i="38" s="1"/>
  <c r="BYZ29" i="38"/>
  <c r="BZA29" i="38" s="1"/>
  <c r="BXT29" i="38"/>
  <c r="BXU29" i="38" s="1"/>
  <c r="BWN29" i="38"/>
  <c r="BWO29" i="38" s="1"/>
  <c r="BVH29" i="38"/>
  <c r="BVI29" i="38" s="1"/>
  <c r="BUB29" i="38"/>
  <c r="BUC29" i="38" s="1"/>
  <c r="BSV29" i="38"/>
  <c r="BSW29" i="38" s="1"/>
  <c r="BRP29" i="38"/>
  <c r="BRQ29" i="38" s="1"/>
  <c r="BQJ29" i="38"/>
  <c r="BQK29" i="38" s="1"/>
  <c r="BPD29" i="38"/>
  <c r="BPE29" i="38" s="1"/>
  <c r="BNX29" i="38"/>
  <c r="BNY29" i="38" s="1"/>
  <c r="BMR29" i="38"/>
  <c r="BMS29" i="38" s="1"/>
  <c r="RUB29" i="38"/>
  <c r="RUC29" i="38" s="1"/>
  <c r="OUF29" i="38"/>
  <c r="OUG29" i="38" s="1"/>
  <c r="MTH29" i="38"/>
  <c r="MTI29" i="38" s="1"/>
  <c r="LZP29" i="38"/>
  <c r="LZQ29" i="38" s="1"/>
  <c r="LFX29" i="38"/>
  <c r="LFY29" i="38" s="1"/>
  <c r="KKZ29" i="38"/>
  <c r="KLA29" i="38" s="1"/>
  <c r="HUZ29" i="38"/>
  <c r="HVA29" i="38" s="1"/>
  <c r="HTD29" i="38"/>
  <c r="HTE29" i="38" s="1"/>
  <c r="HNH29" i="38"/>
  <c r="HNI29" i="38" s="1"/>
  <c r="HLD29" i="38"/>
  <c r="HLE29" i="38" s="1"/>
  <c r="HJH29" i="38"/>
  <c r="HJI29" i="38" s="1"/>
  <c r="HDL29" i="38"/>
  <c r="HDM29" i="38" s="1"/>
  <c r="HBH29" i="38"/>
  <c r="HBI29" i="38" s="1"/>
  <c r="GZL29" i="38"/>
  <c r="GZM29" i="38" s="1"/>
  <c r="GTP29" i="38"/>
  <c r="GTQ29" i="38" s="1"/>
  <c r="GRT29" i="38"/>
  <c r="GRU29" i="38" s="1"/>
  <c r="GQN29" i="38"/>
  <c r="GQO29" i="38" s="1"/>
  <c r="GPH29" i="38"/>
  <c r="GPI29" i="38" s="1"/>
  <c r="GOB29" i="38"/>
  <c r="GOC29" i="38" s="1"/>
  <c r="GMV29" i="38"/>
  <c r="GMW29" i="38" s="1"/>
  <c r="GLP29" i="38"/>
  <c r="GLQ29" i="38" s="1"/>
  <c r="GKJ29" i="38"/>
  <c r="GKK29" i="38" s="1"/>
  <c r="GJD29" i="38"/>
  <c r="GJE29" i="38" s="1"/>
  <c r="GHX29" i="38"/>
  <c r="GHY29" i="38" s="1"/>
  <c r="GGR29" i="38"/>
  <c r="GGS29" i="38" s="1"/>
  <c r="GFL29" i="38"/>
  <c r="GFM29" i="38" s="1"/>
  <c r="GEF29" i="38"/>
  <c r="GEG29" i="38" s="1"/>
  <c r="GCZ29" i="38"/>
  <c r="GDA29" i="38" s="1"/>
  <c r="GBT29" i="38"/>
  <c r="GBU29" i="38" s="1"/>
  <c r="GAN29" i="38"/>
  <c r="GAO29" i="38" s="1"/>
  <c r="FZH29" i="38"/>
  <c r="FZI29" i="38" s="1"/>
  <c r="FYB29" i="38"/>
  <c r="FYC29" i="38" s="1"/>
  <c r="FWV29" i="38"/>
  <c r="FWW29" i="38" s="1"/>
  <c r="FVP29" i="38"/>
  <c r="FVQ29" i="38" s="1"/>
  <c r="FUJ29" i="38"/>
  <c r="FUK29" i="38" s="1"/>
  <c r="FTD29" i="38"/>
  <c r="FTE29" i="38" s="1"/>
  <c r="FRX29" i="38"/>
  <c r="FRY29" i="38" s="1"/>
  <c r="FQR29" i="38"/>
  <c r="FQS29" i="38" s="1"/>
  <c r="FPL29" i="38"/>
  <c r="FPM29" i="38" s="1"/>
  <c r="FOF29" i="38"/>
  <c r="FOG29" i="38" s="1"/>
  <c r="FMZ29" i="38"/>
  <c r="FNA29" i="38" s="1"/>
  <c r="FLT29" i="38"/>
  <c r="FLU29" i="38" s="1"/>
  <c r="FKN29" i="38"/>
  <c r="FKO29" i="38" s="1"/>
  <c r="FJH29" i="38"/>
  <c r="FJI29" i="38" s="1"/>
  <c r="FIB29" i="38"/>
  <c r="FIC29" i="38" s="1"/>
  <c r="FGV29" i="38"/>
  <c r="FGW29" i="38" s="1"/>
  <c r="FFP29" i="38"/>
  <c r="FFQ29" i="38" s="1"/>
  <c r="FEJ29" i="38"/>
  <c r="FEK29" i="38" s="1"/>
  <c r="FDD29" i="38"/>
  <c r="FDE29" i="38" s="1"/>
  <c r="FBX29" i="38"/>
  <c r="FBY29" i="38" s="1"/>
  <c r="FAR29" i="38"/>
  <c r="FAS29" i="38" s="1"/>
  <c r="EZL29" i="38"/>
  <c r="EZM29" i="38" s="1"/>
  <c r="EYF29" i="38"/>
  <c r="EYG29" i="38" s="1"/>
  <c r="EWZ29" i="38"/>
  <c r="EXA29" i="38" s="1"/>
  <c r="EVT29" i="38"/>
  <c r="EVU29" i="38" s="1"/>
  <c r="EUN29" i="38"/>
  <c r="EUO29" i="38" s="1"/>
  <c r="ETH29" i="38"/>
  <c r="ETI29" i="38" s="1"/>
  <c r="ESB29" i="38"/>
  <c r="ESC29" i="38" s="1"/>
  <c r="EQV29" i="38"/>
  <c r="EQW29" i="38" s="1"/>
  <c r="EPP29" i="38"/>
  <c r="EPQ29" i="38" s="1"/>
  <c r="EOJ29" i="38"/>
  <c r="EOK29" i="38" s="1"/>
  <c r="END29" i="38"/>
  <c r="ENE29" i="38" s="1"/>
  <c r="ELX29" i="38"/>
  <c r="ELY29" i="38" s="1"/>
  <c r="EKR29" i="38"/>
  <c r="EKS29" i="38" s="1"/>
  <c r="EJL29" i="38"/>
  <c r="EJM29" i="38" s="1"/>
  <c r="EIF29" i="38"/>
  <c r="EIG29" i="38" s="1"/>
  <c r="EGZ29" i="38"/>
  <c r="EHA29" i="38" s="1"/>
  <c r="EFT29" i="38"/>
  <c r="EFU29" i="38" s="1"/>
  <c r="EEN29" i="38"/>
  <c r="EEO29" i="38" s="1"/>
  <c r="EDH29" i="38"/>
  <c r="EDI29" i="38" s="1"/>
  <c r="ECB29" i="38"/>
  <c r="ECC29" i="38" s="1"/>
  <c r="EAV29" i="38"/>
  <c r="EAW29" i="38" s="1"/>
  <c r="DZP29" i="38"/>
  <c r="DZQ29" i="38" s="1"/>
  <c r="DYJ29" i="38"/>
  <c r="DYK29" i="38" s="1"/>
  <c r="DXD29" i="38"/>
  <c r="DXE29" i="38" s="1"/>
  <c r="DVX29" i="38"/>
  <c r="DVY29" i="38" s="1"/>
  <c r="DUR29" i="38"/>
  <c r="DUS29" i="38" s="1"/>
  <c r="DTL29" i="38"/>
  <c r="DTM29" i="38" s="1"/>
  <c r="DSF29" i="38"/>
  <c r="DSG29" i="38" s="1"/>
  <c r="DQZ29" i="38"/>
  <c r="DRA29" i="38" s="1"/>
  <c r="DPT29" i="38"/>
  <c r="DPU29" i="38" s="1"/>
  <c r="DON29" i="38"/>
  <c r="DOO29" i="38" s="1"/>
  <c r="DNH29" i="38"/>
  <c r="DNI29" i="38" s="1"/>
  <c r="DMB29" i="38"/>
  <c r="DMC29" i="38" s="1"/>
  <c r="DKV29" i="38"/>
  <c r="DKW29" i="38" s="1"/>
  <c r="DJP29" i="38"/>
  <c r="DJQ29" i="38" s="1"/>
  <c r="DIJ29" i="38"/>
  <c r="DIK29" i="38" s="1"/>
  <c r="DHD29" i="38"/>
  <c r="DHE29" i="38" s="1"/>
  <c r="DFX29" i="38"/>
  <c r="DFY29" i="38" s="1"/>
  <c r="DER29" i="38"/>
  <c r="DES29" i="38" s="1"/>
  <c r="DDL29" i="38"/>
  <c r="DDM29" i="38" s="1"/>
  <c r="DCF29" i="38"/>
  <c r="DCG29" i="38" s="1"/>
  <c r="DAZ29" i="38"/>
  <c r="DBA29" i="38" s="1"/>
  <c r="CZT29" i="38"/>
  <c r="CZU29" i="38" s="1"/>
  <c r="CYN29" i="38"/>
  <c r="CYO29" i="38" s="1"/>
  <c r="CXH29" i="38"/>
  <c r="CXI29" i="38" s="1"/>
  <c r="CWB29" i="38"/>
  <c r="CWC29" i="38" s="1"/>
  <c r="CUV29" i="38"/>
  <c r="CUW29" i="38" s="1"/>
  <c r="CTP29" i="38"/>
  <c r="CTQ29" i="38" s="1"/>
  <c r="CSJ29" i="38"/>
  <c r="CSK29" i="38" s="1"/>
  <c r="CRD29" i="38"/>
  <c r="CRE29" i="38" s="1"/>
  <c r="CPX29" i="38"/>
  <c r="CPY29" i="38" s="1"/>
  <c r="COR29" i="38"/>
  <c r="COS29" i="38" s="1"/>
  <c r="CNL29" i="38"/>
  <c r="CNM29" i="38" s="1"/>
  <c r="CMF29" i="38"/>
  <c r="CMG29" i="38" s="1"/>
  <c r="CKZ29" i="38"/>
  <c r="CLA29" i="38" s="1"/>
  <c r="CJT29" i="38"/>
  <c r="CJU29" i="38" s="1"/>
  <c r="CIN29" i="38"/>
  <c r="CIO29" i="38" s="1"/>
  <c r="CHH29" i="38"/>
  <c r="CHI29" i="38" s="1"/>
  <c r="CGB29" i="38"/>
  <c r="CGC29" i="38" s="1"/>
  <c r="CEV29" i="38"/>
  <c r="CEW29" i="38" s="1"/>
  <c r="CDP29" i="38"/>
  <c r="CDQ29" i="38" s="1"/>
  <c r="CCJ29" i="38"/>
  <c r="CCK29" i="38" s="1"/>
  <c r="CBD29" i="38"/>
  <c r="CBE29" i="38" s="1"/>
  <c r="BZX29" i="38"/>
  <c r="BZY29" i="38" s="1"/>
  <c r="BYR29" i="38"/>
  <c r="BYS29" i="38" s="1"/>
  <c r="BXL29" i="38"/>
  <c r="BXM29" i="38" s="1"/>
  <c r="BWF29" i="38"/>
  <c r="BWG29" i="38" s="1"/>
  <c r="BUZ29" i="38"/>
  <c r="BVA29" i="38" s="1"/>
  <c r="BTT29" i="38"/>
  <c r="BTU29" i="38" s="1"/>
  <c r="BSN29" i="38"/>
  <c r="BSO29" i="38" s="1"/>
  <c r="BRH29" i="38"/>
  <c r="BRI29" i="38" s="1"/>
  <c r="BQB29" i="38"/>
  <c r="BQC29" i="38" s="1"/>
  <c r="BOV29" i="38"/>
  <c r="BOW29" i="38" s="1"/>
  <c r="BNP29" i="38"/>
  <c r="BNQ29" i="38" s="1"/>
  <c r="BMJ29" i="38"/>
  <c r="BMK29" i="38" s="1"/>
  <c r="HWV29" i="38"/>
  <c r="HWW29" i="38" s="1"/>
  <c r="HGV29" i="38"/>
  <c r="HGW29" i="38" s="1"/>
  <c r="GYV29" i="38"/>
  <c r="GYW29" i="38" s="1"/>
  <c r="GRL29" i="38"/>
  <c r="GRM29" i="38" s="1"/>
  <c r="GMN29" i="38"/>
  <c r="GMO29" i="38" s="1"/>
  <c r="GHP29" i="38"/>
  <c r="GHQ29" i="38" s="1"/>
  <c r="GCR29" i="38"/>
  <c r="GCS29" i="38" s="1"/>
  <c r="FXT29" i="38"/>
  <c r="FXU29" i="38" s="1"/>
  <c r="FSV29" i="38"/>
  <c r="FSW29" i="38" s="1"/>
  <c r="FNX29" i="38"/>
  <c r="FNY29" i="38" s="1"/>
  <c r="FIZ29" i="38"/>
  <c r="FJA29" i="38" s="1"/>
  <c r="FEB29" i="38"/>
  <c r="FEC29" i="38" s="1"/>
  <c r="EZD29" i="38"/>
  <c r="EZE29" i="38" s="1"/>
  <c r="EUF29" i="38"/>
  <c r="EUG29" i="38" s="1"/>
  <c r="EPH29" i="38"/>
  <c r="EPI29" i="38" s="1"/>
  <c r="EKJ29" i="38"/>
  <c r="EKK29" i="38" s="1"/>
  <c r="EFL29" i="38"/>
  <c r="EFM29" i="38" s="1"/>
  <c r="EAN29" i="38"/>
  <c r="EAO29" i="38" s="1"/>
  <c r="DVP29" i="38"/>
  <c r="DVQ29" i="38" s="1"/>
  <c r="DQR29" i="38"/>
  <c r="DQS29" i="38" s="1"/>
  <c r="DLT29" i="38"/>
  <c r="DLU29" i="38" s="1"/>
  <c r="DEJ29" i="38"/>
  <c r="DEK29" i="38" s="1"/>
  <c r="CUN29" i="38"/>
  <c r="CUO29" i="38" s="1"/>
  <c r="CKR29" i="38"/>
  <c r="CKS29" i="38" s="1"/>
  <c r="CAV29" i="38"/>
  <c r="CAW29" i="38" s="1"/>
  <c r="BQZ29" i="38"/>
  <c r="BRA29" i="38" s="1"/>
  <c r="BLD29" i="38"/>
  <c r="BLE29" i="38" s="1"/>
  <c r="BIZ29" i="38"/>
  <c r="BJA29" i="38" s="1"/>
  <c r="BHD29" i="38"/>
  <c r="BHE29" i="38" s="1"/>
  <c r="BBH29" i="38"/>
  <c r="BBI29" i="38" s="1"/>
  <c r="AXX29" i="38"/>
  <c r="AXY29" i="38" s="1"/>
  <c r="AWJ29" i="38"/>
  <c r="AWK29" i="38" s="1"/>
  <c r="ASZ29" i="38"/>
  <c r="ATA29" i="38" s="1"/>
  <c r="ARL29" i="38"/>
  <c r="ARM29" i="38" s="1"/>
  <c r="AOB29" i="38"/>
  <c r="AOC29" i="38" s="1"/>
  <c r="AMN29" i="38"/>
  <c r="AMO29" i="38" s="1"/>
  <c r="XEB28" i="38"/>
  <c r="XEC28" i="38" s="1"/>
  <c r="XCV28" i="38"/>
  <c r="XCW28" i="38" s="1"/>
  <c r="XBP28" i="38"/>
  <c r="XBQ28" i="38" s="1"/>
  <c r="XAJ28" i="38"/>
  <c r="XAK28" i="38" s="1"/>
  <c r="WZD28" i="38"/>
  <c r="WZE28" i="38" s="1"/>
  <c r="WXX28" i="38"/>
  <c r="WXY28" i="38" s="1"/>
  <c r="WWR28" i="38"/>
  <c r="WWS28" i="38" s="1"/>
  <c r="WVL28" i="38"/>
  <c r="WVM28" i="38" s="1"/>
  <c r="WUF28" i="38"/>
  <c r="WUG28" i="38" s="1"/>
  <c r="WSZ28" i="38"/>
  <c r="WTA28" i="38" s="1"/>
  <c r="WRT28" i="38"/>
  <c r="WRU28" i="38" s="1"/>
  <c r="WQN28" i="38"/>
  <c r="WQO28" i="38" s="1"/>
  <c r="WPH28" i="38"/>
  <c r="WPI28" i="38" s="1"/>
  <c r="WOB28" i="38"/>
  <c r="WOC28" i="38" s="1"/>
  <c r="WMV28" i="38"/>
  <c r="WMW28" i="38" s="1"/>
  <c r="WLP28" i="38"/>
  <c r="WLQ28" i="38" s="1"/>
  <c r="WKJ28" i="38"/>
  <c r="WKK28" i="38" s="1"/>
  <c r="WJD28" i="38"/>
  <c r="WJE28" i="38" s="1"/>
  <c r="WHX28" i="38"/>
  <c r="WHY28" i="38" s="1"/>
  <c r="KZD29" i="38"/>
  <c r="KZE29" i="38" s="1"/>
  <c r="JYZ29" i="38"/>
  <c r="JZA29" i="38" s="1"/>
  <c r="JFH29" i="38"/>
  <c r="JFI29" i="38" s="1"/>
  <c r="ILP29" i="38"/>
  <c r="ILQ29" i="38" s="1"/>
  <c r="HFP29" i="38"/>
  <c r="HFQ29" i="38" s="1"/>
  <c r="GXP29" i="38"/>
  <c r="GXQ29" i="38" s="1"/>
  <c r="DAR29" i="38"/>
  <c r="DAS29" i="38" s="1"/>
  <c r="CQV29" i="38"/>
  <c r="CQW29" i="38" s="1"/>
  <c r="CGZ29" i="38"/>
  <c r="CHA29" i="38" s="1"/>
  <c r="BXD29" i="38"/>
  <c r="BXE29" i="38" s="1"/>
  <c r="BNH29" i="38"/>
  <c r="BNI29" i="38" s="1"/>
  <c r="BKV29" i="38"/>
  <c r="BKW29" i="38" s="1"/>
  <c r="BEZ29" i="38"/>
  <c r="BFA29" i="38" s="1"/>
  <c r="BCV29" i="38"/>
  <c r="BCW29" i="38" s="1"/>
  <c r="BAZ29" i="38"/>
  <c r="BBA29" i="38" s="1"/>
  <c r="AWB29" i="38"/>
  <c r="AWC29" i="38" s="1"/>
  <c r="ARD29" i="38"/>
  <c r="ARE29" i="38" s="1"/>
  <c r="AMF29" i="38"/>
  <c r="AMG29" i="38" s="1"/>
  <c r="AKR29" i="38"/>
  <c r="AKS29" i="38" s="1"/>
  <c r="AJL29" i="38"/>
  <c r="AJM29" i="38" s="1"/>
  <c r="AIF29" i="38"/>
  <c r="AIG29" i="38" s="1"/>
  <c r="AGZ29" i="38"/>
  <c r="AHA29" i="38" s="1"/>
  <c r="AFT29" i="38"/>
  <c r="AFU29" i="38" s="1"/>
  <c r="AEN29" i="38"/>
  <c r="AEO29" i="38" s="1"/>
  <c r="ADH29" i="38"/>
  <c r="ADI29" i="38" s="1"/>
  <c r="ACB29" i="38"/>
  <c r="ACC29" i="38" s="1"/>
  <c r="AAV29" i="38"/>
  <c r="AAW29" i="38" s="1"/>
  <c r="ZP29" i="38"/>
  <c r="ZQ29" i="38" s="1"/>
  <c r="YJ29" i="38"/>
  <c r="YK29" i="38" s="1"/>
  <c r="XD29" i="38"/>
  <c r="XE29" i="38" s="1"/>
  <c r="VX29" i="38"/>
  <c r="VY29" i="38" s="1"/>
  <c r="UR29" i="38"/>
  <c r="US29" i="38" s="1"/>
  <c r="TL29" i="38"/>
  <c r="TM29" i="38" s="1"/>
  <c r="SF29" i="38"/>
  <c r="SG29" i="38" s="1"/>
  <c r="QZ29" i="38"/>
  <c r="RA29" i="38" s="1"/>
  <c r="PT29" i="38"/>
  <c r="PU29" i="38" s="1"/>
  <c r="ON29" i="38"/>
  <c r="OO29" i="38" s="1"/>
  <c r="NH29" i="38"/>
  <c r="NI29" i="38" s="1"/>
  <c r="MB29" i="38"/>
  <c r="MC29" i="38" s="1"/>
  <c r="KV29" i="38"/>
  <c r="KW29" i="38" s="1"/>
  <c r="JP29" i="38"/>
  <c r="JQ29" i="38" s="1"/>
  <c r="IJ29" i="38"/>
  <c r="IK29" i="38" s="1"/>
  <c r="HD29" i="38"/>
  <c r="HE29" i="38" s="1"/>
  <c r="FX29" i="38"/>
  <c r="FY29" i="38" s="1"/>
  <c r="ER29" i="38"/>
  <c r="ES29" i="38" s="1"/>
  <c r="DL29" i="38"/>
  <c r="DM29" i="38" s="1"/>
  <c r="NIB29" i="38"/>
  <c r="NIC29" i="38" s="1"/>
  <c r="HUR29" i="38"/>
  <c r="HUS29" i="38" s="1"/>
  <c r="GWZ29" i="38"/>
  <c r="GXA29" i="38" s="1"/>
  <c r="GQF29" i="38"/>
  <c r="GQG29" i="38" s="1"/>
  <c r="GLH29" i="38"/>
  <c r="GLI29" i="38" s="1"/>
  <c r="GGJ29" i="38"/>
  <c r="GGK29" i="38" s="1"/>
  <c r="GBL29" i="38"/>
  <c r="GBM29" i="38" s="1"/>
  <c r="FWN29" i="38"/>
  <c r="FWO29" i="38" s="1"/>
  <c r="FRP29" i="38"/>
  <c r="FRQ29" i="38" s="1"/>
  <c r="FMR29" i="38"/>
  <c r="FMS29" i="38" s="1"/>
  <c r="FHT29" i="38"/>
  <c r="FHU29" i="38" s="1"/>
  <c r="FCV29" i="38"/>
  <c r="FCW29" i="38" s="1"/>
  <c r="EXX29" i="38"/>
  <c r="EXY29" i="38" s="1"/>
  <c r="ESZ29" i="38"/>
  <c r="ETA29" i="38" s="1"/>
  <c r="EOB29" i="38"/>
  <c r="EOC29" i="38" s="1"/>
  <c r="EJD29" i="38"/>
  <c r="EJE29" i="38" s="1"/>
  <c r="EEF29" i="38"/>
  <c r="EEG29" i="38" s="1"/>
  <c r="DZH29" i="38"/>
  <c r="DZI29" i="38" s="1"/>
  <c r="DUJ29" i="38"/>
  <c r="DUK29" i="38" s="1"/>
  <c r="DPL29" i="38"/>
  <c r="DPM29" i="38" s="1"/>
  <c r="DKN29" i="38"/>
  <c r="DKO29" i="38" s="1"/>
  <c r="DGV29" i="38"/>
  <c r="DGW29" i="38" s="1"/>
  <c r="CWZ29" i="38"/>
  <c r="CXA29" i="38" s="1"/>
  <c r="CND29" i="38"/>
  <c r="CNE29" i="38" s="1"/>
  <c r="CDH29" i="38"/>
  <c r="CDI29" i="38" s="1"/>
  <c r="BTL29" i="38"/>
  <c r="BTM29" i="38" s="1"/>
  <c r="BIR29" i="38"/>
  <c r="BIS29" i="38" s="1"/>
  <c r="BGN29" i="38"/>
  <c r="BGO29" i="38" s="1"/>
  <c r="BER29" i="38"/>
  <c r="BES29" i="38" s="1"/>
  <c r="AZD29" i="38"/>
  <c r="AZE29" i="38" s="1"/>
  <c r="AXP29" i="38"/>
  <c r="AXQ29" i="38" s="1"/>
  <c r="AUF29" i="38"/>
  <c r="AUG29" i="38" s="1"/>
  <c r="ASR29" i="38"/>
  <c r="ASS29" i="38" s="1"/>
  <c r="APH29" i="38"/>
  <c r="API29" i="38" s="1"/>
  <c r="ANT29" i="38"/>
  <c r="ANU29" i="38" s="1"/>
  <c r="XDT28" i="38"/>
  <c r="XDU28" i="38" s="1"/>
  <c r="XCN28" i="38"/>
  <c r="XCO28" i="38" s="1"/>
  <c r="XBH28" i="38"/>
  <c r="XBI28" i="38" s="1"/>
  <c r="XAB28" i="38"/>
  <c r="XAC28" i="38" s="1"/>
  <c r="WYV28" i="38"/>
  <c r="WYW28" i="38" s="1"/>
  <c r="WXP28" i="38"/>
  <c r="WXQ28" i="38" s="1"/>
  <c r="WWJ28" i="38"/>
  <c r="WWK28" i="38" s="1"/>
  <c r="WVD28" i="38"/>
  <c r="WVE28" i="38" s="1"/>
  <c r="WTX28" i="38"/>
  <c r="WTY28" i="38" s="1"/>
  <c r="WSR28" i="38"/>
  <c r="WSS28" i="38" s="1"/>
  <c r="WRL28" i="38"/>
  <c r="WRM28" i="38" s="1"/>
  <c r="WQF28" i="38"/>
  <c r="WQG28" i="38" s="1"/>
  <c r="WOZ28" i="38"/>
  <c r="WPA28" i="38" s="1"/>
  <c r="WNT28" i="38"/>
  <c r="WNU28" i="38" s="1"/>
  <c r="WMN28" i="38"/>
  <c r="WMO28" i="38" s="1"/>
  <c r="WLH28" i="38"/>
  <c r="WLI28" i="38" s="1"/>
  <c r="WKB28" i="38"/>
  <c r="WKC28" i="38" s="1"/>
  <c r="KSR29" i="38"/>
  <c r="KSS29" i="38" s="1"/>
  <c r="JUB29" i="38"/>
  <c r="JUC29" i="38" s="1"/>
  <c r="JAJ29" i="38"/>
  <c r="JAK29" i="38" s="1"/>
  <c r="IGR29" i="38"/>
  <c r="IGS29" i="38" s="1"/>
  <c r="HTL29" i="38"/>
  <c r="HTM29" i="38" s="1"/>
  <c r="GVT29" i="38"/>
  <c r="GVU29" i="38" s="1"/>
  <c r="DDD29" i="38"/>
  <c r="DDE29" i="38" s="1"/>
  <c r="CTH29" i="38"/>
  <c r="CTI29" i="38" s="1"/>
  <c r="CJL29" i="38"/>
  <c r="CJM29" i="38" s="1"/>
  <c r="BZP29" i="38"/>
  <c r="BZQ29" i="38" s="1"/>
  <c r="BPT29" i="38"/>
  <c r="BPU29" i="38" s="1"/>
  <c r="BKF29" i="38"/>
  <c r="BKG29" i="38" s="1"/>
  <c r="BIJ29" i="38"/>
  <c r="BIK29" i="38" s="1"/>
  <c r="BCN29" i="38"/>
  <c r="BCO29" i="38" s="1"/>
  <c r="AXH29" i="38"/>
  <c r="AXI29" i="38" s="1"/>
  <c r="ASJ29" i="38"/>
  <c r="ASK29" i="38" s="1"/>
  <c r="ANL29" i="38"/>
  <c r="ANM29" i="38" s="1"/>
  <c r="AKJ29" i="38"/>
  <c r="AKK29" i="38" s="1"/>
  <c r="AJD29" i="38"/>
  <c r="AJE29" i="38" s="1"/>
  <c r="AHX29" i="38"/>
  <c r="AHY29" i="38" s="1"/>
  <c r="AGR29" i="38"/>
  <c r="AGS29" i="38" s="1"/>
  <c r="AFL29" i="38"/>
  <c r="AFM29" i="38" s="1"/>
  <c r="AEF29" i="38"/>
  <c r="AEG29" i="38" s="1"/>
  <c r="ACZ29" i="38"/>
  <c r="ADA29" i="38" s="1"/>
  <c r="ABT29" i="38"/>
  <c r="ABU29" i="38" s="1"/>
  <c r="AAN29" i="38"/>
  <c r="AAO29" i="38" s="1"/>
  <c r="ZH29" i="38"/>
  <c r="ZI29" i="38" s="1"/>
  <c r="YB29" i="38"/>
  <c r="YC29" i="38" s="1"/>
  <c r="WV29" i="38"/>
  <c r="WW29" i="38" s="1"/>
  <c r="VP29" i="38"/>
  <c r="VQ29" i="38" s="1"/>
  <c r="UJ29" i="38"/>
  <c r="UK29" i="38" s="1"/>
  <c r="TD29" i="38"/>
  <c r="TE29" i="38" s="1"/>
  <c r="RX29" i="38"/>
  <c r="RY29" i="38" s="1"/>
  <c r="QR29" i="38"/>
  <c r="QS29" i="38" s="1"/>
  <c r="PL29" i="38"/>
  <c r="PM29" i="38" s="1"/>
  <c r="OF29" i="38"/>
  <c r="OG29" i="38" s="1"/>
  <c r="MZ29" i="38"/>
  <c r="NA29" i="38" s="1"/>
  <c r="LT29" i="38"/>
  <c r="LU29" i="38" s="1"/>
  <c r="KN29" i="38"/>
  <c r="KO29" i="38" s="1"/>
  <c r="JH29" i="38"/>
  <c r="JI29" i="38" s="1"/>
  <c r="IB29" i="38"/>
  <c r="IC29" i="38" s="1"/>
  <c r="GV29" i="38"/>
  <c r="GW29" i="38" s="1"/>
  <c r="FP29" i="38"/>
  <c r="FQ29" i="38" s="1"/>
  <c r="EJ29" i="38"/>
  <c r="EK29" i="38" s="1"/>
  <c r="DD29" i="38"/>
  <c r="DE29" i="38" s="1"/>
  <c r="MOJ29" i="38"/>
  <c r="MOK29" i="38" s="1"/>
  <c r="KPX29" i="38"/>
  <c r="KPY29" i="38" s="1"/>
  <c r="HSN29" i="38"/>
  <c r="HSO29" i="38" s="1"/>
  <c r="HKV29" i="38"/>
  <c r="HKW29" i="38" s="1"/>
  <c r="GOZ29" i="38"/>
  <c r="GPA29" i="38" s="1"/>
  <c r="GKB29" i="38"/>
  <c r="GKC29" i="38" s="1"/>
  <c r="GFD29" i="38"/>
  <c r="GFE29" i="38" s="1"/>
  <c r="GAF29" i="38"/>
  <c r="GAG29" i="38" s="1"/>
  <c r="FVH29" i="38"/>
  <c r="FVI29" i="38" s="1"/>
  <c r="FQJ29" i="38"/>
  <c r="FQK29" i="38" s="1"/>
  <c r="FLL29" i="38"/>
  <c r="FLM29" i="38" s="1"/>
  <c r="FGN29" i="38"/>
  <c r="FGO29" i="38" s="1"/>
  <c r="FBP29" i="38"/>
  <c r="FBQ29" i="38" s="1"/>
  <c r="EWR29" i="38"/>
  <c r="EWS29" i="38" s="1"/>
  <c r="ERT29" i="38"/>
  <c r="ERU29" i="38" s="1"/>
  <c r="EMV29" i="38"/>
  <c r="EMW29" i="38" s="1"/>
  <c r="EHX29" i="38"/>
  <c r="EHY29" i="38" s="1"/>
  <c r="ECZ29" i="38"/>
  <c r="EDA29" i="38" s="1"/>
  <c r="DYB29" i="38"/>
  <c r="DYC29" i="38" s="1"/>
  <c r="DTD29" i="38"/>
  <c r="DTE29" i="38" s="1"/>
  <c r="DOF29" i="38"/>
  <c r="DOG29" i="38" s="1"/>
  <c r="DJH29" i="38"/>
  <c r="DJI29" i="38" s="1"/>
  <c r="CZL29" i="38"/>
  <c r="CZM29" i="38" s="1"/>
  <c r="CPP29" i="38"/>
  <c r="CPQ29" i="38" s="1"/>
  <c r="CFT29" i="38"/>
  <c r="CFU29" i="38" s="1"/>
  <c r="BVX29" i="38"/>
  <c r="BVY29" i="38" s="1"/>
  <c r="BMB29" i="38"/>
  <c r="BMC29" i="38" s="1"/>
  <c r="BGF29" i="38"/>
  <c r="BGG29" i="38" s="1"/>
  <c r="BEB29" i="38"/>
  <c r="BEC29" i="38" s="1"/>
  <c r="BCF29" i="38"/>
  <c r="BCG29" i="38" s="1"/>
  <c r="BAJ29" i="38"/>
  <c r="BAK29" i="38" s="1"/>
  <c r="AYV29" i="38"/>
  <c r="AYW29" i="38" s="1"/>
  <c r="AVL29" i="38"/>
  <c r="AVM29" i="38" s="1"/>
  <c r="ATX29" i="38"/>
  <c r="ATY29" i="38" s="1"/>
  <c r="AQN29" i="38"/>
  <c r="AQO29" i="38" s="1"/>
  <c r="AOZ29" i="38"/>
  <c r="APA29" i="38" s="1"/>
  <c r="ALP29" i="38"/>
  <c r="ALQ29" i="38" s="1"/>
  <c r="JPD29" i="38"/>
  <c r="JPE29" i="38" s="1"/>
  <c r="IVL29" i="38"/>
  <c r="IVM29" i="38" s="1"/>
  <c r="IBT29" i="38"/>
  <c r="IBU29" i="38" s="1"/>
  <c r="HRH29" i="38"/>
  <c r="HRI29" i="38" s="1"/>
  <c r="HJP29" i="38"/>
  <c r="HJQ29" i="38" s="1"/>
  <c r="DFP29" i="38"/>
  <c r="DFQ29" i="38" s="1"/>
  <c r="CVT29" i="38"/>
  <c r="CVU29" i="38" s="1"/>
  <c r="CLX29" i="38"/>
  <c r="CLY29" i="38" s="1"/>
  <c r="CCB29" i="38"/>
  <c r="CCC29" i="38" s="1"/>
  <c r="BSF29" i="38"/>
  <c r="BSG29" i="38" s="1"/>
  <c r="BJX29" i="38"/>
  <c r="BJY29" i="38" s="1"/>
  <c r="BHT29" i="38"/>
  <c r="BHU29" i="38" s="1"/>
  <c r="BFX29" i="38"/>
  <c r="BFY29" i="38" s="1"/>
  <c r="AYN29" i="38"/>
  <c r="AYO29" i="38" s="1"/>
  <c r="ATP29" i="38"/>
  <c r="ATQ29" i="38" s="1"/>
  <c r="AOR29" i="38"/>
  <c r="AOS29" i="38" s="1"/>
  <c r="AKB29" i="38"/>
  <c r="AKC29" i="38" s="1"/>
  <c r="AIV29" i="38"/>
  <c r="AIW29" i="38" s="1"/>
  <c r="AHP29" i="38"/>
  <c r="AHQ29" i="38" s="1"/>
  <c r="AGJ29" i="38"/>
  <c r="AGK29" i="38" s="1"/>
  <c r="AFD29" i="38"/>
  <c r="AFE29" i="38" s="1"/>
  <c r="ADX29" i="38"/>
  <c r="ADY29" i="38" s="1"/>
  <c r="ACR29" i="38"/>
  <c r="ACS29" i="38" s="1"/>
  <c r="ABL29" i="38"/>
  <c r="ABM29" i="38" s="1"/>
  <c r="AAF29" i="38"/>
  <c r="AAG29" i="38" s="1"/>
  <c r="YZ29" i="38"/>
  <c r="ZA29" i="38" s="1"/>
  <c r="XT29" i="38"/>
  <c r="XU29" i="38" s="1"/>
  <c r="WN29" i="38"/>
  <c r="WO29" i="38" s="1"/>
  <c r="VH29" i="38"/>
  <c r="VI29" i="38" s="1"/>
  <c r="UB29" i="38"/>
  <c r="UC29" i="38" s="1"/>
  <c r="SV29" i="38"/>
  <c r="SW29" i="38" s="1"/>
  <c r="RP29" i="38"/>
  <c r="RQ29" i="38" s="1"/>
  <c r="QJ29" i="38"/>
  <c r="QK29" i="38" s="1"/>
  <c r="PD29" i="38"/>
  <c r="PE29" i="38" s="1"/>
  <c r="NX29" i="38"/>
  <c r="NY29" i="38" s="1"/>
  <c r="MR29" i="38"/>
  <c r="MS29" i="38" s="1"/>
  <c r="LL29" i="38"/>
  <c r="LM29" i="38" s="1"/>
  <c r="KF29" i="38"/>
  <c r="KG29" i="38" s="1"/>
  <c r="IZ29" i="38"/>
  <c r="JA29" i="38" s="1"/>
  <c r="HT29" i="38"/>
  <c r="HU29" i="38" s="1"/>
  <c r="GN29" i="38"/>
  <c r="GO29" i="38" s="1"/>
  <c r="FH29" i="38"/>
  <c r="FI29" i="38" s="1"/>
  <c r="EB29" i="38"/>
  <c r="EC29" i="38" s="1"/>
  <c r="PBX29" i="38"/>
  <c r="PBY29" i="38" s="1"/>
  <c r="KFL29" i="38"/>
  <c r="KFM29" i="38" s="1"/>
  <c r="JKF29" i="38"/>
  <c r="JKG29" i="38" s="1"/>
  <c r="IQN29" i="38"/>
  <c r="IQO29" i="38" s="1"/>
  <c r="HXL29" i="38"/>
  <c r="HXM29" i="38" s="1"/>
  <c r="HPL29" i="38"/>
  <c r="HPM29" i="38" s="1"/>
  <c r="HHL29" i="38"/>
  <c r="HHM29" i="38" s="1"/>
  <c r="GZT29" i="38"/>
  <c r="GZU29" i="38" s="1"/>
  <c r="DIB29" i="38"/>
  <c r="DIC29" i="38" s="1"/>
  <c r="CYF29" i="38"/>
  <c r="CYG29" i="38" s="1"/>
  <c r="COJ29" i="38"/>
  <c r="COK29" i="38" s="1"/>
  <c r="CEN29" i="38"/>
  <c r="CEO29" i="38" s="1"/>
  <c r="BUR29" i="38"/>
  <c r="BUS29" i="38" s="1"/>
  <c r="BHL29" i="38"/>
  <c r="BHM29" i="38" s="1"/>
  <c r="BFH29" i="38"/>
  <c r="BFI29" i="38" s="1"/>
  <c r="BDL29" i="38"/>
  <c r="BDM29" i="38" s="1"/>
  <c r="AZT29" i="38"/>
  <c r="AZU29" i="38" s="1"/>
  <c r="AUV29" i="38"/>
  <c r="AUW29" i="38" s="1"/>
  <c r="APX29" i="38"/>
  <c r="APY29" i="38" s="1"/>
  <c r="AKZ29" i="38"/>
  <c r="ALA29" i="38" s="1"/>
  <c r="AJT29" i="38"/>
  <c r="AJU29" i="38" s="1"/>
  <c r="AIN29" i="38"/>
  <c r="AIO29" i="38" s="1"/>
  <c r="AHH29" i="38"/>
  <c r="AHI29" i="38" s="1"/>
  <c r="AGB29" i="38"/>
  <c r="AGC29" i="38" s="1"/>
  <c r="AEV29" i="38"/>
  <c r="AEW29" i="38" s="1"/>
  <c r="ADP29" i="38"/>
  <c r="ADQ29" i="38" s="1"/>
  <c r="ACJ29" i="38"/>
  <c r="ACK29" i="38" s="1"/>
  <c r="ABD29" i="38"/>
  <c r="ABE29" i="38" s="1"/>
  <c r="ZX29" i="38"/>
  <c r="ZY29" i="38" s="1"/>
  <c r="YR29" i="38"/>
  <c r="YS29" i="38" s="1"/>
  <c r="XL29" i="38"/>
  <c r="XM29" i="38" s="1"/>
  <c r="WF29" i="38"/>
  <c r="WG29" i="38" s="1"/>
  <c r="UZ29" i="38"/>
  <c r="VA29" i="38" s="1"/>
  <c r="TT29" i="38"/>
  <c r="TU29" i="38" s="1"/>
  <c r="SN29" i="38"/>
  <c r="SO29" i="38" s="1"/>
  <c r="RH29" i="38"/>
  <c r="RI29" i="38" s="1"/>
  <c r="QB29" i="38"/>
  <c r="QC29" i="38" s="1"/>
  <c r="OV29" i="38"/>
  <c r="OW29" i="38" s="1"/>
  <c r="NP29" i="38"/>
  <c r="NQ29" i="38" s="1"/>
  <c r="MJ29" i="38"/>
  <c r="MK29" i="38" s="1"/>
  <c r="LD29" i="38"/>
  <c r="LE29" i="38" s="1"/>
  <c r="JX29" i="38"/>
  <c r="JY29" i="38" s="1"/>
  <c r="IR29" i="38"/>
  <c r="IS29" i="38" s="1"/>
  <c r="HL29" i="38"/>
  <c r="HM29" i="38" s="1"/>
  <c r="GF29" i="38"/>
  <c r="GG29" i="38" s="1"/>
  <c r="EZ29" i="38"/>
  <c r="FA29" i="38" s="1"/>
  <c r="DT29" i="38"/>
  <c r="DU29" i="38" s="1"/>
  <c r="GIV29" i="38"/>
  <c r="GIW29" i="38" s="1"/>
  <c r="EVL29" i="38"/>
  <c r="EVM29" i="38" s="1"/>
  <c r="CIF29" i="38"/>
  <c r="CIG29" i="38" s="1"/>
  <c r="BJP29" i="38"/>
  <c r="BJQ29" i="38" s="1"/>
  <c r="AVD29" i="38"/>
  <c r="AVE29" i="38" s="1"/>
  <c r="XCF28" i="38"/>
  <c r="XCG28" i="38" s="1"/>
  <c r="WZT28" i="38"/>
  <c r="WZU28" i="38" s="1"/>
  <c r="WXH28" i="38"/>
  <c r="WXI28" i="38" s="1"/>
  <c r="WUV28" i="38"/>
  <c r="WUW28" i="38" s="1"/>
  <c r="WSJ28" i="38"/>
  <c r="WSK28" i="38" s="1"/>
  <c r="WPX28" i="38"/>
  <c r="WPY28" i="38" s="1"/>
  <c r="WNL28" i="38"/>
  <c r="WNM28" i="38" s="1"/>
  <c r="WKZ28" i="38"/>
  <c r="WLA28" i="38" s="1"/>
  <c r="WIV28" i="38"/>
  <c r="WIW28" i="38" s="1"/>
  <c r="WFT28" i="38"/>
  <c r="WFU28" i="38" s="1"/>
  <c r="WCZ28" i="38"/>
  <c r="WDA28" i="38" s="1"/>
  <c r="WAF28" i="38"/>
  <c r="WAG28" i="38" s="1"/>
  <c r="VYR28" i="38"/>
  <c r="VYS28" i="38" s="1"/>
  <c r="VVX28" i="38"/>
  <c r="VVY28" i="38" s="1"/>
  <c r="VTD28" i="38"/>
  <c r="VTE28" i="38" s="1"/>
  <c r="VQJ28" i="38"/>
  <c r="VQK28" i="38" s="1"/>
  <c r="VPD28" i="38"/>
  <c r="VPE28" i="38" s="1"/>
  <c r="VNX28" i="38"/>
  <c r="VNY28" i="38" s="1"/>
  <c r="VMR28" i="38"/>
  <c r="VMS28" i="38" s="1"/>
  <c r="VLL28" i="38"/>
  <c r="VLM28" i="38" s="1"/>
  <c r="VKF28" i="38"/>
  <c r="VKG28" i="38" s="1"/>
  <c r="VIZ28" i="38"/>
  <c r="VJA28" i="38" s="1"/>
  <c r="VHT28" i="38"/>
  <c r="VHU28" i="38" s="1"/>
  <c r="VGN28" i="38"/>
  <c r="VGO28" i="38" s="1"/>
  <c r="VFH28" i="38"/>
  <c r="VFI28" i="38" s="1"/>
  <c r="VEB28" i="38"/>
  <c r="VEC28" i="38" s="1"/>
  <c r="VCV28" i="38"/>
  <c r="VCW28" i="38" s="1"/>
  <c r="VBP28" i="38"/>
  <c r="VBQ28" i="38" s="1"/>
  <c r="VAJ28" i="38"/>
  <c r="VAK28" i="38" s="1"/>
  <c r="UZD28" i="38"/>
  <c r="UZE28" i="38" s="1"/>
  <c r="UXX28" i="38"/>
  <c r="UXY28" i="38" s="1"/>
  <c r="UWR28" i="38"/>
  <c r="UWS28" i="38" s="1"/>
  <c r="UVL28" i="38"/>
  <c r="UVM28" i="38" s="1"/>
  <c r="UUF28" i="38"/>
  <c r="UUG28" i="38" s="1"/>
  <c r="USZ28" i="38"/>
  <c r="UTA28" i="38" s="1"/>
  <c r="URT28" i="38"/>
  <c r="URU28" i="38" s="1"/>
  <c r="UQN28" i="38"/>
  <c r="UQO28" i="38" s="1"/>
  <c r="UPH28" i="38"/>
  <c r="UPI28" i="38" s="1"/>
  <c r="UOB28" i="38"/>
  <c r="UOC28" i="38" s="1"/>
  <c r="UMV28" i="38"/>
  <c r="UMW28" i="38" s="1"/>
  <c r="ULP28" i="38"/>
  <c r="ULQ28" i="38" s="1"/>
  <c r="UKJ28" i="38"/>
  <c r="UKK28" i="38" s="1"/>
  <c r="UJD28" i="38"/>
  <c r="UJE28" i="38" s="1"/>
  <c r="UHX28" i="38"/>
  <c r="UHY28" i="38" s="1"/>
  <c r="UGR28" i="38"/>
  <c r="UGS28" i="38" s="1"/>
  <c r="UFL28" i="38"/>
  <c r="UFM28" i="38" s="1"/>
  <c r="UEF28" i="38"/>
  <c r="UEG28" i="38" s="1"/>
  <c r="UCZ28" i="38"/>
  <c r="UDA28" i="38" s="1"/>
  <c r="UBT28" i="38"/>
  <c r="UBU28" i="38" s="1"/>
  <c r="UAN28" i="38"/>
  <c r="UAO28" i="38" s="1"/>
  <c r="TZH28" i="38"/>
  <c r="TZI28" i="38" s="1"/>
  <c r="TYB28" i="38"/>
  <c r="TYC28" i="38" s="1"/>
  <c r="TWV28" i="38"/>
  <c r="TWW28" i="38" s="1"/>
  <c r="TVP28" i="38"/>
  <c r="TVQ28" i="38" s="1"/>
  <c r="TUJ28" i="38"/>
  <c r="TUK28" i="38" s="1"/>
  <c r="TTD28" i="38"/>
  <c r="TTE28" i="38" s="1"/>
  <c r="TRX28" i="38"/>
  <c r="TRY28" i="38" s="1"/>
  <c r="TQR28" i="38"/>
  <c r="TQS28" i="38" s="1"/>
  <c r="TPL28" i="38"/>
  <c r="TPM28" i="38" s="1"/>
  <c r="TOF28" i="38"/>
  <c r="TOG28" i="38" s="1"/>
  <c r="TMZ28" i="38"/>
  <c r="TNA28" i="38" s="1"/>
  <c r="TLT28" i="38"/>
  <c r="TLU28" i="38" s="1"/>
  <c r="TKN28" i="38"/>
  <c r="TKO28" i="38" s="1"/>
  <c r="TJH28" i="38"/>
  <c r="TJI28" i="38" s="1"/>
  <c r="TIB28" i="38"/>
  <c r="TIC28" i="38" s="1"/>
  <c r="TGV28" i="38"/>
  <c r="TGW28" i="38" s="1"/>
  <c r="TFP28" i="38"/>
  <c r="TFQ28" i="38" s="1"/>
  <c r="TEJ28" i="38"/>
  <c r="TEK28" i="38" s="1"/>
  <c r="TDD28" i="38"/>
  <c r="TDE28" i="38" s="1"/>
  <c r="TBX28" i="38"/>
  <c r="TBY28" i="38" s="1"/>
  <c r="TAR28" i="38"/>
  <c r="TAS28" i="38" s="1"/>
  <c r="SZL28" i="38"/>
  <c r="SZM28" i="38" s="1"/>
  <c r="SYF28" i="38"/>
  <c r="SYG28" i="38" s="1"/>
  <c r="SWZ28" i="38"/>
  <c r="SXA28" i="38" s="1"/>
  <c r="SVT28" i="38"/>
  <c r="SVU28" i="38" s="1"/>
  <c r="SUN28" i="38"/>
  <c r="SUO28" i="38" s="1"/>
  <c r="STH28" i="38"/>
  <c r="STI28" i="38" s="1"/>
  <c r="SSB28" i="38"/>
  <c r="SSC28" i="38" s="1"/>
  <c r="SQV28" i="38"/>
  <c r="SQW28" i="38" s="1"/>
  <c r="SPP28" i="38"/>
  <c r="SPQ28" i="38" s="1"/>
  <c r="SOJ28" i="38"/>
  <c r="SOK28" i="38" s="1"/>
  <c r="SND28" i="38"/>
  <c r="SNE28" i="38" s="1"/>
  <c r="SLX28" i="38"/>
  <c r="SLY28" i="38" s="1"/>
  <c r="SKR28" i="38"/>
  <c r="SKS28" i="38" s="1"/>
  <c r="SJL28" i="38"/>
  <c r="SJM28" i="38" s="1"/>
  <c r="SIF28" i="38"/>
  <c r="SIG28" i="38" s="1"/>
  <c r="SGZ28" i="38"/>
  <c r="SHA28" i="38" s="1"/>
  <c r="SFT28" i="38"/>
  <c r="SFU28" i="38" s="1"/>
  <c r="SEN28" i="38"/>
  <c r="SEO28" i="38" s="1"/>
  <c r="SDH28" i="38"/>
  <c r="SDI28" i="38" s="1"/>
  <c r="SCB28" i="38"/>
  <c r="SCC28" i="38" s="1"/>
  <c r="SAV28" i="38"/>
  <c r="SAW28" i="38" s="1"/>
  <c r="RZP28" i="38"/>
  <c r="RZQ28" i="38" s="1"/>
  <c r="RYJ28" i="38"/>
  <c r="RYK28" i="38" s="1"/>
  <c r="RXD28" i="38"/>
  <c r="RXE28" i="38" s="1"/>
  <c r="RVX28" i="38"/>
  <c r="RVY28" i="38" s="1"/>
  <c r="RUR28" i="38"/>
  <c r="RUS28" i="38" s="1"/>
  <c r="RTL28" i="38"/>
  <c r="RTM28" i="38" s="1"/>
  <c r="RSF28" i="38"/>
  <c r="RSG28" i="38" s="1"/>
  <c r="RQZ28" i="38"/>
  <c r="RRA28" i="38" s="1"/>
  <c r="RPT28" i="38"/>
  <c r="RPU28" i="38" s="1"/>
  <c r="RON28" i="38"/>
  <c r="ROO28" i="38" s="1"/>
  <c r="RNH28" i="38"/>
  <c r="RNI28" i="38" s="1"/>
  <c r="RMB28" i="38"/>
  <c r="RMC28" i="38" s="1"/>
  <c r="RKV28" i="38"/>
  <c r="RKW28" i="38" s="1"/>
  <c r="RJP28" i="38"/>
  <c r="RJQ28" i="38" s="1"/>
  <c r="RIJ28" i="38"/>
  <c r="RIK28" i="38" s="1"/>
  <c r="RHD28" i="38"/>
  <c r="RHE28" i="38" s="1"/>
  <c r="RFX28" i="38"/>
  <c r="RFY28" i="38" s="1"/>
  <c r="RER28" i="38"/>
  <c r="RES28" i="38" s="1"/>
  <c r="RDL28" i="38"/>
  <c r="RDM28" i="38" s="1"/>
  <c r="RCF28" i="38"/>
  <c r="RCG28" i="38" s="1"/>
  <c r="RAZ28" i="38"/>
  <c r="RBA28" i="38" s="1"/>
  <c r="QZT28" i="38"/>
  <c r="QZU28" i="38" s="1"/>
  <c r="QYN28" i="38"/>
  <c r="QYO28" i="38" s="1"/>
  <c r="QXH28" i="38"/>
  <c r="QXI28" i="38" s="1"/>
  <c r="QWB28" i="38"/>
  <c r="QWC28" i="38" s="1"/>
  <c r="QUV28" i="38"/>
  <c r="QUW28" i="38" s="1"/>
  <c r="QTP28" i="38"/>
  <c r="QTQ28" i="38" s="1"/>
  <c r="QSJ28" i="38"/>
  <c r="QSK28" i="38" s="1"/>
  <c r="QRD28" i="38"/>
  <c r="QRE28" i="38" s="1"/>
  <c r="QPX28" i="38"/>
  <c r="QPY28" i="38" s="1"/>
  <c r="QOR28" i="38"/>
  <c r="QOS28" i="38" s="1"/>
  <c r="QNL28" i="38"/>
  <c r="QNM28" i="38" s="1"/>
  <c r="QMF28" i="38"/>
  <c r="QMG28" i="38" s="1"/>
  <c r="QKZ28" i="38"/>
  <c r="QLA28" i="38" s="1"/>
  <c r="QJT28" i="38"/>
  <c r="QJU28" i="38" s="1"/>
  <c r="QIN28" i="38"/>
  <c r="QIO28" i="38" s="1"/>
  <c r="QHH28" i="38"/>
  <c r="QHI28" i="38" s="1"/>
  <c r="QGB28" i="38"/>
  <c r="QGC28" i="38" s="1"/>
  <c r="QEV28" i="38"/>
  <c r="QEW28" i="38" s="1"/>
  <c r="QDP28" i="38"/>
  <c r="QDQ28" i="38" s="1"/>
  <c r="QCJ28" i="38"/>
  <c r="QCK28" i="38" s="1"/>
  <c r="QBD28" i="38"/>
  <c r="QBE28" i="38" s="1"/>
  <c r="PZX28" i="38"/>
  <c r="PZY28" i="38" s="1"/>
  <c r="PYR28" i="38"/>
  <c r="PYS28" i="38" s="1"/>
  <c r="PXL28" i="38"/>
  <c r="PXM28" i="38" s="1"/>
  <c r="PWF28" i="38"/>
  <c r="PWG28" i="38" s="1"/>
  <c r="PUZ28" i="38"/>
  <c r="PVA28" i="38" s="1"/>
  <c r="PTT28" i="38"/>
  <c r="PTU28" i="38" s="1"/>
  <c r="PSN28" i="38"/>
  <c r="PSO28" i="38" s="1"/>
  <c r="PRH28" i="38"/>
  <c r="PRI28" i="38" s="1"/>
  <c r="PQB28" i="38"/>
  <c r="PQC28" i="38" s="1"/>
  <c r="POV28" i="38"/>
  <c r="POW28" i="38" s="1"/>
  <c r="PNP28" i="38"/>
  <c r="PNQ28" i="38" s="1"/>
  <c r="PMJ28" i="38"/>
  <c r="PMK28" i="38" s="1"/>
  <c r="PLD28" i="38"/>
  <c r="PLE28" i="38" s="1"/>
  <c r="PJX28" i="38"/>
  <c r="PJY28" i="38" s="1"/>
  <c r="PIR28" i="38"/>
  <c r="PIS28" i="38" s="1"/>
  <c r="PHL28" i="38"/>
  <c r="PHM28" i="38" s="1"/>
  <c r="PGF28" i="38"/>
  <c r="PGG28" i="38" s="1"/>
  <c r="PEZ28" i="38"/>
  <c r="PFA28" i="38" s="1"/>
  <c r="PDT28" i="38"/>
  <c r="PDU28" i="38" s="1"/>
  <c r="PCN28" i="38"/>
  <c r="PCO28" i="38" s="1"/>
  <c r="PBH28" i="38"/>
  <c r="PBI28" i="38" s="1"/>
  <c r="PAB28" i="38"/>
  <c r="PAC28" i="38" s="1"/>
  <c r="OYV28" i="38"/>
  <c r="OYW28" i="38" s="1"/>
  <c r="OXP28" i="38"/>
  <c r="OXQ28" i="38" s="1"/>
  <c r="OWJ28" i="38"/>
  <c r="OWK28" i="38" s="1"/>
  <c r="OVD28" i="38"/>
  <c r="OVE28" i="38" s="1"/>
  <c r="OTX28" i="38"/>
  <c r="OTY28" i="38" s="1"/>
  <c r="OSR28" i="38"/>
  <c r="OSS28" i="38" s="1"/>
  <c r="ORL28" i="38"/>
  <c r="ORM28" i="38" s="1"/>
  <c r="OQF28" i="38"/>
  <c r="OQG28" i="38" s="1"/>
  <c r="OOZ28" i="38"/>
  <c r="OPA28" i="38" s="1"/>
  <c r="ONT28" i="38"/>
  <c r="ONU28" i="38" s="1"/>
  <c r="GDX29" i="38"/>
  <c r="GDY29" i="38" s="1"/>
  <c r="EQN29" i="38"/>
  <c r="EQO29" i="38" s="1"/>
  <c r="XER28" i="38"/>
  <c r="XES28" i="38" s="1"/>
  <c r="WIN28" i="38"/>
  <c r="WIO28" i="38" s="1"/>
  <c r="WGZ28" i="38"/>
  <c r="WHA28" i="38" s="1"/>
  <c r="WEF28" i="38"/>
  <c r="WEG28" i="38" s="1"/>
  <c r="WBL28" i="38"/>
  <c r="WBM28" i="38" s="1"/>
  <c r="VZX28" i="38"/>
  <c r="VZY28" i="38" s="1"/>
  <c r="VXD28" i="38"/>
  <c r="VXE28" i="38" s="1"/>
  <c r="VUJ28" i="38"/>
  <c r="VUK28" i="38" s="1"/>
  <c r="VRP28" i="38"/>
  <c r="VRQ28" i="38" s="1"/>
  <c r="FYZ29" i="38"/>
  <c r="FZA29" i="38" s="1"/>
  <c r="ELP29" i="38"/>
  <c r="ELQ29" i="38" s="1"/>
  <c r="DBX29" i="38"/>
  <c r="DBY29" i="38" s="1"/>
  <c r="ART29" i="38"/>
  <c r="ARU29" i="38" s="1"/>
  <c r="XEJ28" i="38"/>
  <c r="XEK28" i="38" s="1"/>
  <c r="XBX28" i="38"/>
  <c r="XBY28" i="38" s="1"/>
  <c r="WZL28" i="38"/>
  <c r="WZM28" i="38" s="1"/>
  <c r="WWZ28" i="38"/>
  <c r="WXA28" i="38" s="1"/>
  <c r="WUN28" i="38"/>
  <c r="WUO28" i="38" s="1"/>
  <c r="WSB28" i="38"/>
  <c r="WSC28" i="38" s="1"/>
  <c r="WPP28" i="38"/>
  <c r="WPQ28" i="38" s="1"/>
  <c r="WND28" i="38"/>
  <c r="WNE28" i="38" s="1"/>
  <c r="WKR28" i="38"/>
  <c r="WKS28" i="38" s="1"/>
  <c r="WFL28" i="38"/>
  <c r="WFM28" i="38" s="1"/>
  <c r="WCR28" i="38"/>
  <c r="WCS28" i="38" s="1"/>
  <c r="WBD28" i="38"/>
  <c r="WBE28" i="38" s="1"/>
  <c r="VYJ28" i="38"/>
  <c r="VYK28" i="38" s="1"/>
  <c r="VVP28" i="38"/>
  <c r="VVQ28" i="38" s="1"/>
  <c r="VSV28" i="38"/>
  <c r="VSW28" i="38" s="1"/>
  <c r="VRH28" i="38"/>
  <c r="VRI28" i="38" s="1"/>
  <c r="VQB28" i="38"/>
  <c r="VQC28" i="38" s="1"/>
  <c r="VOV28" i="38"/>
  <c r="VOW28" i="38" s="1"/>
  <c r="VNP28" i="38"/>
  <c r="VNQ28" i="38" s="1"/>
  <c r="VMJ28" i="38"/>
  <c r="VMK28" i="38" s="1"/>
  <c r="VLD28" i="38"/>
  <c r="VLE28" i="38" s="1"/>
  <c r="VJX28" i="38"/>
  <c r="VJY28" i="38" s="1"/>
  <c r="VIR28" i="38"/>
  <c r="VIS28" i="38" s="1"/>
  <c r="VHL28" i="38"/>
  <c r="VHM28" i="38" s="1"/>
  <c r="VGF28" i="38"/>
  <c r="VGG28" i="38" s="1"/>
  <c r="VEZ28" i="38"/>
  <c r="VFA28" i="38" s="1"/>
  <c r="VDT28" i="38"/>
  <c r="VDU28" i="38" s="1"/>
  <c r="VCN28" i="38"/>
  <c r="VCO28" i="38" s="1"/>
  <c r="VBH28" i="38"/>
  <c r="VBI28" i="38" s="1"/>
  <c r="VAB28" i="38"/>
  <c r="VAC28" i="38" s="1"/>
  <c r="UYV28" i="38"/>
  <c r="UYW28" i="38" s="1"/>
  <c r="UXP28" i="38"/>
  <c r="UXQ28" i="38" s="1"/>
  <c r="UWJ28" i="38"/>
  <c r="UWK28" i="38" s="1"/>
  <c r="UVD28" i="38"/>
  <c r="UVE28" i="38" s="1"/>
  <c r="UTX28" i="38"/>
  <c r="UTY28" i="38" s="1"/>
  <c r="USR28" i="38"/>
  <c r="USS28" i="38" s="1"/>
  <c r="URL28" i="38"/>
  <c r="URM28" i="38" s="1"/>
  <c r="UQF28" i="38"/>
  <c r="UQG28" i="38" s="1"/>
  <c r="UOZ28" i="38"/>
  <c r="UPA28" i="38" s="1"/>
  <c r="UNT28" i="38"/>
  <c r="UNU28" i="38" s="1"/>
  <c r="UMN28" i="38"/>
  <c r="UMO28" i="38" s="1"/>
  <c r="ULH28" i="38"/>
  <c r="ULI28" i="38" s="1"/>
  <c r="UKB28" i="38"/>
  <c r="UKC28" i="38" s="1"/>
  <c r="UIV28" i="38"/>
  <c r="UIW28" i="38" s="1"/>
  <c r="UHP28" i="38"/>
  <c r="UHQ28" i="38" s="1"/>
  <c r="UGJ28" i="38"/>
  <c r="UGK28" i="38" s="1"/>
  <c r="UFD28" i="38"/>
  <c r="UFE28" i="38" s="1"/>
  <c r="UDX28" i="38"/>
  <c r="UDY28" i="38" s="1"/>
  <c r="UCR28" i="38"/>
  <c r="UCS28" i="38" s="1"/>
  <c r="UBL28" i="38"/>
  <c r="UBM28" i="38" s="1"/>
  <c r="UAF28" i="38"/>
  <c r="UAG28" i="38" s="1"/>
  <c r="TYZ28" i="38"/>
  <c r="TZA28" i="38" s="1"/>
  <c r="TXT28" i="38"/>
  <c r="TXU28" i="38" s="1"/>
  <c r="TWN28" i="38"/>
  <c r="TWO28" i="38" s="1"/>
  <c r="TVH28" i="38"/>
  <c r="TVI28" i="38" s="1"/>
  <c r="TUB28" i="38"/>
  <c r="TUC28" i="38" s="1"/>
  <c r="TSV28" i="38"/>
  <c r="TSW28" i="38" s="1"/>
  <c r="TRP28" i="38"/>
  <c r="TRQ28" i="38" s="1"/>
  <c r="TQJ28" i="38"/>
  <c r="TQK28" i="38" s="1"/>
  <c r="TPD28" i="38"/>
  <c r="TPE28" i="38" s="1"/>
  <c r="TNX28" i="38"/>
  <c r="TNY28" i="38" s="1"/>
  <c r="TMR28" i="38"/>
  <c r="TMS28" i="38" s="1"/>
  <c r="TLL28" i="38"/>
  <c r="TLM28" i="38" s="1"/>
  <c r="TKF28" i="38"/>
  <c r="TKG28" i="38" s="1"/>
  <c r="TIZ28" i="38"/>
  <c r="TJA28" i="38" s="1"/>
  <c r="THT28" i="38"/>
  <c r="THU28" i="38" s="1"/>
  <c r="TGN28" i="38"/>
  <c r="TGO28" i="38" s="1"/>
  <c r="TFH28" i="38"/>
  <c r="TFI28" i="38" s="1"/>
  <c r="TEB28" i="38"/>
  <c r="TEC28" i="38" s="1"/>
  <c r="TCV28" i="38"/>
  <c r="TCW28" i="38" s="1"/>
  <c r="TBP28" i="38"/>
  <c r="TBQ28" i="38" s="1"/>
  <c r="TAJ28" i="38"/>
  <c r="TAK28" i="38" s="1"/>
  <c r="SZD28" i="38"/>
  <c r="SZE28" i="38" s="1"/>
  <c r="SXX28" i="38"/>
  <c r="SXY28" i="38" s="1"/>
  <c r="SWR28" i="38"/>
  <c r="SWS28" i="38" s="1"/>
  <c r="SVL28" i="38"/>
  <c r="SVM28" i="38" s="1"/>
  <c r="SUF28" i="38"/>
  <c r="SUG28" i="38" s="1"/>
  <c r="SSZ28" i="38"/>
  <c r="STA28" i="38" s="1"/>
  <c r="SRT28" i="38"/>
  <c r="SRU28" i="38" s="1"/>
  <c r="SQN28" i="38"/>
  <c r="SQO28" i="38" s="1"/>
  <c r="SPH28" i="38"/>
  <c r="SPI28" i="38" s="1"/>
  <c r="SOB28" i="38"/>
  <c r="SOC28" i="38" s="1"/>
  <c r="SMV28" i="38"/>
  <c r="SMW28" i="38" s="1"/>
  <c r="SLP28" i="38"/>
  <c r="SLQ28" i="38" s="1"/>
  <c r="SKJ28" i="38"/>
  <c r="SKK28" i="38" s="1"/>
  <c r="SJD28" i="38"/>
  <c r="SJE28" i="38" s="1"/>
  <c r="SHX28" i="38"/>
  <c r="SHY28" i="38" s="1"/>
  <c r="SGR28" i="38"/>
  <c r="SGS28" i="38" s="1"/>
  <c r="SFL28" i="38"/>
  <c r="SFM28" i="38" s="1"/>
  <c r="SEF28" i="38"/>
  <c r="SEG28" i="38" s="1"/>
  <c r="SCZ28" i="38"/>
  <c r="SDA28" i="38" s="1"/>
  <c r="SBT28" i="38"/>
  <c r="SBU28" i="38" s="1"/>
  <c r="SAN28" i="38"/>
  <c r="SAO28" i="38" s="1"/>
  <c r="RZH28" i="38"/>
  <c r="RZI28" i="38" s="1"/>
  <c r="RYB28" i="38"/>
  <c r="RYC28" i="38" s="1"/>
  <c r="RWV28" i="38"/>
  <c r="RWW28" i="38" s="1"/>
  <c r="RVP28" i="38"/>
  <c r="RVQ28" i="38" s="1"/>
  <c r="RUJ28" i="38"/>
  <c r="RUK28" i="38" s="1"/>
  <c r="RTD28" i="38"/>
  <c r="RTE28" i="38" s="1"/>
  <c r="RRX28" i="38"/>
  <c r="RRY28" i="38" s="1"/>
  <c r="RQR28" i="38"/>
  <c r="RQS28" i="38" s="1"/>
  <c r="RPL28" i="38"/>
  <c r="RPM28" i="38" s="1"/>
  <c r="ROF28" i="38"/>
  <c r="ROG28" i="38" s="1"/>
  <c r="RMZ28" i="38"/>
  <c r="RNA28" i="38" s="1"/>
  <c r="RLT28" i="38"/>
  <c r="RLU28" i="38" s="1"/>
  <c r="RKN28" i="38"/>
  <c r="RKO28" i="38" s="1"/>
  <c r="RJH28" i="38"/>
  <c r="RJI28" i="38" s="1"/>
  <c r="RIB28" i="38"/>
  <c r="RIC28" i="38" s="1"/>
  <c r="RGV28" i="38"/>
  <c r="RGW28" i="38" s="1"/>
  <c r="RFP28" i="38"/>
  <c r="RFQ28" i="38" s="1"/>
  <c r="REJ28" i="38"/>
  <c r="REK28" i="38" s="1"/>
  <c r="RDD28" i="38"/>
  <c r="RDE28" i="38" s="1"/>
  <c r="RBX28" i="38"/>
  <c r="RBY28" i="38" s="1"/>
  <c r="RAR28" i="38"/>
  <c r="RAS28" i="38" s="1"/>
  <c r="QZL28" i="38"/>
  <c r="QZM28" i="38" s="1"/>
  <c r="QYF28" i="38"/>
  <c r="QYG28" i="38" s="1"/>
  <c r="QWZ28" i="38"/>
  <c r="QXA28" i="38" s="1"/>
  <c r="QVT28" i="38"/>
  <c r="QVU28" i="38" s="1"/>
  <c r="QUN28" i="38"/>
  <c r="QUO28" i="38" s="1"/>
  <c r="QTH28" i="38"/>
  <c r="QTI28" i="38" s="1"/>
  <c r="QSB28" i="38"/>
  <c r="QSC28" i="38" s="1"/>
  <c r="QQV28" i="38"/>
  <c r="QQW28" i="38" s="1"/>
  <c r="QPP28" i="38"/>
  <c r="QPQ28" i="38" s="1"/>
  <c r="QOJ28" i="38"/>
  <c r="QOK28" i="38" s="1"/>
  <c r="QND28" i="38"/>
  <c r="QNE28" i="38" s="1"/>
  <c r="QLX28" i="38"/>
  <c r="QLY28" i="38" s="1"/>
  <c r="QKR28" i="38"/>
  <c r="QKS28" i="38" s="1"/>
  <c r="QJL28" i="38"/>
  <c r="QJM28" i="38" s="1"/>
  <c r="QIF28" i="38"/>
  <c r="QIG28" i="38" s="1"/>
  <c r="QGZ28" i="38"/>
  <c r="QHA28" i="38" s="1"/>
  <c r="QFT28" i="38"/>
  <c r="QFU28" i="38" s="1"/>
  <c r="QEN28" i="38"/>
  <c r="QEO28" i="38" s="1"/>
  <c r="QDH28" i="38"/>
  <c r="QDI28" i="38" s="1"/>
  <c r="QCB28" i="38"/>
  <c r="QCC28" i="38" s="1"/>
  <c r="QAV28" i="38"/>
  <c r="QAW28" i="38" s="1"/>
  <c r="PZP28" i="38"/>
  <c r="PZQ28" i="38" s="1"/>
  <c r="PYJ28" i="38"/>
  <c r="PYK28" i="38" s="1"/>
  <c r="PXD28" i="38"/>
  <c r="PXE28" i="38" s="1"/>
  <c r="PVX28" i="38"/>
  <c r="PVY28" i="38" s="1"/>
  <c r="PUR28" i="38"/>
  <c r="PUS28" i="38" s="1"/>
  <c r="PTL28" i="38"/>
  <c r="PTM28" i="38" s="1"/>
  <c r="PSF28" i="38"/>
  <c r="PSG28" i="38" s="1"/>
  <c r="PQZ28" i="38"/>
  <c r="PRA28" i="38" s="1"/>
  <c r="PPT28" i="38"/>
  <c r="PPU28" i="38" s="1"/>
  <c r="PON28" i="38"/>
  <c r="POO28" i="38" s="1"/>
  <c r="PNH28" i="38"/>
  <c r="PNI28" i="38" s="1"/>
  <c r="PMB28" i="38"/>
  <c r="PMC28" i="38" s="1"/>
  <c r="PKV28" i="38"/>
  <c r="PKW28" i="38" s="1"/>
  <c r="PJP28" i="38"/>
  <c r="PJQ28" i="38" s="1"/>
  <c r="PIJ28" i="38"/>
  <c r="PIK28" i="38" s="1"/>
  <c r="PHD28" i="38"/>
  <c r="PHE28" i="38" s="1"/>
  <c r="PFX28" i="38"/>
  <c r="PFY28" i="38" s="1"/>
  <c r="PER28" i="38"/>
  <c r="PES28" i="38" s="1"/>
  <c r="PDL28" i="38"/>
  <c r="PDM28" i="38" s="1"/>
  <c r="HQR29" i="38"/>
  <c r="HQS29" i="38" s="1"/>
  <c r="FUB29" i="38"/>
  <c r="FUC29" i="38" s="1"/>
  <c r="EGR29" i="38"/>
  <c r="EGS29" i="38" s="1"/>
  <c r="BYJ29" i="38"/>
  <c r="BYK29" i="38" s="1"/>
  <c r="BDT29" i="38"/>
  <c r="BDU29" i="38" s="1"/>
  <c r="AQF29" i="38"/>
  <c r="AQG29" i="38" s="1"/>
  <c r="WIF28" i="38"/>
  <c r="WIG28" i="38" s="1"/>
  <c r="WGR28" i="38"/>
  <c r="WGS28" i="38" s="1"/>
  <c r="WDX28" i="38"/>
  <c r="WDY28" i="38" s="1"/>
  <c r="WCJ28" i="38"/>
  <c r="WCK28" i="38" s="1"/>
  <c r="VZP28" i="38"/>
  <c r="VZQ28" i="38" s="1"/>
  <c r="VWV28" i="38"/>
  <c r="VWW28" i="38" s="1"/>
  <c r="VUB28" i="38"/>
  <c r="VUC28" i="38" s="1"/>
  <c r="VSN28" i="38"/>
  <c r="VSO28" i="38" s="1"/>
  <c r="HIR29" i="38"/>
  <c r="HIS29" i="38" s="1"/>
  <c r="FPD29" i="38"/>
  <c r="FPE29" i="38" s="1"/>
  <c r="EBT29" i="38"/>
  <c r="EBU29" i="38" s="1"/>
  <c r="BBP29" i="38"/>
  <c r="BBQ29" i="38" s="1"/>
  <c r="XDL28" i="38"/>
  <c r="XDM28" i="38" s="1"/>
  <c r="XAZ28" i="38"/>
  <c r="XBA28" i="38" s="1"/>
  <c r="WYN28" i="38"/>
  <c r="WYO28" i="38" s="1"/>
  <c r="WWB28" i="38"/>
  <c r="WWC28" i="38" s="1"/>
  <c r="WTP28" i="38"/>
  <c r="WTQ28" i="38" s="1"/>
  <c r="WRD28" i="38"/>
  <c r="WRE28" i="38" s="1"/>
  <c r="WOR28" i="38"/>
  <c r="WOS28" i="38" s="1"/>
  <c r="WMF28" i="38"/>
  <c r="WMG28" i="38" s="1"/>
  <c r="WJT28" i="38"/>
  <c r="WJU28" i="38" s="1"/>
  <c r="WFD28" i="38"/>
  <c r="WFE28" i="38" s="1"/>
  <c r="WDP28" i="38"/>
  <c r="WDQ28" i="38" s="1"/>
  <c r="WAV28" i="38"/>
  <c r="WAW28" i="38" s="1"/>
  <c r="VYB28" i="38"/>
  <c r="VYC28" i="38" s="1"/>
  <c r="VVH28" i="38"/>
  <c r="VVI28" i="38" s="1"/>
  <c r="VTT28" i="38"/>
  <c r="VTU28" i="38" s="1"/>
  <c r="VQZ28" i="38"/>
  <c r="VRA28" i="38" s="1"/>
  <c r="VPT28" i="38"/>
  <c r="VPU28" i="38" s="1"/>
  <c r="VON28" i="38"/>
  <c r="VOO28" i="38" s="1"/>
  <c r="VNH28" i="38"/>
  <c r="VNI28" i="38" s="1"/>
  <c r="VMB28" i="38"/>
  <c r="VMC28" i="38" s="1"/>
  <c r="VKV28" i="38"/>
  <c r="VKW28" i="38" s="1"/>
  <c r="VJP28" i="38"/>
  <c r="VJQ28" i="38" s="1"/>
  <c r="VIJ28" i="38"/>
  <c r="VIK28" i="38" s="1"/>
  <c r="VHD28" i="38"/>
  <c r="VHE28" i="38" s="1"/>
  <c r="VFX28" i="38"/>
  <c r="VFY28" i="38" s="1"/>
  <c r="VER28" i="38"/>
  <c r="VES28" i="38" s="1"/>
  <c r="VDL28" i="38"/>
  <c r="VDM28" i="38" s="1"/>
  <c r="VCF28" i="38"/>
  <c r="VCG28" i="38" s="1"/>
  <c r="VAZ28" i="38"/>
  <c r="VBA28" i="38" s="1"/>
  <c r="UZT28" i="38"/>
  <c r="UZU28" i="38" s="1"/>
  <c r="UYN28" i="38"/>
  <c r="UYO28" i="38" s="1"/>
  <c r="UXH28" i="38"/>
  <c r="UXI28" i="38" s="1"/>
  <c r="UWB28" i="38"/>
  <c r="UWC28" i="38" s="1"/>
  <c r="UUV28" i="38"/>
  <c r="UUW28" i="38" s="1"/>
  <c r="UTP28" i="38"/>
  <c r="UTQ28" i="38" s="1"/>
  <c r="USJ28" i="38"/>
  <c r="USK28" i="38" s="1"/>
  <c r="URD28" i="38"/>
  <c r="URE28" i="38" s="1"/>
  <c r="UPX28" i="38"/>
  <c r="UPY28" i="38" s="1"/>
  <c r="UOR28" i="38"/>
  <c r="UOS28" i="38" s="1"/>
  <c r="UNL28" i="38"/>
  <c r="UNM28" i="38" s="1"/>
  <c r="UMF28" i="38"/>
  <c r="UMG28" i="38" s="1"/>
  <c r="UKZ28" i="38"/>
  <c r="ULA28" i="38" s="1"/>
  <c r="UJT28" i="38"/>
  <c r="UJU28" i="38" s="1"/>
  <c r="UIN28" i="38"/>
  <c r="UIO28" i="38" s="1"/>
  <c r="UHH28" i="38"/>
  <c r="UHI28" i="38" s="1"/>
  <c r="UGB28" i="38"/>
  <c r="UGC28" i="38" s="1"/>
  <c r="UEV28" i="38"/>
  <c r="UEW28" i="38" s="1"/>
  <c r="UDP28" i="38"/>
  <c r="UDQ28" i="38" s="1"/>
  <c r="UCJ28" i="38"/>
  <c r="UCK28" i="38" s="1"/>
  <c r="UBD28" i="38"/>
  <c r="UBE28" i="38" s="1"/>
  <c r="TZX28" i="38"/>
  <c r="TZY28" i="38" s="1"/>
  <c r="TYR28" i="38"/>
  <c r="TYS28" i="38" s="1"/>
  <c r="TXL28" i="38"/>
  <c r="TXM28" i="38" s="1"/>
  <c r="TWF28" i="38"/>
  <c r="TWG28" i="38" s="1"/>
  <c r="TUZ28" i="38"/>
  <c r="TVA28" i="38" s="1"/>
  <c r="TTT28" i="38"/>
  <c r="TTU28" i="38" s="1"/>
  <c r="TSN28" i="38"/>
  <c r="TSO28" i="38" s="1"/>
  <c r="TRH28" i="38"/>
  <c r="TRI28" i="38" s="1"/>
  <c r="TQB28" i="38"/>
  <c r="TQC28" i="38" s="1"/>
  <c r="TOV28" i="38"/>
  <c r="TOW28" i="38" s="1"/>
  <c r="TNP28" i="38"/>
  <c r="TNQ28" i="38" s="1"/>
  <c r="TMJ28" i="38"/>
  <c r="TMK28" i="38" s="1"/>
  <c r="TLD28" i="38"/>
  <c r="TLE28" i="38" s="1"/>
  <c r="TJX28" i="38"/>
  <c r="TJY28" i="38" s="1"/>
  <c r="TIR28" i="38"/>
  <c r="TIS28" i="38" s="1"/>
  <c r="THL28" i="38"/>
  <c r="THM28" i="38" s="1"/>
  <c r="TGF28" i="38"/>
  <c r="TGG28" i="38" s="1"/>
  <c r="TEZ28" i="38"/>
  <c r="TFA28" i="38" s="1"/>
  <c r="TDT28" i="38"/>
  <c r="TDU28" i="38" s="1"/>
  <c r="TCN28" i="38"/>
  <c r="TCO28" i="38" s="1"/>
  <c r="TBH28" i="38"/>
  <c r="TBI28" i="38" s="1"/>
  <c r="TAB28" i="38"/>
  <c r="TAC28" i="38" s="1"/>
  <c r="SYV28" i="38"/>
  <c r="SYW28" i="38" s="1"/>
  <c r="SXP28" i="38"/>
  <c r="SXQ28" i="38" s="1"/>
  <c r="SWJ28" i="38"/>
  <c r="SWK28" i="38" s="1"/>
  <c r="SVD28" i="38"/>
  <c r="SVE28" i="38" s="1"/>
  <c r="STX28" i="38"/>
  <c r="STY28" i="38" s="1"/>
  <c r="SSR28" i="38"/>
  <c r="SSS28" i="38" s="1"/>
  <c r="SRL28" i="38"/>
  <c r="SRM28" i="38" s="1"/>
  <c r="SQF28" i="38"/>
  <c r="SQG28" i="38" s="1"/>
  <c r="SOZ28" i="38"/>
  <c r="SPA28" i="38" s="1"/>
  <c r="SNT28" i="38"/>
  <c r="SNU28" i="38" s="1"/>
  <c r="SMN28" i="38"/>
  <c r="SMO28" i="38" s="1"/>
  <c r="SLH28" i="38"/>
  <c r="SLI28" i="38" s="1"/>
  <c r="SKB28" i="38"/>
  <c r="SKC28" i="38" s="1"/>
  <c r="SIV28" i="38"/>
  <c r="SIW28" i="38" s="1"/>
  <c r="SHP28" i="38"/>
  <c r="SHQ28" i="38" s="1"/>
  <c r="SGJ28" i="38"/>
  <c r="SGK28" i="38" s="1"/>
  <c r="SFD28" i="38"/>
  <c r="SFE28" i="38" s="1"/>
  <c r="SDX28" i="38"/>
  <c r="SDY28" i="38" s="1"/>
  <c r="SCR28" i="38"/>
  <c r="SCS28" i="38" s="1"/>
  <c r="SBL28" i="38"/>
  <c r="SBM28" i="38" s="1"/>
  <c r="SAF28" i="38"/>
  <c r="SAG28" i="38" s="1"/>
  <c r="RYZ28" i="38"/>
  <c r="RZA28" i="38" s="1"/>
  <c r="RXT28" i="38"/>
  <c r="RXU28" i="38" s="1"/>
  <c r="RWN28" i="38"/>
  <c r="RWO28" i="38" s="1"/>
  <c r="RVH28" i="38"/>
  <c r="RVI28" i="38" s="1"/>
  <c r="RUB28" i="38"/>
  <c r="RUC28" i="38" s="1"/>
  <c r="RSV28" i="38"/>
  <c r="RSW28" i="38" s="1"/>
  <c r="GNT29" i="38"/>
  <c r="GNU29" i="38" s="1"/>
  <c r="FAJ29" i="38"/>
  <c r="FAK29" i="38" s="1"/>
  <c r="DMZ29" i="38"/>
  <c r="DNA29" i="38" s="1"/>
  <c r="BLL29" i="38"/>
  <c r="BLM29" i="38" s="1"/>
  <c r="AWR29" i="38"/>
  <c r="AWS29" i="38" s="1"/>
  <c r="WHH28" i="38"/>
  <c r="WHI28" i="38" s="1"/>
  <c r="WEN28" i="38"/>
  <c r="WEO28" i="38" s="1"/>
  <c r="WBT28" i="38"/>
  <c r="WBU28" i="38" s="1"/>
  <c r="VYZ28" i="38"/>
  <c r="VZA28" i="38" s="1"/>
  <c r="VXL28" i="38"/>
  <c r="VXM28" i="38" s="1"/>
  <c r="VUR28" i="38"/>
  <c r="VUS28" i="38" s="1"/>
  <c r="VRX28" i="38"/>
  <c r="VRY28" i="38" s="1"/>
  <c r="BON29" i="38"/>
  <c r="BOO29" i="38" s="1"/>
  <c r="WEV28" i="38"/>
  <c r="WEW28" i="38" s="1"/>
  <c r="VZH28" i="38"/>
  <c r="VZI28" i="38" s="1"/>
  <c r="RMR28" i="38"/>
  <c r="RMS28" i="38" s="1"/>
  <c r="RJX28" i="38"/>
  <c r="RJY28" i="38" s="1"/>
  <c r="RCV28" i="38"/>
  <c r="RCW28" i="38" s="1"/>
  <c r="RAB28" i="38"/>
  <c r="RAC28" i="38" s="1"/>
  <c r="QSZ28" i="38"/>
  <c r="QTA28" i="38" s="1"/>
  <c r="QQF28" i="38"/>
  <c r="QQG28" i="38" s="1"/>
  <c r="QJD28" i="38"/>
  <c r="QJE28" i="38" s="1"/>
  <c r="QGJ28" i="38"/>
  <c r="QGK28" i="38" s="1"/>
  <c r="PZH28" i="38"/>
  <c r="PZI28" i="38" s="1"/>
  <c r="PWN28" i="38"/>
  <c r="PWO28" i="38" s="1"/>
  <c r="PTD28" i="38"/>
  <c r="PTE28" i="38" s="1"/>
  <c r="PPD28" i="38"/>
  <c r="PPE28" i="38" s="1"/>
  <c r="PMZ28" i="38"/>
  <c r="PNA28" i="38" s="1"/>
  <c r="PJH28" i="38"/>
  <c r="PJI28" i="38" s="1"/>
  <c r="PHT28" i="38"/>
  <c r="PHU28" i="38" s="1"/>
  <c r="PEJ28" i="38"/>
  <c r="PEK28" i="38" s="1"/>
  <c r="PCV28" i="38"/>
  <c r="PCW28" i="38" s="1"/>
  <c r="OYN28" i="38"/>
  <c r="OYO28" i="38" s="1"/>
  <c r="OVT28" i="38"/>
  <c r="OVU28" i="38" s="1"/>
  <c r="OSZ28" i="38"/>
  <c r="OTA28" i="38" s="1"/>
  <c r="OOR28" i="38"/>
  <c r="OOS28" i="38" s="1"/>
  <c r="FKF29" i="38"/>
  <c r="FKG29" i="38" s="1"/>
  <c r="BAB29" i="38"/>
  <c r="BAC29" i="38" s="1"/>
  <c r="WVT28" i="38"/>
  <c r="WVU28" i="38" s="1"/>
  <c r="WLX28" i="38"/>
  <c r="WLY28" i="38" s="1"/>
  <c r="VTL28" i="38"/>
  <c r="VTM28" i="38" s="1"/>
  <c r="VOF28" i="38"/>
  <c r="VOG28" i="38" s="1"/>
  <c r="VJH28" i="38"/>
  <c r="VJI28" i="38" s="1"/>
  <c r="VEJ28" i="38"/>
  <c r="VEK28" i="38" s="1"/>
  <c r="UZL28" i="38"/>
  <c r="UZM28" i="38" s="1"/>
  <c r="UUN28" i="38"/>
  <c r="UUO28" i="38" s="1"/>
  <c r="UPP28" i="38"/>
  <c r="UPQ28" i="38" s="1"/>
  <c r="UKR28" i="38"/>
  <c r="UKS28" i="38" s="1"/>
  <c r="UFT28" i="38"/>
  <c r="UFU28" i="38" s="1"/>
  <c r="UAV28" i="38"/>
  <c r="UAW28" i="38" s="1"/>
  <c r="TVX28" i="38"/>
  <c r="TVY28" i="38" s="1"/>
  <c r="TQZ28" i="38"/>
  <c r="TRA28" i="38" s="1"/>
  <c r="TMB28" i="38"/>
  <c r="TMC28" i="38" s="1"/>
  <c r="THD28" i="38"/>
  <c r="THE28" i="38" s="1"/>
  <c r="TCF28" i="38"/>
  <c r="TCG28" i="38" s="1"/>
  <c r="SXH28" i="38"/>
  <c r="SXI28" i="38" s="1"/>
  <c r="SSJ28" i="38"/>
  <c r="SSK28" i="38" s="1"/>
  <c r="SNL28" i="38"/>
  <c r="SNM28" i="38" s="1"/>
  <c r="SIN28" i="38"/>
  <c r="SIO28" i="38" s="1"/>
  <c r="SDP28" i="38"/>
  <c r="SDQ28" i="38" s="1"/>
  <c r="RYR28" i="38"/>
  <c r="RYS28" i="38" s="1"/>
  <c r="RTT28" i="38"/>
  <c r="RTU28" i="38" s="1"/>
  <c r="RQB28" i="38"/>
  <c r="RQC28" i="38" s="1"/>
  <c r="RIZ28" i="38"/>
  <c r="RJA28" i="38" s="1"/>
  <c r="RGF28" i="38"/>
  <c r="RGG28" i="38" s="1"/>
  <c r="QZD28" i="38"/>
  <c r="QZE28" i="38" s="1"/>
  <c r="QWJ28" i="38"/>
  <c r="QWK28" i="38" s="1"/>
  <c r="QPH28" i="38"/>
  <c r="QPI28" i="38" s="1"/>
  <c r="QMN28" i="38"/>
  <c r="QMO28" i="38" s="1"/>
  <c r="QFL28" i="38"/>
  <c r="QFM28" i="38" s="1"/>
  <c r="QCR28" i="38"/>
  <c r="QCS28" i="38" s="1"/>
  <c r="PVP28" i="38"/>
  <c r="PVQ28" i="38" s="1"/>
  <c r="PQR28" i="38"/>
  <c r="PQS28" i="38" s="1"/>
  <c r="OZT28" i="38"/>
  <c r="OZU28" i="38" s="1"/>
  <c r="OWZ28" i="38"/>
  <c r="OXA28" i="38" s="1"/>
  <c r="OUF28" i="38"/>
  <c r="OUG28" i="38" s="1"/>
  <c r="OPX28" i="38"/>
  <c r="OPY28" i="38" s="1"/>
  <c r="OND28" i="38"/>
  <c r="ONE28" i="38" s="1"/>
  <c r="OLX28" i="38"/>
  <c r="OLY28" i="38" s="1"/>
  <c r="OKR28" i="38"/>
  <c r="OKS28" i="38" s="1"/>
  <c r="OJL28" i="38"/>
  <c r="OJM28" i="38" s="1"/>
  <c r="OIF28" i="38"/>
  <c r="OIG28" i="38" s="1"/>
  <c r="OGZ28" i="38"/>
  <c r="OHA28" i="38" s="1"/>
  <c r="OFT28" i="38"/>
  <c r="OFU28" i="38" s="1"/>
  <c r="OEN28" i="38"/>
  <c r="OEO28" i="38" s="1"/>
  <c r="ODH28" i="38"/>
  <c r="ODI28" i="38" s="1"/>
  <c r="OCB28" i="38"/>
  <c r="OCC28" i="38" s="1"/>
  <c r="OAV28" i="38"/>
  <c r="OAW28" i="38" s="1"/>
  <c r="NZP28" i="38"/>
  <c r="NZQ28" i="38" s="1"/>
  <c r="NYJ28" i="38"/>
  <c r="NYK28" i="38" s="1"/>
  <c r="NXD28" i="38"/>
  <c r="NXE28" i="38" s="1"/>
  <c r="NVX28" i="38"/>
  <c r="NVY28" i="38" s="1"/>
  <c r="NUR28" i="38"/>
  <c r="NUS28" i="38" s="1"/>
  <c r="NTL28" i="38"/>
  <c r="NTM28" i="38" s="1"/>
  <c r="NSF28" i="38"/>
  <c r="NSG28" i="38" s="1"/>
  <c r="NQZ28" i="38"/>
  <c r="NRA28" i="38" s="1"/>
  <c r="NPT28" i="38"/>
  <c r="NPU28" i="38" s="1"/>
  <c r="NON28" i="38"/>
  <c r="NOO28" i="38" s="1"/>
  <c r="NNH28" i="38"/>
  <c r="NNI28" i="38" s="1"/>
  <c r="NMB28" i="38"/>
  <c r="NMC28" i="38" s="1"/>
  <c r="NKV28" i="38"/>
  <c r="NKW28" i="38" s="1"/>
  <c r="NJP28" i="38"/>
  <c r="NJQ28" i="38" s="1"/>
  <c r="NIJ28" i="38"/>
  <c r="NIK28" i="38" s="1"/>
  <c r="NHD28" i="38"/>
  <c r="NHE28" i="38" s="1"/>
  <c r="NFX28" i="38"/>
  <c r="NFY28" i="38" s="1"/>
  <c r="NER28" i="38"/>
  <c r="NES28" i="38" s="1"/>
  <c r="NDL28" i="38"/>
  <c r="NDM28" i="38" s="1"/>
  <c r="NCF28" i="38"/>
  <c r="NCG28" i="38" s="1"/>
  <c r="NAZ28" i="38"/>
  <c r="NBA28" i="38" s="1"/>
  <c r="MZT28" i="38"/>
  <c r="MZU28" i="38" s="1"/>
  <c r="MYN28" i="38"/>
  <c r="MYO28" i="38" s="1"/>
  <c r="MXH28" i="38"/>
  <c r="MXI28" i="38" s="1"/>
  <c r="MWB28" i="38"/>
  <c r="MWC28" i="38" s="1"/>
  <c r="MUV28" i="38"/>
  <c r="MUW28" i="38" s="1"/>
  <c r="MTP28" i="38"/>
  <c r="MTQ28" i="38" s="1"/>
  <c r="MSJ28" i="38"/>
  <c r="MSK28" i="38" s="1"/>
  <c r="MRD28" i="38"/>
  <c r="MRE28" i="38" s="1"/>
  <c r="MPX28" i="38"/>
  <c r="MPY28" i="38" s="1"/>
  <c r="MOR28" i="38"/>
  <c r="MOS28" i="38" s="1"/>
  <c r="MNL28" i="38"/>
  <c r="MNM28" i="38" s="1"/>
  <c r="MMF28" i="38"/>
  <c r="MMG28" i="38" s="1"/>
  <c r="MKZ28" i="38"/>
  <c r="MLA28" i="38" s="1"/>
  <c r="MJT28" i="38"/>
  <c r="MJU28" i="38" s="1"/>
  <c r="MIN28" i="38"/>
  <c r="MIO28" i="38" s="1"/>
  <c r="MHH28" i="38"/>
  <c r="MHI28" i="38" s="1"/>
  <c r="MGB28" i="38"/>
  <c r="MGC28" i="38" s="1"/>
  <c r="MEV28" i="38"/>
  <c r="MEW28" i="38" s="1"/>
  <c r="MDP28" i="38"/>
  <c r="MDQ28" i="38" s="1"/>
  <c r="MCJ28" i="38"/>
  <c r="MCK28" i="38" s="1"/>
  <c r="MBD28" i="38"/>
  <c r="MBE28" i="38" s="1"/>
  <c r="LZX28" i="38"/>
  <c r="LZY28" i="38" s="1"/>
  <c r="LYR28" i="38"/>
  <c r="LYS28" i="38" s="1"/>
  <c r="LXL28" i="38"/>
  <c r="LXM28" i="38" s="1"/>
  <c r="LWF28" i="38"/>
  <c r="LWG28" i="38" s="1"/>
  <c r="LUZ28" i="38"/>
  <c r="LVA28" i="38" s="1"/>
  <c r="LTT28" i="38"/>
  <c r="LTU28" i="38" s="1"/>
  <c r="LSN28" i="38"/>
  <c r="LSO28" i="38" s="1"/>
  <c r="LRH28" i="38"/>
  <c r="LRI28" i="38" s="1"/>
  <c r="LQB28" i="38"/>
  <c r="LQC28" i="38" s="1"/>
  <c r="LOV28" i="38"/>
  <c r="LOW28" i="38" s="1"/>
  <c r="LNP28" i="38"/>
  <c r="LNQ28" i="38" s="1"/>
  <c r="LMJ28" i="38"/>
  <c r="LMK28" i="38" s="1"/>
  <c r="LLD28" i="38"/>
  <c r="LLE28" i="38" s="1"/>
  <c r="LJX28" i="38"/>
  <c r="LJY28" i="38" s="1"/>
  <c r="LIR28" i="38"/>
  <c r="LIS28" i="38" s="1"/>
  <c r="LHL28" i="38"/>
  <c r="LHM28" i="38" s="1"/>
  <c r="LGF28" i="38"/>
  <c r="LGG28" i="38" s="1"/>
  <c r="LEZ28" i="38"/>
  <c r="LFA28" i="38" s="1"/>
  <c r="LDT28" i="38"/>
  <c r="LDU28" i="38" s="1"/>
  <c r="LCN28" i="38"/>
  <c r="LCO28" i="38" s="1"/>
  <c r="LBH28" i="38"/>
  <c r="LBI28" i="38" s="1"/>
  <c r="LAB28" i="38"/>
  <c r="LAC28" i="38" s="1"/>
  <c r="KYV28" i="38"/>
  <c r="KYW28" i="38" s="1"/>
  <c r="KXP28" i="38"/>
  <c r="KXQ28" i="38" s="1"/>
  <c r="KWJ28" i="38"/>
  <c r="KWK28" i="38" s="1"/>
  <c r="KVD28" i="38"/>
  <c r="KVE28" i="38" s="1"/>
  <c r="KTX28" i="38"/>
  <c r="KTY28" i="38" s="1"/>
  <c r="KSR28" i="38"/>
  <c r="KSS28" i="38" s="1"/>
  <c r="KRL28" i="38"/>
  <c r="KRM28" i="38" s="1"/>
  <c r="KQF28" i="38"/>
  <c r="KQG28" i="38" s="1"/>
  <c r="KOZ28" i="38"/>
  <c r="KPA28" i="38" s="1"/>
  <c r="KNT28" i="38"/>
  <c r="KNU28" i="38" s="1"/>
  <c r="KMN28" i="38"/>
  <c r="KMO28" i="38" s="1"/>
  <c r="FFH29" i="38"/>
  <c r="FFI29" i="38" s="1"/>
  <c r="VSF28" i="38"/>
  <c r="VSG28" i="38" s="1"/>
  <c r="RPD28" i="38"/>
  <c r="RPE28" i="38" s="1"/>
  <c r="RMJ28" i="38"/>
  <c r="RMK28" i="38" s="1"/>
  <c r="RFH28" i="38"/>
  <c r="RFI28" i="38" s="1"/>
  <c r="RCN28" i="38"/>
  <c r="RCO28" i="38" s="1"/>
  <c r="QVL28" i="38"/>
  <c r="QVM28" i="38" s="1"/>
  <c r="QSR28" i="38"/>
  <c r="QSS28" i="38" s="1"/>
  <c r="QLP28" i="38"/>
  <c r="QLQ28" i="38" s="1"/>
  <c r="QIV28" i="38"/>
  <c r="QIW28" i="38" s="1"/>
  <c r="QBT28" i="38"/>
  <c r="QBU28" i="38" s="1"/>
  <c r="PYZ28" i="38"/>
  <c r="PZA28" i="38" s="1"/>
  <c r="PSV28" i="38"/>
  <c r="PSW28" i="38" s="1"/>
  <c r="PMR28" i="38"/>
  <c r="PMS28" i="38" s="1"/>
  <c r="PKN28" i="38"/>
  <c r="PKO28" i="38" s="1"/>
  <c r="PIZ28" i="38"/>
  <c r="PJA28" i="38" s="1"/>
  <c r="PFP28" i="38"/>
  <c r="PFQ28" i="38" s="1"/>
  <c r="PEB28" i="38"/>
  <c r="PEC28" i="38" s="1"/>
  <c r="PAZ28" i="38"/>
  <c r="PBA28" i="38" s="1"/>
  <c r="OYF28" i="38"/>
  <c r="OYG28" i="38" s="1"/>
  <c r="OVL28" i="38"/>
  <c r="OVM28" i="38" s="1"/>
  <c r="ORD28" i="38"/>
  <c r="ORE28" i="38" s="1"/>
  <c r="OOJ28" i="38"/>
  <c r="OOK28" i="38" s="1"/>
  <c r="DWV29" i="38"/>
  <c r="DWW29" i="38" s="1"/>
  <c r="AMV29" i="38"/>
  <c r="AMW29" i="38" s="1"/>
  <c r="XDD28" i="38"/>
  <c r="XDE28" i="38" s="1"/>
  <c r="WTH28" i="38"/>
  <c r="WTI28" i="38" s="1"/>
  <c r="WJL28" i="38"/>
  <c r="WJM28" i="38" s="1"/>
  <c r="WDH28" i="38"/>
  <c r="WDI28" i="38" s="1"/>
  <c r="VXT28" i="38"/>
  <c r="VXU28" i="38" s="1"/>
  <c r="VMZ28" i="38"/>
  <c r="VNA28" i="38" s="1"/>
  <c r="VIB28" i="38"/>
  <c r="VIC28" i="38" s="1"/>
  <c r="VDD28" i="38"/>
  <c r="VDE28" i="38" s="1"/>
  <c r="UYF28" i="38"/>
  <c r="UYG28" i="38" s="1"/>
  <c r="UTH28" i="38"/>
  <c r="UTI28" i="38" s="1"/>
  <c r="UOJ28" i="38"/>
  <c r="UOK28" i="38" s="1"/>
  <c r="UJL28" i="38"/>
  <c r="UJM28" i="38" s="1"/>
  <c r="UEN28" i="38"/>
  <c r="UEO28" i="38" s="1"/>
  <c r="TZP28" i="38"/>
  <c r="TZQ28" i="38" s="1"/>
  <c r="TUR28" i="38"/>
  <c r="TUS28" i="38" s="1"/>
  <c r="TPT28" i="38"/>
  <c r="TPU28" i="38" s="1"/>
  <c r="TKV28" i="38"/>
  <c r="TKW28" i="38" s="1"/>
  <c r="TFX28" i="38"/>
  <c r="TFY28" i="38" s="1"/>
  <c r="TAZ28" i="38"/>
  <c r="TBA28" i="38" s="1"/>
  <c r="SWB28" i="38"/>
  <c r="SWC28" i="38" s="1"/>
  <c r="SRD28" i="38"/>
  <c r="SRE28" i="38" s="1"/>
  <c r="SMF28" i="38"/>
  <c r="SMG28" i="38" s="1"/>
  <c r="SHH28" i="38"/>
  <c r="SHI28" i="38" s="1"/>
  <c r="SCJ28" i="38"/>
  <c r="SCK28" i="38" s="1"/>
  <c r="RXL28" i="38"/>
  <c r="RXM28" i="38" s="1"/>
  <c r="RSN28" i="38"/>
  <c r="RSO28" i="38" s="1"/>
  <c r="RLL28" i="38"/>
  <c r="RLM28" i="38" s="1"/>
  <c r="RIR28" i="38"/>
  <c r="RIS28" i="38" s="1"/>
  <c r="RBP28" i="38"/>
  <c r="RBQ28" i="38" s="1"/>
  <c r="QYV28" i="38"/>
  <c r="QYW28" i="38" s="1"/>
  <c r="QRT28" i="38"/>
  <c r="QRU28" i="38" s="1"/>
  <c r="QOZ28" i="38"/>
  <c r="QPA28" i="38" s="1"/>
  <c r="QHX28" i="38"/>
  <c r="QHY28" i="38" s="1"/>
  <c r="QFD28" i="38"/>
  <c r="QFE28" i="38" s="1"/>
  <c r="PYB28" i="38"/>
  <c r="PYC28" i="38" s="1"/>
  <c r="PVH28" i="38"/>
  <c r="PVI28" i="38" s="1"/>
  <c r="PQJ28" i="38"/>
  <c r="PQK28" i="38" s="1"/>
  <c r="POF28" i="38"/>
  <c r="POG28" i="38" s="1"/>
  <c r="PCF28" i="38"/>
  <c r="PCG28" i="38" s="1"/>
  <c r="OZL28" i="38"/>
  <c r="OZM28" i="38" s="1"/>
  <c r="OWR28" i="38"/>
  <c r="OWS28" i="38" s="1"/>
  <c r="OSJ28" i="38"/>
  <c r="OSK28" i="38" s="1"/>
  <c r="OPP28" i="38"/>
  <c r="OPQ28" i="38" s="1"/>
  <c r="OMV28" i="38"/>
  <c r="OMW28" i="38" s="1"/>
  <c r="OLP28" i="38"/>
  <c r="OLQ28" i="38" s="1"/>
  <c r="OKJ28" i="38"/>
  <c r="OKK28" i="38" s="1"/>
  <c r="OJD28" i="38"/>
  <c r="OJE28" i="38" s="1"/>
  <c r="OHX28" i="38"/>
  <c r="OHY28" i="38" s="1"/>
  <c r="OGR28" i="38"/>
  <c r="OGS28" i="38" s="1"/>
  <c r="OFL28" i="38"/>
  <c r="OFM28" i="38" s="1"/>
  <c r="OEF28" i="38"/>
  <c r="OEG28" i="38" s="1"/>
  <c r="OCZ28" i="38"/>
  <c r="ODA28" i="38" s="1"/>
  <c r="OBT28" i="38"/>
  <c r="OBU28" i="38" s="1"/>
  <c r="OAN28" i="38"/>
  <c r="OAO28" i="38" s="1"/>
  <c r="NZH28" i="38"/>
  <c r="NZI28" i="38" s="1"/>
  <c r="NYB28" i="38"/>
  <c r="NYC28" i="38" s="1"/>
  <c r="NWV28" i="38"/>
  <c r="NWW28" i="38" s="1"/>
  <c r="NVP28" i="38"/>
  <c r="NVQ28" i="38" s="1"/>
  <c r="NUJ28" i="38"/>
  <c r="NUK28" i="38" s="1"/>
  <c r="NTD28" i="38"/>
  <c r="NTE28" i="38" s="1"/>
  <c r="NRX28" i="38"/>
  <c r="NRY28" i="38" s="1"/>
  <c r="NQR28" i="38"/>
  <c r="NQS28" i="38" s="1"/>
  <c r="NPL28" i="38"/>
  <c r="NPM28" i="38" s="1"/>
  <c r="NOF28" i="38"/>
  <c r="NOG28" i="38" s="1"/>
  <c r="NMZ28" i="38"/>
  <c r="NNA28" i="38" s="1"/>
  <c r="NLT28" i="38"/>
  <c r="NLU28" i="38" s="1"/>
  <c r="NKN28" i="38"/>
  <c r="NKO28" i="38" s="1"/>
  <c r="NJH28" i="38"/>
  <c r="NJI28" i="38" s="1"/>
  <c r="NIB28" i="38"/>
  <c r="NIC28" i="38" s="1"/>
  <c r="NGV28" i="38"/>
  <c r="NGW28" i="38" s="1"/>
  <c r="NFP28" i="38"/>
  <c r="NFQ28" i="38" s="1"/>
  <c r="NEJ28" i="38"/>
  <c r="NEK28" i="38" s="1"/>
  <c r="NDD28" i="38"/>
  <c r="NDE28" i="38" s="1"/>
  <c r="NBX28" i="38"/>
  <c r="NBY28" i="38" s="1"/>
  <c r="NAR28" i="38"/>
  <c r="NAS28" i="38" s="1"/>
  <c r="MZL28" i="38"/>
  <c r="MZM28" i="38" s="1"/>
  <c r="MYF28" i="38"/>
  <c r="MYG28" i="38" s="1"/>
  <c r="MWZ28" i="38"/>
  <c r="MXA28" i="38" s="1"/>
  <c r="MVT28" i="38"/>
  <c r="MVU28" i="38" s="1"/>
  <c r="MUN28" i="38"/>
  <c r="MUO28" i="38" s="1"/>
  <c r="MTH28" i="38"/>
  <c r="MTI28" i="38" s="1"/>
  <c r="MSB28" i="38"/>
  <c r="MSC28" i="38" s="1"/>
  <c r="MQV28" i="38"/>
  <c r="MQW28" i="38" s="1"/>
  <c r="MPP28" i="38"/>
  <c r="MPQ28" i="38" s="1"/>
  <c r="MOJ28" i="38"/>
  <c r="MOK28" i="38" s="1"/>
  <c r="MND28" i="38"/>
  <c r="MNE28" i="38" s="1"/>
  <c r="MLX28" i="38"/>
  <c r="MLY28" i="38" s="1"/>
  <c r="MKR28" i="38"/>
  <c r="MKS28" i="38" s="1"/>
  <c r="MJL28" i="38"/>
  <c r="MJM28" i="38" s="1"/>
  <c r="MIF28" i="38"/>
  <c r="MIG28" i="38" s="1"/>
  <c r="MGZ28" i="38"/>
  <c r="MHA28" i="38" s="1"/>
  <c r="MFT28" i="38"/>
  <c r="MFU28" i="38" s="1"/>
  <c r="MEN28" i="38"/>
  <c r="MEO28" i="38" s="1"/>
  <c r="MDH28" i="38"/>
  <c r="MDI28" i="38" s="1"/>
  <c r="MCB28" i="38"/>
  <c r="MCC28" i="38" s="1"/>
  <c r="MAV28" i="38"/>
  <c r="MAW28" i="38" s="1"/>
  <c r="LZP28" i="38"/>
  <c r="LZQ28" i="38" s="1"/>
  <c r="LYJ28" i="38"/>
  <c r="LYK28" i="38" s="1"/>
  <c r="LXD28" i="38"/>
  <c r="LXE28" i="38" s="1"/>
  <c r="LVX28" i="38"/>
  <c r="LVY28" i="38" s="1"/>
  <c r="LUR28" i="38"/>
  <c r="LUS28" i="38" s="1"/>
  <c r="LTL28" i="38"/>
  <c r="LTM28" i="38" s="1"/>
  <c r="LSF28" i="38"/>
  <c r="LSG28" i="38" s="1"/>
  <c r="LQZ28" i="38"/>
  <c r="LRA28" i="38" s="1"/>
  <c r="LPT28" i="38"/>
  <c r="LPU28" i="38" s="1"/>
  <c r="LON28" i="38"/>
  <c r="LOO28" i="38" s="1"/>
  <c r="LNH28" i="38"/>
  <c r="LNI28" i="38" s="1"/>
  <c r="LMB28" i="38"/>
  <c r="LMC28" i="38" s="1"/>
  <c r="LKV28" i="38"/>
  <c r="LKW28" i="38" s="1"/>
  <c r="LJP28" i="38"/>
  <c r="LJQ28" i="38" s="1"/>
  <c r="LIJ28" i="38"/>
  <c r="LIK28" i="38" s="1"/>
  <c r="LHD28" i="38"/>
  <c r="LHE28" i="38" s="1"/>
  <c r="LFX28" i="38"/>
  <c r="LFY28" i="38" s="1"/>
  <c r="LER28" i="38"/>
  <c r="LES28" i="38" s="1"/>
  <c r="LDL28" i="38"/>
  <c r="LDM28" i="38" s="1"/>
  <c r="LCF28" i="38"/>
  <c r="LCG28" i="38" s="1"/>
  <c r="LAZ28" i="38"/>
  <c r="LBA28" i="38" s="1"/>
  <c r="KZT28" i="38"/>
  <c r="KZU28" i="38" s="1"/>
  <c r="KYN28" i="38"/>
  <c r="KYO28" i="38" s="1"/>
  <c r="KXH28" i="38"/>
  <c r="KXI28" i="38" s="1"/>
  <c r="KWB28" i="38"/>
  <c r="KWC28" i="38" s="1"/>
  <c r="KUV28" i="38"/>
  <c r="KUW28" i="38" s="1"/>
  <c r="KTP28" i="38"/>
  <c r="KTQ28" i="38" s="1"/>
  <c r="KSJ28" i="38"/>
  <c r="KSK28" i="38" s="1"/>
  <c r="KRD28" i="38"/>
  <c r="KRE28" i="38" s="1"/>
  <c r="KPX28" i="38"/>
  <c r="KPY28" i="38" s="1"/>
  <c r="KOR28" i="38"/>
  <c r="KOS28" i="38" s="1"/>
  <c r="KNL28" i="38"/>
  <c r="KNM28" i="38" s="1"/>
  <c r="DRX29" i="38"/>
  <c r="DRY29" i="38" s="1"/>
  <c r="ALH29" i="38"/>
  <c r="ALI29" i="38" s="1"/>
  <c r="WCB28" i="38"/>
  <c r="WCC28" i="38" s="1"/>
  <c r="VWN28" i="38"/>
  <c r="VWO28" i="38" s="1"/>
  <c r="RRP28" i="38"/>
  <c r="RRQ28" i="38" s="1"/>
  <c r="ROV28" i="38"/>
  <c r="ROW28" i="38" s="1"/>
  <c r="RHT28" i="38"/>
  <c r="RHU28" i="38" s="1"/>
  <c r="REZ28" i="38"/>
  <c r="RFA28" i="38" s="1"/>
  <c r="QXX28" i="38"/>
  <c r="QXY28" i="38" s="1"/>
  <c r="QVD28" i="38"/>
  <c r="QVE28" i="38" s="1"/>
  <c r="QOB28" i="38"/>
  <c r="QOC28" i="38" s="1"/>
  <c r="QLH28" i="38"/>
  <c r="QLI28" i="38" s="1"/>
  <c r="QEF28" i="38"/>
  <c r="QEG28" i="38" s="1"/>
  <c r="QBL28" i="38"/>
  <c r="QBM28" i="38" s="1"/>
  <c r="PUJ28" i="38"/>
  <c r="PUK28" i="38" s="1"/>
  <c r="PRX28" i="38"/>
  <c r="PRY28" i="38" s="1"/>
  <c r="PKF28" i="38"/>
  <c r="PKG28" i="38" s="1"/>
  <c r="PGV28" i="38"/>
  <c r="PGW28" i="38" s="1"/>
  <c r="PFH28" i="38"/>
  <c r="PFI28" i="38" s="1"/>
  <c r="PAR28" i="38"/>
  <c r="PAS28" i="38" s="1"/>
  <c r="OXX28" i="38"/>
  <c r="OXY28" i="38" s="1"/>
  <c r="OTP28" i="38"/>
  <c r="OTQ28" i="38" s="1"/>
  <c r="OQV28" i="38"/>
  <c r="OQW28" i="38" s="1"/>
  <c r="OOB28" i="38"/>
  <c r="OOC28" i="38" s="1"/>
  <c r="QKJ29" i="38"/>
  <c r="QKK29" i="38" s="1"/>
  <c r="CSB29" i="38"/>
  <c r="CSC29" i="38" s="1"/>
  <c r="XAR28" i="38"/>
  <c r="XAS28" i="38" s="1"/>
  <c r="WQV28" i="38"/>
  <c r="WQW28" i="38" s="1"/>
  <c r="WHP28" i="38"/>
  <c r="WHQ28" i="38" s="1"/>
  <c r="VWF28" i="38"/>
  <c r="VWG28" i="38" s="1"/>
  <c r="VQR28" i="38"/>
  <c r="VQS28" i="38" s="1"/>
  <c r="VLT28" i="38"/>
  <c r="VLU28" i="38" s="1"/>
  <c r="VGV28" i="38"/>
  <c r="VGW28" i="38" s="1"/>
  <c r="VBX28" i="38"/>
  <c r="VBY28" i="38" s="1"/>
  <c r="UWZ28" i="38"/>
  <c r="UXA28" i="38" s="1"/>
  <c r="USB28" i="38"/>
  <c r="USC28" i="38" s="1"/>
  <c r="UND28" i="38"/>
  <c r="UNE28" i="38" s="1"/>
  <c r="UIF28" i="38"/>
  <c r="UIG28" i="38" s="1"/>
  <c r="UDH28" i="38"/>
  <c r="UDI28" i="38" s="1"/>
  <c r="TYJ28" i="38"/>
  <c r="TYK28" i="38" s="1"/>
  <c r="TTL28" i="38"/>
  <c r="TTM28" i="38" s="1"/>
  <c r="TON28" i="38"/>
  <c r="TOO28" i="38" s="1"/>
  <c r="TJP28" i="38"/>
  <c r="TJQ28" i="38" s="1"/>
  <c r="TER28" i="38"/>
  <c r="TES28" i="38" s="1"/>
  <c r="SZT28" i="38"/>
  <c r="SZU28" i="38" s="1"/>
  <c r="SUV28" i="38"/>
  <c r="SUW28" i="38" s="1"/>
  <c r="SPX28" i="38"/>
  <c r="SPY28" i="38" s="1"/>
  <c r="SKZ28" i="38"/>
  <c r="SLA28" i="38" s="1"/>
  <c r="SGB28" i="38"/>
  <c r="SGC28" i="38" s="1"/>
  <c r="SBD28" i="38"/>
  <c r="SBE28" i="38" s="1"/>
  <c r="RWF28" i="38"/>
  <c r="RWG28" i="38" s="1"/>
  <c r="RNX28" i="38"/>
  <c r="RNY28" i="38" s="1"/>
  <c r="RLD28" i="38"/>
  <c r="RLE28" i="38" s="1"/>
  <c r="REB28" i="38"/>
  <c r="REC28" i="38" s="1"/>
  <c r="RBH28" i="38"/>
  <c r="RBI28" i="38" s="1"/>
  <c r="QUF28" i="38"/>
  <c r="QUG28" i="38" s="1"/>
  <c r="QRL28" i="38"/>
  <c r="QRM28" i="38" s="1"/>
  <c r="QKJ28" i="38"/>
  <c r="QKK28" i="38" s="1"/>
  <c r="QHP28" i="38"/>
  <c r="QHQ28" i="38" s="1"/>
  <c r="QAN28" i="38"/>
  <c r="QAO28" i="38" s="1"/>
  <c r="PXT28" i="38"/>
  <c r="PXU28" i="38" s="1"/>
  <c r="PNX28" i="38"/>
  <c r="PNY28" i="38" s="1"/>
  <c r="PLT28" i="38"/>
  <c r="PLU28" i="38" s="1"/>
  <c r="PBX28" i="38"/>
  <c r="PBY28" i="38" s="1"/>
  <c r="OZD28" i="38"/>
  <c r="OZE28" i="38" s="1"/>
  <c r="OUV28" i="38"/>
  <c r="OUW28" i="38" s="1"/>
  <c r="OSB28" i="38"/>
  <c r="OSC28" i="38" s="1"/>
  <c r="OPH28" i="38"/>
  <c r="OPI28" i="38" s="1"/>
  <c r="OMN28" i="38"/>
  <c r="OMO28" i="38" s="1"/>
  <c r="OLH28" i="38"/>
  <c r="OLI28" i="38" s="1"/>
  <c r="OKB28" i="38"/>
  <c r="OKC28" i="38" s="1"/>
  <c r="OIV28" i="38"/>
  <c r="OIW28" i="38" s="1"/>
  <c r="OHP28" i="38"/>
  <c r="OHQ28" i="38" s="1"/>
  <c r="OGJ28" i="38"/>
  <c r="OGK28" i="38" s="1"/>
  <c r="OFD28" i="38"/>
  <c r="OFE28" i="38" s="1"/>
  <c r="ODX28" i="38"/>
  <c r="ODY28" i="38" s="1"/>
  <c r="OCR28" i="38"/>
  <c r="OCS28" i="38" s="1"/>
  <c r="OBL28" i="38"/>
  <c r="OBM28" i="38" s="1"/>
  <c r="OAF28" i="38"/>
  <c r="OAG28" i="38" s="1"/>
  <c r="NYZ28" i="38"/>
  <c r="NZA28" i="38" s="1"/>
  <c r="NXT28" i="38"/>
  <c r="NXU28" i="38" s="1"/>
  <c r="NWN28" i="38"/>
  <c r="NWO28" i="38" s="1"/>
  <c r="NVH28" i="38"/>
  <c r="NVI28" i="38" s="1"/>
  <c r="NUB28" i="38"/>
  <c r="NUC28" i="38" s="1"/>
  <c r="NSV28" i="38"/>
  <c r="NSW28" i="38" s="1"/>
  <c r="NRP28" i="38"/>
  <c r="NRQ28" i="38" s="1"/>
  <c r="NQJ28" i="38"/>
  <c r="NQK28" i="38" s="1"/>
  <c r="NPD28" i="38"/>
  <c r="NPE28" i="38" s="1"/>
  <c r="NNX28" i="38"/>
  <c r="NNY28" i="38" s="1"/>
  <c r="NMR28" i="38"/>
  <c r="NMS28" i="38" s="1"/>
  <c r="NLL28" i="38"/>
  <c r="NLM28" i="38" s="1"/>
  <c r="NKF28" i="38"/>
  <c r="NKG28" i="38" s="1"/>
  <c r="NIZ28" i="38"/>
  <c r="NJA28" i="38" s="1"/>
  <c r="NHT28" i="38"/>
  <c r="NHU28" i="38" s="1"/>
  <c r="NGN28" i="38"/>
  <c r="NGO28" i="38" s="1"/>
  <c r="NFH28" i="38"/>
  <c r="NFI28" i="38" s="1"/>
  <c r="NEB28" i="38"/>
  <c r="NEC28" i="38" s="1"/>
  <c r="NCV28" i="38"/>
  <c r="NCW28" i="38" s="1"/>
  <c r="NBP28" i="38"/>
  <c r="NBQ28" i="38" s="1"/>
  <c r="NAJ28" i="38"/>
  <c r="NAK28" i="38" s="1"/>
  <c r="MZD28" i="38"/>
  <c r="MZE28" i="38" s="1"/>
  <c r="MXX28" i="38"/>
  <c r="MXY28" i="38" s="1"/>
  <c r="MWR28" i="38"/>
  <c r="MWS28" i="38" s="1"/>
  <c r="MVL28" i="38"/>
  <c r="MVM28" i="38" s="1"/>
  <c r="MUF28" i="38"/>
  <c r="MUG28" i="38" s="1"/>
  <c r="MSZ28" i="38"/>
  <c r="MTA28" i="38" s="1"/>
  <c r="MRT28" i="38"/>
  <c r="MRU28" i="38" s="1"/>
  <c r="MQN28" i="38"/>
  <c r="MQO28" i="38" s="1"/>
  <c r="MPH28" i="38"/>
  <c r="MPI28" i="38" s="1"/>
  <c r="MOB28" i="38"/>
  <c r="MOC28" i="38" s="1"/>
  <c r="MMV28" i="38"/>
  <c r="MMW28" i="38" s="1"/>
  <c r="MLP28" i="38"/>
  <c r="MLQ28" i="38" s="1"/>
  <c r="MKJ28" i="38"/>
  <c r="MKK28" i="38" s="1"/>
  <c r="MJD28" i="38"/>
  <c r="MJE28" i="38" s="1"/>
  <c r="MHX28" i="38"/>
  <c r="MHY28" i="38" s="1"/>
  <c r="MGR28" i="38"/>
  <c r="MGS28" i="38" s="1"/>
  <c r="MFL28" i="38"/>
  <c r="MFM28" i="38" s="1"/>
  <c r="MEF28" i="38"/>
  <c r="MEG28" i="38" s="1"/>
  <c r="MCZ28" i="38"/>
  <c r="MDA28" i="38" s="1"/>
  <c r="MBT28" i="38"/>
  <c r="MBU28" i="38" s="1"/>
  <c r="MAN28" i="38"/>
  <c r="MAO28" i="38" s="1"/>
  <c r="LZH28" i="38"/>
  <c r="LZI28" i="38" s="1"/>
  <c r="LYB28" i="38"/>
  <c r="LYC28" i="38" s="1"/>
  <c r="LWV28" i="38"/>
  <c r="LWW28" i="38" s="1"/>
  <c r="LVP28" i="38"/>
  <c r="LVQ28" i="38" s="1"/>
  <c r="LUJ28" i="38"/>
  <c r="LUK28" i="38" s="1"/>
  <c r="LTD28" i="38"/>
  <c r="LTE28" i="38" s="1"/>
  <c r="LRX28" i="38"/>
  <c r="LRY28" i="38" s="1"/>
  <c r="LQR28" i="38"/>
  <c r="LQS28" i="38" s="1"/>
  <c r="LPL28" i="38"/>
  <c r="LPM28" i="38" s="1"/>
  <c r="LOF28" i="38"/>
  <c r="LOG28" i="38" s="1"/>
  <c r="LMZ28" i="38"/>
  <c r="LNA28" i="38" s="1"/>
  <c r="LLT28" i="38"/>
  <c r="LLU28" i="38" s="1"/>
  <c r="LKN28" i="38"/>
  <c r="LKO28" i="38" s="1"/>
  <c r="LJH28" i="38"/>
  <c r="LJI28" i="38" s="1"/>
  <c r="LIB28" i="38"/>
  <c r="LIC28" i="38" s="1"/>
  <c r="LGV28" i="38"/>
  <c r="LGW28" i="38" s="1"/>
  <c r="LFP28" i="38"/>
  <c r="LFQ28" i="38" s="1"/>
  <c r="LEJ28" i="38"/>
  <c r="LEK28" i="38" s="1"/>
  <c r="LDD28" i="38"/>
  <c r="LDE28" i="38" s="1"/>
  <c r="LBX28" i="38"/>
  <c r="LBY28" i="38" s="1"/>
  <c r="LAR28" i="38"/>
  <c r="LAS28" i="38" s="1"/>
  <c r="KZL28" i="38"/>
  <c r="KZM28" i="38" s="1"/>
  <c r="KYF28" i="38"/>
  <c r="KYG28" i="38" s="1"/>
  <c r="KWZ28" i="38"/>
  <c r="KXA28" i="38" s="1"/>
  <c r="KVT28" i="38"/>
  <c r="KVU28" i="38" s="1"/>
  <c r="KUN28" i="38"/>
  <c r="KUO28" i="38" s="1"/>
  <c r="KTH28" i="38"/>
  <c r="KTI28" i="38" s="1"/>
  <c r="KSB28" i="38"/>
  <c r="KSC28" i="38" s="1"/>
  <c r="KQV28" i="38"/>
  <c r="KQW28" i="38" s="1"/>
  <c r="KPP28" i="38"/>
  <c r="KPQ28" i="38" s="1"/>
  <c r="KOJ28" i="38"/>
  <c r="KOK28" i="38" s="1"/>
  <c r="KND28" i="38"/>
  <c r="KNE28" i="38" s="1"/>
  <c r="HAZ29" i="38"/>
  <c r="HBA29" i="38" s="1"/>
  <c r="WYF28" i="38"/>
  <c r="WYG28" i="38" s="1"/>
  <c r="WOJ28" i="38"/>
  <c r="WOK28" i="38" s="1"/>
  <c r="WGB28" i="38"/>
  <c r="WGC28" i="38" s="1"/>
  <c r="WAN28" i="38"/>
  <c r="WAO28" i="38" s="1"/>
  <c r="VPL28" i="38"/>
  <c r="VPM28" i="38" s="1"/>
  <c r="VKN28" i="38"/>
  <c r="VKO28" i="38" s="1"/>
  <c r="VFP28" i="38"/>
  <c r="VFQ28" i="38" s="1"/>
  <c r="VAR28" i="38"/>
  <c r="VAS28" i="38" s="1"/>
  <c r="UVT28" i="38"/>
  <c r="UVU28" i="38" s="1"/>
  <c r="UQV28" i="38"/>
  <c r="UQW28" i="38" s="1"/>
  <c r="ULX28" i="38"/>
  <c r="ULY28" i="38" s="1"/>
  <c r="UGZ28" i="38"/>
  <c r="UHA28" i="38" s="1"/>
  <c r="UCB28" i="38"/>
  <c r="UCC28" i="38" s="1"/>
  <c r="TXD28" i="38"/>
  <c r="TXE28" i="38" s="1"/>
  <c r="TSF28" i="38"/>
  <c r="TSG28" i="38" s="1"/>
  <c r="TNH28" i="38"/>
  <c r="TNI28" i="38" s="1"/>
  <c r="TIJ28" i="38"/>
  <c r="TIK28" i="38" s="1"/>
  <c r="TDL28" i="38"/>
  <c r="TDM28" i="38" s="1"/>
  <c r="SYN28" i="38"/>
  <c r="SYO28" i="38" s="1"/>
  <c r="STP28" i="38"/>
  <c r="STQ28" i="38" s="1"/>
  <c r="SOR28" i="38"/>
  <c r="SOS28" i="38" s="1"/>
  <c r="SJT28" i="38"/>
  <c r="SJU28" i="38" s="1"/>
  <c r="SEV28" i="38"/>
  <c r="SEW28" i="38" s="1"/>
  <c r="RZX28" i="38"/>
  <c r="RZY28" i="38" s="1"/>
  <c r="RUZ28" i="38"/>
  <c r="RVA28" i="38" s="1"/>
  <c r="RQJ28" i="38"/>
  <c r="RQK28" i="38" s="1"/>
  <c r="RNP28" i="38"/>
  <c r="RNQ28" i="38" s="1"/>
  <c r="RGN28" i="38"/>
  <c r="RGO28" i="38" s="1"/>
  <c r="RDT28" i="38"/>
  <c r="RDU28" i="38" s="1"/>
  <c r="QWR28" i="38"/>
  <c r="QWS28" i="38" s="1"/>
  <c r="QTX28" i="38"/>
  <c r="QTY28" i="38" s="1"/>
  <c r="QMV28" i="38"/>
  <c r="QMW28" i="38" s="1"/>
  <c r="QKB28" i="38"/>
  <c r="QKC28" i="38" s="1"/>
  <c r="QCZ28" i="38"/>
  <c r="QDA28" i="38" s="1"/>
  <c r="QAF28" i="38"/>
  <c r="QAG28" i="38" s="1"/>
  <c r="PLL28" i="38"/>
  <c r="PLM28" i="38" s="1"/>
  <c r="PBP28" i="38"/>
  <c r="PBQ28" i="38" s="1"/>
  <c r="OXH28" i="38"/>
  <c r="OXI28" i="38" s="1"/>
  <c r="OUN28" i="38"/>
  <c r="OUO28" i="38" s="1"/>
  <c r="ORT28" i="38"/>
  <c r="ORU28" i="38" s="1"/>
  <c r="ONL28" i="38"/>
  <c r="ONM28" i="38" s="1"/>
  <c r="OMF28" i="38"/>
  <c r="OMG28" i="38" s="1"/>
  <c r="OKZ28" i="38"/>
  <c r="OLA28" i="38" s="1"/>
  <c r="OJT28" i="38"/>
  <c r="OJU28" i="38" s="1"/>
  <c r="OIN28" i="38"/>
  <c r="OIO28" i="38" s="1"/>
  <c r="OHH28" i="38"/>
  <c r="OHI28" i="38" s="1"/>
  <c r="OGB28" i="38"/>
  <c r="OGC28" i="38" s="1"/>
  <c r="OEV28" i="38"/>
  <c r="OEW28" i="38" s="1"/>
  <c r="ODP28" i="38"/>
  <c r="ODQ28" i="38" s="1"/>
  <c r="OCJ28" i="38"/>
  <c r="OCK28" i="38" s="1"/>
  <c r="OBD28" i="38"/>
  <c r="OBE28" i="38" s="1"/>
  <c r="NZX28" i="38"/>
  <c r="NZY28" i="38" s="1"/>
  <c r="NYR28" i="38"/>
  <c r="NYS28" i="38" s="1"/>
  <c r="NXL28" i="38"/>
  <c r="NXM28" i="38" s="1"/>
  <c r="NWF28" i="38"/>
  <c r="NWG28" i="38" s="1"/>
  <c r="NUZ28" i="38"/>
  <c r="NVA28" i="38" s="1"/>
  <c r="NTT28" i="38"/>
  <c r="NTU28" i="38" s="1"/>
  <c r="NSN28" i="38"/>
  <c r="NSO28" i="38" s="1"/>
  <c r="NRH28" i="38"/>
  <c r="NRI28" i="38" s="1"/>
  <c r="NQB28" i="38"/>
  <c r="NQC28" i="38" s="1"/>
  <c r="NOV28" i="38"/>
  <c r="NOW28" i="38" s="1"/>
  <c r="NNP28" i="38"/>
  <c r="NNQ28" i="38" s="1"/>
  <c r="NMJ28" i="38"/>
  <c r="NMK28" i="38" s="1"/>
  <c r="NLD28" i="38"/>
  <c r="NLE28" i="38" s="1"/>
  <c r="NJX28" i="38"/>
  <c r="NJY28" i="38" s="1"/>
  <c r="NIR28" i="38"/>
  <c r="NIS28" i="38" s="1"/>
  <c r="NHL28" i="38"/>
  <c r="NHM28" i="38" s="1"/>
  <c r="NGF28" i="38"/>
  <c r="NGG28" i="38" s="1"/>
  <c r="NEZ28" i="38"/>
  <c r="NFA28" i="38" s="1"/>
  <c r="NDT28" i="38"/>
  <c r="NDU28" i="38" s="1"/>
  <c r="NCN28" i="38"/>
  <c r="NCO28" i="38" s="1"/>
  <c r="NBH28" i="38"/>
  <c r="NBI28" i="38" s="1"/>
  <c r="NAB28" i="38"/>
  <c r="NAC28" i="38" s="1"/>
  <c r="MYV28" i="38"/>
  <c r="MYW28" i="38" s="1"/>
  <c r="MXP28" i="38"/>
  <c r="MXQ28" i="38" s="1"/>
  <c r="MWJ28" i="38"/>
  <c r="MWK28" i="38" s="1"/>
  <c r="MVD28" i="38"/>
  <c r="MVE28" i="38" s="1"/>
  <c r="MTX28" i="38"/>
  <c r="MTY28" i="38" s="1"/>
  <c r="MSR28" i="38"/>
  <c r="MSS28" i="38" s="1"/>
  <c r="MRL28" i="38"/>
  <c r="MRM28" i="38" s="1"/>
  <c r="MQF28" i="38"/>
  <c r="MQG28" i="38" s="1"/>
  <c r="MOZ28" i="38"/>
  <c r="MPA28" i="38" s="1"/>
  <c r="MNT28" i="38"/>
  <c r="MNU28" i="38" s="1"/>
  <c r="MMN28" i="38"/>
  <c r="MMO28" i="38" s="1"/>
  <c r="MLH28" i="38"/>
  <c r="MLI28" i="38" s="1"/>
  <c r="MKB28" i="38"/>
  <c r="MKC28" i="38" s="1"/>
  <c r="MIV28" i="38"/>
  <c r="MIW28" i="38" s="1"/>
  <c r="MHP28" i="38"/>
  <c r="MHQ28" i="38" s="1"/>
  <c r="MGJ28" i="38"/>
  <c r="MGK28" i="38" s="1"/>
  <c r="MFD28" i="38"/>
  <c r="MFE28" i="38" s="1"/>
  <c r="MDX28" i="38"/>
  <c r="MDY28" i="38" s="1"/>
  <c r="MCR28" i="38"/>
  <c r="MCS28" i="38" s="1"/>
  <c r="MBL28" i="38"/>
  <c r="MBM28" i="38" s="1"/>
  <c r="MAF28" i="38"/>
  <c r="MAG28" i="38" s="1"/>
  <c r="LYZ28" i="38"/>
  <c r="LZA28" i="38" s="1"/>
  <c r="LXT28" i="38"/>
  <c r="LXU28" i="38" s="1"/>
  <c r="LWN28" i="38"/>
  <c r="LWO28" i="38" s="1"/>
  <c r="LVH28" i="38"/>
  <c r="LVI28" i="38" s="1"/>
  <c r="LUB28" i="38"/>
  <c r="LUC28" i="38" s="1"/>
  <c r="LSV28" i="38"/>
  <c r="LSW28" i="38" s="1"/>
  <c r="LRP28" i="38"/>
  <c r="LRQ28" i="38" s="1"/>
  <c r="LQJ28" i="38"/>
  <c r="LQK28" i="38" s="1"/>
  <c r="LPD28" i="38"/>
  <c r="LPE28" i="38" s="1"/>
  <c r="LNX28" i="38"/>
  <c r="LNY28" i="38" s="1"/>
  <c r="LMR28" i="38"/>
  <c r="LMS28" i="38" s="1"/>
  <c r="LLL28" i="38"/>
  <c r="LLM28" i="38" s="1"/>
  <c r="LKF28" i="38"/>
  <c r="LKG28" i="38" s="1"/>
  <c r="LIZ28" i="38"/>
  <c r="LJA28" i="38" s="1"/>
  <c r="LHT28" i="38"/>
  <c r="LHU28" i="38" s="1"/>
  <c r="LGN28" i="38"/>
  <c r="LGO28" i="38" s="1"/>
  <c r="LFH28" i="38"/>
  <c r="LFI28" i="38" s="1"/>
  <c r="LEB28" i="38"/>
  <c r="LEC28" i="38" s="1"/>
  <c r="LCV28" i="38"/>
  <c r="LCW28" i="38" s="1"/>
  <c r="LBP28" i="38"/>
  <c r="LBQ28" i="38" s="1"/>
  <c r="LAJ28" i="38"/>
  <c r="LAK28" i="38" s="1"/>
  <c r="KZD28" i="38"/>
  <c r="KZE28" i="38" s="1"/>
  <c r="KXX28" i="38"/>
  <c r="KXY28" i="38" s="1"/>
  <c r="KWR28" i="38"/>
  <c r="KWS28" i="38" s="1"/>
  <c r="KVL28" i="38"/>
  <c r="KVM28" i="38" s="1"/>
  <c r="KUF28" i="38"/>
  <c r="KUG28" i="38" s="1"/>
  <c r="KSZ28" i="38"/>
  <c r="KTA28" i="38" s="1"/>
  <c r="KRT28" i="38"/>
  <c r="KRU28" i="38" s="1"/>
  <c r="KQN28" i="38"/>
  <c r="KQO28" i="38" s="1"/>
  <c r="PUB28" i="38"/>
  <c r="PUC28" i="38" s="1"/>
  <c r="OTH28" i="38"/>
  <c r="OTI28" i="38" s="1"/>
  <c r="KPH28" i="38"/>
  <c r="KPI28" i="38" s="1"/>
  <c r="KLP28" i="38"/>
  <c r="KLQ28" i="38" s="1"/>
  <c r="KJL28" i="38"/>
  <c r="KJM28" i="38" s="1"/>
  <c r="KHP28" i="38"/>
  <c r="KHQ28" i="38" s="1"/>
  <c r="KDP28" i="38"/>
  <c r="KDQ28" i="38" s="1"/>
  <c r="KBT28" i="38"/>
  <c r="KBU28" i="38" s="1"/>
  <c r="JZP28" i="38"/>
  <c r="JZQ28" i="38" s="1"/>
  <c r="JXT28" i="38"/>
  <c r="JXU28" i="38" s="1"/>
  <c r="JTT28" i="38"/>
  <c r="JTU28" i="38" s="1"/>
  <c r="JRX28" i="38"/>
  <c r="JRY28" i="38" s="1"/>
  <c r="JPT28" i="38"/>
  <c r="JPU28" i="38" s="1"/>
  <c r="JNX28" i="38"/>
  <c r="JNY28" i="38" s="1"/>
  <c r="JMB28" i="38"/>
  <c r="JMC28" i="38" s="1"/>
  <c r="JKN28" i="38"/>
  <c r="JKO28" i="38" s="1"/>
  <c r="JIR28" i="38"/>
  <c r="JIS28" i="38" s="1"/>
  <c r="JHD28" i="38"/>
  <c r="JHE28" i="38" s="1"/>
  <c r="JFP28" i="38"/>
  <c r="JFQ28" i="38" s="1"/>
  <c r="JDT28" i="38"/>
  <c r="JDU28" i="38" s="1"/>
  <c r="JCF28" i="38"/>
  <c r="JCG28" i="38" s="1"/>
  <c r="JAR28" i="38"/>
  <c r="JAS28" i="38" s="1"/>
  <c r="IYV28" i="38"/>
  <c r="IYW28" i="38" s="1"/>
  <c r="IXH28" i="38"/>
  <c r="IXI28" i="38" s="1"/>
  <c r="IVT28" i="38"/>
  <c r="IVU28" i="38" s="1"/>
  <c r="ITX28" i="38"/>
  <c r="ITY28" i="38" s="1"/>
  <c r="ISJ28" i="38"/>
  <c r="ISK28" i="38" s="1"/>
  <c r="IQV28" i="38"/>
  <c r="IQW28" i="38" s="1"/>
  <c r="IOZ28" i="38"/>
  <c r="IPA28" i="38" s="1"/>
  <c r="INL28" i="38"/>
  <c r="INM28" i="38" s="1"/>
  <c r="ILX28" i="38"/>
  <c r="ILY28" i="38" s="1"/>
  <c r="IKB28" i="38"/>
  <c r="IKC28" i="38" s="1"/>
  <c r="IIN28" i="38"/>
  <c r="IIO28" i="38" s="1"/>
  <c r="IGZ28" i="38"/>
  <c r="IHA28" i="38" s="1"/>
  <c r="IFD28" i="38"/>
  <c r="IFE28" i="38" s="1"/>
  <c r="IDP28" i="38"/>
  <c r="IDQ28" i="38" s="1"/>
  <c r="ICB28" i="38"/>
  <c r="ICC28" i="38" s="1"/>
  <c r="IAF28" i="38"/>
  <c r="IAG28" i="38" s="1"/>
  <c r="HYR28" i="38"/>
  <c r="HYS28" i="38" s="1"/>
  <c r="HXD28" i="38"/>
  <c r="HXE28" i="38" s="1"/>
  <c r="HVH28" i="38"/>
  <c r="HVI28" i="38" s="1"/>
  <c r="HUB28" i="38"/>
  <c r="HUC28" i="38" s="1"/>
  <c r="HSV28" i="38"/>
  <c r="HSW28" i="38" s="1"/>
  <c r="HRP28" i="38"/>
  <c r="HRQ28" i="38" s="1"/>
  <c r="HQJ28" i="38"/>
  <c r="HQK28" i="38" s="1"/>
  <c r="HPD28" i="38"/>
  <c r="HPE28" i="38" s="1"/>
  <c r="HNX28" i="38"/>
  <c r="HNY28" i="38" s="1"/>
  <c r="HMR28" i="38"/>
  <c r="HMS28" i="38" s="1"/>
  <c r="HLL28" i="38"/>
  <c r="HLM28" i="38" s="1"/>
  <c r="HKF28" i="38"/>
  <c r="HKG28" i="38" s="1"/>
  <c r="HIZ28" i="38"/>
  <c r="HJA28" i="38" s="1"/>
  <c r="HHT28" i="38"/>
  <c r="HHU28" i="38" s="1"/>
  <c r="HGN28" i="38"/>
  <c r="HGO28" i="38" s="1"/>
  <c r="HFH28" i="38"/>
  <c r="HFI28" i="38" s="1"/>
  <c r="HEB28" i="38"/>
  <c r="HEC28" i="38" s="1"/>
  <c r="HCV28" i="38"/>
  <c r="HCW28" i="38" s="1"/>
  <c r="HBP28" i="38"/>
  <c r="HBQ28" i="38" s="1"/>
  <c r="HAJ28" i="38"/>
  <c r="HAK28" i="38" s="1"/>
  <c r="GZD28" i="38"/>
  <c r="GZE28" i="38" s="1"/>
  <c r="GXX28" i="38"/>
  <c r="GXY28" i="38" s="1"/>
  <c r="GWR28" i="38"/>
  <c r="GWS28" i="38" s="1"/>
  <c r="GVL28" i="38"/>
  <c r="GVM28" i="38" s="1"/>
  <c r="GUF28" i="38"/>
  <c r="GUG28" i="38" s="1"/>
  <c r="GSZ28" i="38"/>
  <c r="GTA28" i="38" s="1"/>
  <c r="GRT28" i="38"/>
  <c r="GRU28" i="38" s="1"/>
  <c r="GQN28" i="38"/>
  <c r="GQO28" i="38" s="1"/>
  <c r="GPH28" i="38"/>
  <c r="GPI28" i="38" s="1"/>
  <c r="GOB28" i="38"/>
  <c r="GOC28" i="38" s="1"/>
  <c r="GMV28" i="38"/>
  <c r="GMW28" i="38" s="1"/>
  <c r="GLP28" i="38"/>
  <c r="GLQ28" i="38" s="1"/>
  <c r="GKJ28" i="38"/>
  <c r="GKK28" i="38" s="1"/>
  <c r="GJD28" i="38"/>
  <c r="GJE28" i="38" s="1"/>
  <c r="GHX28" i="38"/>
  <c r="GHY28" i="38" s="1"/>
  <c r="GGR28" i="38"/>
  <c r="GGS28" i="38" s="1"/>
  <c r="GFL28" i="38"/>
  <c r="GFM28" i="38" s="1"/>
  <c r="GEF28" i="38"/>
  <c r="GEG28" i="38" s="1"/>
  <c r="GCZ28" i="38"/>
  <c r="GDA28" i="38" s="1"/>
  <c r="GBT28" i="38"/>
  <c r="GBU28" i="38" s="1"/>
  <c r="GAN28" i="38"/>
  <c r="GAO28" i="38" s="1"/>
  <c r="FZH28" i="38"/>
  <c r="FZI28" i="38" s="1"/>
  <c r="FYB28" i="38"/>
  <c r="FYC28" i="38" s="1"/>
  <c r="FWV28" i="38"/>
  <c r="FWW28" i="38" s="1"/>
  <c r="FVP28" i="38"/>
  <c r="FVQ28" i="38" s="1"/>
  <c r="FUJ28" i="38"/>
  <c r="FUK28" i="38" s="1"/>
  <c r="FTD28" i="38"/>
  <c r="FTE28" i="38" s="1"/>
  <c r="FRX28" i="38"/>
  <c r="FRY28" i="38" s="1"/>
  <c r="FQR28" i="38"/>
  <c r="FQS28" i="38" s="1"/>
  <c r="FPL28" i="38"/>
  <c r="FPM28" i="38" s="1"/>
  <c r="FOF28" i="38"/>
  <c r="FOG28" i="38" s="1"/>
  <c r="FMZ28" i="38"/>
  <c r="FNA28" i="38" s="1"/>
  <c r="FLT28" i="38"/>
  <c r="FLU28" i="38" s="1"/>
  <c r="FKN28" i="38"/>
  <c r="FKO28" i="38" s="1"/>
  <c r="FJH28" i="38"/>
  <c r="FJI28" i="38" s="1"/>
  <c r="FIB28" i="38"/>
  <c r="FIC28" i="38" s="1"/>
  <c r="FGV28" i="38"/>
  <c r="FGW28" i="38" s="1"/>
  <c r="FFP28" i="38"/>
  <c r="FFQ28" i="38" s="1"/>
  <c r="FEJ28" i="38"/>
  <c r="FEK28" i="38" s="1"/>
  <c r="FDD28" i="38"/>
  <c r="FDE28" i="38" s="1"/>
  <c r="FBX28" i="38"/>
  <c r="FBY28" i="38" s="1"/>
  <c r="FAR28" i="38"/>
  <c r="FAS28" i="38" s="1"/>
  <c r="EZL28" i="38"/>
  <c r="EZM28" i="38" s="1"/>
  <c r="EYF28" i="38"/>
  <c r="EYG28" i="38" s="1"/>
  <c r="EWZ28" i="38"/>
  <c r="EXA28" i="38" s="1"/>
  <c r="EVT28" i="38"/>
  <c r="EVU28" i="38" s="1"/>
  <c r="EUN28" i="38"/>
  <c r="EUO28" i="38" s="1"/>
  <c r="ETH28" i="38"/>
  <c r="ETI28" i="38" s="1"/>
  <c r="ESB28" i="38"/>
  <c r="ESC28" i="38" s="1"/>
  <c r="EQV28" i="38"/>
  <c r="EQW28" i="38" s="1"/>
  <c r="EPP28" i="38"/>
  <c r="EPQ28" i="38" s="1"/>
  <c r="EOJ28" i="38"/>
  <c r="EOK28" i="38" s="1"/>
  <c r="END28" i="38"/>
  <c r="ENE28" i="38" s="1"/>
  <c r="ELX28" i="38"/>
  <c r="ELY28" i="38" s="1"/>
  <c r="EKR28" i="38"/>
  <c r="EKS28" i="38" s="1"/>
  <c r="EJL28" i="38"/>
  <c r="EJM28" i="38" s="1"/>
  <c r="EIF28" i="38"/>
  <c r="EIG28" i="38" s="1"/>
  <c r="EGZ28" i="38"/>
  <c r="EHA28" i="38" s="1"/>
  <c r="EFT28" i="38"/>
  <c r="EFU28" i="38" s="1"/>
  <c r="EEN28" i="38"/>
  <c r="EEO28" i="38" s="1"/>
  <c r="EDH28" i="38"/>
  <c r="EDI28" i="38" s="1"/>
  <c r="ECB28" i="38"/>
  <c r="ECC28" i="38" s="1"/>
  <c r="EAV28" i="38"/>
  <c r="EAW28" i="38" s="1"/>
  <c r="DZP28" i="38"/>
  <c r="DZQ28" i="38" s="1"/>
  <c r="DYJ28" i="38"/>
  <c r="DYK28" i="38" s="1"/>
  <c r="DXD28" i="38"/>
  <c r="DXE28" i="38" s="1"/>
  <c r="DVX28" i="38"/>
  <c r="DVY28" i="38" s="1"/>
  <c r="DUR28" i="38"/>
  <c r="DUS28" i="38" s="1"/>
  <c r="DTL28" i="38"/>
  <c r="DTM28" i="38" s="1"/>
  <c r="DSF28" i="38"/>
  <c r="DSG28" i="38" s="1"/>
  <c r="DQZ28" i="38"/>
  <c r="DRA28" i="38" s="1"/>
  <c r="DPT28" i="38"/>
  <c r="DPU28" i="38" s="1"/>
  <c r="DON28" i="38"/>
  <c r="DOO28" i="38" s="1"/>
  <c r="DNH28" i="38"/>
  <c r="DNI28" i="38" s="1"/>
  <c r="DMB28" i="38"/>
  <c r="DMC28" i="38" s="1"/>
  <c r="DKV28" i="38"/>
  <c r="DKW28" i="38" s="1"/>
  <c r="DJP28" i="38"/>
  <c r="DJQ28" i="38" s="1"/>
  <c r="DIJ28" i="38"/>
  <c r="DIK28" i="38" s="1"/>
  <c r="DHD28" i="38"/>
  <c r="DHE28" i="38" s="1"/>
  <c r="DFX28" i="38"/>
  <c r="DFY28" i="38" s="1"/>
  <c r="DER28" i="38"/>
  <c r="DES28" i="38" s="1"/>
  <c r="DDL28" i="38"/>
  <c r="DDM28" i="38" s="1"/>
  <c r="DCF28" i="38"/>
  <c r="DCG28" i="38" s="1"/>
  <c r="DAZ28" i="38"/>
  <c r="DBA28" i="38" s="1"/>
  <c r="CZT28" i="38"/>
  <c r="CZU28" i="38" s="1"/>
  <c r="CYN28" i="38"/>
  <c r="CYO28" i="38" s="1"/>
  <c r="CXH28" i="38"/>
  <c r="CXI28" i="38" s="1"/>
  <c r="CWB28" i="38"/>
  <c r="CWC28" i="38" s="1"/>
  <c r="CUV28" i="38"/>
  <c r="CUW28" i="38" s="1"/>
  <c r="CTP28" i="38"/>
  <c r="CTQ28" i="38" s="1"/>
  <c r="CSJ28" i="38"/>
  <c r="CSK28" i="38" s="1"/>
  <c r="WGJ28" i="38"/>
  <c r="WGK28" i="38" s="1"/>
  <c r="RRH28" i="38"/>
  <c r="RRI28" i="38" s="1"/>
  <c r="QQN28" i="38"/>
  <c r="QQO28" i="38" s="1"/>
  <c r="PRP28" i="38"/>
  <c r="PRQ28" i="38" s="1"/>
  <c r="PDD28" i="38"/>
  <c r="PDE28" i="38" s="1"/>
  <c r="KLH28" i="38"/>
  <c r="KLI28" i="38" s="1"/>
  <c r="KHH28" i="38"/>
  <c r="KHI28" i="38" s="1"/>
  <c r="KFL28" i="38"/>
  <c r="KFM28" i="38" s="1"/>
  <c r="KDH28" i="38"/>
  <c r="KDI28" i="38" s="1"/>
  <c r="KBL28" i="38"/>
  <c r="KBM28" i="38" s="1"/>
  <c r="JXL28" i="38"/>
  <c r="JXM28" i="38" s="1"/>
  <c r="JVP28" i="38"/>
  <c r="JVQ28" i="38" s="1"/>
  <c r="JTL28" i="38"/>
  <c r="JTM28" i="38" s="1"/>
  <c r="JRP28" i="38"/>
  <c r="JRQ28" i="38" s="1"/>
  <c r="JNP28" i="38"/>
  <c r="JNQ28" i="38" s="1"/>
  <c r="JKF28" i="38"/>
  <c r="JKG28" i="38" s="1"/>
  <c r="JFH28" i="38"/>
  <c r="JFI28" i="38" s="1"/>
  <c r="JAJ28" i="38"/>
  <c r="JAK28" i="38" s="1"/>
  <c r="IVL28" i="38"/>
  <c r="IVM28" i="38" s="1"/>
  <c r="IQN28" i="38"/>
  <c r="IQO28" i="38" s="1"/>
  <c r="ILP28" i="38"/>
  <c r="ILQ28" i="38" s="1"/>
  <c r="IGR28" i="38"/>
  <c r="IGS28" i="38" s="1"/>
  <c r="IBT28" i="38"/>
  <c r="IBU28" i="38" s="1"/>
  <c r="HWV28" i="38"/>
  <c r="HWW28" i="38" s="1"/>
  <c r="QNT28" i="38"/>
  <c r="QNU28" i="38" s="1"/>
  <c r="PPL28" i="38"/>
  <c r="PPM28" i="38" s="1"/>
  <c r="OQN28" i="38"/>
  <c r="OQO28" i="38" s="1"/>
  <c r="KOB28" i="38"/>
  <c r="KOC28" i="38" s="1"/>
  <c r="KKZ28" i="38"/>
  <c r="KLA28" i="38" s="1"/>
  <c r="KJD28" i="38"/>
  <c r="KJE28" i="38" s="1"/>
  <c r="KGZ28" i="38"/>
  <c r="KHA28" i="38" s="1"/>
  <c r="KFD28" i="38"/>
  <c r="KFE28" i="38" s="1"/>
  <c r="KBD28" i="38"/>
  <c r="KBE28" i="38" s="1"/>
  <c r="JZH28" i="38"/>
  <c r="JZI28" i="38" s="1"/>
  <c r="JXD28" i="38"/>
  <c r="JXE28" i="38" s="1"/>
  <c r="JVH28" i="38"/>
  <c r="JVI28" i="38" s="1"/>
  <c r="JRH28" i="38"/>
  <c r="JRI28" i="38" s="1"/>
  <c r="JPL28" i="38"/>
  <c r="JPM28" i="38" s="1"/>
  <c r="JNH28" i="38"/>
  <c r="JNI28" i="38" s="1"/>
  <c r="JLT28" i="38"/>
  <c r="JLU28" i="38" s="1"/>
  <c r="JJX28" i="38"/>
  <c r="JJY28" i="38" s="1"/>
  <c r="JIJ28" i="38"/>
  <c r="JIK28" i="38" s="1"/>
  <c r="JGV28" i="38"/>
  <c r="JGW28" i="38" s="1"/>
  <c r="JEZ28" i="38"/>
  <c r="JFA28" i="38" s="1"/>
  <c r="JDL28" i="38"/>
  <c r="JDM28" i="38" s="1"/>
  <c r="JBX28" i="38"/>
  <c r="JBY28" i="38" s="1"/>
  <c r="JAB28" i="38"/>
  <c r="JAC28" i="38" s="1"/>
  <c r="IYN28" i="38"/>
  <c r="IYO28" i="38" s="1"/>
  <c r="IWZ28" i="38"/>
  <c r="IXA28" i="38" s="1"/>
  <c r="IVD28" i="38"/>
  <c r="IVE28" i="38" s="1"/>
  <c r="ITP28" i="38"/>
  <c r="ITQ28" i="38" s="1"/>
  <c r="ISB28" i="38"/>
  <c r="ISC28" i="38" s="1"/>
  <c r="IQF28" i="38"/>
  <c r="IQG28" i="38" s="1"/>
  <c r="IOR28" i="38"/>
  <c r="IOS28" i="38" s="1"/>
  <c r="IND28" i="38"/>
  <c r="INE28" i="38" s="1"/>
  <c r="ILH28" i="38"/>
  <c r="ILI28" i="38" s="1"/>
  <c r="IJT28" i="38"/>
  <c r="IJU28" i="38" s="1"/>
  <c r="IIF28" i="38"/>
  <c r="IIG28" i="38" s="1"/>
  <c r="IGJ28" i="38"/>
  <c r="IGK28" i="38" s="1"/>
  <c r="IEV28" i="38"/>
  <c r="IEW28" i="38" s="1"/>
  <c r="IDH28" i="38"/>
  <c r="IDI28" i="38" s="1"/>
  <c r="IBL28" i="38"/>
  <c r="IBM28" i="38" s="1"/>
  <c r="HZX28" i="38"/>
  <c r="HZY28" i="38" s="1"/>
  <c r="HYJ28" i="38"/>
  <c r="HYK28" i="38" s="1"/>
  <c r="HWN28" i="38"/>
  <c r="HWO28" i="38" s="1"/>
  <c r="HUZ28" i="38"/>
  <c r="HVA28" i="38" s="1"/>
  <c r="HTT28" i="38"/>
  <c r="HTU28" i="38" s="1"/>
  <c r="HSN28" i="38"/>
  <c r="HSO28" i="38" s="1"/>
  <c r="HRH28" i="38"/>
  <c r="HRI28" i="38" s="1"/>
  <c r="HQB28" i="38"/>
  <c r="HQC28" i="38" s="1"/>
  <c r="HOV28" i="38"/>
  <c r="HOW28" i="38" s="1"/>
  <c r="HNP28" i="38"/>
  <c r="HNQ28" i="38" s="1"/>
  <c r="HMJ28" i="38"/>
  <c r="HMK28" i="38" s="1"/>
  <c r="HLD28" i="38"/>
  <c r="HLE28" i="38" s="1"/>
  <c r="HJX28" i="38"/>
  <c r="HJY28" i="38" s="1"/>
  <c r="HIR28" i="38"/>
  <c r="HIS28" i="38" s="1"/>
  <c r="HHL28" i="38"/>
  <c r="HHM28" i="38" s="1"/>
  <c r="HGF28" i="38"/>
  <c r="HGG28" i="38" s="1"/>
  <c r="HEZ28" i="38"/>
  <c r="HFA28" i="38" s="1"/>
  <c r="HDT28" i="38"/>
  <c r="HDU28" i="38" s="1"/>
  <c r="HCN28" i="38"/>
  <c r="HCO28" i="38" s="1"/>
  <c r="HBH28" i="38"/>
  <c r="HBI28" i="38" s="1"/>
  <c r="HAB28" i="38"/>
  <c r="HAC28" i="38" s="1"/>
  <c r="GYV28" i="38"/>
  <c r="GYW28" i="38" s="1"/>
  <c r="GXP28" i="38"/>
  <c r="GXQ28" i="38" s="1"/>
  <c r="GWJ28" i="38"/>
  <c r="GWK28" i="38" s="1"/>
  <c r="GVD28" i="38"/>
  <c r="GVE28" i="38" s="1"/>
  <c r="GTX28" i="38"/>
  <c r="GTY28" i="38" s="1"/>
  <c r="GSR28" i="38"/>
  <c r="GSS28" i="38" s="1"/>
  <c r="GRL28" i="38"/>
  <c r="GRM28" i="38" s="1"/>
  <c r="GQF28" i="38"/>
  <c r="GQG28" i="38" s="1"/>
  <c r="GOZ28" i="38"/>
  <c r="GPA28" i="38" s="1"/>
  <c r="GNT28" i="38"/>
  <c r="GNU28" i="38" s="1"/>
  <c r="GMN28" i="38"/>
  <c r="GMO28" i="38" s="1"/>
  <c r="GLH28" i="38"/>
  <c r="GLI28" i="38" s="1"/>
  <c r="GKB28" i="38"/>
  <c r="GKC28" i="38" s="1"/>
  <c r="GIV28" i="38"/>
  <c r="GIW28" i="38" s="1"/>
  <c r="GHP28" i="38"/>
  <c r="GHQ28" i="38" s="1"/>
  <c r="GGJ28" i="38"/>
  <c r="GGK28" i="38" s="1"/>
  <c r="GFD28" i="38"/>
  <c r="GFE28" i="38" s="1"/>
  <c r="GDX28" i="38"/>
  <c r="GDY28" i="38" s="1"/>
  <c r="GCR28" i="38"/>
  <c r="GCS28" i="38" s="1"/>
  <c r="GBL28" i="38"/>
  <c r="GBM28" i="38" s="1"/>
  <c r="GAF28" i="38"/>
  <c r="GAG28" i="38" s="1"/>
  <c r="FYZ28" i="38"/>
  <c r="FZA28" i="38" s="1"/>
  <c r="FXT28" i="38"/>
  <c r="FXU28" i="38" s="1"/>
  <c r="FWN28" i="38"/>
  <c r="FWO28" i="38" s="1"/>
  <c r="FVH28" i="38"/>
  <c r="FVI28" i="38" s="1"/>
  <c r="FUB28" i="38"/>
  <c r="FUC28" i="38" s="1"/>
  <c r="FSV28" i="38"/>
  <c r="FSW28" i="38" s="1"/>
  <c r="FRP28" i="38"/>
  <c r="FRQ28" i="38" s="1"/>
  <c r="FQJ28" i="38"/>
  <c r="FQK28" i="38" s="1"/>
  <c r="FPD28" i="38"/>
  <c r="FPE28" i="38" s="1"/>
  <c r="FNX28" i="38"/>
  <c r="FNY28" i="38" s="1"/>
  <c r="FMR28" i="38"/>
  <c r="FMS28" i="38" s="1"/>
  <c r="FLL28" i="38"/>
  <c r="FLM28" i="38" s="1"/>
  <c r="FKF28" i="38"/>
  <c r="FKG28" i="38" s="1"/>
  <c r="FIZ28" i="38"/>
  <c r="FJA28" i="38" s="1"/>
  <c r="FHT28" i="38"/>
  <c r="FHU28" i="38" s="1"/>
  <c r="FGN28" i="38"/>
  <c r="FGO28" i="38" s="1"/>
  <c r="FFH28" i="38"/>
  <c r="FFI28" i="38" s="1"/>
  <c r="FEB28" i="38"/>
  <c r="FEC28" i="38" s="1"/>
  <c r="FCV28" i="38"/>
  <c r="FCW28" i="38" s="1"/>
  <c r="FBP28" i="38"/>
  <c r="FBQ28" i="38" s="1"/>
  <c r="FAJ28" i="38"/>
  <c r="FAK28" i="38" s="1"/>
  <c r="EZD28" i="38"/>
  <c r="EZE28" i="38" s="1"/>
  <c r="EXX28" i="38"/>
  <c r="EXY28" i="38" s="1"/>
  <c r="EWR28" i="38"/>
  <c r="EWS28" i="38" s="1"/>
  <c r="EVL28" i="38"/>
  <c r="EVM28" i="38" s="1"/>
  <c r="EUF28" i="38"/>
  <c r="EUG28" i="38" s="1"/>
  <c r="ESZ28" i="38"/>
  <c r="ETA28" i="38" s="1"/>
  <c r="ERT28" i="38"/>
  <c r="ERU28" i="38" s="1"/>
  <c r="EQN28" i="38"/>
  <c r="EQO28" i="38" s="1"/>
  <c r="EPH28" i="38"/>
  <c r="EPI28" i="38" s="1"/>
  <c r="EOB28" i="38"/>
  <c r="EOC28" i="38" s="1"/>
  <c r="EMV28" i="38"/>
  <c r="EMW28" i="38" s="1"/>
  <c r="ELP28" i="38"/>
  <c r="ELQ28" i="38" s="1"/>
  <c r="EKJ28" i="38"/>
  <c r="EKK28" i="38" s="1"/>
  <c r="EJD28" i="38"/>
  <c r="EJE28" i="38" s="1"/>
  <c r="EHX28" i="38"/>
  <c r="EHY28" i="38" s="1"/>
  <c r="EGR28" i="38"/>
  <c r="EGS28" i="38" s="1"/>
  <c r="EFL28" i="38"/>
  <c r="EFM28" i="38" s="1"/>
  <c r="EEF28" i="38"/>
  <c r="EEG28" i="38" s="1"/>
  <c r="ECZ28" i="38"/>
  <c r="EDA28" i="38" s="1"/>
  <c r="EBT28" i="38"/>
  <c r="EBU28" i="38" s="1"/>
  <c r="EAN28" i="38"/>
  <c r="EAO28" i="38" s="1"/>
  <c r="DZH28" i="38"/>
  <c r="DZI28" i="38" s="1"/>
  <c r="DYB28" i="38"/>
  <c r="DYC28" i="38" s="1"/>
  <c r="DWV28" i="38"/>
  <c r="DWW28" i="38" s="1"/>
  <c r="DVP28" i="38"/>
  <c r="DVQ28" i="38" s="1"/>
  <c r="DUJ28" i="38"/>
  <c r="DUK28" i="38" s="1"/>
  <c r="DTD28" i="38"/>
  <c r="DTE28" i="38" s="1"/>
  <c r="DRX28" i="38"/>
  <c r="DRY28" i="38" s="1"/>
  <c r="DQR28" i="38"/>
  <c r="DQS28" i="38" s="1"/>
  <c r="DPL28" i="38"/>
  <c r="DPM28" i="38" s="1"/>
  <c r="DOF28" i="38"/>
  <c r="DOG28" i="38" s="1"/>
  <c r="DMZ28" i="38"/>
  <c r="DNA28" i="38" s="1"/>
  <c r="DLT28" i="38"/>
  <c r="DLU28" i="38" s="1"/>
  <c r="DKN28" i="38"/>
  <c r="DKO28" i="38" s="1"/>
  <c r="DJH28" i="38"/>
  <c r="DJI28" i="38" s="1"/>
  <c r="DIB28" i="38"/>
  <c r="DIC28" i="38" s="1"/>
  <c r="DGV28" i="38"/>
  <c r="DGW28" i="38" s="1"/>
  <c r="DFP28" i="38"/>
  <c r="DFQ28" i="38" s="1"/>
  <c r="DEJ28" i="38"/>
  <c r="DEK28" i="38" s="1"/>
  <c r="DDD28" i="38"/>
  <c r="DDE28" i="38" s="1"/>
  <c r="DBX28" i="38"/>
  <c r="DBY28" i="38" s="1"/>
  <c r="DAR28" i="38"/>
  <c r="DAS28" i="38" s="1"/>
  <c r="CZL28" i="38"/>
  <c r="CZM28" i="38" s="1"/>
  <c r="CYF28" i="38"/>
  <c r="CYG28" i="38" s="1"/>
  <c r="CWZ28" i="38"/>
  <c r="CXA28" i="38" s="1"/>
  <c r="CVT28" i="38"/>
  <c r="CVU28" i="38" s="1"/>
  <c r="CUN28" i="38"/>
  <c r="CUO28" i="38" s="1"/>
  <c r="CTH28" i="38"/>
  <c r="CTI28" i="38" s="1"/>
  <c r="CSB28" i="38"/>
  <c r="CSC28" i="38" s="1"/>
  <c r="CQV28" i="38"/>
  <c r="CQW28" i="38" s="1"/>
  <c r="CPP28" i="38"/>
  <c r="CPQ28" i="38" s="1"/>
  <c r="VUZ28" i="38"/>
  <c r="VVA28" i="38" s="1"/>
  <c r="RKF28" i="38"/>
  <c r="RKG28" i="38" s="1"/>
  <c r="PAJ28" i="38"/>
  <c r="PAK28" i="38" s="1"/>
  <c r="KKR28" i="38"/>
  <c r="KKS28" i="38" s="1"/>
  <c r="KIV28" i="38"/>
  <c r="KIW28" i="38" s="1"/>
  <c r="KEV28" i="38"/>
  <c r="KEW28" i="38" s="1"/>
  <c r="KCZ28" i="38"/>
  <c r="KDA28" i="38" s="1"/>
  <c r="KAV28" i="38"/>
  <c r="KAW28" i="38" s="1"/>
  <c r="JYZ28" i="38"/>
  <c r="JZA28" i="38" s="1"/>
  <c r="JUZ28" i="38"/>
  <c r="JVA28" i="38" s="1"/>
  <c r="JTD28" i="38"/>
  <c r="JTE28" i="38" s="1"/>
  <c r="JQZ28" i="38"/>
  <c r="JRA28" i="38" s="1"/>
  <c r="JPD28" i="38"/>
  <c r="JPE28" i="38" s="1"/>
  <c r="JLL28" i="38"/>
  <c r="JLM28" i="38" s="1"/>
  <c r="JGN28" i="38"/>
  <c r="JGO28" i="38" s="1"/>
  <c r="JBP28" i="38"/>
  <c r="JBQ28" i="38" s="1"/>
  <c r="IWR28" i="38"/>
  <c r="IWS28" i="38" s="1"/>
  <c r="IRT28" i="38"/>
  <c r="IRU28" i="38" s="1"/>
  <c r="IMV28" i="38"/>
  <c r="IMW28" i="38" s="1"/>
  <c r="IHX28" i="38"/>
  <c r="IHY28" i="38" s="1"/>
  <c r="ICZ28" i="38"/>
  <c r="IDA28" i="38" s="1"/>
  <c r="HYB28" i="38"/>
  <c r="HYC28" i="38" s="1"/>
  <c r="RHL28" i="38"/>
  <c r="RHM28" i="38" s="1"/>
  <c r="QGR28" i="38"/>
  <c r="QGS28" i="38" s="1"/>
  <c r="KMV28" i="38"/>
  <c r="KMW28" i="38" s="1"/>
  <c r="KIN28" i="38"/>
  <c r="KIO28" i="38" s="1"/>
  <c r="KGR28" i="38"/>
  <c r="KGS28" i="38" s="1"/>
  <c r="KEN28" i="38"/>
  <c r="KEO28" i="38" s="1"/>
  <c r="KCR28" i="38"/>
  <c r="KCS28" i="38" s="1"/>
  <c r="JYR28" i="38"/>
  <c r="JYS28" i="38" s="1"/>
  <c r="JWV28" i="38"/>
  <c r="JWW28" i="38" s="1"/>
  <c r="JUR28" i="38"/>
  <c r="JUS28" i="38" s="1"/>
  <c r="JSV28" i="38"/>
  <c r="JSW28" i="38" s="1"/>
  <c r="JOV28" i="38"/>
  <c r="JOW28" i="38" s="1"/>
  <c r="JMZ28" i="38"/>
  <c r="JNA28" i="38" s="1"/>
  <c r="JLD28" i="38"/>
  <c r="JLE28" i="38" s="1"/>
  <c r="JJP28" i="38"/>
  <c r="JJQ28" i="38" s="1"/>
  <c r="JIB28" i="38"/>
  <c r="JIC28" i="38" s="1"/>
  <c r="JGF28" i="38"/>
  <c r="JGG28" i="38" s="1"/>
  <c r="JER28" i="38"/>
  <c r="JES28" i="38" s="1"/>
  <c r="JDD28" i="38"/>
  <c r="JDE28" i="38" s="1"/>
  <c r="JBH28" i="38"/>
  <c r="JBI28" i="38" s="1"/>
  <c r="IZT28" i="38"/>
  <c r="IZU28" i="38" s="1"/>
  <c r="IYF28" i="38"/>
  <c r="IYG28" i="38" s="1"/>
  <c r="IWJ28" i="38"/>
  <c r="IWK28" i="38" s="1"/>
  <c r="IUV28" i="38"/>
  <c r="IUW28" i="38" s="1"/>
  <c r="ITH28" i="38"/>
  <c r="ITI28" i="38" s="1"/>
  <c r="IRL28" i="38"/>
  <c r="IRM28" i="38" s="1"/>
  <c r="IPX28" i="38"/>
  <c r="IPY28" i="38" s="1"/>
  <c r="IOJ28" i="38"/>
  <c r="IOK28" i="38" s="1"/>
  <c r="IMN28" i="38"/>
  <c r="IMO28" i="38" s="1"/>
  <c r="IKZ28" i="38"/>
  <c r="ILA28" i="38" s="1"/>
  <c r="IJL28" i="38"/>
  <c r="IJM28" i="38" s="1"/>
  <c r="IHP28" i="38"/>
  <c r="IHQ28" i="38" s="1"/>
  <c r="IGB28" i="38"/>
  <c r="IGC28" i="38" s="1"/>
  <c r="IEN28" i="38"/>
  <c r="IEO28" i="38" s="1"/>
  <c r="ICR28" i="38"/>
  <c r="ICS28" i="38" s="1"/>
  <c r="IBD28" i="38"/>
  <c r="IBE28" i="38" s="1"/>
  <c r="HZP28" i="38"/>
  <c r="HZQ28" i="38" s="1"/>
  <c r="HXT28" i="38"/>
  <c r="HXU28" i="38" s="1"/>
  <c r="HWF28" i="38"/>
  <c r="HWG28" i="38" s="1"/>
  <c r="HUR28" i="38"/>
  <c r="HUS28" i="38" s="1"/>
  <c r="HTL28" i="38"/>
  <c r="HTM28" i="38" s="1"/>
  <c r="HSF28" i="38"/>
  <c r="HSG28" i="38" s="1"/>
  <c r="HQZ28" i="38"/>
  <c r="HRA28" i="38" s="1"/>
  <c r="HPT28" i="38"/>
  <c r="HPU28" i="38" s="1"/>
  <c r="HON28" i="38"/>
  <c r="HOO28" i="38" s="1"/>
  <c r="HNH28" i="38"/>
  <c r="HNI28" i="38" s="1"/>
  <c r="HMB28" i="38"/>
  <c r="HMC28" i="38" s="1"/>
  <c r="HKV28" i="38"/>
  <c r="HKW28" i="38" s="1"/>
  <c r="HJP28" i="38"/>
  <c r="HJQ28" i="38" s="1"/>
  <c r="HIJ28" i="38"/>
  <c r="HIK28" i="38" s="1"/>
  <c r="HHD28" i="38"/>
  <c r="HHE28" i="38" s="1"/>
  <c r="HFX28" i="38"/>
  <c r="HFY28" i="38" s="1"/>
  <c r="HER28" i="38"/>
  <c r="HES28" i="38" s="1"/>
  <c r="HDL28" i="38"/>
  <c r="HDM28" i="38" s="1"/>
  <c r="HCF28" i="38"/>
  <c r="HCG28" i="38" s="1"/>
  <c r="HAZ28" i="38"/>
  <c r="HBA28" i="38" s="1"/>
  <c r="GZT28" i="38"/>
  <c r="GZU28" i="38" s="1"/>
  <c r="GYN28" i="38"/>
  <c r="GYO28" i="38" s="1"/>
  <c r="GXH28" i="38"/>
  <c r="GXI28" i="38" s="1"/>
  <c r="GWB28" i="38"/>
  <c r="GWC28" i="38" s="1"/>
  <c r="GUV28" i="38"/>
  <c r="GUW28" i="38" s="1"/>
  <c r="GTP28" i="38"/>
  <c r="GTQ28" i="38" s="1"/>
  <c r="GSJ28" i="38"/>
  <c r="GSK28" i="38" s="1"/>
  <c r="GRD28" i="38"/>
  <c r="GRE28" i="38" s="1"/>
  <c r="GPX28" i="38"/>
  <c r="GPY28" i="38" s="1"/>
  <c r="GOR28" i="38"/>
  <c r="GOS28" i="38" s="1"/>
  <c r="GNL28" i="38"/>
  <c r="GNM28" i="38" s="1"/>
  <c r="GMF28" i="38"/>
  <c r="GMG28" i="38" s="1"/>
  <c r="GKZ28" i="38"/>
  <c r="GLA28" i="38" s="1"/>
  <c r="GJT28" i="38"/>
  <c r="GJU28" i="38" s="1"/>
  <c r="GIN28" i="38"/>
  <c r="GIO28" i="38" s="1"/>
  <c r="GHH28" i="38"/>
  <c r="GHI28" i="38" s="1"/>
  <c r="GGB28" i="38"/>
  <c r="GGC28" i="38" s="1"/>
  <c r="GEV28" i="38"/>
  <c r="GEW28" i="38" s="1"/>
  <c r="GDP28" i="38"/>
  <c r="GDQ28" i="38" s="1"/>
  <c r="GCJ28" i="38"/>
  <c r="GCK28" i="38" s="1"/>
  <c r="GBD28" i="38"/>
  <c r="GBE28" i="38" s="1"/>
  <c r="FZX28" i="38"/>
  <c r="FZY28" i="38" s="1"/>
  <c r="FYR28" i="38"/>
  <c r="FYS28" i="38" s="1"/>
  <c r="FXL28" i="38"/>
  <c r="FXM28" i="38" s="1"/>
  <c r="FWF28" i="38"/>
  <c r="FWG28" i="38" s="1"/>
  <c r="FUZ28" i="38"/>
  <c r="FVA28" i="38" s="1"/>
  <c r="FTT28" i="38"/>
  <c r="FTU28" i="38" s="1"/>
  <c r="FSN28" i="38"/>
  <c r="FSO28" i="38" s="1"/>
  <c r="FRH28" i="38"/>
  <c r="FRI28" i="38" s="1"/>
  <c r="FQB28" i="38"/>
  <c r="FQC28" i="38" s="1"/>
  <c r="FOV28" i="38"/>
  <c r="FOW28" i="38" s="1"/>
  <c r="FNP28" i="38"/>
  <c r="FNQ28" i="38" s="1"/>
  <c r="FMJ28" i="38"/>
  <c r="FMK28" i="38" s="1"/>
  <c r="FLD28" i="38"/>
  <c r="FLE28" i="38" s="1"/>
  <c r="FJX28" i="38"/>
  <c r="FJY28" i="38" s="1"/>
  <c r="FIR28" i="38"/>
  <c r="FIS28" i="38" s="1"/>
  <c r="FHL28" i="38"/>
  <c r="FHM28" i="38" s="1"/>
  <c r="FGF28" i="38"/>
  <c r="FGG28" i="38" s="1"/>
  <c r="FEZ28" i="38"/>
  <c r="FFA28" i="38" s="1"/>
  <c r="FDT28" i="38"/>
  <c r="FDU28" i="38" s="1"/>
  <c r="FCN28" i="38"/>
  <c r="FCO28" i="38" s="1"/>
  <c r="FBH28" i="38"/>
  <c r="FBI28" i="38" s="1"/>
  <c r="FAB28" i="38"/>
  <c r="FAC28" i="38" s="1"/>
  <c r="EYV28" i="38"/>
  <c r="EYW28" i="38" s="1"/>
  <c r="EXP28" i="38"/>
  <c r="EXQ28" i="38" s="1"/>
  <c r="EWJ28" i="38"/>
  <c r="EWK28" i="38" s="1"/>
  <c r="EVD28" i="38"/>
  <c r="EVE28" i="38" s="1"/>
  <c r="ETX28" i="38"/>
  <c r="ETY28" i="38" s="1"/>
  <c r="ESR28" i="38"/>
  <c r="ESS28" i="38" s="1"/>
  <c r="ERL28" i="38"/>
  <c r="ERM28" i="38" s="1"/>
  <c r="EQF28" i="38"/>
  <c r="EQG28" i="38" s="1"/>
  <c r="EOZ28" i="38"/>
  <c r="EPA28" i="38" s="1"/>
  <c r="ENT28" i="38"/>
  <c r="ENU28" i="38" s="1"/>
  <c r="EMN28" i="38"/>
  <c r="EMO28" i="38" s="1"/>
  <c r="ELH28" i="38"/>
  <c r="ELI28" i="38" s="1"/>
  <c r="EKB28" i="38"/>
  <c r="EKC28" i="38" s="1"/>
  <c r="EIV28" i="38"/>
  <c r="EIW28" i="38" s="1"/>
  <c r="EHP28" i="38"/>
  <c r="EHQ28" i="38" s="1"/>
  <c r="EGJ28" i="38"/>
  <c r="EGK28" i="38" s="1"/>
  <c r="EFD28" i="38"/>
  <c r="EFE28" i="38" s="1"/>
  <c r="EDX28" i="38"/>
  <c r="EDY28" i="38" s="1"/>
  <c r="ECR28" i="38"/>
  <c r="ECS28" i="38" s="1"/>
  <c r="EBL28" i="38"/>
  <c r="EBM28" i="38" s="1"/>
  <c r="EAF28" i="38"/>
  <c r="EAG28" i="38" s="1"/>
  <c r="DYZ28" i="38"/>
  <c r="DZA28" i="38" s="1"/>
  <c r="DXT28" i="38"/>
  <c r="DXU28" i="38" s="1"/>
  <c r="DWN28" i="38"/>
  <c r="DWO28" i="38" s="1"/>
  <c r="DVH28" i="38"/>
  <c r="DVI28" i="38" s="1"/>
  <c r="DUB28" i="38"/>
  <c r="DUC28" i="38" s="1"/>
  <c r="DSV28" i="38"/>
  <c r="DSW28" i="38" s="1"/>
  <c r="DRP28" i="38"/>
  <c r="DRQ28" i="38" s="1"/>
  <c r="DQJ28" i="38"/>
  <c r="DQK28" i="38" s="1"/>
  <c r="DPD28" i="38"/>
  <c r="DPE28" i="38" s="1"/>
  <c r="DNX28" i="38"/>
  <c r="DNY28" i="38" s="1"/>
  <c r="DMR28" i="38"/>
  <c r="DMS28" i="38" s="1"/>
  <c r="DLL28" i="38"/>
  <c r="DLM28" i="38" s="1"/>
  <c r="DKF28" i="38"/>
  <c r="DKG28" i="38" s="1"/>
  <c r="DIZ28" i="38"/>
  <c r="DJA28" i="38" s="1"/>
  <c r="DHT28" i="38"/>
  <c r="DHU28" i="38" s="1"/>
  <c r="DGN28" i="38"/>
  <c r="DGO28" i="38" s="1"/>
  <c r="DFH28" i="38"/>
  <c r="DFI28" i="38" s="1"/>
  <c r="DEB28" i="38"/>
  <c r="DEC28" i="38" s="1"/>
  <c r="DCV28" i="38"/>
  <c r="DCW28" i="38" s="1"/>
  <c r="DBP28" i="38"/>
  <c r="DBQ28" i="38" s="1"/>
  <c r="DAJ28" i="38"/>
  <c r="DAK28" i="38" s="1"/>
  <c r="CZD28" i="38"/>
  <c r="CZE28" i="38" s="1"/>
  <c r="CXX28" i="38"/>
  <c r="CXY28" i="38" s="1"/>
  <c r="CWR28" i="38"/>
  <c r="CWS28" i="38" s="1"/>
  <c r="CVL28" i="38"/>
  <c r="CVM28" i="38" s="1"/>
  <c r="LUR29" i="38"/>
  <c r="LUS29" i="38" s="1"/>
  <c r="QDX28" i="38"/>
  <c r="QDY28" i="38" s="1"/>
  <c r="KMF28" i="38"/>
  <c r="KMG28" i="38" s="1"/>
  <c r="KKJ28" i="38"/>
  <c r="KKK28" i="38" s="1"/>
  <c r="KIF28" i="38"/>
  <c r="KIG28" i="38" s="1"/>
  <c r="KGJ28" i="38"/>
  <c r="KGK28" i="38" s="1"/>
  <c r="KCJ28" i="38"/>
  <c r="KCK28" i="38" s="1"/>
  <c r="KAN28" i="38"/>
  <c r="KAO28" i="38" s="1"/>
  <c r="JYJ28" i="38"/>
  <c r="JYK28" i="38" s="1"/>
  <c r="JWN28" i="38"/>
  <c r="JWO28" i="38" s="1"/>
  <c r="JSN28" i="38"/>
  <c r="JSO28" i="38" s="1"/>
  <c r="JQR28" i="38"/>
  <c r="JQS28" i="38" s="1"/>
  <c r="JON28" i="38"/>
  <c r="JOO28" i="38" s="1"/>
  <c r="JMR28" i="38"/>
  <c r="JMS28" i="38" s="1"/>
  <c r="JHT28" i="38"/>
  <c r="JHU28" i="38" s="1"/>
  <c r="JCV28" i="38"/>
  <c r="JCW28" i="38" s="1"/>
  <c r="IXX28" i="38"/>
  <c r="IXY28" i="38" s="1"/>
  <c r="ISZ28" i="38"/>
  <c r="ITA28" i="38" s="1"/>
  <c r="IOB28" i="38"/>
  <c r="IOC28" i="38" s="1"/>
  <c r="IJD28" i="38"/>
  <c r="IJE28" i="38" s="1"/>
  <c r="IEF28" i="38"/>
  <c r="IEG28" i="38" s="1"/>
  <c r="HZH28" i="38"/>
  <c r="HZI28" i="38" s="1"/>
  <c r="QXP28" i="38"/>
  <c r="QXQ28" i="38" s="1"/>
  <c r="PWV28" i="38"/>
  <c r="PWW28" i="38" s="1"/>
  <c r="PGN28" i="38"/>
  <c r="PGO28" i="38" s="1"/>
  <c r="KJT28" i="38"/>
  <c r="KJU28" i="38" s="1"/>
  <c r="KHX28" i="38"/>
  <c r="KHY28" i="38" s="1"/>
  <c r="KFT28" i="38"/>
  <c r="KFU28" i="38" s="1"/>
  <c r="KDX28" i="38"/>
  <c r="KDY28" i="38" s="1"/>
  <c r="JZX28" i="38"/>
  <c r="JZY28" i="38" s="1"/>
  <c r="JYB28" i="38"/>
  <c r="JYC28" i="38" s="1"/>
  <c r="JVX28" i="38"/>
  <c r="JVY28" i="38" s="1"/>
  <c r="JUB28" i="38"/>
  <c r="JUC28" i="38" s="1"/>
  <c r="JQB28" i="38"/>
  <c r="JQC28" i="38" s="1"/>
  <c r="JOF28" i="38"/>
  <c r="JOG28" i="38" s="1"/>
  <c r="JIZ28" i="38"/>
  <c r="JJA28" i="38" s="1"/>
  <c r="JEB28" i="38"/>
  <c r="JEC28" i="38" s="1"/>
  <c r="IZD28" i="38"/>
  <c r="IZE28" i="38" s="1"/>
  <c r="IUF28" i="38"/>
  <c r="IUG28" i="38" s="1"/>
  <c r="IPH28" i="38"/>
  <c r="IPI28" i="38" s="1"/>
  <c r="IKJ28" i="38"/>
  <c r="IKK28" i="38" s="1"/>
  <c r="IFL28" i="38"/>
  <c r="IFM28" i="38" s="1"/>
  <c r="IAN28" i="38"/>
  <c r="IAO28" i="38" s="1"/>
  <c r="HVP28" i="38"/>
  <c r="HVQ28" i="38" s="1"/>
  <c r="CPX28" i="38"/>
  <c r="CPY28" i="38" s="1"/>
  <c r="CRT28" i="38"/>
  <c r="CRU28" i="38" s="1"/>
  <c r="CUF28" i="38"/>
  <c r="CUG28" i="38" s="1"/>
  <c r="CXP28" i="38"/>
  <c r="CXQ28" i="38" s="1"/>
  <c r="DGF28" i="38"/>
  <c r="DGG28" i="38" s="1"/>
  <c r="DQB28" i="38"/>
  <c r="DQC28" i="38" s="1"/>
  <c r="DZX28" i="38"/>
  <c r="DZY28" i="38" s="1"/>
  <c r="EJT28" i="38"/>
  <c r="EJU28" i="38" s="1"/>
  <c r="ETP28" i="38"/>
  <c r="ETQ28" i="38" s="1"/>
  <c r="FDL28" i="38"/>
  <c r="FDM28" i="38" s="1"/>
  <c r="FNH28" i="38"/>
  <c r="FNI28" i="38" s="1"/>
  <c r="FXD28" i="38"/>
  <c r="FXE28" i="38" s="1"/>
  <c r="GGZ28" i="38"/>
  <c r="GHA28" i="38" s="1"/>
  <c r="GQV28" i="38"/>
  <c r="GQW28" i="38" s="1"/>
  <c r="HAR28" i="38"/>
  <c r="HAS28" i="38" s="1"/>
  <c r="HKN28" i="38"/>
  <c r="HKO28" i="38" s="1"/>
  <c r="HUJ28" i="38"/>
  <c r="HUK28" i="38" s="1"/>
  <c r="IHH28" i="38"/>
  <c r="IHI28" i="38" s="1"/>
  <c r="IUN28" i="38"/>
  <c r="IUO28" i="38" s="1"/>
  <c r="JHL28" i="38"/>
  <c r="JHM28" i="38" s="1"/>
  <c r="JWF28" i="38"/>
  <c r="JWG28" i="38" s="1"/>
  <c r="KLX28" i="38"/>
  <c r="KLY28" i="38" s="1"/>
  <c r="CQF28" i="38"/>
  <c r="CQG28" i="38" s="1"/>
  <c r="CYV28" i="38"/>
  <c r="CYW28" i="38" s="1"/>
  <c r="DIR28" i="38"/>
  <c r="DIS28" i="38" s="1"/>
  <c r="DSN28" i="38"/>
  <c r="DSO28" i="38" s="1"/>
  <c r="ECJ28" i="38"/>
  <c r="ECK28" i="38" s="1"/>
  <c r="EMF28" i="38"/>
  <c r="EMG28" i="38" s="1"/>
  <c r="EWB28" i="38"/>
  <c r="EWC28" i="38" s="1"/>
  <c r="FFX28" i="38"/>
  <c r="FFY28" i="38" s="1"/>
  <c r="FPT28" i="38"/>
  <c r="FPU28" i="38" s="1"/>
  <c r="FZP28" i="38"/>
  <c r="FZQ28" i="38" s="1"/>
  <c r="GJL28" i="38"/>
  <c r="GJM28" i="38" s="1"/>
  <c r="GTH28" i="38"/>
  <c r="GTI28" i="38" s="1"/>
  <c r="HDD28" i="38"/>
  <c r="HDE28" i="38" s="1"/>
  <c r="HMZ28" i="38"/>
  <c r="HNA28" i="38" s="1"/>
  <c r="HXL28" i="38"/>
  <c r="HXM28" i="38" s="1"/>
  <c r="IKR28" i="38"/>
  <c r="IKS28" i="38" s="1"/>
  <c r="IXP28" i="38"/>
  <c r="IXQ28" i="38" s="1"/>
  <c r="JKV28" i="38"/>
  <c r="JKW28" i="38" s="1"/>
  <c r="KAF28" i="38"/>
  <c r="KAG28" i="38" s="1"/>
  <c r="EB28" i="38"/>
  <c r="EC28" i="38" s="1"/>
  <c r="FH28" i="38"/>
  <c r="FI28" i="38" s="1"/>
  <c r="GN28" i="38"/>
  <c r="GO28" i="38" s="1"/>
  <c r="HT28" i="38"/>
  <c r="HU28" i="38" s="1"/>
  <c r="IZ28" i="38"/>
  <c r="JA28" i="38" s="1"/>
  <c r="KF28" i="38"/>
  <c r="KG28" i="38" s="1"/>
  <c r="LL28" i="38"/>
  <c r="LM28" i="38" s="1"/>
  <c r="MR28" i="38"/>
  <c r="MS28" i="38" s="1"/>
  <c r="NX28" i="38"/>
  <c r="NY28" i="38" s="1"/>
  <c r="PD28" i="38"/>
  <c r="PE28" i="38" s="1"/>
  <c r="QJ28" i="38"/>
  <c r="QK28" i="38" s="1"/>
  <c r="RP28" i="38"/>
  <c r="RQ28" i="38" s="1"/>
  <c r="SV28" i="38"/>
  <c r="SW28" i="38" s="1"/>
  <c r="UB28" i="38"/>
  <c r="UC28" i="38" s="1"/>
  <c r="VH28" i="38"/>
  <c r="VI28" i="38" s="1"/>
  <c r="WN28" i="38"/>
  <c r="WO28" i="38" s="1"/>
  <c r="XT28" i="38"/>
  <c r="XU28" i="38" s="1"/>
  <c r="YZ28" i="38"/>
  <c r="ZA28" i="38" s="1"/>
  <c r="AAF28" i="38"/>
  <c r="AAG28" i="38" s="1"/>
  <c r="ABL28" i="38"/>
  <c r="ABM28" i="38" s="1"/>
  <c r="ACR28" i="38"/>
  <c r="ACS28" i="38" s="1"/>
  <c r="ADX28" i="38"/>
  <c r="ADY28" i="38" s="1"/>
  <c r="AFD28" i="38"/>
  <c r="AFE28" i="38" s="1"/>
  <c r="AGJ28" i="38"/>
  <c r="AGK28" i="38" s="1"/>
  <c r="AHP28" i="38"/>
  <c r="AHQ28" i="38" s="1"/>
  <c r="AIV28" i="38"/>
  <c r="AIW28" i="38" s="1"/>
  <c r="AKB28" i="38"/>
  <c r="AKC28" i="38" s="1"/>
  <c r="ALH28" i="38"/>
  <c r="ALI28" i="38" s="1"/>
  <c r="AMN28" i="38"/>
  <c r="AMO28" i="38" s="1"/>
  <c r="ANT28" i="38"/>
  <c r="ANU28" i="38" s="1"/>
  <c r="AOZ28" i="38"/>
  <c r="APA28" i="38" s="1"/>
  <c r="AQF28" i="38"/>
  <c r="AQG28" i="38" s="1"/>
  <c r="ARL28" i="38"/>
  <c r="ARM28" i="38" s="1"/>
  <c r="ASR28" i="38"/>
  <c r="ASS28" i="38" s="1"/>
  <c r="ATX28" i="38"/>
  <c r="ATY28" i="38" s="1"/>
  <c r="AVD28" i="38"/>
  <c r="AVE28" i="38" s="1"/>
  <c r="AWJ28" i="38"/>
  <c r="AWK28" i="38" s="1"/>
  <c r="AXP28" i="38"/>
  <c r="AXQ28" i="38" s="1"/>
  <c r="AYV28" i="38"/>
  <c r="AYW28" i="38" s="1"/>
  <c r="BAB28" i="38"/>
  <c r="BAC28" i="38" s="1"/>
  <c r="BBH28" i="38"/>
  <c r="BBI28" i="38" s="1"/>
  <c r="BCN28" i="38"/>
  <c r="BCO28" i="38" s="1"/>
  <c r="BDT28" i="38"/>
  <c r="BDU28" i="38" s="1"/>
  <c r="BEZ28" i="38"/>
  <c r="BFA28" i="38" s="1"/>
  <c r="BGF28" i="38"/>
  <c r="BGG28" i="38" s="1"/>
  <c r="BHL28" i="38"/>
  <c r="BHM28" i="38" s="1"/>
  <c r="BIR28" i="38"/>
  <c r="BIS28" i="38" s="1"/>
  <c r="BJX28" i="38"/>
  <c r="BJY28" i="38" s="1"/>
  <c r="BLD28" i="38"/>
  <c r="BLE28" i="38" s="1"/>
  <c r="BMJ28" i="38"/>
  <c r="BMK28" i="38" s="1"/>
  <c r="BNP28" i="38"/>
  <c r="BNQ28" i="38" s="1"/>
  <c r="BOV28" i="38"/>
  <c r="BOW28" i="38" s="1"/>
  <c r="BQB28" i="38"/>
  <c r="BQC28" i="38" s="1"/>
  <c r="BRH28" i="38"/>
  <c r="BRI28" i="38" s="1"/>
  <c r="BSN28" i="38"/>
  <c r="BSO28" i="38" s="1"/>
  <c r="BTT28" i="38"/>
  <c r="BTU28" i="38" s="1"/>
  <c r="BUZ28" i="38"/>
  <c r="BVA28" i="38" s="1"/>
  <c r="BWF28" i="38"/>
  <c r="BWG28" i="38" s="1"/>
  <c r="BXL28" i="38"/>
  <c r="BXM28" i="38" s="1"/>
  <c r="BYR28" i="38"/>
  <c r="BYS28" i="38" s="1"/>
  <c r="BZX28" i="38"/>
  <c r="BZY28" i="38" s="1"/>
  <c r="CBD28" i="38"/>
  <c r="CBE28" i="38" s="1"/>
  <c r="CCJ28" i="38"/>
  <c r="CCK28" i="38" s="1"/>
  <c r="CDP28" i="38"/>
  <c r="CDQ28" i="38" s="1"/>
  <c r="CEV28" i="38"/>
  <c r="CEW28" i="38" s="1"/>
  <c r="CGB28" i="38"/>
  <c r="CGC28" i="38" s="1"/>
  <c r="CHH28" i="38"/>
  <c r="CHI28" i="38" s="1"/>
  <c r="CIN28" i="38"/>
  <c r="CIO28" i="38" s="1"/>
  <c r="CJT28" i="38"/>
  <c r="CJU28" i="38" s="1"/>
  <c r="CKZ28" i="38"/>
  <c r="CLA28" i="38" s="1"/>
  <c r="CMF28" i="38"/>
  <c r="CMG28" i="38" s="1"/>
  <c r="CNL28" i="38"/>
  <c r="CNM28" i="38" s="1"/>
  <c r="COR28" i="38"/>
  <c r="COS28" i="38" s="1"/>
  <c r="CQN28" i="38"/>
  <c r="CQO28" i="38" s="1"/>
  <c r="CSR28" i="38"/>
  <c r="CSS28" i="38" s="1"/>
  <c r="CVD28" i="38"/>
  <c r="CVE28" i="38" s="1"/>
  <c r="DAB28" i="38"/>
  <c r="DAC28" i="38" s="1"/>
  <c r="DJX28" i="38"/>
  <c r="DJY28" i="38" s="1"/>
  <c r="DTT28" i="38"/>
  <c r="DTU28" i="38" s="1"/>
  <c r="EDP28" i="38"/>
  <c r="EDQ28" i="38" s="1"/>
  <c r="ENL28" i="38"/>
  <c r="ENM28" i="38" s="1"/>
  <c r="EXH28" i="38"/>
  <c r="EXI28" i="38" s="1"/>
  <c r="FHD28" i="38"/>
  <c r="FHE28" i="38" s="1"/>
  <c r="FQZ28" i="38"/>
  <c r="FRA28" i="38" s="1"/>
  <c r="GAV28" i="38"/>
  <c r="GAW28" i="38" s="1"/>
  <c r="GKR28" i="38"/>
  <c r="GKS28" i="38" s="1"/>
  <c r="GUN28" i="38"/>
  <c r="GUO28" i="38" s="1"/>
  <c r="HEJ28" i="38"/>
  <c r="HEK28" i="38" s="1"/>
  <c r="HOF28" i="38"/>
  <c r="HOG28" i="38" s="1"/>
  <c r="HYZ28" i="38"/>
  <c r="HZA28" i="38" s="1"/>
  <c r="IMF28" i="38"/>
  <c r="IMG28" i="38" s="1"/>
  <c r="IZL28" i="38"/>
  <c r="IZM28" i="38" s="1"/>
  <c r="JMJ28" i="38"/>
  <c r="JMK28" i="38" s="1"/>
  <c r="KCB28" i="38"/>
  <c r="KCC28" i="38" s="1"/>
  <c r="CSZ28" i="38"/>
  <c r="CTA28" i="38" s="1"/>
  <c r="DBH28" i="38"/>
  <c r="DBI28" i="38" s="1"/>
  <c r="DLD28" i="38"/>
  <c r="DLE28" i="38" s="1"/>
  <c r="DUZ28" i="38"/>
  <c r="DVA28" i="38" s="1"/>
  <c r="EEV28" i="38"/>
  <c r="EEW28" i="38" s="1"/>
  <c r="EOR28" i="38"/>
  <c r="EOS28" i="38" s="1"/>
  <c r="EYN28" i="38"/>
  <c r="EYO28" i="38" s="1"/>
  <c r="FIJ28" i="38"/>
  <c r="FIK28" i="38" s="1"/>
  <c r="FSF28" i="38"/>
  <c r="FSG28" i="38" s="1"/>
  <c r="GCB28" i="38"/>
  <c r="GCC28" i="38" s="1"/>
  <c r="GLX28" i="38"/>
  <c r="GLY28" i="38" s="1"/>
  <c r="GVT28" i="38"/>
  <c r="GVU28" i="38" s="1"/>
  <c r="HFP28" i="38"/>
  <c r="HFQ28" i="38" s="1"/>
  <c r="HPL28" i="38"/>
  <c r="HPM28" i="38" s="1"/>
  <c r="IAV28" i="38"/>
  <c r="IAW28" i="38" s="1"/>
  <c r="INT28" i="38"/>
  <c r="INU28" i="38" s="1"/>
  <c r="JAZ28" i="38"/>
  <c r="JBA28" i="38" s="1"/>
  <c r="KEF28" i="38"/>
  <c r="KEG28" i="38" s="1"/>
  <c r="OWB28" i="38"/>
  <c r="OWC28" i="38" s="1"/>
  <c r="DD28" i="38"/>
  <c r="DE28" i="38" s="1"/>
  <c r="EJ28" i="38"/>
  <c r="EK28" i="38" s="1"/>
  <c r="FP28" i="38"/>
  <c r="FQ28" i="38" s="1"/>
  <c r="GV28" i="38"/>
  <c r="GW28" i="38" s="1"/>
  <c r="IB28" i="38"/>
  <c r="IC28" i="38" s="1"/>
  <c r="JH28" i="38"/>
  <c r="JI28" i="38" s="1"/>
  <c r="KN28" i="38"/>
  <c r="KO28" i="38" s="1"/>
  <c r="LT28" i="38"/>
  <c r="LU28" i="38" s="1"/>
  <c r="MZ28" i="38"/>
  <c r="NA28" i="38" s="1"/>
  <c r="OF28" i="38"/>
  <c r="OG28" i="38" s="1"/>
  <c r="PL28" i="38"/>
  <c r="PM28" i="38" s="1"/>
  <c r="QR28" i="38"/>
  <c r="QS28" i="38" s="1"/>
  <c r="RX28" i="38"/>
  <c r="RY28" i="38" s="1"/>
  <c r="TD28" i="38"/>
  <c r="TE28" i="38" s="1"/>
  <c r="UJ28" i="38"/>
  <c r="UK28" i="38" s="1"/>
  <c r="VP28" i="38"/>
  <c r="VQ28" i="38" s="1"/>
  <c r="WV28" i="38"/>
  <c r="WW28" i="38" s="1"/>
  <c r="YB28" i="38"/>
  <c r="YC28" i="38" s="1"/>
  <c r="ZH28" i="38"/>
  <c r="ZI28" i="38" s="1"/>
  <c r="AAN28" i="38"/>
  <c r="AAO28" i="38" s="1"/>
  <c r="ABT28" i="38"/>
  <c r="ABU28" i="38" s="1"/>
  <c r="ACZ28" i="38"/>
  <c r="ADA28" i="38" s="1"/>
  <c r="AEF28" i="38"/>
  <c r="AEG28" i="38" s="1"/>
  <c r="AFL28" i="38"/>
  <c r="AFM28" i="38" s="1"/>
  <c r="AGR28" i="38"/>
  <c r="AGS28" i="38" s="1"/>
  <c r="AHX28" i="38"/>
  <c r="AHY28" i="38" s="1"/>
  <c r="AJD28" i="38"/>
  <c r="AJE28" i="38" s="1"/>
  <c r="AKJ28" i="38"/>
  <c r="AKK28" i="38" s="1"/>
  <c r="ALP28" i="38"/>
  <c r="ALQ28" i="38" s="1"/>
  <c r="AMV28" i="38"/>
  <c r="AMW28" i="38" s="1"/>
  <c r="AOB28" i="38"/>
  <c r="AOC28" i="38" s="1"/>
  <c r="APH28" i="38"/>
  <c r="API28" i="38" s="1"/>
  <c r="AQN28" i="38"/>
  <c r="AQO28" i="38" s="1"/>
  <c r="ART28" i="38"/>
  <c r="ARU28" i="38" s="1"/>
  <c r="ASZ28" i="38"/>
  <c r="ATA28" i="38" s="1"/>
  <c r="AUF28" i="38"/>
  <c r="AUG28" i="38" s="1"/>
  <c r="AVL28" i="38"/>
  <c r="AVM28" i="38" s="1"/>
  <c r="AWR28" i="38"/>
  <c r="AWS28" i="38" s="1"/>
  <c r="AXX28" i="38"/>
  <c r="AXY28" i="38" s="1"/>
  <c r="AZD28" i="38"/>
  <c r="AZE28" i="38" s="1"/>
  <c r="BAJ28" i="38"/>
  <c r="BAK28" i="38" s="1"/>
  <c r="BBP28" i="38"/>
  <c r="BBQ28" i="38" s="1"/>
  <c r="BCV28" i="38"/>
  <c r="BCW28" i="38" s="1"/>
  <c r="BEB28" i="38"/>
  <c r="BEC28" i="38" s="1"/>
  <c r="BFH28" i="38"/>
  <c r="BFI28" i="38" s="1"/>
  <c r="BGN28" i="38"/>
  <c r="BGO28" i="38" s="1"/>
  <c r="BHT28" i="38"/>
  <c r="BHU28" i="38" s="1"/>
  <c r="BIZ28" i="38"/>
  <c r="BJA28" i="38" s="1"/>
  <c r="BKF28" i="38"/>
  <c r="BKG28" i="38" s="1"/>
  <c r="BLL28" i="38"/>
  <c r="BLM28" i="38" s="1"/>
  <c r="BMR28" i="38"/>
  <c r="BMS28" i="38" s="1"/>
  <c r="BNX28" i="38"/>
  <c r="BNY28" i="38" s="1"/>
  <c r="BPD28" i="38"/>
  <c r="BPE28" i="38" s="1"/>
  <c r="BQJ28" i="38"/>
  <c r="BQK28" i="38" s="1"/>
  <c r="BRP28" i="38"/>
  <c r="BRQ28" i="38" s="1"/>
  <c r="BSV28" i="38"/>
  <c r="BSW28" i="38" s="1"/>
  <c r="BUB28" i="38"/>
  <c r="BUC28" i="38" s="1"/>
  <c r="BVH28" i="38"/>
  <c r="BVI28" i="38" s="1"/>
  <c r="BWN28" i="38"/>
  <c r="BWO28" i="38" s="1"/>
  <c r="BXT28" i="38"/>
  <c r="BXU28" i="38" s="1"/>
  <c r="BYZ28" i="38"/>
  <c r="BZA28" i="38" s="1"/>
  <c r="CAF28" i="38"/>
  <c r="CAG28" i="38" s="1"/>
  <c r="CBL28" i="38"/>
  <c r="CBM28" i="38" s="1"/>
  <c r="CCR28" i="38"/>
  <c r="CCS28" i="38" s="1"/>
  <c r="CDX28" i="38"/>
  <c r="CDY28" i="38" s="1"/>
  <c r="CFD28" i="38"/>
  <c r="CFE28" i="38" s="1"/>
  <c r="CGJ28" i="38"/>
  <c r="CGK28" i="38" s="1"/>
  <c r="CHP28" i="38"/>
  <c r="CHQ28" i="38" s="1"/>
  <c r="CIV28" i="38"/>
  <c r="CIW28" i="38" s="1"/>
  <c r="CKB28" i="38"/>
  <c r="CKC28" i="38" s="1"/>
  <c r="CLH28" i="38"/>
  <c r="CLI28" i="38" s="1"/>
  <c r="CMN28" i="38"/>
  <c r="CMO28" i="38" s="1"/>
  <c r="CNT28" i="38"/>
  <c r="CNU28" i="38" s="1"/>
  <c r="COZ28" i="38"/>
  <c r="CPA28" i="38" s="1"/>
  <c r="CRD28" i="38"/>
  <c r="CRE28" i="38" s="1"/>
  <c r="DCN28" i="38"/>
  <c r="DCO28" i="38" s="1"/>
  <c r="DMJ28" i="38"/>
  <c r="DMK28" i="38" s="1"/>
  <c r="DWF28" i="38"/>
  <c r="DWG28" i="38" s="1"/>
  <c r="EGB28" i="38"/>
  <c r="EGC28" i="38" s="1"/>
  <c r="EPX28" i="38"/>
  <c r="EPY28" i="38" s="1"/>
  <c r="EZT28" i="38"/>
  <c r="EZU28" i="38" s="1"/>
  <c r="FJP28" i="38"/>
  <c r="FJQ28" i="38" s="1"/>
  <c r="FTL28" i="38"/>
  <c r="FTM28" i="38" s="1"/>
  <c r="GDH28" i="38"/>
  <c r="GDI28" i="38" s="1"/>
  <c r="GND28" i="38"/>
  <c r="GNE28" i="38" s="1"/>
  <c r="GWZ28" i="38"/>
  <c r="GXA28" i="38" s="1"/>
  <c r="HGV28" i="38"/>
  <c r="HGW28" i="38" s="1"/>
  <c r="HQR28" i="38"/>
  <c r="HQS28" i="38" s="1"/>
  <c r="ICJ28" i="38"/>
  <c r="ICK28" i="38" s="1"/>
  <c r="IPP28" i="38"/>
  <c r="IPQ28" i="38" s="1"/>
  <c r="JCN28" i="38"/>
  <c r="JCO28" i="38" s="1"/>
  <c r="JQJ28" i="38"/>
  <c r="JQK28" i="38" s="1"/>
  <c r="KGB28" i="38"/>
  <c r="KGC28" i="38" s="1"/>
  <c r="PIB28" i="38"/>
  <c r="PIC28" i="38" s="1"/>
  <c r="CPH28" i="38"/>
  <c r="CPI28" i="38" s="1"/>
  <c r="CWJ28" i="38"/>
  <c r="CWK28" i="38" s="1"/>
  <c r="DDT28" i="38"/>
  <c r="DDU28" i="38" s="1"/>
  <c r="DNP28" i="38"/>
  <c r="DNQ28" i="38" s="1"/>
  <c r="DXL28" i="38"/>
  <c r="DXM28" i="38" s="1"/>
  <c r="EHH28" i="38"/>
  <c r="EHI28" i="38" s="1"/>
  <c r="ERD28" i="38"/>
  <c r="ERE28" i="38" s="1"/>
  <c r="FAZ28" i="38"/>
  <c r="FBA28" i="38" s="1"/>
  <c r="FKV28" i="38"/>
  <c r="FKW28" i="38" s="1"/>
  <c r="FUR28" i="38"/>
  <c r="FUS28" i="38" s="1"/>
  <c r="GEN28" i="38"/>
  <c r="GEO28" i="38" s="1"/>
  <c r="GOJ28" i="38"/>
  <c r="GOK28" i="38" s="1"/>
  <c r="GYF28" i="38"/>
  <c r="GYG28" i="38" s="1"/>
  <c r="HIB28" i="38"/>
  <c r="HIC28" i="38" s="1"/>
  <c r="HRX28" i="38"/>
  <c r="HRY28" i="38" s="1"/>
  <c r="IDX28" i="38"/>
  <c r="IDY28" i="38" s="1"/>
  <c r="IRD28" i="38"/>
  <c r="IRE28" i="38" s="1"/>
  <c r="JEJ28" i="38"/>
  <c r="JEK28" i="38" s="1"/>
  <c r="JSF28" i="38"/>
  <c r="JSG28" i="38" s="1"/>
  <c r="DL28" i="38"/>
  <c r="DM28" i="38" s="1"/>
  <c r="ER28" i="38"/>
  <c r="ES28" i="38" s="1"/>
  <c r="FX28" i="38"/>
  <c r="FY28" i="38" s="1"/>
  <c r="HD28" i="38"/>
  <c r="HE28" i="38" s="1"/>
  <c r="IJ28" i="38"/>
  <c r="IK28" i="38" s="1"/>
  <c r="JP28" i="38"/>
  <c r="JQ28" i="38" s="1"/>
  <c r="KV28" i="38"/>
  <c r="KW28" i="38" s="1"/>
  <c r="MB28" i="38"/>
  <c r="MC28" i="38" s="1"/>
  <c r="NH28" i="38"/>
  <c r="NI28" i="38" s="1"/>
  <c r="ON28" i="38"/>
  <c r="OO28" i="38" s="1"/>
  <c r="PT28" i="38"/>
  <c r="PU28" i="38" s="1"/>
  <c r="QZ28" i="38"/>
  <c r="RA28" i="38" s="1"/>
  <c r="SF28" i="38"/>
  <c r="SG28" i="38" s="1"/>
  <c r="TL28" i="38"/>
  <c r="TM28" i="38" s="1"/>
  <c r="UR28" i="38"/>
  <c r="US28" i="38" s="1"/>
  <c r="VX28" i="38"/>
  <c r="VY28" i="38" s="1"/>
  <c r="XD28" i="38"/>
  <c r="XE28" i="38" s="1"/>
  <c r="YJ28" i="38"/>
  <c r="YK28" i="38" s="1"/>
  <c r="ZP28" i="38"/>
  <c r="ZQ28" i="38" s="1"/>
  <c r="AAV28" i="38"/>
  <c r="AAW28" i="38" s="1"/>
  <c r="ACB28" i="38"/>
  <c r="ACC28" i="38" s="1"/>
  <c r="ADH28" i="38"/>
  <c r="ADI28" i="38" s="1"/>
  <c r="AEN28" i="38"/>
  <c r="AEO28" i="38" s="1"/>
  <c r="AFT28" i="38"/>
  <c r="AFU28" i="38" s="1"/>
  <c r="AGZ28" i="38"/>
  <c r="AHA28" i="38" s="1"/>
  <c r="AIF28" i="38"/>
  <c r="AIG28" i="38" s="1"/>
  <c r="AJL28" i="38"/>
  <c r="AJM28" i="38" s="1"/>
  <c r="AKR28" i="38"/>
  <c r="AKS28" i="38" s="1"/>
  <c r="ALX28" i="38"/>
  <c r="ALY28" i="38" s="1"/>
  <c r="AND28" i="38"/>
  <c r="ANE28" i="38" s="1"/>
  <c r="AOJ28" i="38"/>
  <c r="AOK28" i="38" s="1"/>
  <c r="APP28" i="38"/>
  <c r="APQ28" i="38" s="1"/>
  <c r="AQV28" i="38"/>
  <c r="AQW28" i="38" s="1"/>
  <c r="ASB28" i="38"/>
  <c r="ASC28" i="38" s="1"/>
  <c r="ATH28" i="38"/>
  <c r="ATI28" i="38" s="1"/>
  <c r="AUN28" i="38"/>
  <c r="AUO28" i="38" s="1"/>
  <c r="AVT28" i="38"/>
  <c r="AVU28" i="38" s="1"/>
  <c r="AWZ28" i="38"/>
  <c r="AXA28" i="38" s="1"/>
  <c r="AYF28" i="38"/>
  <c r="AYG28" i="38" s="1"/>
  <c r="AZL28" i="38"/>
  <c r="AZM28" i="38" s="1"/>
  <c r="BAR28" i="38"/>
  <c r="BAS28" i="38" s="1"/>
  <c r="BBX28" i="38"/>
  <c r="BBY28" i="38" s="1"/>
  <c r="BDD28" i="38"/>
  <c r="BDE28" i="38" s="1"/>
  <c r="BEJ28" i="38"/>
  <c r="BEK28" i="38" s="1"/>
  <c r="BFP28" i="38"/>
  <c r="BFQ28" i="38" s="1"/>
  <c r="BGV28" i="38"/>
  <c r="BGW28" i="38" s="1"/>
  <c r="BIB28" i="38"/>
  <c r="BIC28" i="38" s="1"/>
  <c r="BJH28" i="38"/>
  <c r="BJI28" i="38" s="1"/>
  <c r="BKN28" i="38"/>
  <c r="BKO28" i="38" s="1"/>
  <c r="BLT28" i="38"/>
  <c r="BLU28" i="38" s="1"/>
  <c r="BMZ28" i="38"/>
  <c r="BNA28" i="38" s="1"/>
  <c r="BOF28" i="38"/>
  <c r="BOG28" i="38" s="1"/>
  <c r="BPL28" i="38"/>
  <c r="BPM28" i="38" s="1"/>
  <c r="BQR28" i="38"/>
  <c r="BQS28" i="38" s="1"/>
  <c r="BRX28" i="38"/>
  <c r="BRY28" i="38" s="1"/>
  <c r="BTD28" i="38"/>
  <c r="BTE28" i="38" s="1"/>
  <c r="BUJ28" i="38"/>
  <c r="BUK28" i="38" s="1"/>
  <c r="BVP28" i="38"/>
  <c r="BVQ28" i="38" s="1"/>
  <c r="BWV28" i="38"/>
  <c r="BWW28" i="38" s="1"/>
  <c r="BYB28" i="38"/>
  <c r="BYC28" i="38" s="1"/>
  <c r="BZH28" i="38"/>
  <c r="BZI28" i="38" s="1"/>
  <c r="CAN28" i="38"/>
  <c r="CAO28" i="38" s="1"/>
  <c r="CBT28" i="38"/>
  <c r="CBU28" i="38" s="1"/>
  <c r="CCZ28" i="38"/>
  <c r="CDA28" i="38" s="1"/>
  <c r="CEF28" i="38"/>
  <c r="CEG28" i="38" s="1"/>
  <c r="CFL28" i="38"/>
  <c r="CFM28" i="38" s="1"/>
  <c r="CGR28" i="38"/>
  <c r="CGS28" i="38" s="1"/>
  <c r="CHX28" i="38"/>
  <c r="CHY28" i="38" s="1"/>
  <c r="CJD28" i="38"/>
  <c r="CJE28" i="38" s="1"/>
  <c r="CKJ28" i="38"/>
  <c r="CKK28" i="38" s="1"/>
  <c r="CLP28" i="38"/>
  <c r="CLQ28" i="38" s="1"/>
  <c r="CMV28" i="38"/>
  <c r="CMW28" i="38" s="1"/>
  <c r="COB28" i="38"/>
  <c r="COC28" i="38" s="1"/>
  <c r="CRL28" i="38"/>
  <c r="CRM28" i="38" s="1"/>
  <c r="CTX28" i="38"/>
  <c r="CTY28" i="38" s="1"/>
  <c r="DEZ28" i="38"/>
  <c r="DFA28" i="38" s="1"/>
  <c r="DOV28" i="38"/>
  <c r="DOW28" i="38" s="1"/>
  <c r="DYR28" i="38"/>
  <c r="DYS28" i="38" s="1"/>
  <c r="EIN28" i="38"/>
  <c r="EIO28" i="38" s="1"/>
  <c r="ESJ28" i="38"/>
  <c r="ESK28" i="38" s="1"/>
  <c r="FCF28" i="38"/>
  <c r="FCG28" i="38" s="1"/>
  <c r="FMB28" i="38"/>
  <c r="FMC28" i="38" s="1"/>
  <c r="FVX28" i="38"/>
  <c r="FVY28" i="38" s="1"/>
  <c r="GFT28" i="38"/>
  <c r="GFU28" i="38" s="1"/>
  <c r="GPP28" i="38"/>
  <c r="GPQ28" i="38" s="1"/>
  <c r="GZL28" i="38"/>
  <c r="GZM28" i="38" s="1"/>
  <c r="HJH28" i="38"/>
  <c r="HJI28" i="38" s="1"/>
  <c r="HTD28" i="38"/>
  <c r="HTE28" i="38" s="1"/>
  <c r="IFT28" i="38"/>
  <c r="IFU28" i="38" s="1"/>
  <c r="ISR28" i="38"/>
  <c r="ISS28" i="38" s="1"/>
  <c r="JFX28" i="38"/>
  <c r="JFY28" i="38" s="1"/>
  <c r="JUJ28" i="38"/>
  <c r="JUK28" i="38" s="1"/>
  <c r="KKB28" i="38"/>
  <c r="KKC28" i="38" s="1"/>
  <c r="RAJ28" i="38"/>
  <c r="RAK28" i="38" s="1"/>
  <c r="HKF28" i="37"/>
  <c r="HKG28" i="37" s="1"/>
  <c r="KKZ28" i="37"/>
  <c r="KLA28" i="37" s="1"/>
  <c r="NX28" i="37"/>
  <c r="NY28" i="37" s="1"/>
  <c r="GPH28" i="37"/>
  <c r="GPI28" i="37" s="1"/>
  <c r="IDX28" i="37"/>
  <c r="IDY28" i="37" s="1"/>
  <c r="LER28" i="37"/>
  <c r="LES28" i="37" s="1"/>
  <c r="VEZ28" i="37"/>
  <c r="VFA28" i="37" s="1"/>
  <c r="DL28" i="37"/>
  <c r="DM28" i="37" s="1"/>
  <c r="ER28" i="37"/>
  <c r="ES28" i="37" s="1"/>
  <c r="FX28" i="37"/>
  <c r="FY28" i="37" s="1"/>
  <c r="HD28" i="37"/>
  <c r="HE28" i="37" s="1"/>
  <c r="IJ28" i="37"/>
  <c r="IK28" i="37" s="1"/>
  <c r="JP28" i="37"/>
  <c r="JQ28" i="37" s="1"/>
  <c r="KV28" i="37"/>
  <c r="KW28" i="37" s="1"/>
  <c r="MB28" i="37"/>
  <c r="MC28" i="37" s="1"/>
  <c r="OF28" i="37"/>
  <c r="OG28" i="37" s="1"/>
  <c r="TD28" i="37"/>
  <c r="TE28" i="37" s="1"/>
  <c r="YB28" i="37"/>
  <c r="YC28" i="37" s="1"/>
  <c r="ACZ28" i="37"/>
  <c r="ADA28" i="37" s="1"/>
  <c r="AHX28" i="37"/>
  <c r="AHY28" i="37" s="1"/>
  <c r="AMV28" i="37"/>
  <c r="AMW28" i="37" s="1"/>
  <c r="GRT28" i="37"/>
  <c r="GRU28" i="37" s="1"/>
  <c r="INT28" i="37"/>
  <c r="INU28" i="37" s="1"/>
  <c r="XEB29" i="37"/>
  <c r="XEC29" i="37" s="1"/>
  <c r="XCV29" i="37"/>
  <c r="XCW29" i="37" s="1"/>
  <c r="XBP29" i="37"/>
  <c r="XBQ29" i="37" s="1"/>
  <c r="XAJ29" i="37"/>
  <c r="XAK29" i="37" s="1"/>
  <c r="WZD29" i="37"/>
  <c r="WZE29" i="37" s="1"/>
  <c r="WXX29" i="37"/>
  <c r="WXY29" i="37" s="1"/>
  <c r="WWR29" i="37"/>
  <c r="WWS29" i="37" s="1"/>
  <c r="WVL29" i="37"/>
  <c r="WVM29" i="37" s="1"/>
  <c r="WUF29" i="37"/>
  <c r="WUG29" i="37" s="1"/>
  <c r="WSZ29" i="37"/>
  <c r="WTA29" i="37" s="1"/>
  <c r="WRT29" i="37"/>
  <c r="WRU29" i="37" s="1"/>
  <c r="WQN29" i="37"/>
  <c r="WQO29" i="37" s="1"/>
  <c r="WPH29" i="37"/>
  <c r="WPI29" i="37" s="1"/>
  <c r="WOB29" i="37"/>
  <c r="WOC29" i="37" s="1"/>
  <c r="WMV29" i="37"/>
  <c r="WMW29" i="37" s="1"/>
  <c r="WLP29" i="37"/>
  <c r="WLQ29" i="37" s="1"/>
  <c r="WKJ29" i="37"/>
  <c r="WKK29" i="37" s="1"/>
  <c r="WJD29" i="37"/>
  <c r="WJE29" i="37" s="1"/>
  <c r="WHX29" i="37"/>
  <c r="WHY29" i="37" s="1"/>
  <c r="WGR29" i="37"/>
  <c r="WGS29" i="37" s="1"/>
  <c r="WFL29" i="37"/>
  <c r="WFM29" i="37" s="1"/>
  <c r="WEF29" i="37"/>
  <c r="WEG29" i="37" s="1"/>
  <c r="WCZ29" i="37"/>
  <c r="WDA29" i="37" s="1"/>
  <c r="WBT29" i="37"/>
  <c r="WBU29" i="37" s="1"/>
  <c r="WAN29" i="37"/>
  <c r="WAO29" i="37" s="1"/>
  <c r="VZH29" i="37"/>
  <c r="VZI29" i="37" s="1"/>
  <c r="VYB29" i="37"/>
  <c r="VYC29" i="37" s="1"/>
  <c r="VWV29" i="37"/>
  <c r="VWW29" i="37" s="1"/>
  <c r="VVP29" i="37"/>
  <c r="VVQ29" i="37" s="1"/>
  <c r="VUJ29" i="37"/>
  <c r="VUK29" i="37" s="1"/>
  <c r="VTD29" i="37"/>
  <c r="VTE29" i="37" s="1"/>
  <c r="VRX29" i="37"/>
  <c r="VRY29" i="37" s="1"/>
  <c r="VQR29" i="37"/>
  <c r="VQS29" i="37" s="1"/>
  <c r="VPL29" i="37"/>
  <c r="VPM29" i="37" s="1"/>
  <c r="VOF29" i="37"/>
  <c r="VOG29" i="37" s="1"/>
  <c r="VMZ29" i="37"/>
  <c r="VNA29" i="37" s="1"/>
  <c r="VLT29" i="37"/>
  <c r="VLU29" i="37" s="1"/>
  <c r="VKN29" i="37"/>
  <c r="VKO29" i="37" s="1"/>
  <c r="VJH29" i="37"/>
  <c r="VJI29" i="37" s="1"/>
  <c r="VIB29" i="37"/>
  <c r="VIC29" i="37" s="1"/>
  <c r="VGV29" i="37"/>
  <c r="VGW29" i="37" s="1"/>
  <c r="VFP29" i="37"/>
  <c r="VFQ29" i="37" s="1"/>
  <c r="VEJ29" i="37"/>
  <c r="VEK29" i="37" s="1"/>
  <c r="VDD29" i="37"/>
  <c r="VDE29" i="37" s="1"/>
  <c r="VBX29" i="37"/>
  <c r="VBY29" i="37" s="1"/>
  <c r="VAR29" i="37"/>
  <c r="VAS29" i="37" s="1"/>
  <c r="UZL29" i="37"/>
  <c r="UZM29" i="37" s="1"/>
  <c r="UYF29" i="37"/>
  <c r="UYG29" i="37" s="1"/>
  <c r="UWZ29" i="37"/>
  <c r="UXA29" i="37" s="1"/>
  <c r="UVT29" i="37"/>
  <c r="UVU29" i="37" s="1"/>
  <c r="UUN29" i="37"/>
  <c r="UUO29" i="37" s="1"/>
  <c r="UTH29" i="37"/>
  <c r="UTI29" i="37" s="1"/>
  <c r="USB29" i="37"/>
  <c r="USC29" i="37" s="1"/>
  <c r="UQV29" i="37"/>
  <c r="UQW29" i="37" s="1"/>
  <c r="UPP29" i="37"/>
  <c r="UPQ29" i="37" s="1"/>
  <c r="UOJ29" i="37"/>
  <c r="UOK29" i="37" s="1"/>
  <c r="UND29" i="37"/>
  <c r="UNE29" i="37" s="1"/>
  <c r="ULX29" i="37"/>
  <c r="ULY29" i="37" s="1"/>
  <c r="UKR29" i="37"/>
  <c r="UKS29" i="37" s="1"/>
  <c r="UJL29" i="37"/>
  <c r="UJM29" i="37" s="1"/>
  <c r="UIF29" i="37"/>
  <c r="UIG29" i="37" s="1"/>
  <c r="UGZ29" i="37"/>
  <c r="UHA29" i="37" s="1"/>
  <c r="UFT29" i="37"/>
  <c r="UFU29" i="37" s="1"/>
  <c r="UEN29" i="37"/>
  <c r="UEO29" i="37" s="1"/>
  <c r="UDH29" i="37"/>
  <c r="UDI29" i="37" s="1"/>
  <c r="UCB29" i="37"/>
  <c r="UCC29" i="37" s="1"/>
  <c r="UAV29" i="37"/>
  <c r="UAW29" i="37" s="1"/>
  <c r="TZP29" i="37"/>
  <c r="TZQ29" i="37" s="1"/>
  <c r="TYJ29" i="37"/>
  <c r="TYK29" i="37" s="1"/>
  <c r="TXD29" i="37"/>
  <c r="TXE29" i="37" s="1"/>
  <c r="TVX29" i="37"/>
  <c r="TVY29" i="37" s="1"/>
  <c r="TUR29" i="37"/>
  <c r="TUS29" i="37" s="1"/>
  <c r="TTL29" i="37"/>
  <c r="TTM29" i="37" s="1"/>
  <c r="TSF29" i="37"/>
  <c r="TSG29" i="37" s="1"/>
  <c r="TQZ29" i="37"/>
  <c r="TRA29" i="37" s="1"/>
  <c r="XDT29" i="37"/>
  <c r="XDU29" i="37" s="1"/>
  <c r="XCN29" i="37"/>
  <c r="XCO29" i="37" s="1"/>
  <c r="XBH29" i="37"/>
  <c r="XBI29" i="37" s="1"/>
  <c r="XAB29" i="37"/>
  <c r="XAC29" i="37" s="1"/>
  <c r="WYV29" i="37"/>
  <c r="WYW29" i="37" s="1"/>
  <c r="WXP29" i="37"/>
  <c r="WXQ29" i="37" s="1"/>
  <c r="WWJ29" i="37"/>
  <c r="WWK29" i="37" s="1"/>
  <c r="WVD29" i="37"/>
  <c r="WVE29" i="37" s="1"/>
  <c r="WTX29" i="37"/>
  <c r="WTY29" i="37" s="1"/>
  <c r="WSR29" i="37"/>
  <c r="WSS29" i="37" s="1"/>
  <c r="WRL29" i="37"/>
  <c r="WRM29" i="37" s="1"/>
  <c r="WQF29" i="37"/>
  <c r="WQG29" i="37" s="1"/>
  <c r="WOZ29" i="37"/>
  <c r="WPA29" i="37" s="1"/>
  <c r="WNT29" i="37"/>
  <c r="WNU29" i="37" s="1"/>
  <c r="WMN29" i="37"/>
  <c r="WMO29" i="37" s="1"/>
  <c r="WLH29" i="37"/>
  <c r="WLI29" i="37" s="1"/>
  <c r="WKB29" i="37"/>
  <c r="WKC29" i="37" s="1"/>
  <c r="WIV29" i="37"/>
  <c r="WIW29" i="37" s="1"/>
  <c r="WHP29" i="37"/>
  <c r="WHQ29" i="37" s="1"/>
  <c r="WGJ29" i="37"/>
  <c r="WGK29" i="37" s="1"/>
  <c r="WFD29" i="37"/>
  <c r="WFE29" i="37" s="1"/>
  <c r="WDX29" i="37"/>
  <c r="WDY29" i="37" s="1"/>
  <c r="WCR29" i="37"/>
  <c r="WCS29" i="37" s="1"/>
  <c r="WBL29" i="37"/>
  <c r="WBM29" i="37" s="1"/>
  <c r="WAF29" i="37"/>
  <c r="WAG29" i="37" s="1"/>
  <c r="VYZ29" i="37"/>
  <c r="VZA29" i="37" s="1"/>
  <c r="VXT29" i="37"/>
  <c r="VXU29" i="37" s="1"/>
  <c r="VWN29" i="37"/>
  <c r="VWO29" i="37" s="1"/>
  <c r="VVH29" i="37"/>
  <c r="VVI29" i="37" s="1"/>
  <c r="VUB29" i="37"/>
  <c r="VUC29" i="37" s="1"/>
  <c r="VSV29" i="37"/>
  <c r="VSW29" i="37" s="1"/>
  <c r="VRP29" i="37"/>
  <c r="VRQ29" i="37" s="1"/>
  <c r="VQJ29" i="37"/>
  <c r="VQK29" i="37" s="1"/>
  <c r="VPD29" i="37"/>
  <c r="VPE29" i="37" s="1"/>
  <c r="VNX29" i="37"/>
  <c r="VNY29" i="37" s="1"/>
  <c r="VMR29" i="37"/>
  <c r="VMS29" i="37" s="1"/>
  <c r="VLL29" i="37"/>
  <c r="VLM29" i="37" s="1"/>
  <c r="VKF29" i="37"/>
  <c r="VKG29" i="37" s="1"/>
  <c r="VIZ29" i="37"/>
  <c r="VJA29" i="37" s="1"/>
  <c r="VHT29" i="37"/>
  <c r="VHU29" i="37" s="1"/>
  <c r="VGN29" i="37"/>
  <c r="VGO29" i="37" s="1"/>
  <c r="VFH29" i="37"/>
  <c r="VFI29" i="37" s="1"/>
  <c r="VEB29" i="37"/>
  <c r="VEC29" i="37" s="1"/>
  <c r="VCV29" i="37"/>
  <c r="VCW29" i="37" s="1"/>
  <c r="VBP29" i="37"/>
  <c r="VBQ29" i="37" s="1"/>
  <c r="VAJ29" i="37"/>
  <c r="VAK29" i="37" s="1"/>
  <c r="UZD29" i="37"/>
  <c r="UZE29" i="37" s="1"/>
  <c r="UXX29" i="37"/>
  <c r="UXY29" i="37" s="1"/>
  <c r="UWR29" i="37"/>
  <c r="UWS29" i="37" s="1"/>
  <c r="UVL29" i="37"/>
  <c r="UVM29" i="37" s="1"/>
  <c r="UUF29" i="37"/>
  <c r="UUG29" i="37" s="1"/>
  <c r="USZ29" i="37"/>
  <c r="UTA29" i="37" s="1"/>
  <c r="URT29" i="37"/>
  <c r="URU29" i="37" s="1"/>
  <c r="UQN29" i="37"/>
  <c r="UQO29" i="37" s="1"/>
  <c r="UPH29" i="37"/>
  <c r="UPI29" i="37" s="1"/>
  <c r="UOB29" i="37"/>
  <c r="UOC29" i="37" s="1"/>
  <c r="UMV29" i="37"/>
  <c r="UMW29" i="37" s="1"/>
  <c r="ULP29" i="37"/>
  <c r="ULQ29" i="37" s="1"/>
  <c r="UKJ29" i="37"/>
  <c r="UKK29" i="37" s="1"/>
  <c r="UJD29" i="37"/>
  <c r="UJE29" i="37" s="1"/>
  <c r="UHX29" i="37"/>
  <c r="UHY29" i="37" s="1"/>
  <c r="UGR29" i="37"/>
  <c r="UGS29" i="37" s="1"/>
  <c r="UFL29" i="37"/>
  <c r="UFM29" i="37" s="1"/>
  <c r="UEF29" i="37"/>
  <c r="UEG29" i="37" s="1"/>
  <c r="UCZ29" i="37"/>
  <c r="UDA29" i="37" s="1"/>
  <c r="UBT29" i="37"/>
  <c r="UBU29" i="37" s="1"/>
  <c r="UAN29" i="37"/>
  <c r="UAO29" i="37" s="1"/>
  <c r="TZH29" i="37"/>
  <c r="TZI29" i="37" s="1"/>
  <c r="TYB29" i="37"/>
  <c r="TYC29" i="37" s="1"/>
  <c r="TWV29" i="37"/>
  <c r="TWW29" i="37" s="1"/>
  <c r="TVP29" i="37"/>
  <c r="TVQ29" i="37" s="1"/>
  <c r="TUJ29" i="37"/>
  <c r="TUK29" i="37" s="1"/>
  <c r="TTD29" i="37"/>
  <c r="TTE29" i="37" s="1"/>
  <c r="TRX29" i="37"/>
  <c r="TRY29" i="37" s="1"/>
  <c r="TQR29" i="37"/>
  <c r="TQS29" i="37" s="1"/>
  <c r="XER29" i="37"/>
  <c r="XES29" i="37" s="1"/>
  <c r="XDL29" i="37"/>
  <c r="XDM29" i="37" s="1"/>
  <c r="XCF29" i="37"/>
  <c r="XCG29" i="37" s="1"/>
  <c r="XAZ29" i="37"/>
  <c r="XBA29" i="37" s="1"/>
  <c r="WZT29" i="37"/>
  <c r="WZU29" i="37" s="1"/>
  <c r="WYN29" i="37"/>
  <c r="WYO29" i="37" s="1"/>
  <c r="WXH29" i="37"/>
  <c r="WXI29" i="37" s="1"/>
  <c r="WWB29" i="37"/>
  <c r="WWC29" i="37" s="1"/>
  <c r="WUV29" i="37"/>
  <c r="WUW29" i="37" s="1"/>
  <c r="WTP29" i="37"/>
  <c r="WTQ29" i="37" s="1"/>
  <c r="WSJ29" i="37"/>
  <c r="WSK29" i="37" s="1"/>
  <c r="WRD29" i="37"/>
  <c r="WRE29" i="37" s="1"/>
  <c r="WPX29" i="37"/>
  <c r="WPY29" i="37" s="1"/>
  <c r="WOR29" i="37"/>
  <c r="WOS29" i="37" s="1"/>
  <c r="WNL29" i="37"/>
  <c r="WNM29" i="37" s="1"/>
  <c r="WMF29" i="37"/>
  <c r="WMG29" i="37" s="1"/>
  <c r="WKZ29" i="37"/>
  <c r="WLA29" i="37" s="1"/>
  <c r="WJT29" i="37"/>
  <c r="WJU29" i="37" s="1"/>
  <c r="WIN29" i="37"/>
  <c r="WIO29" i="37" s="1"/>
  <c r="WHH29" i="37"/>
  <c r="WHI29" i="37" s="1"/>
  <c r="WGB29" i="37"/>
  <c r="WGC29" i="37" s="1"/>
  <c r="WEV29" i="37"/>
  <c r="WEW29" i="37" s="1"/>
  <c r="WDP29" i="37"/>
  <c r="WDQ29" i="37" s="1"/>
  <c r="WCJ29" i="37"/>
  <c r="WCK29" i="37" s="1"/>
  <c r="WBD29" i="37"/>
  <c r="WBE29" i="37" s="1"/>
  <c r="VZX29" i="37"/>
  <c r="VZY29" i="37" s="1"/>
  <c r="VYR29" i="37"/>
  <c r="VYS29" i="37" s="1"/>
  <c r="VXL29" i="37"/>
  <c r="VXM29" i="37" s="1"/>
  <c r="VWF29" i="37"/>
  <c r="VWG29" i="37" s="1"/>
  <c r="VUZ29" i="37"/>
  <c r="VVA29" i="37" s="1"/>
  <c r="VTT29" i="37"/>
  <c r="VTU29" i="37" s="1"/>
  <c r="VSN29" i="37"/>
  <c r="VSO29" i="37" s="1"/>
  <c r="VRH29" i="37"/>
  <c r="VRI29" i="37" s="1"/>
  <c r="VQB29" i="37"/>
  <c r="VQC29" i="37" s="1"/>
  <c r="VOV29" i="37"/>
  <c r="VOW29" i="37" s="1"/>
  <c r="VNP29" i="37"/>
  <c r="VNQ29" i="37" s="1"/>
  <c r="VMJ29" i="37"/>
  <c r="VMK29" i="37" s="1"/>
  <c r="VLD29" i="37"/>
  <c r="VLE29" i="37" s="1"/>
  <c r="VJX29" i="37"/>
  <c r="VJY29" i="37" s="1"/>
  <c r="VIR29" i="37"/>
  <c r="VIS29" i="37" s="1"/>
  <c r="VHL29" i="37"/>
  <c r="VHM29" i="37" s="1"/>
  <c r="VGF29" i="37"/>
  <c r="VGG29" i="37" s="1"/>
  <c r="VEZ29" i="37"/>
  <c r="VFA29" i="37" s="1"/>
  <c r="VDT29" i="37"/>
  <c r="VDU29" i="37" s="1"/>
  <c r="VCN29" i="37"/>
  <c r="VCO29" i="37" s="1"/>
  <c r="VBH29" i="37"/>
  <c r="VBI29" i="37" s="1"/>
  <c r="VAB29" i="37"/>
  <c r="VAC29" i="37" s="1"/>
  <c r="UYV29" i="37"/>
  <c r="UYW29" i="37" s="1"/>
  <c r="UXP29" i="37"/>
  <c r="UXQ29" i="37" s="1"/>
  <c r="UWJ29" i="37"/>
  <c r="UWK29" i="37" s="1"/>
  <c r="UVD29" i="37"/>
  <c r="UVE29" i="37" s="1"/>
  <c r="UTX29" i="37"/>
  <c r="UTY29" i="37" s="1"/>
  <c r="USR29" i="37"/>
  <c r="USS29" i="37" s="1"/>
  <c r="URL29" i="37"/>
  <c r="URM29" i="37" s="1"/>
  <c r="UQF29" i="37"/>
  <c r="UQG29" i="37" s="1"/>
  <c r="UOZ29" i="37"/>
  <c r="UPA29" i="37" s="1"/>
  <c r="UNT29" i="37"/>
  <c r="UNU29" i="37" s="1"/>
  <c r="UMN29" i="37"/>
  <c r="UMO29" i="37" s="1"/>
  <c r="ULH29" i="37"/>
  <c r="ULI29" i="37" s="1"/>
  <c r="UKB29" i="37"/>
  <c r="UKC29" i="37" s="1"/>
  <c r="UIV29" i="37"/>
  <c r="UIW29" i="37" s="1"/>
  <c r="UHP29" i="37"/>
  <c r="UHQ29" i="37" s="1"/>
  <c r="UGJ29" i="37"/>
  <c r="UGK29" i="37" s="1"/>
  <c r="UFD29" i="37"/>
  <c r="UFE29" i="37" s="1"/>
  <c r="UDX29" i="37"/>
  <c r="UDY29" i="37" s="1"/>
  <c r="UCR29" i="37"/>
  <c r="UCS29" i="37" s="1"/>
  <c r="UBL29" i="37"/>
  <c r="UBM29" i="37" s="1"/>
  <c r="UAF29" i="37"/>
  <c r="UAG29" i="37" s="1"/>
  <c r="TYZ29" i="37"/>
  <c r="TZA29" i="37" s="1"/>
  <c r="TXT29" i="37"/>
  <c r="TXU29" i="37" s="1"/>
  <c r="TWN29" i="37"/>
  <c r="TWO29" i="37" s="1"/>
  <c r="TVH29" i="37"/>
  <c r="TVI29" i="37" s="1"/>
  <c r="TUB29" i="37"/>
  <c r="TUC29" i="37" s="1"/>
  <c r="TSV29" i="37"/>
  <c r="TSW29" i="37" s="1"/>
  <c r="TRP29" i="37"/>
  <c r="TRQ29" i="37" s="1"/>
  <c r="TQJ29" i="37"/>
  <c r="TQK29" i="37" s="1"/>
  <c r="TPD29" i="37"/>
  <c r="TPE29" i="37" s="1"/>
  <c r="TOF29" i="37"/>
  <c r="TOG29" i="37" s="1"/>
  <c r="TMR29" i="37"/>
  <c r="TMS29" i="37" s="1"/>
  <c r="TJH29" i="37"/>
  <c r="TJI29" i="37" s="1"/>
  <c r="THT29" i="37"/>
  <c r="THU29" i="37" s="1"/>
  <c r="XAR29" i="37"/>
  <c r="XAS29" i="37" s="1"/>
  <c r="WVT29" i="37"/>
  <c r="WVU29" i="37" s="1"/>
  <c r="WQV29" i="37"/>
  <c r="WQW29" i="37" s="1"/>
  <c r="WLX29" i="37"/>
  <c r="WLY29" i="37" s="1"/>
  <c r="WGZ29" i="37"/>
  <c r="WHA29" i="37" s="1"/>
  <c r="WCB29" i="37"/>
  <c r="WCC29" i="37" s="1"/>
  <c r="VXD29" i="37"/>
  <c r="VXE29" i="37" s="1"/>
  <c r="VSF29" i="37"/>
  <c r="VSG29" i="37" s="1"/>
  <c r="VNH29" i="37"/>
  <c r="VNI29" i="37" s="1"/>
  <c r="VIJ29" i="37"/>
  <c r="VIK29" i="37" s="1"/>
  <c r="VDL29" i="37"/>
  <c r="VDM29" i="37" s="1"/>
  <c r="UYN29" i="37"/>
  <c r="UYO29" i="37" s="1"/>
  <c r="UTP29" i="37"/>
  <c r="UTQ29" i="37" s="1"/>
  <c r="UOR29" i="37"/>
  <c r="UOS29" i="37" s="1"/>
  <c r="UJT29" i="37"/>
  <c r="UJU29" i="37" s="1"/>
  <c r="UEV29" i="37"/>
  <c r="UEW29" i="37" s="1"/>
  <c r="TZX29" i="37"/>
  <c r="TZY29" i="37" s="1"/>
  <c r="TUZ29" i="37"/>
  <c r="TVA29" i="37" s="1"/>
  <c r="TQB29" i="37"/>
  <c r="TQC29" i="37" s="1"/>
  <c r="TMJ29" i="37"/>
  <c r="TMK29" i="37" s="1"/>
  <c r="TKV29" i="37"/>
  <c r="TKW29" i="37" s="1"/>
  <c r="THL29" i="37"/>
  <c r="THM29" i="37" s="1"/>
  <c r="TFX29" i="37"/>
  <c r="TFY29" i="37" s="1"/>
  <c r="TEJ29" i="37"/>
  <c r="TEK29" i="37" s="1"/>
  <c r="TDD29" i="37"/>
  <c r="TDE29" i="37" s="1"/>
  <c r="TBX29" i="37"/>
  <c r="TBY29" i="37" s="1"/>
  <c r="TAR29" i="37"/>
  <c r="TAS29" i="37" s="1"/>
  <c r="SZL29" i="37"/>
  <c r="SZM29" i="37" s="1"/>
  <c r="SYF29" i="37"/>
  <c r="SYG29" i="37" s="1"/>
  <c r="SWZ29" i="37"/>
  <c r="SXA29" i="37" s="1"/>
  <c r="SVT29" i="37"/>
  <c r="SVU29" i="37" s="1"/>
  <c r="SUN29" i="37"/>
  <c r="SUO29" i="37" s="1"/>
  <c r="STH29" i="37"/>
  <c r="STI29" i="37" s="1"/>
  <c r="SSB29" i="37"/>
  <c r="SSC29" i="37" s="1"/>
  <c r="SQV29" i="37"/>
  <c r="SQW29" i="37" s="1"/>
  <c r="SPP29" i="37"/>
  <c r="SPQ29" i="37" s="1"/>
  <c r="SOJ29" i="37"/>
  <c r="SOK29" i="37" s="1"/>
  <c r="SND29" i="37"/>
  <c r="SNE29" i="37" s="1"/>
  <c r="SLX29" i="37"/>
  <c r="SLY29" i="37" s="1"/>
  <c r="SKR29" i="37"/>
  <c r="SKS29" i="37" s="1"/>
  <c r="SJL29" i="37"/>
  <c r="SJM29" i="37" s="1"/>
  <c r="SIF29" i="37"/>
  <c r="SIG29" i="37" s="1"/>
  <c r="SGZ29" i="37"/>
  <c r="SHA29" i="37" s="1"/>
  <c r="SFT29" i="37"/>
  <c r="SFU29" i="37" s="1"/>
  <c r="SEN29" i="37"/>
  <c r="SEO29" i="37" s="1"/>
  <c r="SDH29" i="37"/>
  <c r="SDI29" i="37" s="1"/>
  <c r="SCB29" i="37"/>
  <c r="SCC29" i="37" s="1"/>
  <c r="SAV29" i="37"/>
  <c r="SAW29" i="37" s="1"/>
  <c r="RZP29" i="37"/>
  <c r="RZQ29" i="37" s="1"/>
  <c r="RYJ29" i="37"/>
  <c r="RYK29" i="37" s="1"/>
  <c r="RXD29" i="37"/>
  <c r="RXE29" i="37" s="1"/>
  <c r="RVX29" i="37"/>
  <c r="RVY29" i="37" s="1"/>
  <c r="RUR29" i="37"/>
  <c r="RUS29" i="37" s="1"/>
  <c r="RTL29" i="37"/>
  <c r="RTM29" i="37" s="1"/>
  <c r="RSF29" i="37"/>
  <c r="RSG29" i="37" s="1"/>
  <c r="RQZ29" i="37"/>
  <c r="RRA29" i="37" s="1"/>
  <c r="RPT29" i="37"/>
  <c r="RPU29" i="37" s="1"/>
  <c r="RON29" i="37"/>
  <c r="ROO29" i="37" s="1"/>
  <c r="RNH29" i="37"/>
  <c r="RNI29" i="37" s="1"/>
  <c r="RMB29" i="37"/>
  <c r="RMC29" i="37" s="1"/>
  <c r="RKV29" i="37"/>
  <c r="RKW29" i="37" s="1"/>
  <c r="RJP29" i="37"/>
  <c r="RJQ29" i="37" s="1"/>
  <c r="RIJ29" i="37"/>
  <c r="RIK29" i="37" s="1"/>
  <c r="RHD29" i="37"/>
  <c r="RHE29" i="37" s="1"/>
  <c r="RFX29" i="37"/>
  <c r="RFY29" i="37" s="1"/>
  <c r="RER29" i="37"/>
  <c r="RES29" i="37" s="1"/>
  <c r="RDL29" i="37"/>
  <c r="RDM29" i="37" s="1"/>
  <c r="RCF29" i="37"/>
  <c r="RCG29" i="37" s="1"/>
  <c r="RAZ29" i="37"/>
  <c r="RBA29" i="37" s="1"/>
  <c r="QZT29" i="37"/>
  <c r="QZU29" i="37" s="1"/>
  <c r="QYN29" i="37"/>
  <c r="QYO29" i="37" s="1"/>
  <c r="QXH29" i="37"/>
  <c r="QXI29" i="37" s="1"/>
  <c r="QWB29" i="37"/>
  <c r="QWC29" i="37" s="1"/>
  <c r="QUV29" i="37"/>
  <c r="QUW29" i="37" s="1"/>
  <c r="QTP29" i="37"/>
  <c r="QTQ29" i="37" s="1"/>
  <c r="TNX29" i="37"/>
  <c r="TNY29" i="37" s="1"/>
  <c r="TKN29" i="37"/>
  <c r="TKO29" i="37" s="1"/>
  <c r="TIZ29" i="37"/>
  <c r="TJA29" i="37" s="1"/>
  <c r="TFP29" i="37"/>
  <c r="TFQ29" i="37" s="1"/>
  <c r="XEJ29" i="37"/>
  <c r="XEK29" i="37" s="1"/>
  <c r="WZL29" i="37"/>
  <c r="WZM29" i="37" s="1"/>
  <c r="WUN29" i="37"/>
  <c r="WUO29" i="37" s="1"/>
  <c r="WPP29" i="37"/>
  <c r="WPQ29" i="37" s="1"/>
  <c r="WKR29" i="37"/>
  <c r="WKS29" i="37" s="1"/>
  <c r="WFT29" i="37"/>
  <c r="WFU29" i="37" s="1"/>
  <c r="WAV29" i="37"/>
  <c r="WAW29" i="37" s="1"/>
  <c r="VVX29" i="37"/>
  <c r="VVY29" i="37" s="1"/>
  <c r="VQZ29" i="37"/>
  <c r="VRA29" i="37" s="1"/>
  <c r="VMB29" i="37"/>
  <c r="VMC29" i="37" s="1"/>
  <c r="VHD29" i="37"/>
  <c r="VHE29" i="37" s="1"/>
  <c r="VCF29" i="37"/>
  <c r="VCG29" i="37" s="1"/>
  <c r="UXH29" i="37"/>
  <c r="UXI29" i="37" s="1"/>
  <c r="USJ29" i="37"/>
  <c r="USK29" i="37" s="1"/>
  <c r="UNL29" i="37"/>
  <c r="UNM29" i="37" s="1"/>
  <c r="UIN29" i="37"/>
  <c r="UIO29" i="37" s="1"/>
  <c r="UDP29" i="37"/>
  <c r="UDQ29" i="37" s="1"/>
  <c r="TYR29" i="37"/>
  <c r="TYS29" i="37" s="1"/>
  <c r="TTT29" i="37"/>
  <c r="TTU29" i="37" s="1"/>
  <c r="TPT29" i="37"/>
  <c r="TPU29" i="37" s="1"/>
  <c r="TNP29" i="37"/>
  <c r="TNQ29" i="37" s="1"/>
  <c r="TMB29" i="37"/>
  <c r="TMC29" i="37" s="1"/>
  <c r="TIR29" i="37"/>
  <c r="TIS29" i="37" s="1"/>
  <c r="THD29" i="37"/>
  <c r="THE29" i="37" s="1"/>
  <c r="TEB29" i="37"/>
  <c r="TEC29" i="37" s="1"/>
  <c r="TCV29" i="37"/>
  <c r="TCW29" i="37" s="1"/>
  <c r="TBP29" i="37"/>
  <c r="TBQ29" i="37" s="1"/>
  <c r="TAJ29" i="37"/>
  <c r="TAK29" i="37" s="1"/>
  <c r="SZD29" i="37"/>
  <c r="SZE29" i="37" s="1"/>
  <c r="SXX29" i="37"/>
  <c r="SXY29" i="37" s="1"/>
  <c r="SWR29" i="37"/>
  <c r="SWS29" i="37" s="1"/>
  <c r="SVL29" i="37"/>
  <c r="SVM29" i="37" s="1"/>
  <c r="SUF29" i="37"/>
  <c r="SUG29" i="37" s="1"/>
  <c r="SSZ29" i="37"/>
  <c r="STA29" i="37" s="1"/>
  <c r="SRT29" i="37"/>
  <c r="SRU29" i="37" s="1"/>
  <c r="SQN29" i="37"/>
  <c r="SQO29" i="37" s="1"/>
  <c r="SPH29" i="37"/>
  <c r="SPI29" i="37" s="1"/>
  <c r="SOB29" i="37"/>
  <c r="SOC29" i="37" s="1"/>
  <c r="SMV29" i="37"/>
  <c r="SMW29" i="37" s="1"/>
  <c r="SLP29" i="37"/>
  <c r="SLQ29" i="37" s="1"/>
  <c r="SKJ29" i="37"/>
  <c r="SKK29" i="37" s="1"/>
  <c r="SJD29" i="37"/>
  <c r="SJE29" i="37" s="1"/>
  <c r="SHX29" i="37"/>
  <c r="SHY29" i="37" s="1"/>
  <c r="SGR29" i="37"/>
  <c r="SGS29" i="37" s="1"/>
  <c r="SFL29" i="37"/>
  <c r="SFM29" i="37" s="1"/>
  <c r="SEF29" i="37"/>
  <c r="SEG29" i="37" s="1"/>
  <c r="SCZ29" i="37"/>
  <c r="SDA29" i="37" s="1"/>
  <c r="SBT29" i="37"/>
  <c r="SBU29" i="37" s="1"/>
  <c r="SAN29" i="37"/>
  <c r="SAO29" i="37" s="1"/>
  <c r="RZH29" i="37"/>
  <c r="RZI29" i="37" s="1"/>
  <c r="RYB29" i="37"/>
  <c r="RYC29" i="37" s="1"/>
  <c r="RWV29" i="37"/>
  <c r="RWW29" i="37" s="1"/>
  <c r="RVP29" i="37"/>
  <c r="RVQ29" i="37" s="1"/>
  <c r="RUJ29" i="37"/>
  <c r="RUK29" i="37" s="1"/>
  <c r="RTD29" i="37"/>
  <c r="RTE29" i="37" s="1"/>
  <c r="RRX29" i="37"/>
  <c r="RRY29" i="37" s="1"/>
  <c r="RQR29" i="37"/>
  <c r="RQS29" i="37" s="1"/>
  <c r="RPL29" i="37"/>
  <c r="RPM29" i="37" s="1"/>
  <c r="ROF29" i="37"/>
  <c r="ROG29" i="37" s="1"/>
  <c r="RMZ29" i="37"/>
  <c r="RNA29" i="37" s="1"/>
  <c r="RLT29" i="37"/>
  <c r="RLU29" i="37" s="1"/>
  <c r="RKN29" i="37"/>
  <c r="RKO29" i="37" s="1"/>
  <c r="RJH29" i="37"/>
  <c r="RJI29" i="37" s="1"/>
  <c r="RIB29" i="37"/>
  <c r="RIC29" i="37" s="1"/>
  <c r="RGV29" i="37"/>
  <c r="RGW29" i="37" s="1"/>
  <c r="RFP29" i="37"/>
  <c r="RFQ29" i="37" s="1"/>
  <c r="REJ29" i="37"/>
  <c r="REK29" i="37" s="1"/>
  <c r="RDD29" i="37"/>
  <c r="RDE29" i="37" s="1"/>
  <c r="RBX29" i="37"/>
  <c r="RBY29" i="37" s="1"/>
  <c r="RAR29" i="37"/>
  <c r="RAS29" i="37" s="1"/>
  <c r="QZL29" i="37"/>
  <c r="QZM29" i="37" s="1"/>
  <c r="QYF29" i="37"/>
  <c r="QYG29" i="37" s="1"/>
  <c r="QWZ29" i="37"/>
  <c r="QXA29" i="37" s="1"/>
  <c r="XDD29" i="37"/>
  <c r="XDE29" i="37" s="1"/>
  <c r="WYF29" i="37"/>
  <c r="WYG29" i="37" s="1"/>
  <c r="WTH29" i="37"/>
  <c r="WTI29" i="37" s="1"/>
  <c r="WOJ29" i="37"/>
  <c r="WOK29" i="37" s="1"/>
  <c r="WJL29" i="37"/>
  <c r="WJM29" i="37" s="1"/>
  <c r="WEN29" i="37"/>
  <c r="WEO29" i="37" s="1"/>
  <c r="VZP29" i="37"/>
  <c r="VZQ29" i="37" s="1"/>
  <c r="VUR29" i="37"/>
  <c r="VUS29" i="37" s="1"/>
  <c r="VPT29" i="37"/>
  <c r="VPU29" i="37" s="1"/>
  <c r="VKV29" i="37"/>
  <c r="VKW29" i="37" s="1"/>
  <c r="VFX29" i="37"/>
  <c r="VFY29" i="37" s="1"/>
  <c r="VAZ29" i="37"/>
  <c r="VBA29" i="37" s="1"/>
  <c r="UWB29" i="37"/>
  <c r="UWC29" i="37" s="1"/>
  <c r="URD29" i="37"/>
  <c r="URE29" i="37" s="1"/>
  <c r="UMF29" i="37"/>
  <c r="UMG29" i="37" s="1"/>
  <c r="UHH29" i="37"/>
  <c r="UHI29" i="37" s="1"/>
  <c r="UCJ29" i="37"/>
  <c r="UCK29" i="37" s="1"/>
  <c r="TXL29" i="37"/>
  <c r="TXM29" i="37" s="1"/>
  <c r="TSN29" i="37"/>
  <c r="TSO29" i="37" s="1"/>
  <c r="TOV29" i="37"/>
  <c r="TOW29" i="37" s="1"/>
  <c r="TNH29" i="37"/>
  <c r="TNI29" i="37" s="1"/>
  <c r="TJX29" i="37"/>
  <c r="TJY29" i="37" s="1"/>
  <c r="TIJ29" i="37"/>
  <c r="TIK29" i="37" s="1"/>
  <c r="TEZ29" i="37"/>
  <c r="TFA29" i="37" s="1"/>
  <c r="TDT29" i="37"/>
  <c r="TDU29" i="37" s="1"/>
  <c r="TCN29" i="37"/>
  <c r="TCO29" i="37" s="1"/>
  <c r="TBH29" i="37"/>
  <c r="TBI29" i="37" s="1"/>
  <c r="TAB29" i="37"/>
  <c r="TAC29" i="37" s="1"/>
  <c r="SYV29" i="37"/>
  <c r="SYW29" i="37" s="1"/>
  <c r="SXP29" i="37"/>
  <c r="SXQ29" i="37" s="1"/>
  <c r="SWJ29" i="37"/>
  <c r="SWK29" i="37" s="1"/>
  <c r="SVD29" i="37"/>
  <c r="SVE29" i="37" s="1"/>
  <c r="STX29" i="37"/>
  <c r="STY29" i="37" s="1"/>
  <c r="SSR29" i="37"/>
  <c r="SSS29" i="37" s="1"/>
  <c r="SRL29" i="37"/>
  <c r="SRM29" i="37" s="1"/>
  <c r="SQF29" i="37"/>
  <c r="SQG29" i="37" s="1"/>
  <c r="SOZ29" i="37"/>
  <c r="SPA29" i="37" s="1"/>
  <c r="SNT29" i="37"/>
  <c r="SNU29" i="37" s="1"/>
  <c r="SMN29" i="37"/>
  <c r="SMO29" i="37" s="1"/>
  <c r="SLH29" i="37"/>
  <c r="SLI29" i="37" s="1"/>
  <c r="SKB29" i="37"/>
  <c r="SKC29" i="37" s="1"/>
  <c r="SIV29" i="37"/>
  <c r="SIW29" i="37" s="1"/>
  <c r="SHP29" i="37"/>
  <c r="SHQ29" i="37" s="1"/>
  <c r="SGJ29" i="37"/>
  <c r="SGK29" i="37" s="1"/>
  <c r="SFD29" i="37"/>
  <c r="SFE29" i="37" s="1"/>
  <c r="SDX29" i="37"/>
  <c r="SDY29" i="37" s="1"/>
  <c r="SCR29" i="37"/>
  <c r="SCS29" i="37" s="1"/>
  <c r="SBL29" i="37"/>
  <c r="SBM29" i="37" s="1"/>
  <c r="SAF29" i="37"/>
  <c r="SAG29" i="37" s="1"/>
  <c r="RYZ29" i="37"/>
  <c r="RZA29" i="37" s="1"/>
  <c r="RXT29" i="37"/>
  <c r="RXU29" i="37" s="1"/>
  <c r="RWN29" i="37"/>
  <c r="RWO29" i="37" s="1"/>
  <c r="RVH29" i="37"/>
  <c r="RVI29" i="37" s="1"/>
  <c r="RUB29" i="37"/>
  <c r="RUC29" i="37" s="1"/>
  <c r="RSV29" i="37"/>
  <c r="RSW29" i="37" s="1"/>
  <c r="RRP29" i="37"/>
  <c r="RRQ29" i="37" s="1"/>
  <c r="RQJ29" i="37"/>
  <c r="RQK29" i="37" s="1"/>
  <c r="RPD29" i="37"/>
  <c r="RPE29" i="37" s="1"/>
  <c r="RNX29" i="37"/>
  <c r="RNY29" i="37" s="1"/>
  <c r="RMR29" i="37"/>
  <c r="RMS29" i="37" s="1"/>
  <c r="RLL29" i="37"/>
  <c r="RLM29" i="37" s="1"/>
  <c r="WWZ29" i="37"/>
  <c r="WXA29" i="37" s="1"/>
  <c r="VJP29" i="37"/>
  <c r="VJQ29" i="37" s="1"/>
  <c r="TWF29" i="37"/>
  <c r="TWG29" i="37" s="1"/>
  <c r="TMZ29" i="37"/>
  <c r="TNA29" i="37" s="1"/>
  <c r="TER29" i="37"/>
  <c r="TES29" i="37" s="1"/>
  <c r="SUV29" i="37"/>
  <c r="SUW29" i="37" s="1"/>
  <c r="SKZ29" i="37"/>
  <c r="SLA29" i="37" s="1"/>
  <c r="SBD29" i="37"/>
  <c r="SBE29" i="37" s="1"/>
  <c r="RRH29" i="37"/>
  <c r="RRI29" i="37" s="1"/>
  <c r="QVT29" i="37"/>
  <c r="QVU29" i="37" s="1"/>
  <c r="QQV29" i="37"/>
  <c r="QQW29" i="37" s="1"/>
  <c r="QOB29" i="37"/>
  <c r="QOC29" i="37" s="1"/>
  <c r="QLH29" i="37"/>
  <c r="QLI29" i="37" s="1"/>
  <c r="QJT29" i="37"/>
  <c r="QJU29" i="37" s="1"/>
  <c r="QIN29" i="37"/>
  <c r="QIO29" i="37" s="1"/>
  <c r="QHH29" i="37"/>
  <c r="QHI29" i="37" s="1"/>
  <c r="QGB29" i="37"/>
  <c r="QGC29" i="37" s="1"/>
  <c r="QEV29" i="37"/>
  <c r="QEW29" i="37" s="1"/>
  <c r="QDP29" i="37"/>
  <c r="QDQ29" i="37" s="1"/>
  <c r="QCJ29" i="37"/>
  <c r="QCK29" i="37" s="1"/>
  <c r="QBD29" i="37"/>
  <c r="QBE29" i="37" s="1"/>
  <c r="PZX29" i="37"/>
  <c r="PZY29" i="37" s="1"/>
  <c r="PYR29" i="37"/>
  <c r="PYS29" i="37" s="1"/>
  <c r="PXL29" i="37"/>
  <c r="PXM29" i="37" s="1"/>
  <c r="PWF29" i="37"/>
  <c r="PWG29" i="37" s="1"/>
  <c r="PUZ29" i="37"/>
  <c r="PVA29" i="37" s="1"/>
  <c r="PTT29" i="37"/>
  <c r="PTU29" i="37" s="1"/>
  <c r="PSN29" i="37"/>
  <c r="PSO29" i="37" s="1"/>
  <c r="PRH29" i="37"/>
  <c r="PRI29" i="37" s="1"/>
  <c r="PQB29" i="37"/>
  <c r="PQC29" i="37" s="1"/>
  <c r="POV29" i="37"/>
  <c r="POW29" i="37" s="1"/>
  <c r="PNP29" i="37"/>
  <c r="PNQ29" i="37" s="1"/>
  <c r="PMJ29" i="37"/>
  <c r="PMK29" i="37" s="1"/>
  <c r="PLD29" i="37"/>
  <c r="PLE29" i="37" s="1"/>
  <c r="PJX29" i="37"/>
  <c r="PJY29" i="37" s="1"/>
  <c r="PIR29" i="37"/>
  <c r="PIS29" i="37" s="1"/>
  <c r="PHL29" i="37"/>
  <c r="PHM29" i="37" s="1"/>
  <c r="PGF29" i="37"/>
  <c r="PGG29" i="37" s="1"/>
  <c r="PEZ29" i="37"/>
  <c r="PFA29" i="37" s="1"/>
  <c r="PDT29" i="37"/>
  <c r="PDU29" i="37" s="1"/>
  <c r="PCN29" i="37"/>
  <c r="PCO29" i="37" s="1"/>
  <c r="PBH29" i="37"/>
  <c r="PBI29" i="37" s="1"/>
  <c r="PAB29" i="37"/>
  <c r="PAC29" i="37" s="1"/>
  <c r="OYV29" i="37"/>
  <c r="OYW29" i="37" s="1"/>
  <c r="OXP29" i="37"/>
  <c r="OXQ29" i="37" s="1"/>
  <c r="OWJ29" i="37"/>
  <c r="OWK29" i="37" s="1"/>
  <c r="OVD29" i="37"/>
  <c r="OVE29" i="37" s="1"/>
  <c r="OTX29" i="37"/>
  <c r="OTY29" i="37" s="1"/>
  <c r="OSR29" i="37"/>
  <c r="OSS29" i="37" s="1"/>
  <c r="ORL29" i="37"/>
  <c r="ORM29" i="37" s="1"/>
  <c r="OQF29" i="37"/>
  <c r="OQG29" i="37" s="1"/>
  <c r="OOZ29" i="37"/>
  <c r="OPA29" i="37" s="1"/>
  <c r="ONT29" i="37"/>
  <c r="ONU29" i="37" s="1"/>
  <c r="OMN29" i="37"/>
  <c r="OMO29" i="37" s="1"/>
  <c r="OLH29" i="37"/>
  <c r="OLI29" i="37" s="1"/>
  <c r="OKB29" i="37"/>
  <c r="OKC29" i="37" s="1"/>
  <c r="OIV29" i="37"/>
  <c r="OIW29" i="37" s="1"/>
  <c r="OHP29" i="37"/>
  <c r="OHQ29" i="37" s="1"/>
  <c r="OGJ29" i="37"/>
  <c r="OGK29" i="37" s="1"/>
  <c r="OFD29" i="37"/>
  <c r="OFE29" i="37" s="1"/>
  <c r="ODX29" i="37"/>
  <c r="ODY29" i="37" s="1"/>
  <c r="OCR29" i="37"/>
  <c r="OCS29" i="37" s="1"/>
  <c r="WIF29" i="37"/>
  <c r="WIG29" i="37" s="1"/>
  <c r="UUV29" i="37"/>
  <c r="UUW29" i="37" s="1"/>
  <c r="TIB29" i="37"/>
  <c r="TIC29" i="37" s="1"/>
  <c r="TAZ29" i="37"/>
  <c r="TBA29" i="37" s="1"/>
  <c r="SRD29" i="37"/>
  <c r="SRE29" i="37" s="1"/>
  <c r="SHH29" i="37"/>
  <c r="SHI29" i="37" s="1"/>
  <c r="RXL29" i="37"/>
  <c r="RXM29" i="37" s="1"/>
  <c r="RNP29" i="37"/>
  <c r="RNQ29" i="37" s="1"/>
  <c r="RKF29" i="37"/>
  <c r="RKG29" i="37" s="1"/>
  <c r="RHT29" i="37"/>
  <c r="RHU29" i="37" s="1"/>
  <c r="RFH29" i="37"/>
  <c r="RFI29" i="37" s="1"/>
  <c r="RCV29" i="37"/>
  <c r="RCW29" i="37" s="1"/>
  <c r="RAJ29" i="37"/>
  <c r="RAK29" i="37" s="1"/>
  <c r="QXX29" i="37"/>
  <c r="QXY29" i="37" s="1"/>
  <c r="QTX29" i="37"/>
  <c r="QTY29" i="37" s="1"/>
  <c r="QSB29" i="37"/>
  <c r="QSC29" i="37" s="1"/>
  <c r="QPH29" i="37"/>
  <c r="QPI29" i="37" s="1"/>
  <c r="QMN29" i="37"/>
  <c r="QMO29" i="37" s="1"/>
  <c r="QKZ29" i="37"/>
  <c r="QLA29" i="37" s="1"/>
  <c r="VTL29" i="37"/>
  <c r="VTM29" i="37" s="1"/>
  <c r="UGB29" i="37"/>
  <c r="UGC29" i="37" s="1"/>
  <c r="TLT29" i="37"/>
  <c r="TLU29" i="37" s="1"/>
  <c r="SXH29" i="37"/>
  <c r="SXI29" i="37" s="1"/>
  <c r="SNL29" i="37"/>
  <c r="SNM29" i="37" s="1"/>
  <c r="SDP29" i="37"/>
  <c r="SDQ29" i="37" s="1"/>
  <c r="RTT29" i="37"/>
  <c r="RTU29" i="37" s="1"/>
  <c r="QVL29" i="37"/>
  <c r="QVM29" i="37" s="1"/>
  <c r="QTH29" i="37"/>
  <c r="QTI29" i="37" s="1"/>
  <c r="QQN29" i="37"/>
  <c r="QQO29" i="37" s="1"/>
  <c r="QNT29" i="37"/>
  <c r="QNU29" i="37" s="1"/>
  <c r="QMF29" i="37"/>
  <c r="QMG29" i="37" s="1"/>
  <c r="QJL29" i="37"/>
  <c r="QJM29" i="37" s="1"/>
  <c r="QIF29" i="37"/>
  <c r="QIG29" i="37" s="1"/>
  <c r="QGZ29" i="37"/>
  <c r="QHA29" i="37" s="1"/>
  <c r="QFT29" i="37"/>
  <c r="QFU29" i="37" s="1"/>
  <c r="QEN29" i="37"/>
  <c r="QEO29" i="37" s="1"/>
  <c r="QDH29" i="37"/>
  <c r="QDI29" i="37" s="1"/>
  <c r="QCB29" i="37"/>
  <c r="QCC29" i="37" s="1"/>
  <c r="QAV29" i="37"/>
  <c r="QAW29" i="37" s="1"/>
  <c r="PZP29" i="37"/>
  <c r="PZQ29" i="37" s="1"/>
  <c r="PYJ29" i="37"/>
  <c r="PYK29" i="37" s="1"/>
  <c r="PXD29" i="37"/>
  <c r="PXE29" i="37" s="1"/>
  <c r="PVX29" i="37"/>
  <c r="PVY29" i="37" s="1"/>
  <c r="PUR29" i="37"/>
  <c r="PUS29" i="37" s="1"/>
  <c r="PTL29" i="37"/>
  <c r="PTM29" i="37" s="1"/>
  <c r="PSF29" i="37"/>
  <c r="PSG29" i="37" s="1"/>
  <c r="PQZ29" i="37"/>
  <c r="PRA29" i="37" s="1"/>
  <c r="PPT29" i="37"/>
  <c r="PPU29" i="37" s="1"/>
  <c r="PON29" i="37"/>
  <c r="POO29" i="37" s="1"/>
  <c r="PNH29" i="37"/>
  <c r="PNI29" i="37" s="1"/>
  <c r="PMB29" i="37"/>
  <c r="PMC29" i="37" s="1"/>
  <c r="PKV29" i="37"/>
  <c r="PKW29" i="37" s="1"/>
  <c r="PJP29" i="37"/>
  <c r="PJQ29" i="37" s="1"/>
  <c r="PIJ29" i="37"/>
  <c r="PIK29" i="37" s="1"/>
  <c r="PHD29" i="37"/>
  <c r="PHE29" i="37" s="1"/>
  <c r="PFX29" i="37"/>
  <c r="PFY29" i="37" s="1"/>
  <c r="PER29" i="37"/>
  <c r="PES29" i="37" s="1"/>
  <c r="PDL29" i="37"/>
  <c r="PDM29" i="37" s="1"/>
  <c r="PCF29" i="37"/>
  <c r="PCG29" i="37" s="1"/>
  <c r="PAZ29" i="37"/>
  <c r="PBA29" i="37" s="1"/>
  <c r="OZT29" i="37"/>
  <c r="OZU29" i="37" s="1"/>
  <c r="OYN29" i="37"/>
  <c r="OYO29" i="37" s="1"/>
  <c r="OXH29" i="37"/>
  <c r="OXI29" i="37" s="1"/>
  <c r="OWB29" i="37"/>
  <c r="OWC29" i="37" s="1"/>
  <c r="OUV29" i="37"/>
  <c r="OUW29" i="37" s="1"/>
  <c r="OTP29" i="37"/>
  <c r="OTQ29" i="37" s="1"/>
  <c r="OSJ29" i="37"/>
  <c r="OSK29" i="37" s="1"/>
  <c r="ORD29" i="37"/>
  <c r="ORE29" i="37" s="1"/>
  <c r="OPX29" i="37"/>
  <c r="OPY29" i="37" s="1"/>
  <c r="OOR29" i="37"/>
  <c r="OOS29" i="37" s="1"/>
  <c r="ONL29" i="37"/>
  <c r="ONM29" i="37" s="1"/>
  <c r="OMF29" i="37"/>
  <c r="OMG29" i="37" s="1"/>
  <c r="OKZ29" i="37"/>
  <c r="OLA29" i="37" s="1"/>
  <c r="OJT29" i="37"/>
  <c r="OJU29" i="37" s="1"/>
  <c r="OIN29" i="37"/>
  <c r="OIO29" i="37" s="1"/>
  <c r="OHH29" i="37"/>
  <c r="OHI29" i="37" s="1"/>
  <c r="OGB29" i="37"/>
  <c r="OGC29" i="37" s="1"/>
  <c r="OEV29" i="37"/>
  <c r="OEW29" i="37" s="1"/>
  <c r="ODP29" i="37"/>
  <c r="ODQ29" i="37" s="1"/>
  <c r="WSB29" i="37"/>
  <c r="WSC29" i="37" s="1"/>
  <c r="VER29" i="37"/>
  <c r="VES29" i="37" s="1"/>
  <c r="TRH29" i="37"/>
  <c r="TRI29" i="37" s="1"/>
  <c r="TLL29" i="37"/>
  <c r="TLM29" i="37" s="1"/>
  <c r="TGV29" i="37"/>
  <c r="TGW29" i="37" s="1"/>
  <c r="TDL29" i="37"/>
  <c r="TDM29" i="37" s="1"/>
  <c r="STP29" i="37"/>
  <c r="STQ29" i="37" s="1"/>
  <c r="SJT29" i="37"/>
  <c r="SJU29" i="37" s="1"/>
  <c r="RZX29" i="37"/>
  <c r="RZY29" i="37" s="1"/>
  <c r="RQB29" i="37"/>
  <c r="RQC29" i="37" s="1"/>
  <c r="RJX29" i="37"/>
  <c r="RJY29" i="37" s="1"/>
  <c r="RHL29" i="37"/>
  <c r="RHM29" i="37" s="1"/>
  <c r="REZ29" i="37"/>
  <c r="RFA29" i="37" s="1"/>
  <c r="RCN29" i="37"/>
  <c r="RCO29" i="37" s="1"/>
  <c r="RAB29" i="37"/>
  <c r="RAC29" i="37" s="1"/>
  <c r="QXP29" i="37"/>
  <c r="QXQ29" i="37" s="1"/>
  <c r="QRT29" i="37"/>
  <c r="QRU29" i="37" s="1"/>
  <c r="QOZ29" i="37"/>
  <c r="QPA29" i="37" s="1"/>
  <c r="QNL29" i="37"/>
  <c r="QNM29" i="37" s="1"/>
  <c r="QKR29" i="37"/>
  <c r="QKS29" i="37" s="1"/>
  <c r="XBX29" i="37"/>
  <c r="XBY29" i="37" s="1"/>
  <c r="VON29" i="37"/>
  <c r="VOO29" i="37" s="1"/>
  <c r="UBD29" i="37"/>
  <c r="UBE29" i="37" s="1"/>
  <c r="TKF29" i="37"/>
  <c r="TKG29" i="37" s="1"/>
  <c r="TGF29" i="37"/>
  <c r="TGG29" i="37" s="1"/>
  <c r="SWB29" i="37"/>
  <c r="SWC29" i="37" s="1"/>
  <c r="SMF29" i="37"/>
  <c r="SMG29" i="37" s="1"/>
  <c r="SCJ29" i="37"/>
  <c r="SCK29" i="37" s="1"/>
  <c r="RSN29" i="37"/>
  <c r="RSO29" i="37" s="1"/>
  <c r="RIZ29" i="37"/>
  <c r="RJA29" i="37" s="1"/>
  <c r="RGN29" i="37"/>
  <c r="RGO29" i="37" s="1"/>
  <c r="REB29" i="37"/>
  <c r="REC29" i="37" s="1"/>
  <c r="RBP29" i="37"/>
  <c r="RBQ29" i="37" s="1"/>
  <c r="QZD29" i="37"/>
  <c r="QZE29" i="37" s="1"/>
  <c r="QWR29" i="37"/>
  <c r="QWS29" i="37" s="1"/>
  <c r="QUN29" i="37"/>
  <c r="QUO29" i="37" s="1"/>
  <c r="QRL29" i="37"/>
  <c r="QRM29" i="37" s="1"/>
  <c r="QPX29" i="37"/>
  <c r="QPY29" i="37" s="1"/>
  <c r="QND29" i="37"/>
  <c r="QNE29" i="37" s="1"/>
  <c r="QKJ29" i="37"/>
  <c r="QKK29" i="37" s="1"/>
  <c r="UZT29" i="37"/>
  <c r="UZU29" i="37" s="1"/>
  <c r="TPL29" i="37"/>
  <c r="TPM29" i="37" s="1"/>
  <c r="SEV29" i="37"/>
  <c r="SEW29" i="37" s="1"/>
  <c r="RMJ29" i="37"/>
  <c r="RMK29" i="37" s="1"/>
  <c r="RGF29" i="37"/>
  <c r="RGG29" i="37" s="1"/>
  <c r="QSZ29" i="37"/>
  <c r="QTA29" i="37" s="1"/>
  <c r="QPP29" i="37"/>
  <c r="QPQ29" i="37" s="1"/>
  <c r="QLP29" i="37"/>
  <c r="QLQ29" i="37" s="1"/>
  <c r="QHX29" i="37"/>
  <c r="QHY29" i="37" s="1"/>
  <c r="QBL29" i="37"/>
  <c r="QBM29" i="37" s="1"/>
  <c r="PYB29" i="37"/>
  <c r="PYC29" i="37" s="1"/>
  <c r="PRP29" i="37"/>
  <c r="PRQ29" i="37" s="1"/>
  <c r="POF29" i="37"/>
  <c r="POG29" i="37" s="1"/>
  <c r="PHT29" i="37"/>
  <c r="PHU29" i="37" s="1"/>
  <c r="PEJ29" i="37"/>
  <c r="PEK29" i="37" s="1"/>
  <c r="OXX29" i="37"/>
  <c r="OXY29" i="37" s="1"/>
  <c r="OUN29" i="37"/>
  <c r="OUO29" i="37" s="1"/>
  <c r="OOB29" i="37"/>
  <c r="OOC29" i="37" s="1"/>
  <c r="OLP29" i="37"/>
  <c r="OLQ29" i="37" s="1"/>
  <c r="OJD29" i="37"/>
  <c r="OJE29" i="37" s="1"/>
  <c r="OCJ29" i="37"/>
  <c r="OCK29" i="37" s="1"/>
  <c r="OBD29" i="37"/>
  <c r="OBE29" i="37" s="1"/>
  <c r="NZX29" i="37"/>
  <c r="NZY29" i="37" s="1"/>
  <c r="NYR29" i="37"/>
  <c r="NYS29" i="37" s="1"/>
  <c r="NXL29" i="37"/>
  <c r="NXM29" i="37" s="1"/>
  <c r="NWF29" i="37"/>
  <c r="NWG29" i="37" s="1"/>
  <c r="NUZ29" i="37"/>
  <c r="NVA29" i="37" s="1"/>
  <c r="NTT29" i="37"/>
  <c r="NTU29" i="37" s="1"/>
  <c r="NSN29" i="37"/>
  <c r="NSO29" i="37" s="1"/>
  <c r="NRH29" i="37"/>
  <c r="NRI29" i="37" s="1"/>
  <c r="NQB29" i="37"/>
  <c r="NQC29" i="37" s="1"/>
  <c r="NOV29" i="37"/>
  <c r="NOW29" i="37" s="1"/>
  <c r="NNP29" i="37"/>
  <c r="NNQ29" i="37" s="1"/>
  <c r="NMJ29" i="37"/>
  <c r="NMK29" i="37" s="1"/>
  <c r="NLD29" i="37"/>
  <c r="NLE29" i="37" s="1"/>
  <c r="NJX29" i="37"/>
  <c r="NJY29" i="37" s="1"/>
  <c r="NIR29" i="37"/>
  <c r="NIS29" i="37" s="1"/>
  <c r="NHL29" i="37"/>
  <c r="NHM29" i="37" s="1"/>
  <c r="NGF29" i="37"/>
  <c r="NGG29" i="37" s="1"/>
  <c r="NEZ29" i="37"/>
  <c r="NFA29" i="37" s="1"/>
  <c r="NDT29" i="37"/>
  <c r="NDU29" i="37" s="1"/>
  <c r="NCN29" i="37"/>
  <c r="NCO29" i="37" s="1"/>
  <c r="NBH29" i="37"/>
  <c r="NBI29" i="37" s="1"/>
  <c r="NAB29" i="37"/>
  <c r="NAC29" i="37" s="1"/>
  <c r="MYV29" i="37"/>
  <c r="MYW29" i="37" s="1"/>
  <c r="MXP29" i="37"/>
  <c r="MXQ29" i="37" s="1"/>
  <c r="MWJ29" i="37"/>
  <c r="MWK29" i="37" s="1"/>
  <c r="MVD29" i="37"/>
  <c r="MVE29" i="37" s="1"/>
  <c r="MTX29" i="37"/>
  <c r="MTY29" i="37" s="1"/>
  <c r="MSR29" i="37"/>
  <c r="MSS29" i="37" s="1"/>
  <c r="MRL29" i="37"/>
  <c r="MRM29" i="37" s="1"/>
  <c r="MQF29" i="37"/>
  <c r="MQG29" i="37" s="1"/>
  <c r="MOZ29" i="37"/>
  <c r="MPA29" i="37" s="1"/>
  <c r="MNT29" i="37"/>
  <c r="MNU29" i="37" s="1"/>
  <c r="MMN29" i="37"/>
  <c r="MMO29" i="37" s="1"/>
  <c r="MLH29" i="37"/>
  <c r="MLI29" i="37" s="1"/>
  <c r="MKB29" i="37"/>
  <c r="MKC29" i="37" s="1"/>
  <c r="MIV29" i="37"/>
  <c r="MIW29" i="37" s="1"/>
  <c r="MHP29" i="37"/>
  <c r="MHQ29" i="37" s="1"/>
  <c r="MGJ29" i="37"/>
  <c r="MGK29" i="37" s="1"/>
  <c r="WDH29" i="37"/>
  <c r="WDI29" i="37" s="1"/>
  <c r="TON29" i="37"/>
  <c r="TOO29" i="37" s="1"/>
  <c r="RUZ29" i="37"/>
  <c r="RVA29" i="37" s="1"/>
  <c r="QYV29" i="37"/>
  <c r="QYW29" i="37" s="1"/>
  <c r="QSR29" i="37"/>
  <c r="QSS29" i="37" s="1"/>
  <c r="QOR29" i="37"/>
  <c r="QOS29" i="37" s="1"/>
  <c r="QHP29" i="37"/>
  <c r="QHQ29" i="37" s="1"/>
  <c r="QEF29" i="37"/>
  <c r="QEG29" i="37" s="1"/>
  <c r="PXT29" i="37"/>
  <c r="PXU29" i="37" s="1"/>
  <c r="PUJ29" i="37"/>
  <c r="PUK29" i="37" s="1"/>
  <c r="PNX29" i="37"/>
  <c r="PNY29" i="37" s="1"/>
  <c r="PKN29" i="37"/>
  <c r="PKO29" i="37" s="1"/>
  <c r="PEB29" i="37"/>
  <c r="PEC29" i="37" s="1"/>
  <c r="PAR29" i="37"/>
  <c r="PAS29" i="37" s="1"/>
  <c r="OUF29" i="37"/>
  <c r="OUG29" i="37" s="1"/>
  <c r="OQV29" i="37"/>
  <c r="OQW29" i="37" s="1"/>
  <c r="OGZ29" i="37"/>
  <c r="OHA29" i="37" s="1"/>
  <c r="OFL29" i="37"/>
  <c r="OFM29" i="37" s="1"/>
  <c r="UPX29" i="37"/>
  <c r="UPY29" i="37" s="1"/>
  <c r="TCF29" i="37"/>
  <c r="TCG29" i="37" s="1"/>
  <c r="RLD29" i="37"/>
  <c r="RLE29" i="37" s="1"/>
  <c r="QSJ29" i="37"/>
  <c r="QSK29" i="37" s="1"/>
  <c r="QOJ29" i="37"/>
  <c r="QOK29" i="37" s="1"/>
  <c r="QDX29" i="37"/>
  <c r="QDY29" i="37" s="1"/>
  <c r="QAN29" i="37"/>
  <c r="QAO29" i="37" s="1"/>
  <c r="PUB29" i="37"/>
  <c r="PUC29" i="37" s="1"/>
  <c r="PQR29" i="37"/>
  <c r="PQS29" i="37" s="1"/>
  <c r="PKF29" i="37"/>
  <c r="PKG29" i="37" s="1"/>
  <c r="PGV29" i="37"/>
  <c r="PGW29" i="37" s="1"/>
  <c r="PAJ29" i="37"/>
  <c r="PAK29" i="37" s="1"/>
  <c r="OWZ29" i="37"/>
  <c r="OXA29" i="37" s="1"/>
  <c r="OQN29" i="37"/>
  <c r="OQO29" i="37" s="1"/>
  <c r="OCB29" i="37"/>
  <c r="OCC29" i="37" s="1"/>
  <c r="OAV29" i="37"/>
  <c r="OAW29" i="37" s="1"/>
  <c r="NZP29" i="37"/>
  <c r="NZQ29" i="37" s="1"/>
  <c r="NYJ29" i="37"/>
  <c r="NYK29" i="37" s="1"/>
  <c r="NXD29" i="37"/>
  <c r="NXE29" i="37" s="1"/>
  <c r="NVX29" i="37"/>
  <c r="NVY29" i="37" s="1"/>
  <c r="NUR29" i="37"/>
  <c r="NUS29" i="37" s="1"/>
  <c r="NTL29" i="37"/>
  <c r="NTM29" i="37" s="1"/>
  <c r="NSF29" i="37"/>
  <c r="NSG29" i="37" s="1"/>
  <c r="NQZ29" i="37"/>
  <c r="NRA29" i="37" s="1"/>
  <c r="NPT29" i="37"/>
  <c r="NPU29" i="37" s="1"/>
  <c r="NON29" i="37"/>
  <c r="NOO29" i="37" s="1"/>
  <c r="NNH29" i="37"/>
  <c r="NNI29" i="37" s="1"/>
  <c r="NMB29" i="37"/>
  <c r="NMC29" i="37" s="1"/>
  <c r="NKV29" i="37"/>
  <c r="NKW29" i="37" s="1"/>
  <c r="NJP29" i="37"/>
  <c r="NJQ29" i="37" s="1"/>
  <c r="NIJ29" i="37"/>
  <c r="NIK29" i="37" s="1"/>
  <c r="NHD29" i="37"/>
  <c r="NHE29" i="37" s="1"/>
  <c r="NFX29" i="37"/>
  <c r="NFY29" i="37" s="1"/>
  <c r="NER29" i="37"/>
  <c r="NES29" i="37" s="1"/>
  <c r="NDL29" i="37"/>
  <c r="NDM29" i="37" s="1"/>
  <c r="NCF29" i="37"/>
  <c r="NCG29" i="37" s="1"/>
  <c r="NAZ29" i="37"/>
  <c r="NBA29" i="37" s="1"/>
  <c r="MZT29" i="37"/>
  <c r="MZU29" i="37" s="1"/>
  <c r="MYN29" i="37"/>
  <c r="MYO29" i="37" s="1"/>
  <c r="MXH29" i="37"/>
  <c r="MXI29" i="37" s="1"/>
  <c r="MWB29" i="37"/>
  <c r="MWC29" i="37" s="1"/>
  <c r="MUV29" i="37"/>
  <c r="MUW29" i="37" s="1"/>
  <c r="MTP29" i="37"/>
  <c r="MTQ29" i="37" s="1"/>
  <c r="MSJ29" i="37"/>
  <c r="MSK29" i="37" s="1"/>
  <c r="MRD29" i="37"/>
  <c r="MRE29" i="37" s="1"/>
  <c r="MPX29" i="37"/>
  <c r="MPY29" i="37" s="1"/>
  <c r="MOR29" i="37"/>
  <c r="MOS29" i="37" s="1"/>
  <c r="MNL29" i="37"/>
  <c r="MNM29" i="37" s="1"/>
  <c r="MMF29" i="37"/>
  <c r="MMG29" i="37" s="1"/>
  <c r="VYJ29" i="37"/>
  <c r="VYK29" i="37" s="1"/>
  <c r="TLD29" i="37"/>
  <c r="TLE29" i="37" s="1"/>
  <c r="SSJ29" i="37"/>
  <c r="SSK29" i="37" s="1"/>
  <c r="RDT29" i="37"/>
  <c r="RDU29" i="37" s="1"/>
  <c r="QGR29" i="37"/>
  <c r="QGS29" i="37" s="1"/>
  <c r="QAF29" i="37"/>
  <c r="QAG29" i="37" s="1"/>
  <c r="PWV29" i="37"/>
  <c r="PWW29" i="37" s="1"/>
  <c r="PQJ29" i="37"/>
  <c r="PQK29" i="37" s="1"/>
  <c r="PMZ29" i="37"/>
  <c r="PNA29" i="37" s="1"/>
  <c r="PGN29" i="37"/>
  <c r="PGO29" i="37" s="1"/>
  <c r="PDD29" i="37"/>
  <c r="PDE29" i="37" s="1"/>
  <c r="OWR29" i="37"/>
  <c r="OWS29" i="37" s="1"/>
  <c r="OTH29" i="37"/>
  <c r="OTI29" i="37" s="1"/>
  <c r="OND29" i="37"/>
  <c r="ONE29" i="37" s="1"/>
  <c r="OKR29" i="37"/>
  <c r="OKS29" i="37" s="1"/>
  <c r="OIF29" i="37"/>
  <c r="OIG29" i="37" s="1"/>
  <c r="OGR29" i="37"/>
  <c r="OGS29" i="37" s="1"/>
  <c r="ODH29" i="37"/>
  <c r="ODI29" i="37" s="1"/>
  <c r="TJP29" i="37"/>
  <c r="TJQ29" i="37" s="1"/>
  <c r="SPX29" i="37"/>
  <c r="SPY29" i="37" s="1"/>
  <c r="RYR29" i="37"/>
  <c r="RYS29" i="37" s="1"/>
  <c r="RIR29" i="37"/>
  <c r="RIS29" i="37" s="1"/>
  <c r="QVD29" i="37"/>
  <c r="QVE29" i="37" s="1"/>
  <c r="QJD29" i="37"/>
  <c r="QJE29" i="37" s="1"/>
  <c r="QCR29" i="37"/>
  <c r="QCS29" i="37" s="1"/>
  <c r="PZH29" i="37"/>
  <c r="PZI29" i="37" s="1"/>
  <c r="PSV29" i="37"/>
  <c r="PSW29" i="37" s="1"/>
  <c r="PPL29" i="37"/>
  <c r="PPM29" i="37" s="1"/>
  <c r="PIZ29" i="37"/>
  <c r="PJA29" i="37" s="1"/>
  <c r="PFP29" i="37"/>
  <c r="PFQ29" i="37" s="1"/>
  <c r="OZD29" i="37"/>
  <c r="OZE29" i="37" s="1"/>
  <c r="OVT29" i="37"/>
  <c r="OVU29" i="37" s="1"/>
  <c r="OPH29" i="37"/>
  <c r="OPI29" i="37" s="1"/>
  <c r="OHX29" i="37"/>
  <c r="OHY29" i="37" s="1"/>
  <c r="OEN29" i="37"/>
  <c r="OEO29" i="37" s="1"/>
  <c r="OCZ29" i="37"/>
  <c r="ODA29" i="37" s="1"/>
  <c r="SYN29" i="37"/>
  <c r="SYO29" i="37" s="1"/>
  <c r="QQF29" i="37"/>
  <c r="QQG29" i="37" s="1"/>
  <c r="QGJ29" i="37"/>
  <c r="QGK29" i="37" s="1"/>
  <c r="PPD29" i="37"/>
  <c r="PPE29" i="37" s="1"/>
  <c r="OYF29" i="37"/>
  <c r="OYG29" i="37" s="1"/>
  <c r="OEF29" i="37"/>
  <c r="OEG29" i="37" s="1"/>
  <c r="OAF29" i="37"/>
  <c r="OAG29" i="37" s="1"/>
  <c r="NWV29" i="37"/>
  <c r="NWW29" i="37" s="1"/>
  <c r="NQJ29" i="37"/>
  <c r="NQK29" i="37" s="1"/>
  <c r="NMZ29" i="37"/>
  <c r="NNA29" i="37" s="1"/>
  <c r="NGN29" i="37"/>
  <c r="NGO29" i="37" s="1"/>
  <c r="NDD29" i="37"/>
  <c r="NDE29" i="37" s="1"/>
  <c r="MWR29" i="37"/>
  <c r="MWS29" i="37" s="1"/>
  <c r="MTH29" i="37"/>
  <c r="MTI29" i="37" s="1"/>
  <c r="MMV29" i="37"/>
  <c r="MMW29" i="37" s="1"/>
  <c r="MEF29" i="37"/>
  <c r="MEG29" i="37" s="1"/>
  <c r="MBL29" i="37"/>
  <c r="MBM29" i="37" s="1"/>
  <c r="LZX29" i="37"/>
  <c r="LZY29" i="37" s="1"/>
  <c r="LXD29" i="37"/>
  <c r="LXE29" i="37" s="1"/>
  <c r="LUJ29" i="37"/>
  <c r="LUK29" i="37" s="1"/>
  <c r="LRP29" i="37"/>
  <c r="LRQ29" i="37" s="1"/>
  <c r="LQJ29" i="37"/>
  <c r="LQK29" i="37" s="1"/>
  <c r="LPD29" i="37"/>
  <c r="LPE29" i="37" s="1"/>
  <c r="LNX29" i="37"/>
  <c r="LNY29" i="37" s="1"/>
  <c r="LMR29" i="37"/>
  <c r="LMS29" i="37" s="1"/>
  <c r="LLL29" i="37"/>
  <c r="LLM29" i="37" s="1"/>
  <c r="LKF29" i="37"/>
  <c r="LKG29" i="37" s="1"/>
  <c r="LIZ29" i="37"/>
  <c r="LJA29" i="37" s="1"/>
  <c r="LHT29" i="37"/>
  <c r="LHU29" i="37" s="1"/>
  <c r="LGN29" i="37"/>
  <c r="LGO29" i="37" s="1"/>
  <c r="LFH29" i="37"/>
  <c r="LFI29" i="37" s="1"/>
  <c r="LEB29" i="37"/>
  <c r="LEC29" i="37" s="1"/>
  <c r="LCV29" i="37"/>
  <c r="LCW29" i="37" s="1"/>
  <c r="LBP29" i="37"/>
  <c r="LBQ29" i="37" s="1"/>
  <c r="LAJ29" i="37"/>
  <c r="LAK29" i="37" s="1"/>
  <c r="KZD29" i="37"/>
  <c r="KZE29" i="37" s="1"/>
  <c r="KXX29" i="37"/>
  <c r="KXY29" i="37" s="1"/>
  <c r="KWR29" i="37"/>
  <c r="KWS29" i="37" s="1"/>
  <c r="KVL29" i="37"/>
  <c r="KVM29" i="37" s="1"/>
  <c r="KUF29" i="37"/>
  <c r="KUG29" i="37" s="1"/>
  <c r="KSZ29" i="37"/>
  <c r="KTA29" i="37" s="1"/>
  <c r="KRT29" i="37"/>
  <c r="KRU29" i="37" s="1"/>
  <c r="KQN29" i="37"/>
  <c r="KQO29" i="37" s="1"/>
  <c r="KPH29" i="37"/>
  <c r="KPI29" i="37" s="1"/>
  <c r="KOB29" i="37"/>
  <c r="KOC29" i="37" s="1"/>
  <c r="KMV29" i="37"/>
  <c r="KMW29" i="37" s="1"/>
  <c r="KLP29" i="37"/>
  <c r="KLQ29" i="37" s="1"/>
  <c r="KKJ29" i="37"/>
  <c r="KKK29" i="37" s="1"/>
  <c r="KJD29" i="37"/>
  <c r="KJE29" i="37" s="1"/>
  <c r="KHX29" i="37"/>
  <c r="KHY29" i="37" s="1"/>
  <c r="KGR29" i="37"/>
  <c r="KGS29" i="37" s="1"/>
  <c r="KFL29" i="37"/>
  <c r="KFM29" i="37" s="1"/>
  <c r="KEF29" i="37"/>
  <c r="KEG29" i="37" s="1"/>
  <c r="KCZ29" i="37"/>
  <c r="KDA29" i="37" s="1"/>
  <c r="KBT29" i="37"/>
  <c r="KBU29" i="37" s="1"/>
  <c r="KAN29" i="37"/>
  <c r="KAO29" i="37" s="1"/>
  <c r="JZH29" i="37"/>
  <c r="JZI29" i="37" s="1"/>
  <c r="JYB29" i="37"/>
  <c r="JYC29" i="37" s="1"/>
  <c r="JWV29" i="37"/>
  <c r="JWW29" i="37" s="1"/>
  <c r="JVP29" i="37"/>
  <c r="JVQ29" i="37" s="1"/>
  <c r="JUJ29" i="37"/>
  <c r="JUK29" i="37" s="1"/>
  <c r="JTD29" i="37"/>
  <c r="JTE29" i="37" s="1"/>
  <c r="JRX29" i="37"/>
  <c r="JRY29" i="37" s="1"/>
  <c r="JQR29" i="37"/>
  <c r="JQS29" i="37" s="1"/>
  <c r="JPL29" i="37"/>
  <c r="JPM29" i="37" s="1"/>
  <c r="JOF29" i="37"/>
  <c r="JOG29" i="37" s="1"/>
  <c r="JMZ29" i="37"/>
  <c r="JNA29" i="37" s="1"/>
  <c r="JLT29" i="37"/>
  <c r="JLU29" i="37" s="1"/>
  <c r="JKN29" i="37"/>
  <c r="JKO29" i="37" s="1"/>
  <c r="JJH29" i="37"/>
  <c r="JJI29" i="37" s="1"/>
  <c r="JIB29" i="37"/>
  <c r="JIC29" i="37" s="1"/>
  <c r="JGV29" i="37"/>
  <c r="JGW29" i="37" s="1"/>
  <c r="JFP29" i="37"/>
  <c r="JFQ29" i="37" s="1"/>
  <c r="JEJ29" i="37"/>
  <c r="JEK29" i="37" s="1"/>
  <c r="UKZ29" i="37"/>
  <c r="ULA29" i="37" s="1"/>
  <c r="QFL29" i="37"/>
  <c r="QFM29" i="37" s="1"/>
  <c r="PWN29" i="37"/>
  <c r="PWO29" i="37" s="1"/>
  <c r="PFH29" i="37"/>
  <c r="PFI29" i="37" s="1"/>
  <c r="OOJ29" i="37"/>
  <c r="OOK29" i="37" s="1"/>
  <c r="NWN29" i="37"/>
  <c r="NWO29" i="37" s="1"/>
  <c r="NTD29" i="37"/>
  <c r="NTE29" i="37" s="1"/>
  <c r="NMR29" i="37"/>
  <c r="NMS29" i="37" s="1"/>
  <c r="NJH29" i="37"/>
  <c r="NJI29" i="37" s="1"/>
  <c r="NCV29" i="37"/>
  <c r="NCW29" i="37" s="1"/>
  <c r="MZL29" i="37"/>
  <c r="MZM29" i="37" s="1"/>
  <c r="MSZ29" i="37"/>
  <c r="MTA29" i="37" s="1"/>
  <c r="MPP29" i="37"/>
  <c r="MPQ29" i="37" s="1"/>
  <c r="MJT29" i="37"/>
  <c r="MJU29" i="37" s="1"/>
  <c r="MHH29" i="37"/>
  <c r="MHI29" i="37" s="1"/>
  <c r="MFL29" i="37"/>
  <c r="MFM29" i="37" s="1"/>
  <c r="MCR29" i="37"/>
  <c r="MCS29" i="37" s="1"/>
  <c r="MBD29" i="37"/>
  <c r="MBE29" i="37" s="1"/>
  <c r="LYJ29" i="37"/>
  <c r="LYK29" i="37" s="1"/>
  <c r="LVP29" i="37"/>
  <c r="LVQ29" i="37" s="1"/>
  <c r="LSV29" i="37"/>
  <c r="LSW29" i="37" s="1"/>
  <c r="RWF29" i="37"/>
  <c r="RWG29" i="37" s="1"/>
  <c r="RBH29" i="37"/>
  <c r="RBI29" i="37" s="1"/>
  <c r="QFD29" i="37"/>
  <c r="QFE29" i="37" s="1"/>
  <c r="PVP29" i="37"/>
  <c r="PVQ29" i="37" s="1"/>
  <c r="PMR29" i="37"/>
  <c r="PMS29" i="37" s="1"/>
  <c r="OVL29" i="37"/>
  <c r="OVM29" i="37" s="1"/>
  <c r="OMV29" i="37"/>
  <c r="OMW29" i="37" s="1"/>
  <c r="NZH29" i="37"/>
  <c r="NZI29" i="37" s="1"/>
  <c r="NSV29" i="37"/>
  <c r="NSW29" i="37" s="1"/>
  <c r="NPL29" i="37"/>
  <c r="NPM29" i="37" s="1"/>
  <c r="NIZ29" i="37"/>
  <c r="NJA29" i="37" s="1"/>
  <c r="NFP29" i="37"/>
  <c r="NFQ29" i="37" s="1"/>
  <c r="MZD29" i="37"/>
  <c r="MZE29" i="37" s="1"/>
  <c r="MVT29" i="37"/>
  <c r="MVU29" i="37" s="1"/>
  <c r="MPH29" i="37"/>
  <c r="MPI29" i="37" s="1"/>
  <c r="MLX29" i="37"/>
  <c r="MLY29" i="37" s="1"/>
  <c r="MJL29" i="37"/>
  <c r="MJM29" i="37" s="1"/>
  <c r="MGZ29" i="37"/>
  <c r="MHA29" i="37" s="1"/>
  <c r="MDX29" i="37"/>
  <c r="MDY29" i="37" s="1"/>
  <c r="MCJ29" i="37"/>
  <c r="MCK29" i="37" s="1"/>
  <c r="LZP29" i="37"/>
  <c r="LZQ29" i="37" s="1"/>
  <c r="LWV29" i="37"/>
  <c r="LWW29" i="37" s="1"/>
  <c r="LUB29" i="37"/>
  <c r="LUC29" i="37" s="1"/>
  <c r="LSN29" i="37"/>
  <c r="LSO29" i="37" s="1"/>
  <c r="LRH29" i="37"/>
  <c r="LRI29" i="37" s="1"/>
  <c r="LQB29" i="37"/>
  <c r="LQC29" i="37" s="1"/>
  <c r="LOV29" i="37"/>
  <c r="LOW29" i="37" s="1"/>
  <c r="LNP29" i="37"/>
  <c r="LNQ29" i="37" s="1"/>
  <c r="LMJ29" i="37"/>
  <c r="LMK29" i="37" s="1"/>
  <c r="LLD29" i="37"/>
  <c r="LLE29" i="37" s="1"/>
  <c r="LJX29" i="37"/>
  <c r="LJY29" i="37" s="1"/>
  <c r="LIR29" i="37"/>
  <c r="LIS29" i="37" s="1"/>
  <c r="LHL29" i="37"/>
  <c r="LHM29" i="37" s="1"/>
  <c r="LGF29" i="37"/>
  <c r="LGG29" i="37" s="1"/>
  <c r="LEZ29" i="37"/>
  <c r="LFA29" i="37" s="1"/>
  <c r="LDT29" i="37"/>
  <c r="LDU29" i="37" s="1"/>
  <c r="LCN29" i="37"/>
  <c r="LCO29" i="37" s="1"/>
  <c r="LBH29" i="37"/>
  <c r="LBI29" i="37" s="1"/>
  <c r="LAB29" i="37"/>
  <c r="LAC29" i="37" s="1"/>
  <c r="WND29" i="37"/>
  <c r="WNE29" i="37" s="1"/>
  <c r="TGN29" i="37"/>
  <c r="TGO29" i="37" s="1"/>
  <c r="SIN29" i="37"/>
  <c r="SIO29" i="37" s="1"/>
  <c r="QKB29" i="37"/>
  <c r="QKC29" i="37" s="1"/>
  <c r="QBT29" i="37"/>
  <c r="QBU29" i="37" s="1"/>
  <c r="PJH29" i="37"/>
  <c r="PJI29" i="37" s="1"/>
  <c r="PBP29" i="37"/>
  <c r="PBQ29" i="37" s="1"/>
  <c r="OSB29" i="37"/>
  <c r="OSC29" i="37" s="1"/>
  <c r="OKJ29" i="37"/>
  <c r="OKK29" i="37" s="1"/>
  <c r="OFT29" i="37"/>
  <c r="OFU29" i="37" s="1"/>
  <c r="OBL29" i="37"/>
  <c r="OBM29" i="37" s="1"/>
  <c r="NYB29" i="37"/>
  <c r="NYC29" i="37" s="1"/>
  <c r="NRP29" i="37"/>
  <c r="NRQ29" i="37" s="1"/>
  <c r="NOF29" i="37"/>
  <c r="NOG29" i="37" s="1"/>
  <c r="NHT29" i="37"/>
  <c r="NHU29" i="37" s="1"/>
  <c r="NEJ29" i="37"/>
  <c r="NEK29" i="37" s="1"/>
  <c r="MXX29" i="37"/>
  <c r="MXY29" i="37" s="1"/>
  <c r="MUN29" i="37"/>
  <c r="MUO29" i="37" s="1"/>
  <c r="MOB29" i="37"/>
  <c r="MOC29" i="37" s="1"/>
  <c r="MKZ29" i="37"/>
  <c r="MLA29" i="37" s="1"/>
  <c r="MIN29" i="37"/>
  <c r="MIO29" i="37" s="1"/>
  <c r="MDH29" i="37"/>
  <c r="MDI29" i="37" s="1"/>
  <c r="MAN29" i="37"/>
  <c r="MAO29" i="37" s="1"/>
  <c r="LXT29" i="37"/>
  <c r="LXU29" i="37" s="1"/>
  <c r="LWF29" i="37"/>
  <c r="LWG29" i="37" s="1"/>
  <c r="LTL29" i="37"/>
  <c r="LTM29" i="37" s="1"/>
  <c r="QRD29" i="37"/>
  <c r="QRE29" i="37" s="1"/>
  <c r="PYZ29" i="37"/>
  <c r="PZA29" i="37" s="1"/>
  <c r="PIB29" i="37"/>
  <c r="PIC29" i="37" s="1"/>
  <c r="OPP29" i="37"/>
  <c r="OPQ29" i="37" s="1"/>
  <c r="NQR29" i="37"/>
  <c r="NQS29" i="37" s="1"/>
  <c r="NKF29" i="37"/>
  <c r="NKG29" i="37" s="1"/>
  <c r="MWZ29" i="37"/>
  <c r="MXA29" i="37" s="1"/>
  <c r="MQN29" i="37"/>
  <c r="MQO29" i="37" s="1"/>
  <c r="MKJ29" i="37"/>
  <c r="MKK29" i="37" s="1"/>
  <c r="MFT29" i="37"/>
  <c r="MFU29" i="37" s="1"/>
  <c r="MCZ29" i="37"/>
  <c r="MDA29" i="37" s="1"/>
  <c r="MAF29" i="37"/>
  <c r="MAG29" i="37" s="1"/>
  <c r="KYF29" i="37"/>
  <c r="KYG29" i="37" s="1"/>
  <c r="KSJ29" i="37"/>
  <c r="KSK29" i="37" s="1"/>
  <c r="KQF29" i="37"/>
  <c r="KQG29" i="37" s="1"/>
  <c r="KOJ29" i="37"/>
  <c r="KOK29" i="37" s="1"/>
  <c r="KIN29" i="37"/>
  <c r="KIO29" i="37" s="1"/>
  <c r="KGJ29" i="37"/>
  <c r="KGK29" i="37" s="1"/>
  <c r="KEN29" i="37"/>
  <c r="KEO29" i="37" s="1"/>
  <c r="JYR29" i="37"/>
  <c r="JYS29" i="37" s="1"/>
  <c r="JWN29" i="37"/>
  <c r="JWO29" i="37" s="1"/>
  <c r="JUR29" i="37"/>
  <c r="JUS29" i="37" s="1"/>
  <c r="JOV29" i="37"/>
  <c r="JOW29" i="37" s="1"/>
  <c r="JMR29" i="37"/>
  <c r="JMS29" i="37" s="1"/>
  <c r="JLD29" i="37"/>
  <c r="JLE29" i="37" s="1"/>
  <c r="JJP29" i="37"/>
  <c r="JJQ29" i="37" s="1"/>
  <c r="JHT29" i="37"/>
  <c r="JHU29" i="37" s="1"/>
  <c r="JGF29" i="37"/>
  <c r="JGG29" i="37" s="1"/>
  <c r="JER29" i="37"/>
  <c r="JES29" i="37" s="1"/>
  <c r="JDD29" i="37"/>
  <c r="JDE29" i="37" s="1"/>
  <c r="QMV29" i="37"/>
  <c r="QMW29" i="37" s="1"/>
  <c r="PVH29" i="37"/>
  <c r="PVI29" i="37" s="1"/>
  <c r="PCV29" i="37"/>
  <c r="PCW29" i="37" s="1"/>
  <c r="NVP29" i="37"/>
  <c r="NVQ29" i="37" s="1"/>
  <c r="NPD29" i="37"/>
  <c r="NPE29" i="37" s="1"/>
  <c r="NBX29" i="37"/>
  <c r="NBY29" i="37" s="1"/>
  <c r="MVL29" i="37"/>
  <c r="MVM29" i="37" s="1"/>
  <c r="MJD29" i="37"/>
  <c r="MJE29" i="37" s="1"/>
  <c r="MFD29" i="37"/>
  <c r="MFE29" i="37" s="1"/>
  <c r="LTT29" i="37"/>
  <c r="LTU29" i="37" s="1"/>
  <c r="KWB29" i="37"/>
  <c r="KWC29" i="37" s="1"/>
  <c r="KTX29" i="37"/>
  <c r="KTY29" i="37" s="1"/>
  <c r="KSB29" i="37"/>
  <c r="KSC29" i="37" s="1"/>
  <c r="KMF29" i="37"/>
  <c r="KMG29" i="37" s="1"/>
  <c r="KKB29" i="37"/>
  <c r="KKC29" i="37" s="1"/>
  <c r="KIF29" i="37"/>
  <c r="KIG29" i="37" s="1"/>
  <c r="KCJ29" i="37"/>
  <c r="KCK29" i="37" s="1"/>
  <c r="KAF29" i="37"/>
  <c r="KAG29" i="37" s="1"/>
  <c r="JYJ29" i="37"/>
  <c r="JYK29" i="37" s="1"/>
  <c r="JSN29" i="37"/>
  <c r="JSO29" i="37" s="1"/>
  <c r="JQJ29" i="37"/>
  <c r="JQK29" i="37" s="1"/>
  <c r="JON29" i="37"/>
  <c r="JOO29" i="37" s="1"/>
  <c r="JCV29" i="37"/>
  <c r="JCW29" i="37" s="1"/>
  <c r="ROV29" i="37"/>
  <c r="ROW29" i="37" s="1"/>
  <c r="QLX29" i="37"/>
  <c r="QLY29" i="37" s="1"/>
  <c r="PTD29" i="37"/>
  <c r="PTE29" i="37" s="1"/>
  <c r="PBX29" i="37"/>
  <c r="PBY29" i="37" s="1"/>
  <c r="OLX29" i="37"/>
  <c r="OLY29" i="37" s="1"/>
  <c r="OBT29" i="37"/>
  <c r="OBU29" i="37" s="1"/>
  <c r="NVH29" i="37"/>
  <c r="NVI29" i="37" s="1"/>
  <c r="NIB29" i="37"/>
  <c r="NIC29" i="37" s="1"/>
  <c r="NBP29" i="37"/>
  <c r="NBQ29" i="37" s="1"/>
  <c r="MOJ29" i="37"/>
  <c r="MOK29" i="37" s="1"/>
  <c r="MEV29" i="37"/>
  <c r="MEW29" i="37" s="1"/>
  <c r="MCB29" i="37"/>
  <c r="MCC29" i="37" s="1"/>
  <c r="LZH29" i="37"/>
  <c r="LZI29" i="37" s="1"/>
  <c r="LWN29" i="37"/>
  <c r="LWO29" i="37" s="1"/>
  <c r="LQZ29" i="37"/>
  <c r="LRA29" i="37" s="1"/>
  <c r="LON29" i="37"/>
  <c r="LOO29" i="37" s="1"/>
  <c r="LMB29" i="37"/>
  <c r="LMC29" i="37" s="1"/>
  <c r="LJP29" i="37"/>
  <c r="LJQ29" i="37" s="1"/>
  <c r="LHD29" i="37"/>
  <c r="LHE29" i="37" s="1"/>
  <c r="LER29" i="37"/>
  <c r="LES29" i="37" s="1"/>
  <c r="LCF29" i="37"/>
  <c r="LCG29" i="37" s="1"/>
  <c r="KZT29" i="37"/>
  <c r="KZU29" i="37" s="1"/>
  <c r="KXP29" i="37"/>
  <c r="KXQ29" i="37" s="1"/>
  <c r="KVT29" i="37"/>
  <c r="KVU29" i="37" s="1"/>
  <c r="KPX29" i="37"/>
  <c r="KPY29" i="37" s="1"/>
  <c r="KNT29" i="37"/>
  <c r="KNU29" i="37" s="1"/>
  <c r="KLX29" i="37"/>
  <c r="KLY29" i="37" s="1"/>
  <c r="KGB29" i="37"/>
  <c r="KGC29" i="37" s="1"/>
  <c r="KDX29" i="37"/>
  <c r="KDY29" i="37" s="1"/>
  <c r="KCB29" i="37"/>
  <c r="KCC29" i="37" s="1"/>
  <c r="JWF29" i="37"/>
  <c r="JWG29" i="37" s="1"/>
  <c r="JUB29" i="37"/>
  <c r="JUC29" i="37" s="1"/>
  <c r="JSF29" i="37"/>
  <c r="JSG29" i="37" s="1"/>
  <c r="JMJ29" i="37"/>
  <c r="JMK29" i="37" s="1"/>
  <c r="JKV29" i="37"/>
  <c r="JKW29" i="37" s="1"/>
  <c r="JIZ29" i="37"/>
  <c r="JJA29" i="37" s="1"/>
  <c r="JHL29" i="37"/>
  <c r="JHM29" i="37" s="1"/>
  <c r="JFX29" i="37"/>
  <c r="JFY29" i="37" s="1"/>
  <c r="JEB29" i="37"/>
  <c r="JEC29" i="37" s="1"/>
  <c r="JBH29" i="37"/>
  <c r="JBI29" i="37" s="1"/>
  <c r="IYN29" i="37"/>
  <c r="IYO29" i="37" s="1"/>
  <c r="IVT29" i="37"/>
  <c r="IVU29" i="37" s="1"/>
  <c r="IUF29" i="37"/>
  <c r="IUG29" i="37" s="1"/>
  <c r="TFH29" i="37"/>
  <c r="TFI29" i="37" s="1"/>
  <c r="QIV29" i="37"/>
  <c r="QIW29" i="37" s="1"/>
  <c r="PRX29" i="37"/>
  <c r="PRY29" i="37" s="1"/>
  <c r="OZL29" i="37"/>
  <c r="OZM29" i="37" s="1"/>
  <c r="NUJ29" i="37"/>
  <c r="NUK29" i="37" s="1"/>
  <c r="NNX29" i="37"/>
  <c r="NNY29" i="37" s="1"/>
  <c r="NAR29" i="37"/>
  <c r="NAS29" i="37" s="1"/>
  <c r="MUF29" i="37"/>
  <c r="MUG29" i="37" s="1"/>
  <c r="MIF29" i="37"/>
  <c r="MIG29" i="37" s="1"/>
  <c r="MEN29" i="37"/>
  <c r="MEO29" i="37" s="1"/>
  <c r="MBT29" i="37"/>
  <c r="MBU29" i="37" s="1"/>
  <c r="LYZ29" i="37"/>
  <c r="LZA29" i="37" s="1"/>
  <c r="LQR29" i="37"/>
  <c r="LQS29" i="37" s="1"/>
  <c r="LOF29" i="37"/>
  <c r="LOG29" i="37" s="1"/>
  <c r="LLT29" i="37"/>
  <c r="LLU29" i="37" s="1"/>
  <c r="LJH29" i="37"/>
  <c r="LJI29" i="37" s="1"/>
  <c r="LGV29" i="37"/>
  <c r="LGW29" i="37" s="1"/>
  <c r="LEJ29" i="37"/>
  <c r="LEK29" i="37" s="1"/>
  <c r="LBX29" i="37"/>
  <c r="LBY29" i="37" s="1"/>
  <c r="KZL29" i="37"/>
  <c r="KZM29" i="37" s="1"/>
  <c r="KTP29" i="37"/>
  <c r="KTQ29" i="37" s="1"/>
  <c r="KRL29" i="37"/>
  <c r="KRM29" i="37" s="1"/>
  <c r="KPP29" i="37"/>
  <c r="KPQ29" i="37" s="1"/>
  <c r="KJT29" i="37"/>
  <c r="KJU29" i="37" s="1"/>
  <c r="KHP29" i="37"/>
  <c r="KHQ29" i="37" s="1"/>
  <c r="KFT29" i="37"/>
  <c r="KFU29" i="37" s="1"/>
  <c r="JZX29" i="37"/>
  <c r="JZY29" i="37" s="1"/>
  <c r="JXT29" i="37"/>
  <c r="JXU29" i="37" s="1"/>
  <c r="JVX29" i="37"/>
  <c r="JVY29" i="37" s="1"/>
  <c r="JQB29" i="37"/>
  <c r="JQC29" i="37" s="1"/>
  <c r="JNX29" i="37"/>
  <c r="JNY29" i="37" s="1"/>
  <c r="JCN29" i="37"/>
  <c r="JCO29" i="37" s="1"/>
  <c r="IZT29" i="37"/>
  <c r="IZU29" i="37" s="1"/>
  <c r="IWZ29" i="37"/>
  <c r="IXA29" i="37" s="1"/>
  <c r="IVL29" i="37"/>
  <c r="IVM29" i="37" s="1"/>
  <c r="ISR29" i="37"/>
  <c r="ISS29" i="37" s="1"/>
  <c r="IRL29" i="37"/>
  <c r="IRM29" i="37" s="1"/>
  <c r="IQF29" i="37"/>
  <c r="IQG29" i="37" s="1"/>
  <c r="IOZ29" i="37"/>
  <c r="IPA29" i="37" s="1"/>
  <c r="INT29" i="37"/>
  <c r="INU29" i="37" s="1"/>
  <c r="IMN29" i="37"/>
  <c r="IMO29" i="37" s="1"/>
  <c r="ILH29" i="37"/>
  <c r="ILI29" i="37" s="1"/>
  <c r="IKB29" i="37"/>
  <c r="IKC29" i="37" s="1"/>
  <c r="IIV29" i="37"/>
  <c r="IIW29" i="37" s="1"/>
  <c r="IHP29" i="37"/>
  <c r="IHQ29" i="37" s="1"/>
  <c r="IGJ29" i="37"/>
  <c r="IGK29" i="37" s="1"/>
  <c r="IFD29" i="37"/>
  <c r="IFE29" i="37" s="1"/>
  <c r="IDX29" i="37"/>
  <c r="IDY29" i="37" s="1"/>
  <c r="ICR29" i="37"/>
  <c r="ICS29" i="37" s="1"/>
  <c r="IBL29" i="37"/>
  <c r="IBM29" i="37" s="1"/>
  <c r="IAF29" i="37"/>
  <c r="IAG29" i="37" s="1"/>
  <c r="HYZ29" i="37"/>
  <c r="HZA29" i="37" s="1"/>
  <c r="HXT29" i="37"/>
  <c r="HXU29" i="37" s="1"/>
  <c r="HWN29" i="37"/>
  <c r="HWO29" i="37" s="1"/>
  <c r="HVH29" i="37"/>
  <c r="HVI29" i="37" s="1"/>
  <c r="HUB29" i="37"/>
  <c r="HUC29" i="37" s="1"/>
  <c r="HSV29" i="37"/>
  <c r="HSW29" i="37" s="1"/>
  <c r="HRP29" i="37"/>
  <c r="HRQ29" i="37" s="1"/>
  <c r="HQJ29" i="37"/>
  <c r="HQK29" i="37" s="1"/>
  <c r="HPD29" i="37"/>
  <c r="HPE29" i="37" s="1"/>
  <c r="HNX29" i="37"/>
  <c r="HNY29" i="37" s="1"/>
  <c r="HMR29" i="37"/>
  <c r="HMS29" i="37" s="1"/>
  <c r="HLL29" i="37"/>
  <c r="HLM29" i="37" s="1"/>
  <c r="HKF29" i="37"/>
  <c r="HKG29" i="37" s="1"/>
  <c r="HIZ29" i="37"/>
  <c r="HJA29" i="37" s="1"/>
  <c r="HHT29" i="37"/>
  <c r="HHU29" i="37" s="1"/>
  <c r="HGN29" i="37"/>
  <c r="HGO29" i="37" s="1"/>
  <c r="HFH29" i="37"/>
  <c r="HFI29" i="37" s="1"/>
  <c r="HEB29" i="37"/>
  <c r="HEC29" i="37" s="1"/>
  <c r="HCV29" i="37"/>
  <c r="HCW29" i="37" s="1"/>
  <c r="HBP29" i="37"/>
  <c r="HBQ29" i="37" s="1"/>
  <c r="HAJ29" i="37"/>
  <c r="HAK29" i="37" s="1"/>
  <c r="GZD29" i="37"/>
  <c r="GZE29" i="37" s="1"/>
  <c r="GXX29" i="37"/>
  <c r="GXY29" i="37" s="1"/>
  <c r="GWR29" i="37"/>
  <c r="GWS29" i="37" s="1"/>
  <c r="GVL29" i="37"/>
  <c r="GVM29" i="37" s="1"/>
  <c r="GUF29" i="37"/>
  <c r="GUG29" i="37" s="1"/>
  <c r="GSZ29" i="37"/>
  <c r="GTA29" i="37" s="1"/>
  <c r="GRT29" i="37"/>
  <c r="GRU29" i="37" s="1"/>
  <c r="GQN29" i="37"/>
  <c r="GQO29" i="37" s="1"/>
  <c r="GPH29" i="37"/>
  <c r="GPI29" i="37" s="1"/>
  <c r="GOB29" i="37"/>
  <c r="GOC29" i="37" s="1"/>
  <c r="GMV29" i="37"/>
  <c r="GMW29" i="37" s="1"/>
  <c r="GLP29" i="37"/>
  <c r="GLQ29" i="37" s="1"/>
  <c r="GKJ29" i="37"/>
  <c r="GKK29" i="37" s="1"/>
  <c r="GJD29" i="37"/>
  <c r="GJE29" i="37" s="1"/>
  <c r="GHX29" i="37"/>
  <c r="GHY29" i="37" s="1"/>
  <c r="GGR29" i="37"/>
  <c r="GGS29" i="37" s="1"/>
  <c r="GFL29" i="37"/>
  <c r="GFM29" i="37" s="1"/>
  <c r="GEF29" i="37"/>
  <c r="GEG29" i="37" s="1"/>
  <c r="GCZ29" i="37"/>
  <c r="GDA29" i="37" s="1"/>
  <c r="GBT29" i="37"/>
  <c r="GBU29" i="37" s="1"/>
  <c r="GAN29" i="37"/>
  <c r="GAO29" i="37" s="1"/>
  <c r="FZH29" i="37"/>
  <c r="FZI29" i="37" s="1"/>
  <c r="FYB29" i="37"/>
  <c r="FYC29" i="37" s="1"/>
  <c r="FWV29" i="37"/>
  <c r="FWW29" i="37" s="1"/>
  <c r="FVP29" i="37"/>
  <c r="FVQ29" i="37" s="1"/>
  <c r="FUJ29" i="37"/>
  <c r="FUK29" i="37" s="1"/>
  <c r="FTD29" i="37"/>
  <c r="FTE29" i="37" s="1"/>
  <c r="FRX29" i="37"/>
  <c r="FRY29" i="37" s="1"/>
  <c r="FQR29" i="37"/>
  <c r="FQS29" i="37" s="1"/>
  <c r="FPL29" i="37"/>
  <c r="FPM29" i="37" s="1"/>
  <c r="FOF29" i="37"/>
  <c r="FOG29" i="37" s="1"/>
  <c r="FMZ29" i="37"/>
  <c r="FNA29" i="37" s="1"/>
  <c r="FLT29" i="37"/>
  <c r="FLU29" i="37" s="1"/>
  <c r="FKN29" i="37"/>
  <c r="FKO29" i="37" s="1"/>
  <c r="FJH29" i="37"/>
  <c r="FJI29" i="37" s="1"/>
  <c r="FIB29" i="37"/>
  <c r="FIC29" i="37" s="1"/>
  <c r="FGV29" i="37"/>
  <c r="FGW29" i="37" s="1"/>
  <c r="FFP29" i="37"/>
  <c r="FFQ29" i="37" s="1"/>
  <c r="FEJ29" i="37"/>
  <c r="FEK29" i="37" s="1"/>
  <c r="FDD29" i="37"/>
  <c r="FDE29" i="37" s="1"/>
  <c r="FBX29" i="37"/>
  <c r="FBY29" i="37" s="1"/>
  <c r="FAR29" i="37"/>
  <c r="FAS29" i="37" s="1"/>
  <c r="EZL29" i="37"/>
  <c r="EZM29" i="37" s="1"/>
  <c r="EYF29" i="37"/>
  <c r="EYG29" i="37" s="1"/>
  <c r="EWZ29" i="37"/>
  <c r="EXA29" i="37" s="1"/>
  <c r="EVT29" i="37"/>
  <c r="EVU29" i="37" s="1"/>
  <c r="EUN29" i="37"/>
  <c r="EUO29" i="37" s="1"/>
  <c r="ETH29" i="37"/>
  <c r="ETI29" i="37" s="1"/>
  <c r="ESB29" i="37"/>
  <c r="ESC29" i="37" s="1"/>
  <c r="EQV29" i="37"/>
  <c r="EQW29" i="37" s="1"/>
  <c r="EPP29" i="37"/>
  <c r="EPQ29" i="37" s="1"/>
  <c r="EOJ29" i="37"/>
  <c r="EOK29" i="37" s="1"/>
  <c r="END29" i="37"/>
  <c r="ENE29" i="37" s="1"/>
  <c r="ELX29" i="37"/>
  <c r="ELY29" i="37" s="1"/>
  <c r="EKR29" i="37"/>
  <c r="EKS29" i="37" s="1"/>
  <c r="EJL29" i="37"/>
  <c r="EJM29" i="37" s="1"/>
  <c r="EIF29" i="37"/>
  <c r="EIG29" i="37" s="1"/>
  <c r="EGZ29" i="37"/>
  <c r="EHA29" i="37" s="1"/>
  <c r="EFT29" i="37"/>
  <c r="EFU29" i="37" s="1"/>
  <c r="EEN29" i="37"/>
  <c r="EEO29" i="37" s="1"/>
  <c r="EDH29" i="37"/>
  <c r="EDI29" i="37" s="1"/>
  <c r="ECB29" i="37"/>
  <c r="ECC29" i="37" s="1"/>
  <c r="EAV29" i="37"/>
  <c r="EAW29" i="37" s="1"/>
  <c r="DZP29" i="37"/>
  <c r="DZQ29" i="37" s="1"/>
  <c r="DYJ29" i="37"/>
  <c r="DYK29" i="37" s="1"/>
  <c r="DXD29" i="37"/>
  <c r="DXE29" i="37" s="1"/>
  <c r="SZT29" i="37"/>
  <c r="SZU29" i="37" s="1"/>
  <c r="OJL29" i="37"/>
  <c r="OJM29" i="37" s="1"/>
  <c r="OAN29" i="37"/>
  <c r="OAO29" i="37" s="1"/>
  <c r="NUB29" i="37"/>
  <c r="NUC29" i="37" s="1"/>
  <c r="NGV29" i="37"/>
  <c r="NGW29" i="37" s="1"/>
  <c r="NAJ29" i="37"/>
  <c r="NAK29" i="37" s="1"/>
  <c r="MND29" i="37"/>
  <c r="MNE29" i="37" s="1"/>
  <c r="MHX29" i="37"/>
  <c r="MHY29" i="37" s="1"/>
  <c r="LYR29" i="37"/>
  <c r="LYS29" i="37" s="1"/>
  <c r="LVX29" i="37"/>
  <c r="LVY29" i="37" s="1"/>
  <c r="LTD29" i="37"/>
  <c r="LTE29" i="37" s="1"/>
  <c r="KXH29" i="37"/>
  <c r="KXI29" i="37" s="1"/>
  <c r="KVD29" i="37"/>
  <c r="KVE29" i="37" s="1"/>
  <c r="KTH29" i="37"/>
  <c r="KTI29" i="37" s="1"/>
  <c r="KNL29" i="37"/>
  <c r="KNM29" i="37" s="1"/>
  <c r="KLH29" i="37"/>
  <c r="KLI29" i="37" s="1"/>
  <c r="KJL29" i="37"/>
  <c r="KJM29" i="37" s="1"/>
  <c r="KDP29" i="37"/>
  <c r="KDQ29" i="37" s="1"/>
  <c r="KBL29" i="37"/>
  <c r="KBM29" i="37" s="1"/>
  <c r="JZP29" i="37"/>
  <c r="JZQ29" i="37" s="1"/>
  <c r="JTT29" i="37"/>
  <c r="JTU29" i="37" s="1"/>
  <c r="JRP29" i="37"/>
  <c r="JRQ29" i="37" s="1"/>
  <c r="JPT29" i="37"/>
  <c r="JPU29" i="37" s="1"/>
  <c r="JMB29" i="37"/>
  <c r="JMC29" i="37" s="1"/>
  <c r="JKF29" i="37"/>
  <c r="JKG29" i="37" s="1"/>
  <c r="JIR29" i="37"/>
  <c r="JIS29" i="37" s="1"/>
  <c r="JHD29" i="37"/>
  <c r="JHE29" i="37" s="1"/>
  <c r="JFH29" i="37"/>
  <c r="JFI29" i="37" s="1"/>
  <c r="JDT29" i="37"/>
  <c r="JDU29" i="37" s="1"/>
  <c r="JAZ29" i="37"/>
  <c r="JBA29" i="37" s="1"/>
  <c r="IYF29" i="37"/>
  <c r="IYG29" i="37" s="1"/>
  <c r="IWR29" i="37"/>
  <c r="IWS29" i="37" s="1"/>
  <c r="ITX29" i="37"/>
  <c r="ITY29" i="37" s="1"/>
  <c r="QCZ29" i="37"/>
  <c r="QDA29" i="37" s="1"/>
  <c r="PLT29" i="37"/>
  <c r="PLU29" i="37" s="1"/>
  <c r="NYZ29" i="37"/>
  <c r="NZA29" i="37" s="1"/>
  <c r="NLT29" i="37"/>
  <c r="NLU29" i="37" s="1"/>
  <c r="NFH29" i="37"/>
  <c r="NFI29" i="37" s="1"/>
  <c r="MSB29" i="37"/>
  <c r="MSC29" i="37" s="1"/>
  <c r="MLP29" i="37"/>
  <c r="MLQ29" i="37" s="1"/>
  <c r="MDP29" i="37"/>
  <c r="MDQ29" i="37" s="1"/>
  <c r="MAV29" i="37"/>
  <c r="MAW29" i="37" s="1"/>
  <c r="LYB29" i="37"/>
  <c r="LYC29" i="37" s="1"/>
  <c r="LVH29" i="37"/>
  <c r="LVI29" i="37" s="1"/>
  <c r="KYV29" i="37"/>
  <c r="KYW29" i="37" s="1"/>
  <c r="KWZ29" i="37"/>
  <c r="KXA29" i="37" s="1"/>
  <c r="KRD29" i="37"/>
  <c r="KRE29" i="37" s="1"/>
  <c r="KOZ29" i="37"/>
  <c r="KPA29" i="37" s="1"/>
  <c r="KND29" i="37"/>
  <c r="KNE29" i="37" s="1"/>
  <c r="KHH29" i="37"/>
  <c r="KHI29" i="37" s="1"/>
  <c r="KFD29" i="37"/>
  <c r="KFE29" i="37" s="1"/>
  <c r="KDH29" i="37"/>
  <c r="KDI29" i="37" s="1"/>
  <c r="JXL29" i="37"/>
  <c r="JXM29" i="37" s="1"/>
  <c r="JVH29" i="37"/>
  <c r="JVI29" i="37" s="1"/>
  <c r="JTL29" i="37"/>
  <c r="JTM29" i="37" s="1"/>
  <c r="JNP29" i="37"/>
  <c r="JNQ29" i="37" s="1"/>
  <c r="JCF29" i="37"/>
  <c r="JCG29" i="37" s="1"/>
  <c r="IZL29" i="37"/>
  <c r="IZM29" i="37" s="1"/>
  <c r="IXX29" i="37"/>
  <c r="IXY29" i="37" s="1"/>
  <c r="IVD29" i="37"/>
  <c r="IVE29" i="37" s="1"/>
  <c r="ISJ29" i="37"/>
  <c r="ISK29" i="37" s="1"/>
  <c r="IRD29" i="37"/>
  <c r="IRE29" i="37" s="1"/>
  <c r="IPX29" i="37"/>
  <c r="IPY29" i="37" s="1"/>
  <c r="IOR29" i="37"/>
  <c r="IOS29" i="37" s="1"/>
  <c r="INL29" i="37"/>
  <c r="INM29" i="37" s="1"/>
  <c r="IMF29" i="37"/>
  <c r="IMG29" i="37" s="1"/>
  <c r="IKZ29" i="37"/>
  <c r="ILA29" i="37" s="1"/>
  <c r="IJT29" i="37"/>
  <c r="IJU29" i="37" s="1"/>
  <c r="IIN29" i="37"/>
  <c r="IIO29" i="37" s="1"/>
  <c r="IHH29" i="37"/>
  <c r="IHI29" i="37" s="1"/>
  <c r="IGB29" i="37"/>
  <c r="IGC29" i="37" s="1"/>
  <c r="IEV29" i="37"/>
  <c r="IEW29" i="37" s="1"/>
  <c r="IDP29" i="37"/>
  <c r="IDQ29" i="37" s="1"/>
  <c r="ICJ29" i="37"/>
  <c r="ICK29" i="37" s="1"/>
  <c r="IBD29" i="37"/>
  <c r="IBE29" i="37" s="1"/>
  <c r="HZX29" i="37"/>
  <c r="HZY29" i="37" s="1"/>
  <c r="HYR29" i="37"/>
  <c r="HYS29" i="37" s="1"/>
  <c r="HXL29" i="37"/>
  <c r="HXM29" i="37" s="1"/>
  <c r="HWF29" i="37"/>
  <c r="HWG29" i="37" s="1"/>
  <c r="HUZ29" i="37"/>
  <c r="HVA29" i="37" s="1"/>
  <c r="HTT29" i="37"/>
  <c r="HTU29" i="37" s="1"/>
  <c r="HSN29" i="37"/>
  <c r="HSO29" i="37" s="1"/>
  <c r="HRH29" i="37"/>
  <c r="HRI29" i="37" s="1"/>
  <c r="HQB29" i="37"/>
  <c r="HQC29" i="37" s="1"/>
  <c r="HOV29" i="37"/>
  <c r="HOW29" i="37" s="1"/>
  <c r="HNP29" i="37"/>
  <c r="HNQ29" i="37" s="1"/>
  <c r="HMJ29" i="37"/>
  <c r="HMK29" i="37" s="1"/>
  <c r="HLD29" i="37"/>
  <c r="HLE29" i="37" s="1"/>
  <c r="HJX29" i="37"/>
  <c r="HJY29" i="37" s="1"/>
  <c r="HIR29" i="37"/>
  <c r="HIS29" i="37" s="1"/>
  <c r="HHL29" i="37"/>
  <c r="HHM29" i="37" s="1"/>
  <c r="HGF29" i="37"/>
  <c r="HGG29" i="37" s="1"/>
  <c r="HEZ29" i="37"/>
  <c r="HFA29" i="37" s="1"/>
  <c r="HDT29" i="37"/>
  <c r="HDU29" i="37" s="1"/>
  <c r="HCN29" i="37"/>
  <c r="HCO29" i="37" s="1"/>
  <c r="HBH29" i="37"/>
  <c r="HBI29" i="37" s="1"/>
  <c r="HAB29" i="37"/>
  <c r="HAC29" i="37" s="1"/>
  <c r="GYV29" i="37"/>
  <c r="GYW29" i="37" s="1"/>
  <c r="GXP29" i="37"/>
  <c r="GXQ29" i="37" s="1"/>
  <c r="GWJ29" i="37"/>
  <c r="GWK29" i="37" s="1"/>
  <c r="GVD29" i="37"/>
  <c r="GVE29" i="37" s="1"/>
  <c r="GTX29" i="37"/>
  <c r="GTY29" i="37" s="1"/>
  <c r="GSR29" i="37"/>
  <c r="GSS29" i="37" s="1"/>
  <c r="GRL29" i="37"/>
  <c r="GRM29" i="37" s="1"/>
  <c r="GQF29" i="37"/>
  <c r="GQG29" i="37" s="1"/>
  <c r="GOZ29" i="37"/>
  <c r="GPA29" i="37" s="1"/>
  <c r="GNT29" i="37"/>
  <c r="GNU29" i="37" s="1"/>
  <c r="GMN29" i="37"/>
  <c r="GMO29" i="37" s="1"/>
  <c r="GLH29" i="37"/>
  <c r="GLI29" i="37" s="1"/>
  <c r="GKB29" i="37"/>
  <c r="GKC29" i="37" s="1"/>
  <c r="GIV29" i="37"/>
  <c r="GIW29" i="37" s="1"/>
  <c r="GHP29" i="37"/>
  <c r="GHQ29" i="37" s="1"/>
  <c r="GGJ29" i="37"/>
  <c r="GGK29" i="37" s="1"/>
  <c r="GFD29" i="37"/>
  <c r="GFE29" i="37" s="1"/>
  <c r="GDX29" i="37"/>
  <c r="GDY29" i="37" s="1"/>
  <c r="GCR29" i="37"/>
  <c r="GCS29" i="37" s="1"/>
  <c r="GBL29" i="37"/>
  <c r="GBM29" i="37" s="1"/>
  <c r="GAF29" i="37"/>
  <c r="GAG29" i="37" s="1"/>
  <c r="FYZ29" i="37"/>
  <c r="FZA29" i="37" s="1"/>
  <c r="FXT29" i="37"/>
  <c r="FXU29" i="37" s="1"/>
  <c r="FWN29" i="37"/>
  <c r="FWO29" i="37" s="1"/>
  <c r="FVH29" i="37"/>
  <c r="FVI29" i="37" s="1"/>
  <c r="FUB29" i="37"/>
  <c r="FUC29" i="37" s="1"/>
  <c r="FSV29" i="37"/>
  <c r="FSW29" i="37" s="1"/>
  <c r="FRP29" i="37"/>
  <c r="FRQ29" i="37" s="1"/>
  <c r="FQJ29" i="37"/>
  <c r="FQK29" i="37" s="1"/>
  <c r="FPD29" i="37"/>
  <c r="FPE29" i="37" s="1"/>
  <c r="FNX29" i="37"/>
  <c r="FNY29" i="37" s="1"/>
  <c r="FMR29" i="37"/>
  <c r="FMS29" i="37" s="1"/>
  <c r="FLL29" i="37"/>
  <c r="FLM29" i="37" s="1"/>
  <c r="FKF29" i="37"/>
  <c r="FKG29" i="37" s="1"/>
  <c r="FIZ29" i="37"/>
  <c r="FJA29" i="37" s="1"/>
  <c r="FHT29" i="37"/>
  <c r="FHU29" i="37" s="1"/>
  <c r="FGN29" i="37"/>
  <c r="FGO29" i="37" s="1"/>
  <c r="FFH29" i="37"/>
  <c r="FFI29" i="37" s="1"/>
  <c r="FEB29" i="37"/>
  <c r="FEC29" i="37" s="1"/>
  <c r="FCV29" i="37"/>
  <c r="FCW29" i="37" s="1"/>
  <c r="FBP29" i="37"/>
  <c r="FBQ29" i="37" s="1"/>
  <c r="FAJ29" i="37"/>
  <c r="FAK29" i="37" s="1"/>
  <c r="EZD29" i="37"/>
  <c r="EZE29" i="37" s="1"/>
  <c r="EXX29" i="37"/>
  <c r="EXY29" i="37" s="1"/>
  <c r="EWR29" i="37"/>
  <c r="EWS29" i="37" s="1"/>
  <c r="EVL29" i="37"/>
  <c r="EVM29" i="37" s="1"/>
  <c r="EUF29" i="37"/>
  <c r="EUG29" i="37" s="1"/>
  <c r="ESZ29" i="37"/>
  <c r="ETA29" i="37" s="1"/>
  <c r="ERT29" i="37"/>
  <c r="ERU29" i="37" s="1"/>
  <c r="EQN29" i="37"/>
  <c r="EQO29" i="37" s="1"/>
  <c r="EPH29" i="37"/>
  <c r="EPI29" i="37" s="1"/>
  <c r="EOB29" i="37"/>
  <c r="EOC29" i="37" s="1"/>
  <c r="EMV29" i="37"/>
  <c r="EMW29" i="37" s="1"/>
  <c r="ELP29" i="37"/>
  <c r="ELQ29" i="37" s="1"/>
  <c r="EKJ29" i="37"/>
  <c r="EKK29" i="37" s="1"/>
  <c r="EJD29" i="37"/>
  <c r="EJE29" i="37" s="1"/>
  <c r="EHX29" i="37"/>
  <c r="EHY29" i="37" s="1"/>
  <c r="EGR29" i="37"/>
  <c r="EGS29" i="37" s="1"/>
  <c r="EFL29" i="37"/>
  <c r="EFM29" i="37" s="1"/>
  <c r="EEF29" i="37"/>
  <c r="EEG29" i="37" s="1"/>
  <c r="ECZ29" i="37"/>
  <c r="EDA29" i="37" s="1"/>
  <c r="EBT29" i="37"/>
  <c r="EBU29" i="37" s="1"/>
  <c r="EAN29" i="37"/>
  <c r="EAO29" i="37" s="1"/>
  <c r="DZH29" i="37"/>
  <c r="DZI29" i="37" s="1"/>
  <c r="DYB29" i="37"/>
  <c r="DYC29" i="37" s="1"/>
  <c r="DWV29" i="37"/>
  <c r="DWW29" i="37" s="1"/>
  <c r="DVP29" i="37"/>
  <c r="DVQ29" i="37" s="1"/>
  <c r="DUJ29" i="37"/>
  <c r="DUK29" i="37" s="1"/>
  <c r="DTD29" i="37"/>
  <c r="DTE29" i="37" s="1"/>
  <c r="SGB29" i="37"/>
  <c r="SGC29" i="37" s="1"/>
  <c r="QUF29" i="37"/>
  <c r="QUG29" i="37" s="1"/>
  <c r="ORT29" i="37"/>
  <c r="ORU29" i="37" s="1"/>
  <c r="NXT29" i="37"/>
  <c r="NXU29" i="37" s="1"/>
  <c r="NKN29" i="37"/>
  <c r="NKO29" i="37" s="1"/>
  <c r="NEB29" i="37"/>
  <c r="NEC29" i="37" s="1"/>
  <c r="MQV29" i="37"/>
  <c r="MQW29" i="37" s="1"/>
  <c r="MKR29" i="37"/>
  <c r="MKS29" i="37" s="1"/>
  <c r="MGB29" i="37"/>
  <c r="MGC29" i="37" s="1"/>
  <c r="LXL29" i="37"/>
  <c r="LXM29" i="37" s="1"/>
  <c r="LUR29" i="37"/>
  <c r="LUS29" i="37" s="1"/>
  <c r="LRX29" i="37"/>
  <c r="LRY29" i="37" s="1"/>
  <c r="LPL29" i="37"/>
  <c r="LPM29" i="37" s="1"/>
  <c r="LMZ29" i="37"/>
  <c r="LNA29" i="37" s="1"/>
  <c r="LKN29" i="37"/>
  <c r="LKO29" i="37" s="1"/>
  <c r="LIB29" i="37"/>
  <c r="LIC29" i="37" s="1"/>
  <c r="LFP29" i="37"/>
  <c r="LFQ29" i="37" s="1"/>
  <c r="LDD29" i="37"/>
  <c r="LDE29" i="37" s="1"/>
  <c r="LAR29" i="37"/>
  <c r="LAS29" i="37" s="1"/>
  <c r="KYN29" i="37"/>
  <c r="KYO29" i="37" s="1"/>
  <c r="KWJ29" i="37"/>
  <c r="KWK29" i="37" s="1"/>
  <c r="KUN29" i="37"/>
  <c r="KUO29" i="37" s="1"/>
  <c r="KOR29" i="37"/>
  <c r="KOS29" i="37" s="1"/>
  <c r="KMN29" i="37"/>
  <c r="KMO29" i="37" s="1"/>
  <c r="KKR29" i="37"/>
  <c r="KKS29" i="37" s="1"/>
  <c r="KEV29" i="37"/>
  <c r="KEW29" i="37" s="1"/>
  <c r="KCR29" i="37"/>
  <c r="KCS29" i="37" s="1"/>
  <c r="KAV29" i="37"/>
  <c r="KAW29" i="37" s="1"/>
  <c r="JUZ29" i="37"/>
  <c r="JVA29" i="37" s="1"/>
  <c r="JSV29" i="37"/>
  <c r="JSW29" i="37" s="1"/>
  <c r="JQZ29" i="37"/>
  <c r="JRA29" i="37" s="1"/>
  <c r="JBX29" i="37"/>
  <c r="JBY29" i="37" s="1"/>
  <c r="JAJ29" i="37"/>
  <c r="JAK29" i="37" s="1"/>
  <c r="IXP29" i="37"/>
  <c r="IXQ29" i="37" s="1"/>
  <c r="IUV29" i="37"/>
  <c r="IUW29" i="37" s="1"/>
  <c r="ISB29" i="37"/>
  <c r="ISC29" i="37" s="1"/>
  <c r="IQV29" i="37"/>
  <c r="IQW29" i="37" s="1"/>
  <c r="IPP29" i="37"/>
  <c r="IPQ29" i="37" s="1"/>
  <c r="IOJ29" i="37"/>
  <c r="IOK29" i="37" s="1"/>
  <c r="IND29" i="37"/>
  <c r="INE29" i="37" s="1"/>
  <c r="ILX29" i="37"/>
  <c r="ILY29" i="37" s="1"/>
  <c r="IKR29" i="37"/>
  <c r="IKS29" i="37" s="1"/>
  <c r="IJL29" i="37"/>
  <c r="IJM29" i="37" s="1"/>
  <c r="IIF29" i="37"/>
  <c r="IIG29" i="37" s="1"/>
  <c r="IGZ29" i="37"/>
  <c r="IHA29" i="37" s="1"/>
  <c r="IFT29" i="37"/>
  <c r="IFU29" i="37" s="1"/>
  <c r="IEN29" i="37"/>
  <c r="IEO29" i="37" s="1"/>
  <c r="IDH29" i="37"/>
  <c r="IDI29" i="37" s="1"/>
  <c r="ICB29" i="37"/>
  <c r="ICC29" i="37" s="1"/>
  <c r="IAV29" i="37"/>
  <c r="IAW29" i="37" s="1"/>
  <c r="HZP29" i="37"/>
  <c r="HZQ29" i="37" s="1"/>
  <c r="HYJ29" i="37"/>
  <c r="HYK29" i="37" s="1"/>
  <c r="HXD29" i="37"/>
  <c r="HXE29" i="37" s="1"/>
  <c r="HVX29" i="37"/>
  <c r="HVY29" i="37" s="1"/>
  <c r="HUR29" i="37"/>
  <c r="HUS29" i="37" s="1"/>
  <c r="HTL29" i="37"/>
  <c r="HTM29" i="37" s="1"/>
  <c r="HSF29" i="37"/>
  <c r="HSG29" i="37" s="1"/>
  <c r="HQZ29" i="37"/>
  <c r="HRA29" i="37" s="1"/>
  <c r="HPT29" i="37"/>
  <c r="HPU29" i="37" s="1"/>
  <c r="HON29" i="37"/>
  <c r="HOO29" i="37" s="1"/>
  <c r="HNH29" i="37"/>
  <c r="HNI29" i="37" s="1"/>
  <c r="HMB29" i="37"/>
  <c r="HMC29" i="37" s="1"/>
  <c r="HKV29" i="37"/>
  <c r="HKW29" i="37" s="1"/>
  <c r="HJP29" i="37"/>
  <c r="HJQ29" i="37" s="1"/>
  <c r="HIJ29" i="37"/>
  <c r="HIK29" i="37" s="1"/>
  <c r="HHD29" i="37"/>
  <c r="HHE29" i="37" s="1"/>
  <c r="HFX29" i="37"/>
  <c r="HFY29" i="37" s="1"/>
  <c r="HER29" i="37"/>
  <c r="HES29" i="37" s="1"/>
  <c r="HDL29" i="37"/>
  <c r="HDM29" i="37" s="1"/>
  <c r="HCF29" i="37"/>
  <c r="HCG29" i="37" s="1"/>
  <c r="HAZ29" i="37"/>
  <c r="HBA29" i="37" s="1"/>
  <c r="GZT29" i="37"/>
  <c r="GZU29" i="37" s="1"/>
  <c r="GYN29" i="37"/>
  <c r="GYO29" i="37" s="1"/>
  <c r="GXH29" i="37"/>
  <c r="GXI29" i="37" s="1"/>
  <c r="GWB29" i="37"/>
  <c r="GWC29" i="37" s="1"/>
  <c r="GUV29" i="37"/>
  <c r="GUW29" i="37" s="1"/>
  <c r="GTP29" i="37"/>
  <c r="GTQ29" i="37" s="1"/>
  <c r="GSJ29" i="37"/>
  <c r="GSK29" i="37" s="1"/>
  <c r="GRD29" i="37"/>
  <c r="GRE29" i="37" s="1"/>
  <c r="GPX29" i="37"/>
  <c r="GPY29" i="37" s="1"/>
  <c r="GOR29" i="37"/>
  <c r="GOS29" i="37" s="1"/>
  <c r="GNL29" i="37"/>
  <c r="GNM29" i="37" s="1"/>
  <c r="GMF29" i="37"/>
  <c r="GMG29" i="37" s="1"/>
  <c r="GKZ29" i="37"/>
  <c r="GLA29" i="37" s="1"/>
  <c r="GJT29" i="37"/>
  <c r="GJU29" i="37" s="1"/>
  <c r="GIN29" i="37"/>
  <c r="GIO29" i="37" s="1"/>
  <c r="GHH29" i="37"/>
  <c r="GHI29" i="37" s="1"/>
  <c r="GGB29" i="37"/>
  <c r="GGC29" i="37" s="1"/>
  <c r="GEV29" i="37"/>
  <c r="GEW29" i="37" s="1"/>
  <c r="GDP29" i="37"/>
  <c r="GDQ29" i="37" s="1"/>
  <c r="GCJ29" i="37"/>
  <c r="GCK29" i="37" s="1"/>
  <c r="GBD29" i="37"/>
  <c r="GBE29" i="37" s="1"/>
  <c r="FZX29" i="37"/>
  <c r="FZY29" i="37" s="1"/>
  <c r="FYR29" i="37"/>
  <c r="FYS29" i="37" s="1"/>
  <c r="FXL29" i="37"/>
  <c r="FXM29" i="37" s="1"/>
  <c r="FWF29" i="37"/>
  <c r="FWG29" i="37" s="1"/>
  <c r="FUZ29" i="37"/>
  <c r="FVA29" i="37" s="1"/>
  <c r="FTT29" i="37"/>
  <c r="FTU29" i="37" s="1"/>
  <c r="FSN29" i="37"/>
  <c r="FSO29" i="37" s="1"/>
  <c r="FRH29" i="37"/>
  <c r="FRI29" i="37" s="1"/>
  <c r="FQB29" i="37"/>
  <c r="FQC29" i="37" s="1"/>
  <c r="FOV29" i="37"/>
  <c r="FOW29" i="37" s="1"/>
  <c r="FNP29" i="37"/>
  <c r="FNQ29" i="37" s="1"/>
  <c r="FMJ29" i="37"/>
  <c r="FMK29" i="37" s="1"/>
  <c r="FLD29" i="37"/>
  <c r="FLE29" i="37" s="1"/>
  <c r="FJX29" i="37"/>
  <c r="FJY29" i="37" s="1"/>
  <c r="FIR29" i="37"/>
  <c r="FIS29" i="37" s="1"/>
  <c r="FHL29" i="37"/>
  <c r="FHM29" i="37" s="1"/>
  <c r="FGF29" i="37"/>
  <c r="FGG29" i="37" s="1"/>
  <c r="FEZ29" i="37"/>
  <c r="FFA29" i="37" s="1"/>
  <c r="FDT29" i="37"/>
  <c r="FDU29" i="37" s="1"/>
  <c r="FCN29" i="37"/>
  <c r="FCO29" i="37" s="1"/>
  <c r="FBH29" i="37"/>
  <c r="FBI29" i="37" s="1"/>
  <c r="FAB29" i="37"/>
  <c r="FAC29" i="37" s="1"/>
  <c r="EYV29" i="37"/>
  <c r="EYW29" i="37" s="1"/>
  <c r="EXP29" i="37"/>
  <c r="EXQ29" i="37" s="1"/>
  <c r="EWJ29" i="37"/>
  <c r="EWK29" i="37" s="1"/>
  <c r="EVD29" i="37"/>
  <c r="EVE29" i="37" s="1"/>
  <c r="ETX29" i="37"/>
  <c r="ETY29" i="37" s="1"/>
  <c r="ESR29" i="37"/>
  <c r="ESS29" i="37" s="1"/>
  <c r="ERL29" i="37"/>
  <c r="ERM29" i="37" s="1"/>
  <c r="EQF29" i="37"/>
  <c r="EQG29" i="37" s="1"/>
  <c r="EOZ29" i="37"/>
  <c r="EPA29" i="37" s="1"/>
  <c r="ENT29" i="37"/>
  <c r="ENU29" i="37" s="1"/>
  <c r="EMN29" i="37"/>
  <c r="EMO29" i="37" s="1"/>
  <c r="ELH29" i="37"/>
  <c r="ELI29" i="37" s="1"/>
  <c r="EKB29" i="37"/>
  <c r="EKC29" i="37" s="1"/>
  <c r="EIV29" i="37"/>
  <c r="EIW29" i="37" s="1"/>
  <c r="EHP29" i="37"/>
  <c r="EHQ29" i="37" s="1"/>
  <c r="EGJ29" i="37"/>
  <c r="EGK29" i="37" s="1"/>
  <c r="EFD29" i="37"/>
  <c r="EFE29" i="37" s="1"/>
  <c r="EDX29" i="37"/>
  <c r="EDY29" i="37" s="1"/>
  <c r="ECR29" i="37"/>
  <c r="ECS29" i="37" s="1"/>
  <c r="MYF29" i="37"/>
  <c r="MYG29" i="37" s="1"/>
  <c r="LSF29" i="37"/>
  <c r="LSG29" i="37" s="1"/>
  <c r="KIV29" i="37"/>
  <c r="KIW29" i="37" s="1"/>
  <c r="JEZ29" i="37"/>
  <c r="JFA29" i="37" s="1"/>
  <c r="IZD29" i="37"/>
  <c r="IZE29" i="37" s="1"/>
  <c r="ILP29" i="37"/>
  <c r="ILQ29" i="37" s="1"/>
  <c r="IBT29" i="37"/>
  <c r="IBU29" i="37" s="1"/>
  <c r="HRX29" i="37"/>
  <c r="HRY29" i="37" s="1"/>
  <c r="HIB29" i="37"/>
  <c r="HIC29" i="37" s="1"/>
  <c r="GYF29" i="37"/>
  <c r="GYG29" i="37" s="1"/>
  <c r="GOJ29" i="37"/>
  <c r="GOK29" i="37" s="1"/>
  <c r="GEN29" i="37"/>
  <c r="GEO29" i="37" s="1"/>
  <c r="FUR29" i="37"/>
  <c r="FUS29" i="37" s="1"/>
  <c r="FKV29" i="37"/>
  <c r="FKW29" i="37" s="1"/>
  <c r="FAZ29" i="37"/>
  <c r="FBA29" i="37" s="1"/>
  <c r="ERD29" i="37"/>
  <c r="ERE29" i="37" s="1"/>
  <c r="EHH29" i="37"/>
  <c r="EHI29" i="37" s="1"/>
  <c r="EBD29" i="37"/>
  <c r="EBE29" i="37" s="1"/>
  <c r="DYR29" i="37"/>
  <c r="DYS29" i="37" s="1"/>
  <c r="DWF29" i="37"/>
  <c r="DWG29" i="37" s="1"/>
  <c r="DUB29" i="37"/>
  <c r="DUC29" i="37" s="1"/>
  <c r="DSF29" i="37"/>
  <c r="DSG29" i="37" s="1"/>
  <c r="DQR29" i="37"/>
  <c r="DQS29" i="37" s="1"/>
  <c r="DNX29" i="37"/>
  <c r="DNY29" i="37" s="1"/>
  <c r="PLL29" i="37"/>
  <c r="PLM29" i="37" s="1"/>
  <c r="MRT29" i="37"/>
  <c r="MRU29" i="37" s="1"/>
  <c r="LPT29" i="37"/>
  <c r="LPU29" i="37" s="1"/>
  <c r="KGZ29" i="37"/>
  <c r="KHA29" i="37" s="1"/>
  <c r="JRH29" i="37"/>
  <c r="JRI29" i="37" s="1"/>
  <c r="JDL29" i="37"/>
  <c r="JDM29" i="37" s="1"/>
  <c r="IYV29" i="37"/>
  <c r="IYW29" i="37" s="1"/>
  <c r="IRT29" i="37"/>
  <c r="IRU29" i="37" s="1"/>
  <c r="IHX29" i="37"/>
  <c r="IHY29" i="37" s="1"/>
  <c r="HYB29" i="37"/>
  <c r="HYC29" i="37" s="1"/>
  <c r="HOF29" i="37"/>
  <c r="HOG29" i="37" s="1"/>
  <c r="HEJ29" i="37"/>
  <c r="HEK29" i="37" s="1"/>
  <c r="GUN29" i="37"/>
  <c r="GUO29" i="37" s="1"/>
  <c r="GKR29" i="37"/>
  <c r="GKS29" i="37" s="1"/>
  <c r="OSZ29" i="37"/>
  <c r="OTA29" i="37" s="1"/>
  <c r="LNH29" i="37"/>
  <c r="LNI29" i="37" s="1"/>
  <c r="KUV29" i="37"/>
  <c r="KUW29" i="37" s="1"/>
  <c r="JPD29" i="37"/>
  <c r="JPE29" i="37" s="1"/>
  <c r="IOB29" i="37"/>
  <c r="IOC29" i="37" s="1"/>
  <c r="IEF29" i="37"/>
  <c r="IEG29" i="37" s="1"/>
  <c r="HUJ29" i="37"/>
  <c r="HUK29" i="37" s="1"/>
  <c r="HKN29" i="37"/>
  <c r="HKO29" i="37" s="1"/>
  <c r="HAR29" i="37"/>
  <c r="HAS29" i="37" s="1"/>
  <c r="GQV29" i="37"/>
  <c r="GQW29" i="37" s="1"/>
  <c r="GGZ29" i="37"/>
  <c r="GHA29" i="37" s="1"/>
  <c r="FXD29" i="37"/>
  <c r="FXE29" i="37" s="1"/>
  <c r="FNH29" i="37"/>
  <c r="FNI29" i="37" s="1"/>
  <c r="FDL29" i="37"/>
  <c r="FDM29" i="37" s="1"/>
  <c r="ETP29" i="37"/>
  <c r="ETQ29" i="37" s="1"/>
  <c r="EJT29" i="37"/>
  <c r="EJU29" i="37" s="1"/>
  <c r="EAF29" i="37"/>
  <c r="EAG29" i="37" s="1"/>
  <c r="DXT29" i="37"/>
  <c r="DXU29" i="37" s="1"/>
  <c r="DTT29" i="37"/>
  <c r="DTU29" i="37" s="1"/>
  <c r="DQJ29" i="37"/>
  <c r="DQK29" i="37" s="1"/>
  <c r="DNP29" i="37"/>
  <c r="DNQ29" i="37" s="1"/>
  <c r="MGR29" i="37"/>
  <c r="MGS29" i="37" s="1"/>
  <c r="LKV29" i="37"/>
  <c r="LKW29" i="37" s="1"/>
  <c r="KSR29" i="37"/>
  <c r="KSS29" i="37" s="1"/>
  <c r="JNH29" i="37"/>
  <c r="JNI29" i="37" s="1"/>
  <c r="JBP29" i="37"/>
  <c r="JBQ29" i="37" s="1"/>
  <c r="IUN29" i="37"/>
  <c r="IUO29" i="37" s="1"/>
  <c r="IKJ29" i="37"/>
  <c r="IKK29" i="37" s="1"/>
  <c r="IAN29" i="37"/>
  <c r="IAO29" i="37" s="1"/>
  <c r="HQR29" i="37"/>
  <c r="HQS29" i="37" s="1"/>
  <c r="HGV29" i="37"/>
  <c r="HGW29" i="37" s="1"/>
  <c r="GWZ29" i="37"/>
  <c r="GXA29" i="37" s="1"/>
  <c r="GND29" i="37"/>
  <c r="GNE29" i="37" s="1"/>
  <c r="GDH29" i="37"/>
  <c r="GDI29" i="37" s="1"/>
  <c r="FTL29" i="37"/>
  <c r="FTM29" i="37" s="1"/>
  <c r="FJP29" i="37"/>
  <c r="FJQ29" i="37" s="1"/>
  <c r="EZT29" i="37"/>
  <c r="EZU29" i="37" s="1"/>
  <c r="EPX29" i="37"/>
  <c r="EPY29" i="37" s="1"/>
  <c r="EGB29" i="37"/>
  <c r="EGC29" i="37" s="1"/>
  <c r="DVH29" i="37"/>
  <c r="DVI29" i="37" s="1"/>
  <c r="DTL29" i="37"/>
  <c r="DTM29" i="37" s="1"/>
  <c r="DRP29" i="37"/>
  <c r="DRQ29" i="37" s="1"/>
  <c r="DOV29" i="37"/>
  <c r="DOW29" i="37" s="1"/>
  <c r="DNH29" i="37"/>
  <c r="DNI29" i="37" s="1"/>
  <c r="DMB29" i="37"/>
  <c r="DMC29" i="37" s="1"/>
  <c r="DKV29" i="37"/>
  <c r="DKW29" i="37" s="1"/>
  <c r="DJP29" i="37"/>
  <c r="DJQ29" i="37" s="1"/>
  <c r="DIJ29" i="37"/>
  <c r="DIK29" i="37" s="1"/>
  <c r="DHD29" i="37"/>
  <c r="DHE29" i="37" s="1"/>
  <c r="DFX29" i="37"/>
  <c r="DFY29" i="37" s="1"/>
  <c r="DER29" i="37"/>
  <c r="DES29" i="37" s="1"/>
  <c r="DDL29" i="37"/>
  <c r="DDM29" i="37" s="1"/>
  <c r="DCF29" i="37"/>
  <c r="DCG29" i="37" s="1"/>
  <c r="DAZ29" i="37"/>
  <c r="DBA29" i="37" s="1"/>
  <c r="CZT29" i="37"/>
  <c r="CZU29" i="37" s="1"/>
  <c r="CYN29" i="37"/>
  <c r="CYO29" i="37" s="1"/>
  <c r="CXH29" i="37"/>
  <c r="CXI29" i="37" s="1"/>
  <c r="CWB29" i="37"/>
  <c r="CWC29" i="37" s="1"/>
  <c r="CUV29" i="37"/>
  <c r="CUW29" i="37" s="1"/>
  <c r="CTP29" i="37"/>
  <c r="CTQ29" i="37" s="1"/>
  <c r="CSJ29" i="37"/>
  <c r="CSK29" i="37" s="1"/>
  <c r="CRD29" i="37"/>
  <c r="CRE29" i="37" s="1"/>
  <c r="CPX29" i="37"/>
  <c r="CPY29" i="37" s="1"/>
  <c r="COR29" i="37"/>
  <c r="COS29" i="37" s="1"/>
  <c r="CNL29" i="37"/>
  <c r="CNM29" i="37" s="1"/>
  <c r="CMF29" i="37"/>
  <c r="CMG29" i="37" s="1"/>
  <c r="CKZ29" i="37"/>
  <c r="CLA29" i="37" s="1"/>
  <c r="CJT29" i="37"/>
  <c r="CJU29" i="37" s="1"/>
  <c r="CIN29" i="37"/>
  <c r="CIO29" i="37" s="1"/>
  <c r="CHH29" i="37"/>
  <c r="CHI29" i="37" s="1"/>
  <c r="CGB29" i="37"/>
  <c r="CGC29" i="37" s="1"/>
  <c r="CEV29" i="37"/>
  <c r="CEW29" i="37" s="1"/>
  <c r="CDP29" i="37"/>
  <c r="CDQ29" i="37" s="1"/>
  <c r="CCJ29" i="37"/>
  <c r="CCK29" i="37" s="1"/>
  <c r="CBD29" i="37"/>
  <c r="CBE29" i="37" s="1"/>
  <c r="LIJ29" i="37"/>
  <c r="LIK29" i="37" s="1"/>
  <c r="KQV29" i="37"/>
  <c r="KQW29" i="37" s="1"/>
  <c r="KBD29" i="37"/>
  <c r="KBE29" i="37" s="1"/>
  <c r="JLL29" i="37"/>
  <c r="JLM29" i="37" s="1"/>
  <c r="ITP29" i="37"/>
  <c r="ITQ29" i="37" s="1"/>
  <c r="IQN29" i="37"/>
  <c r="IQO29" i="37" s="1"/>
  <c r="IGR29" i="37"/>
  <c r="IGS29" i="37" s="1"/>
  <c r="HWV29" i="37"/>
  <c r="HWW29" i="37" s="1"/>
  <c r="HMZ29" i="37"/>
  <c r="HNA29" i="37" s="1"/>
  <c r="HDD29" i="37"/>
  <c r="HDE29" i="37" s="1"/>
  <c r="GTH29" i="37"/>
  <c r="GTI29" i="37" s="1"/>
  <c r="GJL29" i="37"/>
  <c r="GJM29" i="37" s="1"/>
  <c r="QWJ29" i="37"/>
  <c r="QWK29" i="37" s="1"/>
  <c r="LUZ29" i="37"/>
  <c r="LVA29" i="37" s="1"/>
  <c r="LAZ29" i="37"/>
  <c r="LBA29" i="37" s="1"/>
  <c r="KKZ29" i="37"/>
  <c r="KLA29" i="37" s="1"/>
  <c r="JGN29" i="37"/>
  <c r="JGO29" i="37" s="1"/>
  <c r="JAB29" i="37"/>
  <c r="JAC29" i="37" s="1"/>
  <c r="IWB29" i="37"/>
  <c r="IWC29" i="37" s="1"/>
  <c r="IPH29" i="37"/>
  <c r="IPI29" i="37" s="1"/>
  <c r="IFL29" i="37"/>
  <c r="IFM29" i="37" s="1"/>
  <c r="HVP29" i="37"/>
  <c r="HVQ29" i="37" s="1"/>
  <c r="HLT29" i="37"/>
  <c r="HLU29" i="37" s="1"/>
  <c r="HBX29" i="37"/>
  <c r="HBY29" i="37" s="1"/>
  <c r="GSB29" i="37"/>
  <c r="GSC29" i="37" s="1"/>
  <c r="GIF29" i="37"/>
  <c r="GIG29" i="37" s="1"/>
  <c r="FYJ29" i="37"/>
  <c r="FYK29" i="37" s="1"/>
  <c r="FON29" i="37"/>
  <c r="FOO29" i="37" s="1"/>
  <c r="FER29" i="37"/>
  <c r="FES29" i="37" s="1"/>
  <c r="EUV29" i="37"/>
  <c r="EUW29" i="37" s="1"/>
  <c r="EKZ29" i="37"/>
  <c r="ELA29" i="37" s="1"/>
  <c r="NLL29" i="37"/>
  <c r="NLM29" i="37" s="1"/>
  <c r="JXD29" i="37"/>
  <c r="JXE29" i="37" s="1"/>
  <c r="ISZ29" i="37"/>
  <c r="ITA29" i="37" s="1"/>
  <c r="HFP29" i="37"/>
  <c r="HFQ29" i="37" s="1"/>
  <c r="FZP29" i="37"/>
  <c r="FZQ29" i="37" s="1"/>
  <c r="FFX29" i="37"/>
  <c r="FFY29" i="37" s="1"/>
  <c r="EMF29" i="37"/>
  <c r="EMG29" i="37" s="1"/>
  <c r="DZX29" i="37"/>
  <c r="DZY29" i="37" s="1"/>
  <c r="DSN29" i="37"/>
  <c r="DSO29" i="37" s="1"/>
  <c r="DPT29" i="37"/>
  <c r="DPU29" i="37" s="1"/>
  <c r="DHT29" i="37"/>
  <c r="DHU29" i="37" s="1"/>
  <c r="DFP29" i="37"/>
  <c r="DFQ29" i="37" s="1"/>
  <c r="DDT29" i="37"/>
  <c r="DDU29" i="37" s="1"/>
  <c r="CWJ29" i="37"/>
  <c r="CWK29" i="37" s="1"/>
  <c r="CRL29" i="37"/>
  <c r="CRM29" i="37" s="1"/>
  <c r="CMN29" i="37"/>
  <c r="CMO29" i="37" s="1"/>
  <c r="CHP29" i="37"/>
  <c r="CHQ29" i="37" s="1"/>
  <c r="CCR29" i="37"/>
  <c r="CCS29" i="37" s="1"/>
  <c r="XEJ28" i="37"/>
  <c r="XEK28" i="37" s="1"/>
  <c r="XDD28" i="37"/>
  <c r="XDE28" i="37" s="1"/>
  <c r="XBX28" i="37"/>
  <c r="XBY28" i="37" s="1"/>
  <c r="XAR28" i="37"/>
  <c r="XAS28" i="37" s="1"/>
  <c r="WZL28" i="37"/>
  <c r="WZM28" i="37" s="1"/>
  <c r="WYF28" i="37"/>
  <c r="WYG28" i="37" s="1"/>
  <c r="WWZ28" i="37"/>
  <c r="WXA28" i="37" s="1"/>
  <c r="WVT28" i="37"/>
  <c r="WVU28" i="37" s="1"/>
  <c r="WUN28" i="37"/>
  <c r="WUO28" i="37" s="1"/>
  <c r="WTH28" i="37"/>
  <c r="WTI28" i="37" s="1"/>
  <c r="WSB28" i="37"/>
  <c r="WSC28" i="37" s="1"/>
  <c r="WQV28" i="37"/>
  <c r="WQW28" i="37" s="1"/>
  <c r="WPP28" i="37"/>
  <c r="WPQ28" i="37" s="1"/>
  <c r="WOJ28" i="37"/>
  <c r="WOK28" i="37" s="1"/>
  <c r="WND28" i="37"/>
  <c r="WNE28" i="37" s="1"/>
  <c r="WLX28" i="37"/>
  <c r="WLY28" i="37" s="1"/>
  <c r="WKR28" i="37"/>
  <c r="WKS28" i="37" s="1"/>
  <c r="WJL28" i="37"/>
  <c r="WJM28" i="37" s="1"/>
  <c r="WIF28" i="37"/>
  <c r="WIG28" i="37" s="1"/>
  <c r="WGZ28" i="37"/>
  <c r="WHA28" i="37" s="1"/>
  <c r="WFT28" i="37"/>
  <c r="WFU28" i="37" s="1"/>
  <c r="WEN28" i="37"/>
  <c r="WEO28" i="37" s="1"/>
  <c r="WDH28" i="37"/>
  <c r="WDI28" i="37" s="1"/>
  <c r="WCB28" i="37"/>
  <c r="WCC28" i="37" s="1"/>
  <c r="WAV28" i="37"/>
  <c r="WAW28" i="37" s="1"/>
  <c r="VZP28" i="37"/>
  <c r="VZQ28" i="37" s="1"/>
  <c r="VYJ28" i="37"/>
  <c r="VYK28" i="37" s="1"/>
  <c r="VXD28" i="37"/>
  <c r="VXE28" i="37" s="1"/>
  <c r="VVX28" i="37"/>
  <c r="VVY28" i="37" s="1"/>
  <c r="VUR28" i="37"/>
  <c r="VUS28" i="37" s="1"/>
  <c r="VTL28" i="37"/>
  <c r="VTM28" i="37" s="1"/>
  <c r="VSF28" i="37"/>
  <c r="VSG28" i="37" s="1"/>
  <c r="VQZ28" i="37"/>
  <c r="VRA28" i="37" s="1"/>
  <c r="VPT28" i="37"/>
  <c r="VPU28" i="37" s="1"/>
  <c r="VON28" i="37"/>
  <c r="VOO28" i="37" s="1"/>
  <c r="VNH28" i="37"/>
  <c r="VNI28" i="37" s="1"/>
  <c r="VMB28" i="37"/>
  <c r="VMC28" i="37" s="1"/>
  <c r="VKV28" i="37"/>
  <c r="VKW28" i="37" s="1"/>
  <c r="VJP28" i="37"/>
  <c r="VJQ28" i="37" s="1"/>
  <c r="VIJ28" i="37"/>
  <c r="VIK28" i="37" s="1"/>
  <c r="VHD28" i="37"/>
  <c r="VHE28" i="37" s="1"/>
  <c r="VFX28" i="37"/>
  <c r="VFY28" i="37" s="1"/>
  <c r="VER28" i="37"/>
  <c r="VES28" i="37" s="1"/>
  <c r="VDL28" i="37"/>
  <c r="VDM28" i="37" s="1"/>
  <c r="VCF28" i="37"/>
  <c r="VCG28" i="37" s="1"/>
  <c r="VAZ28" i="37"/>
  <c r="VBA28" i="37" s="1"/>
  <c r="UZT28" i="37"/>
  <c r="UZU28" i="37" s="1"/>
  <c r="UYN28" i="37"/>
  <c r="UYO28" i="37" s="1"/>
  <c r="UXH28" i="37"/>
  <c r="UXI28" i="37" s="1"/>
  <c r="UWB28" i="37"/>
  <c r="UWC28" i="37" s="1"/>
  <c r="UUV28" i="37"/>
  <c r="UUW28" i="37" s="1"/>
  <c r="UTP28" i="37"/>
  <c r="UTQ28" i="37" s="1"/>
  <c r="USJ28" i="37"/>
  <c r="USK28" i="37" s="1"/>
  <c r="URD28" i="37"/>
  <c r="URE28" i="37" s="1"/>
  <c r="UPX28" i="37"/>
  <c r="UPY28" i="37" s="1"/>
  <c r="UOR28" i="37"/>
  <c r="UOS28" i="37" s="1"/>
  <c r="UNL28" i="37"/>
  <c r="UNM28" i="37" s="1"/>
  <c r="UMF28" i="37"/>
  <c r="UMG28" i="37" s="1"/>
  <c r="UKZ28" i="37"/>
  <c r="ULA28" i="37" s="1"/>
  <c r="UJT28" i="37"/>
  <c r="UJU28" i="37" s="1"/>
  <c r="UIN28" i="37"/>
  <c r="UIO28" i="37" s="1"/>
  <c r="UHH28" i="37"/>
  <c r="UHI28" i="37" s="1"/>
  <c r="UGB28" i="37"/>
  <c r="UGC28" i="37" s="1"/>
  <c r="UEV28" i="37"/>
  <c r="UEW28" i="37" s="1"/>
  <c r="UDP28" i="37"/>
  <c r="UDQ28" i="37" s="1"/>
  <c r="JJX29" i="37"/>
  <c r="JJY29" i="37" s="1"/>
  <c r="ICZ29" i="37"/>
  <c r="IDA29" i="37" s="1"/>
  <c r="GPP29" i="37"/>
  <c r="GPQ29" i="37" s="1"/>
  <c r="GFT29" i="37"/>
  <c r="GFU29" i="37" s="1"/>
  <c r="FMB29" i="37"/>
  <c r="FMC29" i="37" s="1"/>
  <c r="ESJ29" i="37"/>
  <c r="ESK29" i="37" s="1"/>
  <c r="DUZ29" i="37"/>
  <c r="DVA29" i="37" s="1"/>
  <c r="DRX29" i="37"/>
  <c r="DRY29" i="37" s="1"/>
  <c r="DLL29" i="37"/>
  <c r="DLM29" i="37" s="1"/>
  <c r="DJH29" i="37"/>
  <c r="DJI29" i="37" s="1"/>
  <c r="DHL29" i="37"/>
  <c r="DHM29" i="37" s="1"/>
  <c r="DBP29" i="37"/>
  <c r="DBQ29" i="37" s="1"/>
  <c r="CZL29" i="37"/>
  <c r="CZM29" i="37" s="1"/>
  <c r="CXX29" i="37"/>
  <c r="CXY29" i="37" s="1"/>
  <c r="CUN29" i="37"/>
  <c r="CUO29" i="37" s="1"/>
  <c r="CSZ29" i="37"/>
  <c r="CTA29" i="37" s="1"/>
  <c r="CPP29" i="37"/>
  <c r="CPQ29" i="37" s="1"/>
  <c r="COB29" i="37"/>
  <c r="COC29" i="37" s="1"/>
  <c r="CKR29" i="37"/>
  <c r="CKS29" i="37" s="1"/>
  <c r="CJD29" i="37"/>
  <c r="CJE29" i="37" s="1"/>
  <c r="CFT29" i="37"/>
  <c r="CFU29" i="37" s="1"/>
  <c r="CEF29" i="37"/>
  <c r="CEG29" i="37" s="1"/>
  <c r="CAV29" i="37"/>
  <c r="CAW29" i="37" s="1"/>
  <c r="BZP29" i="37"/>
  <c r="BZQ29" i="37" s="1"/>
  <c r="BYJ29" i="37"/>
  <c r="BYK29" i="37" s="1"/>
  <c r="BXD29" i="37"/>
  <c r="BXE29" i="37" s="1"/>
  <c r="BVX29" i="37"/>
  <c r="BVY29" i="37" s="1"/>
  <c r="BUR29" i="37"/>
  <c r="BUS29" i="37" s="1"/>
  <c r="BTL29" i="37"/>
  <c r="BTM29" i="37" s="1"/>
  <c r="BSF29" i="37"/>
  <c r="BSG29" i="37" s="1"/>
  <c r="BQZ29" i="37"/>
  <c r="BRA29" i="37" s="1"/>
  <c r="BPT29" i="37"/>
  <c r="BPU29" i="37" s="1"/>
  <c r="BON29" i="37"/>
  <c r="BOO29" i="37" s="1"/>
  <c r="BNH29" i="37"/>
  <c r="BNI29" i="37" s="1"/>
  <c r="BMB29" i="37"/>
  <c r="BMC29" i="37" s="1"/>
  <c r="BKV29" i="37"/>
  <c r="BKW29" i="37" s="1"/>
  <c r="BJP29" i="37"/>
  <c r="BJQ29" i="37" s="1"/>
  <c r="BIJ29" i="37"/>
  <c r="BIK29" i="37" s="1"/>
  <c r="BHD29" i="37"/>
  <c r="BHE29" i="37" s="1"/>
  <c r="BFX29" i="37"/>
  <c r="BFY29" i="37" s="1"/>
  <c r="BER29" i="37"/>
  <c r="BES29" i="37" s="1"/>
  <c r="BDL29" i="37"/>
  <c r="BDM29" i="37" s="1"/>
  <c r="BCF29" i="37"/>
  <c r="BCG29" i="37" s="1"/>
  <c r="BAZ29" i="37"/>
  <c r="BBA29" i="37" s="1"/>
  <c r="AZT29" i="37"/>
  <c r="AZU29" i="37" s="1"/>
  <c r="AYN29" i="37"/>
  <c r="AYO29" i="37" s="1"/>
  <c r="AXH29" i="37"/>
  <c r="AXI29" i="37" s="1"/>
  <c r="AWB29" i="37"/>
  <c r="AWC29" i="37" s="1"/>
  <c r="AUV29" i="37"/>
  <c r="AUW29" i="37" s="1"/>
  <c r="ATP29" i="37"/>
  <c r="ATQ29" i="37" s="1"/>
  <c r="ASJ29" i="37"/>
  <c r="ASK29" i="37" s="1"/>
  <c r="ARD29" i="37"/>
  <c r="ARE29" i="37" s="1"/>
  <c r="APX29" i="37"/>
  <c r="APY29" i="37" s="1"/>
  <c r="AOR29" i="37"/>
  <c r="AOS29" i="37" s="1"/>
  <c r="ANL29" i="37"/>
  <c r="ANM29" i="37" s="1"/>
  <c r="AMF29" i="37"/>
  <c r="AMG29" i="37" s="1"/>
  <c r="AKZ29" i="37"/>
  <c r="ALA29" i="37" s="1"/>
  <c r="AJT29" i="37"/>
  <c r="AJU29" i="37" s="1"/>
  <c r="AIN29" i="37"/>
  <c r="AIO29" i="37" s="1"/>
  <c r="AHH29" i="37"/>
  <c r="AHI29" i="37" s="1"/>
  <c r="AGB29" i="37"/>
  <c r="AGC29" i="37" s="1"/>
  <c r="AEV29" i="37"/>
  <c r="AEW29" i="37" s="1"/>
  <c r="ADP29" i="37"/>
  <c r="ADQ29" i="37" s="1"/>
  <c r="ACJ29" i="37"/>
  <c r="ACK29" i="37" s="1"/>
  <c r="ABD29" i="37"/>
  <c r="ABE29" i="37" s="1"/>
  <c r="ZX29" i="37"/>
  <c r="ZY29" i="37" s="1"/>
  <c r="YR29" i="37"/>
  <c r="YS29" i="37" s="1"/>
  <c r="XL29" i="37"/>
  <c r="XM29" i="37" s="1"/>
  <c r="WF29" i="37"/>
  <c r="WG29" i="37" s="1"/>
  <c r="UZ29" i="37"/>
  <c r="VA29" i="37" s="1"/>
  <c r="TT29" i="37"/>
  <c r="TU29" i="37" s="1"/>
  <c r="SN29" i="37"/>
  <c r="SO29" i="37" s="1"/>
  <c r="RH29" i="37"/>
  <c r="RI29" i="37" s="1"/>
  <c r="QB29" i="37"/>
  <c r="QC29" i="37" s="1"/>
  <c r="OV29" i="37"/>
  <c r="OW29" i="37" s="1"/>
  <c r="NP29" i="37"/>
  <c r="NQ29" i="37" s="1"/>
  <c r="MJ29" i="37"/>
  <c r="MK29" i="37" s="1"/>
  <c r="LD29" i="37"/>
  <c r="LE29" i="37" s="1"/>
  <c r="JX29" i="37"/>
  <c r="JY29" i="37" s="1"/>
  <c r="IR29" i="37"/>
  <c r="IS29" i="37" s="1"/>
  <c r="HL29" i="37"/>
  <c r="HM29" i="37" s="1"/>
  <c r="GF29" i="37"/>
  <c r="GG29" i="37" s="1"/>
  <c r="EZ29" i="37"/>
  <c r="FA29" i="37" s="1"/>
  <c r="DT29" i="37"/>
  <c r="DU29" i="37" s="1"/>
  <c r="JIJ29" i="37"/>
  <c r="JIK29" i="37" s="1"/>
  <c r="HPL29" i="37"/>
  <c r="HPM29" i="37" s="1"/>
  <c r="FSF29" i="37"/>
  <c r="FSG29" i="37" s="1"/>
  <c r="EYN29" i="37"/>
  <c r="EYO29" i="37" s="1"/>
  <c r="EEV29" i="37"/>
  <c r="EEW29" i="37" s="1"/>
  <c r="DYZ29" i="37"/>
  <c r="DZA29" i="37" s="1"/>
  <c r="DUR29" i="37"/>
  <c r="DUS29" i="37" s="1"/>
  <c r="DPL29" i="37"/>
  <c r="DPM29" i="37" s="1"/>
  <c r="DMZ29" i="37"/>
  <c r="DNA29" i="37" s="1"/>
  <c r="DLD29" i="37"/>
  <c r="DLE29" i="37" s="1"/>
  <c r="DFH29" i="37"/>
  <c r="DFI29" i="37" s="1"/>
  <c r="DDD29" i="37"/>
  <c r="DDE29" i="37" s="1"/>
  <c r="DBH29" i="37"/>
  <c r="DBI29" i="37" s="1"/>
  <c r="CXP29" i="37"/>
  <c r="CXQ29" i="37" s="1"/>
  <c r="CSR29" i="37"/>
  <c r="CSS29" i="37" s="1"/>
  <c r="CNT29" i="37"/>
  <c r="CNU29" i="37" s="1"/>
  <c r="CIV29" i="37"/>
  <c r="CIW29" i="37" s="1"/>
  <c r="CDX29" i="37"/>
  <c r="CDY29" i="37" s="1"/>
  <c r="XEB28" i="37"/>
  <c r="XEC28" i="37" s="1"/>
  <c r="XCV28" i="37"/>
  <c r="XCW28" i="37" s="1"/>
  <c r="XBP28" i="37"/>
  <c r="XBQ28" i="37" s="1"/>
  <c r="XAJ28" i="37"/>
  <c r="XAK28" i="37" s="1"/>
  <c r="WZD28" i="37"/>
  <c r="WZE28" i="37" s="1"/>
  <c r="WXX28" i="37"/>
  <c r="WXY28" i="37" s="1"/>
  <c r="WWR28" i="37"/>
  <c r="WWS28" i="37" s="1"/>
  <c r="WVL28" i="37"/>
  <c r="WVM28" i="37" s="1"/>
  <c r="WUF28" i="37"/>
  <c r="WUG28" i="37" s="1"/>
  <c r="WSZ28" i="37"/>
  <c r="WTA28" i="37" s="1"/>
  <c r="WRT28" i="37"/>
  <c r="WRU28" i="37" s="1"/>
  <c r="WQN28" i="37"/>
  <c r="WQO28" i="37" s="1"/>
  <c r="WPH28" i="37"/>
  <c r="WPI28" i="37" s="1"/>
  <c r="WOB28" i="37"/>
  <c r="WOC28" i="37" s="1"/>
  <c r="WMV28" i="37"/>
  <c r="WMW28" i="37" s="1"/>
  <c r="WLP28" i="37"/>
  <c r="WLQ28" i="37" s="1"/>
  <c r="WKJ28" i="37"/>
  <c r="WKK28" i="37" s="1"/>
  <c r="WJD28" i="37"/>
  <c r="WJE28" i="37" s="1"/>
  <c r="WHX28" i="37"/>
  <c r="WHY28" i="37" s="1"/>
  <c r="WGR28" i="37"/>
  <c r="WGS28" i="37" s="1"/>
  <c r="WFL28" i="37"/>
  <c r="WFM28" i="37" s="1"/>
  <c r="WEF28" i="37"/>
  <c r="WEG28" i="37" s="1"/>
  <c r="WCZ28" i="37"/>
  <c r="WDA28" i="37" s="1"/>
  <c r="WBT28" i="37"/>
  <c r="WBU28" i="37" s="1"/>
  <c r="WAN28" i="37"/>
  <c r="WAO28" i="37" s="1"/>
  <c r="VZH28" i="37"/>
  <c r="VZI28" i="37" s="1"/>
  <c r="VYB28" i="37"/>
  <c r="VYC28" i="37" s="1"/>
  <c r="VWV28" i="37"/>
  <c r="VWW28" i="37" s="1"/>
  <c r="VVP28" i="37"/>
  <c r="VVQ28" i="37" s="1"/>
  <c r="VUJ28" i="37"/>
  <c r="VUK28" i="37" s="1"/>
  <c r="VTD28" i="37"/>
  <c r="VTE28" i="37" s="1"/>
  <c r="VRX28" i="37"/>
  <c r="VRY28" i="37" s="1"/>
  <c r="VQR28" i="37"/>
  <c r="VQS28" i="37" s="1"/>
  <c r="VPL28" i="37"/>
  <c r="VPM28" i="37" s="1"/>
  <c r="VOF28" i="37"/>
  <c r="VOG28" i="37" s="1"/>
  <c r="VMZ28" i="37"/>
  <c r="VNA28" i="37" s="1"/>
  <c r="VLT28" i="37"/>
  <c r="VLU28" i="37" s="1"/>
  <c r="VKN28" i="37"/>
  <c r="VKO28" i="37" s="1"/>
  <c r="VJH28" i="37"/>
  <c r="VJI28" i="37" s="1"/>
  <c r="VIB28" i="37"/>
  <c r="VIC28" i="37" s="1"/>
  <c r="VGV28" i="37"/>
  <c r="VGW28" i="37" s="1"/>
  <c r="VFP28" i="37"/>
  <c r="VFQ28" i="37" s="1"/>
  <c r="VEJ28" i="37"/>
  <c r="VEK28" i="37" s="1"/>
  <c r="VDD28" i="37"/>
  <c r="VDE28" i="37" s="1"/>
  <c r="VBX28" i="37"/>
  <c r="VBY28" i="37" s="1"/>
  <c r="VAR28" i="37"/>
  <c r="VAS28" i="37" s="1"/>
  <c r="UZL28" i="37"/>
  <c r="UZM28" i="37" s="1"/>
  <c r="UYF28" i="37"/>
  <c r="UYG28" i="37" s="1"/>
  <c r="UWZ28" i="37"/>
  <c r="UXA28" i="37" s="1"/>
  <c r="UVT28" i="37"/>
  <c r="UVU28" i="37" s="1"/>
  <c r="UUN28" i="37"/>
  <c r="UUO28" i="37" s="1"/>
  <c r="UTH28" i="37"/>
  <c r="UTI28" i="37" s="1"/>
  <c r="USB28" i="37"/>
  <c r="USC28" i="37" s="1"/>
  <c r="UQV28" i="37"/>
  <c r="UQW28" i="37" s="1"/>
  <c r="UPP28" i="37"/>
  <c r="UPQ28" i="37" s="1"/>
  <c r="UOJ28" i="37"/>
  <c r="UOK28" i="37" s="1"/>
  <c r="UND28" i="37"/>
  <c r="UNE28" i="37" s="1"/>
  <c r="ULX28" i="37"/>
  <c r="ULY28" i="37" s="1"/>
  <c r="UKR28" i="37"/>
  <c r="UKS28" i="37" s="1"/>
  <c r="UJL28" i="37"/>
  <c r="UJM28" i="37" s="1"/>
  <c r="UIF28" i="37"/>
  <c r="UIG28" i="37" s="1"/>
  <c r="UGZ28" i="37"/>
  <c r="UHA28" i="37" s="1"/>
  <c r="UFT28" i="37"/>
  <c r="UFU28" i="37" s="1"/>
  <c r="UEN28" i="37"/>
  <c r="UEO28" i="37" s="1"/>
  <c r="UDH28" i="37"/>
  <c r="UDI28" i="37" s="1"/>
  <c r="LFX29" i="37"/>
  <c r="LFY29" i="37" s="1"/>
  <c r="JAR29" i="37"/>
  <c r="JAS29" i="37" s="1"/>
  <c r="IMV29" i="37"/>
  <c r="IMW29" i="37" s="1"/>
  <c r="GZL29" i="37"/>
  <c r="GZM29" i="37" s="1"/>
  <c r="FQZ29" i="37"/>
  <c r="FRA29" i="37" s="1"/>
  <c r="EXH29" i="37"/>
  <c r="EXI29" i="37" s="1"/>
  <c r="EDP29" i="37"/>
  <c r="EDQ29" i="37" s="1"/>
  <c r="DRH29" i="37"/>
  <c r="DRI29" i="37" s="1"/>
  <c r="DPD29" i="37"/>
  <c r="DPE29" i="37" s="1"/>
  <c r="DIZ29" i="37"/>
  <c r="DJA29" i="37" s="1"/>
  <c r="DGV29" i="37"/>
  <c r="DGW29" i="37" s="1"/>
  <c r="DEZ29" i="37"/>
  <c r="DFA29" i="37" s="1"/>
  <c r="CZD29" i="37"/>
  <c r="CZE29" i="37" s="1"/>
  <c r="CVT29" i="37"/>
  <c r="CVU29" i="37" s="1"/>
  <c r="CUF29" i="37"/>
  <c r="CUG29" i="37" s="1"/>
  <c r="CQV29" i="37"/>
  <c r="CQW29" i="37" s="1"/>
  <c r="CPH29" i="37"/>
  <c r="CPI29" i="37" s="1"/>
  <c r="CLX29" i="37"/>
  <c r="CLY29" i="37" s="1"/>
  <c r="CKJ29" i="37"/>
  <c r="CKK29" i="37" s="1"/>
  <c r="CGZ29" i="37"/>
  <c r="CHA29" i="37" s="1"/>
  <c r="CFL29" i="37"/>
  <c r="CFM29" i="37" s="1"/>
  <c r="CCB29" i="37"/>
  <c r="CCC29" i="37" s="1"/>
  <c r="CAN29" i="37"/>
  <c r="CAO29" i="37" s="1"/>
  <c r="BZH29" i="37"/>
  <c r="BZI29" i="37" s="1"/>
  <c r="BYB29" i="37"/>
  <c r="BYC29" i="37" s="1"/>
  <c r="BWV29" i="37"/>
  <c r="BWW29" i="37" s="1"/>
  <c r="BVP29" i="37"/>
  <c r="BVQ29" i="37" s="1"/>
  <c r="BUJ29" i="37"/>
  <c r="BUK29" i="37" s="1"/>
  <c r="BTD29" i="37"/>
  <c r="BTE29" i="37" s="1"/>
  <c r="BRX29" i="37"/>
  <c r="BRY29" i="37" s="1"/>
  <c r="BQR29" i="37"/>
  <c r="BQS29" i="37" s="1"/>
  <c r="BPL29" i="37"/>
  <c r="BPM29" i="37" s="1"/>
  <c r="BOF29" i="37"/>
  <c r="BOG29" i="37" s="1"/>
  <c r="BMZ29" i="37"/>
  <c r="BNA29" i="37" s="1"/>
  <c r="BLT29" i="37"/>
  <c r="BLU29" i="37" s="1"/>
  <c r="BKN29" i="37"/>
  <c r="BKO29" i="37" s="1"/>
  <c r="BJH29" i="37"/>
  <c r="BJI29" i="37" s="1"/>
  <c r="BIB29" i="37"/>
  <c r="BIC29" i="37" s="1"/>
  <c r="BGV29" i="37"/>
  <c r="BGW29" i="37" s="1"/>
  <c r="BFP29" i="37"/>
  <c r="BFQ29" i="37" s="1"/>
  <c r="BEJ29" i="37"/>
  <c r="BEK29" i="37" s="1"/>
  <c r="BDD29" i="37"/>
  <c r="BDE29" i="37" s="1"/>
  <c r="BBX29" i="37"/>
  <c r="BBY29" i="37" s="1"/>
  <c r="BAR29" i="37"/>
  <c r="BAS29" i="37" s="1"/>
  <c r="AZL29" i="37"/>
  <c r="AZM29" i="37" s="1"/>
  <c r="AYF29" i="37"/>
  <c r="AYG29" i="37" s="1"/>
  <c r="AWZ29" i="37"/>
  <c r="AXA29" i="37" s="1"/>
  <c r="AVT29" i="37"/>
  <c r="AVU29" i="37" s="1"/>
  <c r="AUN29" i="37"/>
  <c r="AUO29" i="37" s="1"/>
  <c r="ATH29" i="37"/>
  <c r="ATI29" i="37" s="1"/>
  <c r="ASB29" i="37"/>
  <c r="ASC29" i="37" s="1"/>
  <c r="AQV29" i="37"/>
  <c r="AQW29" i="37" s="1"/>
  <c r="APP29" i="37"/>
  <c r="APQ29" i="37" s="1"/>
  <c r="AOJ29" i="37"/>
  <c r="AOK29" i="37" s="1"/>
  <c r="AND29" i="37"/>
  <c r="ANE29" i="37" s="1"/>
  <c r="ALX29" i="37"/>
  <c r="ALY29" i="37" s="1"/>
  <c r="AKR29" i="37"/>
  <c r="AKS29" i="37" s="1"/>
  <c r="AJL29" i="37"/>
  <c r="AJM29" i="37" s="1"/>
  <c r="AIF29" i="37"/>
  <c r="AIG29" i="37" s="1"/>
  <c r="AGZ29" i="37"/>
  <c r="AHA29" i="37" s="1"/>
  <c r="AFT29" i="37"/>
  <c r="AFU29" i="37" s="1"/>
  <c r="AEN29" i="37"/>
  <c r="AEO29" i="37" s="1"/>
  <c r="ADH29" i="37"/>
  <c r="ADI29" i="37" s="1"/>
  <c r="ACB29" i="37"/>
  <c r="ACC29" i="37" s="1"/>
  <c r="AAV29" i="37"/>
  <c r="AAW29" i="37" s="1"/>
  <c r="ZP29" i="37"/>
  <c r="ZQ29" i="37" s="1"/>
  <c r="YJ29" i="37"/>
  <c r="YK29" i="37" s="1"/>
  <c r="XD29" i="37"/>
  <c r="XE29" i="37" s="1"/>
  <c r="VX29" i="37"/>
  <c r="VY29" i="37" s="1"/>
  <c r="UR29" i="37"/>
  <c r="US29" i="37" s="1"/>
  <c r="TL29" i="37"/>
  <c r="TM29" i="37" s="1"/>
  <c r="SF29" i="37"/>
  <c r="SG29" i="37" s="1"/>
  <c r="QZ29" i="37"/>
  <c r="RA29" i="37" s="1"/>
  <c r="PT29" i="37"/>
  <c r="PU29" i="37" s="1"/>
  <c r="ON29" i="37"/>
  <c r="OO29" i="37" s="1"/>
  <c r="NH29" i="37"/>
  <c r="NI29" i="37" s="1"/>
  <c r="MB29" i="37"/>
  <c r="MC29" i="37" s="1"/>
  <c r="KV29" i="37"/>
  <c r="KW29" i="37" s="1"/>
  <c r="JP29" i="37"/>
  <c r="JQ29" i="37" s="1"/>
  <c r="IJ29" i="37"/>
  <c r="IK29" i="37" s="1"/>
  <c r="HD29" i="37"/>
  <c r="HE29" i="37" s="1"/>
  <c r="FX29" i="37"/>
  <c r="FY29" i="37" s="1"/>
  <c r="ER29" i="37"/>
  <c r="ES29" i="37" s="1"/>
  <c r="DL29" i="37"/>
  <c r="DM29" i="37" s="1"/>
  <c r="LDL29" i="37"/>
  <c r="LDM29" i="37" s="1"/>
  <c r="HZH29" i="37"/>
  <c r="HZI29" i="37" s="1"/>
  <c r="GLX29" i="37"/>
  <c r="GLY29" i="37" s="1"/>
  <c r="FPT29" i="37"/>
  <c r="FPU29" i="37" s="1"/>
  <c r="EWB29" i="37"/>
  <c r="EWC29" i="37" s="1"/>
  <c r="ECJ29" i="37"/>
  <c r="ECK29" i="37" s="1"/>
  <c r="DXL29" i="37"/>
  <c r="DXM29" i="37" s="1"/>
  <c r="DQZ29" i="37"/>
  <c r="DRA29" i="37" s="1"/>
  <c r="DON29" i="37"/>
  <c r="DOO29" i="37" s="1"/>
  <c r="DMR29" i="37"/>
  <c r="DMS29" i="37" s="1"/>
  <c r="DKN29" i="37"/>
  <c r="DKO29" i="37" s="1"/>
  <c r="DIR29" i="37"/>
  <c r="DIS29" i="37" s="1"/>
  <c r="DCV29" i="37"/>
  <c r="DCW29" i="37" s="1"/>
  <c r="DAR29" i="37"/>
  <c r="DAS29" i="37" s="1"/>
  <c r="CYV29" i="37"/>
  <c r="CYW29" i="37" s="1"/>
  <c r="CTX29" i="37"/>
  <c r="CTY29" i="37" s="1"/>
  <c r="COZ29" i="37"/>
  <c r="CPA29" i="37" s="1"/>
  <c r="CKB29" i="37"/>
  <c r="CKC29" i="37" s="1"/>
  <c r="CFD29" i="37"/>
  <c r="CFE29" i="37" s="1"/>
  <c r="XDT28" i="37"/>
  <c r="XDU28" i="37" s="1"/>
  <c r="XCN28" i="37"/>
  <c r="XCO28" i="37" s="1"/>
  <c r="XBH28" i="37"/>
  <c r="XBI28" i="37" s="1"/>
  <c r="XAB28" i="37"/>
  <c r="XAC28" i="37" s="1"/>
  <c r="WYV28" i="37"/>
  <c r="WYW28" i="37" s="1"/>
  <c r="WXP28" i="37"/>
  <c r="WXQ28" i="37" s="1"/>
  <c r="WWJ28" i="37"/>
  <c r="WWK28" i="37" s="1"/>
  <c r="WVD28" i="37"/>
  <c r="WVE28" i="37" s="1"/>
  <c r="WTX28" i="37"/>
  <c r="WTY28" i="37" s="1"/>
  <c r="WSR28" i="37"/>
  <c r="WSS28" i="37" s="1"/>
  <c r="WRL28" i="37"/>
  <c r="WRM28" i="37" s="1"/>
  <c r="WQF28" i="37"/>
  <c r="WQG28" i="37" s="1"/>
  <c r="WOZ28" i="37"/>
  <c r="WPA28" i="37" s="1"/>
  <c r="WNT28" i="37"/>
  <c r="WNU28" i="37" s="1"/>
  <c r="WMN28" i="37"/>
  <c r="WMO28" i="37" s="1"/>
  <c r="WLH28" i="37"/>
  <c r="WLI28" i="37" s="1"/>
  <c r="WKB28" i="37"/>
  <c r="WKC28" i="37" s="1"/>
  <c r="WIV28" i="37"/>
  <c r="WIW28" i="37" s="1"/>
  <c r="WHP28" i="37"/>
  <c r="WHQ28" i="37" s="1"/>
  <c r="WGJ28" i="37"/>
  <c r="WGK28" i="37" s="1"/>
  <c r="WFD28" i="37"/>
  <c r="WFE28" i="37" s="1"/>
  <c r="WDX28" i="37"/>
  <c r="WDY28" i="37" s="1"/>
  <c r="WCR28" i="37"/>
  <c r="WCS28" i="37" s="1"/>
  <c r="WBL28" i="37"/>
  <c r="WBM28" i="37" s="1"/>
  <c r="WAF28" i="37"/>
  <c r="WAG28" i="37" s="1"/>
  <c r="VYZ28" i="37"/>
  <c r="VZA28" i="37" s="1"/>
  <c r="VXT28" i="37"/>
  <c r="VXU28" i="37" s="1"/>
  <c r="VWN28" i="37"/>
  <c r="VWO28" i="37" s="1"/>
  <c r="VVH28" i="37"/>
  <c r="VVI28" i="37" s="1"/>
  <c r="VUB28" i="37"/>
  <c r="VUC28" i="37" s="1"/>
  <c r="VSV28" i="37"/>
  <c r="VSW28" i="37" s="1"/>
  <c r="VRP28" i="37"/>
  <c r="VRQ28" i="37" s="1"/>
  <c r="VQJ28" i="37"/>
  <c r="VQK28" i="37" s="1"/>
  <c r="VPD28" i="37"/>
  <c r="VPE28" i="37" s="1"/>
  <c r="VNX28" i="37"/>
  <c r="VNY28" i="37" s="1"/>
  <c r="VMR28" i="37"/>
  <c r="VMS28" i="37" s="1"/>
  <c r="VLL28" i="37"/>
  <c r="VLM28" i="37" s="1"/>
  <c r="VKF28" i="37"/>
  <c r="VKG28" i="37" s="1"/>
  <c r="VIZ28" i="37"/>
  <c r="VJA28" i="37" s="1"/>
  <c r="VHT28" i="37"/>
  <c r="VHU28" i="37" s="1"/>
  <c r="VGN28" i="37"/>
  <c r="VGO28" i="37" s="1"/>
  <c r="VFH28" i="37"/>
  <c r="VFI28" i="37" s="1"/>
  <c r="VEB28" i="37"/>
  <c r="VEC28" i="37" s="1"/>
  <c r="VCV28" i="37"/>
  <c r="VCW28" i="37" s="1"/>
  <c r="VBP28" i="37"/>
  <c r="VBQ28" i="37" s="1"/>
  <c r="VAJ28" i="37"/>
  <c r="VAK28" i="37" s="1"/>
  <c r="UZD28" i="37"/>
  <c r="UZE28" i="37" s="1"/>
  <c r="UXX28" i="37"/>
  <c r="UXY28" i="37" s="1"/>
  <c r="UWR28" i="37"/>
  <c r="UWS28" i="37" s="1"/>
  <c r="UVL28" i="37"/>
  <c r="UVM28" i="37" s="1"/>
  <c r="UUF28" i="37"/>
  <c r="UUG28" i="37" s="1"/>
  <c r="USZ28" i="37"/>
  <c r="UTA28" i="37" s="1"/>
  <c r="URT28" i="37"/>
  <c r="URU28" i="37" s="1"/>
  <c r="UQN28" i="37"/>
  <c r="UQO28" i="37" s="1"/>
  <c r="UPH28" i="37"/>
  <c r="UPI28" i="37" s="1"/>
  <c r="UOB28" i="37"/>
  <c r="UOC28" i="37" s="1"/>
  <c r="UMV28" i="37"/>
  <c r="UMW28" i="37" s="1"/>
  <c r="ULP28" i="37"/>
  <c r="ULQ28" i="37" s="1"/>
  <c r="IXH29" i="37"/>
  <c r="IXI29" i="37" s="1"/>
  <c r="HJH29" i="37"/>
  <c r="HJI29" i="37" s="1"/>
  <c r="FVX29" i="37"/>
  <c r="FVY29" i="37" s="1"/>
  <c r="FCF29" i="37"/>
  <c r="FCG29" i="37" s="1"/>
  <c r="EIN29" i="37"/>
  <c r="EIO29" i="37" s="1"/>
  <c r="DMJ29" i="37"/>
  <c r="DMK29" i="37" s="1"/>
  <c r="DGN29" i="37"/>
  <c r="DGO29" i="37" s="1"/>
  <c r="DEJ29" i="37"/>
  <c r="DEK29" i="37" s="1"/>
  <c r="DCN29" i="37"/>
  <c r="DCO29" i="37" s="1"/>
  <c r="CWZ29" i="37"/>
  <c r="CXA29" i="37" s="1"/>
  <c r="CVL29" i="37"/>
  <c r="CVM29" i="37" s="1"/>
  <c r="CSB29" i="37"/>
  <c r="CSC29" i="37" s="1"/>
  <c r="CQN29" i="37"/>
  <c r="CQO29" i="37" s="1"/>
  <c r="CND29" i="37"/>
  <c r="CNE29" i="37" s="1"/>
  <c r="CLP29" i="37"/>
  <c r="CLQ29" i="37" s="1"/>
  <c r="CIF29" i="37"/>
  <c r="CIG29" i="37" s="1"/>
  <c r="CGR29" i="37"/>
  <c r="CGS29" i="37" s="1"/>
  <c r="CDH29" i="37"/>
  <c r="CDI29" i="37" s="1"/>
  <c r="CBT29" i="37"/>
  <c r="CBU29" i="37" s="1"/>
  <c r="CAF29" i="37"/>
  <c r="CAG29" i="37" s="1"/>
  <c r="BYZ29" i="37"/>
  <c r="BZA29" i="37" s="1"/>
  <c r="BXT29" i="37"/>
  <c r="BXU29" i="37" s="1"/>
  <c r="BWN29" i="37"/>
  <c r="BWO29" i="37" s="1"/>
  <c r="BVH29" i="37"/>
  <c r="BVI29" i="37" s="1"/>
  <c r="BUB29" i="37"/>
  <c r="BUC29" i="37" s="1"/>
  <c r="BSV29" i="37"/>
  <c r="BSW29" i="37" s="1"/>
  <c r="BRP29" i="37"/>
  <c r="BRQ29" i="37" s="1"/>
  <c r="BQJ29" i="37"/>
  <c r="BQK29" i="37" s="1"/>
  <c r="BPD29" i="37"/>
  <c r="BPE29" i="37" s="1"/>
  <c r="BNX29" i="37"/>
  <c r="BNY29" i="37" s="1"/>
  <c r="BMR29" i="37"/>
  <c r="BMS29" i="37" s="1"/>
  <c r="BLL29" i="37"/>
  <c r="BLM29" i="37" s="1"/>
  <c r="BKF29" i="37"/>
  <c r="BKG29" i="37" s="1"/>
  <c r="BIZ29" i="37"/>
  <c r="BJA29" i="37" s="1"/>
  <c r="BHT29" i="37"/>
  <c r="BHU29" i="37" s="1"/>
  <c r="BGN29" i="37"/>
  <c r="BGO29" i="37" s="1"/>
  <c r="BFH29" i="37"/>
  <c r="BFI29" i="37" s="1"/>
  <c r="BEB29" i="37"/>
  <c r="BEC29" i="37" s="1"/>
  <c r="BCV29" i="37"/>
  <c r="BCW29" i="37" s="1"/>
  <c r="BBP29" i="37"/>
  <c r="BBQ29" i="37" s="1"/>
  <c r="BAJ29" i="37"/>
  <c r="BAK29" i="37" s="1"/>
  <c r="AZD29" i="37"/>
  <c r="AZE29" i="37" s="1"/>
  <c r="AXX29" i="37"/>
  <c r="AXY29" i="37" s="1"/>
  <c r="AWR29" i="37"/>
  <c r="AWS29" i="37" s="1"/>
  <c r="AVL29" i="37"/>
  <c r="AVM29" i="37" s="1"/>
  <c r="AUF29" i="37"/>
  <c r="AUG29" i="37" s="1"/>
  <c r="ASZ29" i="37"/>
  <c r="ATA29" i="37" s="1"/>
  <c r="ART29" i="37"/>
  <c r="ARU29" i="37" s="1"/>
  <c r="AQN29" i="37"/>
  <c r="AQO29" i="37" s="1"/>
  <c r="APH29" i="37"/>
  <c r="API29" i="37" s="1"/>
  <c r="AOB29" i="37"/>
  <c r="AOC29" i="37" s="1"/>
  <c r="AMV29" i="37"/>
  <c r="AMW29" i="37" s="1"/>
  <c r="ALP29" i="37"/>
  <c r="ALQ29" i="37" s="1"/>
  <c r="AKJ29" i="37"/>
  <c r="AKK29" i="37" s="1"/>
  <c r="AJD29" i="37"/>
  <c r="AJE29" i="37" s="1"/>
  <c r="AHX29" i="37"/>
  <c r="AHY29" i="37" s="1"/>
  <c r="AGR29" i="37"/>
  <c r="AGS29" i="37" s="1"/>
  <c r="AFL29" i="37"/>
  <c r="AFM29" i="37" s="1"/>
  <c r="AEF29" i="37"/>
  <c r="AEG29" i="37" s="1"/>
  <c r="ACZ29" i="37"/>
  <c r="ADA29" i="37" s="1"/>
  <c r="ABT29" i="37"/>
  <c r="ABU29" i="37" s="1"/>
  <c r="AAN29" i="37"/>
  <c r="AAO29" i="37" s="1"/>
  <c r="ZH29" i="37"/>
  <c r="ZI29" i="37" s="1"/>
  <c r="YB29" i="37"/>
  <c r="YC29" i="37" s="1"/>
  <c r="WV29" i="37"/>
  <c r="WW29" i="37" s="1"/>
  <c r="VP29" i="37"/>
  <c r="VQ29" i="37" s="1"/>
  <c r="UJ29" i="37"/>
  <c r="UK29" i="37" s="1"/>
  <c r="TD29" i="37"/>
  <c r="TE29" i="37" s="1"/>
  <c r="RX29" i="37"/>
  <c r="RY29" i="37" s="1"/>
  <c r="QR29" i="37"/>
  <c r="QS29" i="37" s="1"/>
  <c r="PL29" i="37"/>
  <c r="PM29" i="37" s="1"/>
  <c r="OF29" i="37"/>
  <c r="OG29" i="37" s="1"/>
  <c r="MZ29" i="37"/>
  <c r="NA29" i="37" s="1"/>
  <c r="LT29" i="37"/>
  <c r="LU29" i="37" s="1"/>
  <c r="KN29" i="37"/>
  <c r="KO29" i="37" s="1"/>
  <c r="JH29" i="37"/>
  <c r="JI29" i="37" s="1"/>
  <c r="IB29" i="37"/>
  <c r="IC29" i="37" s="1"/>
  <c r="GV29" i="37"/>
  <c r="GW29" i="37" s="1"/>
  <c r="FP29" i="37"/>
  <c r="FQ29" i="37" s="1"/>
  <c r="EJ29" i="37"/>
  <c r="EK29" i="37" s="1"/>
  <c r="DD29" i="37"/>
  <c r="DE29" i="37" s="1"/>
  <c r="NRX29" i="37"/>
  <c r="NRY29" i="37" s="1"/>
  <c r="JYZ29" i="37"/>
  <c r="JZA29" i="37" s="1"/>
  <c r="ITH29" i="37"/>
  <c r="ITI29" i="37" s="1"/>
  <c r="HTD29" i="37"/>
  <c r="HTE29" i="37" s="1"/>
  <c r="GAV29" i="37"/>
  <c r="GAW29" i="37" s="1"/>
  <c r="FHD29" i="37"/>
  <c r="FHE29" i="37" s="1"/>
  <c r="ENL29" i="37"/>
  <c r="ENM29" i="37" s="1"/>
  <c r="DVX29" i="37"/>
  <c r="DVY29" i="37" s="1"/>
  <c r="DQB29" i="37"/>
  <c r="DQC29" i="37" s="1"/>
  <c r="DLT29" i="37"/>
  <c r="DLU29" i="37" s="1"/>
  <c r="DJX29" i="37"/>
  <c r="DJY29" i="37" s="1"/>
  <c r="DEB29" i="37"/>
  <c r="DEC29" i="37" s="1"/>
  <c r="DBX29" i="37"/>
  <c r="DBY29" i="37" s="1"/>
  <c r="DAB29" i="37"/>
  <c r="DAC29" i="37" s="1"/>
  <c r="CYF29" i="37"/>
  <c r="CYG29" i="37" s="1"/>
  <c r="CWR29" i="37"/>
  <c r="CWS29" i="37" s="1"/>
  <c r="CTH29" i="37"/>
  <c r="CTI29" i="37" s="1"/>
  <c r="CRT29" i="37"/>
  <c r="CRU29" i="37" s="1"/>
  <c r="COJ29" i="37"/>
  <c r="COK29" i="37" s="1"/>
  <c r="CMV29" i="37"/>
  <c r="CMW29" i="37" s="1"/>
  <c r="CJL29" i="37"/>
  <c r="CJM29" i="37" s="1"/>
  <c r="CHX29" i="37"/>
  <c r="CHY29" i="37" s="1"/>
  <c r="CEN29" i="37"/>
  <c r="CEO29" i="37" s="1"/>
  <c r="CCZ29" i="37"/>
  <c r="CDA29" i="37" s="1"/>
  <c r="BZX29" i="37"/>
  <c r="BZY29" i="37" s="1"/>
  <c r="BYR29" i="37"/>
  <c r="BYS29" i="37" s="1"/>
  <c r="BXL29" i="37"/>
  <c r="BXM29" i="37" s="1"/>
  <c r="BWF29" i="37"/>
  <c r="BWG29" i="37" s="1"/>
  <c r="BUZ29" i="37"/>
  <c r="BVA29" i="37" s="1"/>
  <c r="BTT29" i="37"/>
  <c r="BTU29" i="37" s="1"/>
  <c r="BSN29" i="37"/>
  <c r="BSO29" i="37" s="1"/>
  <c r="BRH29" i="37"/>
  <c r="BRI29" i="37" s="1"/>
  <c r="BQB29" i="37"/>
  <c r="BQC29" i="37" s="1"/>
  <c r="BOV29" i="37"/>
  <c r="BOW29" i="37" s="1"/>
  <c r="BNP29" i="37"/>
  <c r="BNQ29" i="37" s="1"/>
  <c r="BMJ29" i="37"/>
  <c r="BMK29" i="37" s="1"/>
  <c r="BLD29" i="37"/>
  <c r="BLE29" i="37" s="1"/>
  <c r="BJX29" i="37"/>
  <c r="BJY29" i="37" s="1"/>
  <c r="BIR29" i="37"/>
  <c r="BIS29" i="37" s="1"/>
  <c r="BHL29" i="37"/>
  <c r="BHM29" i="37" s="1"/>
  <c r="BGF29" i="37"/>
  <c r="BGG29" i="37" s="1"/>
  <c r="BEZ29" i="37"/>
  <c r="BFA29" i="37" s="1"/>
  <c r="BDT29" i="37"/>
  <c r="BDU29" i="37" s="1"/>
  <c r="BCN29" i="37"/>
  <c r="BCO29" i="37" s="1"/>
  <c r="BBH29" i="37"/>
  <c r="BBI29" i="37" s="1"/>
  <c r="BAB29" i="37"/>
  <c r="BAC29" i="37" s="1"/>
  <c r="AYV29" i="37"/>
  <c r="AYW29" i="37" s="1"/>
  <c r="AXP29" i="37"/>
  <c r="AXQ29" i="37" s="1"/>
  <c r="AWJ29" i="37"/>
  <c r="AWK29" i="37" s="1"/>
  <c r="AVD29" i="37"/>
  <c r="AVE29" i="37" s="1"/>
  <c r="ATX29" i="37"/>
  <c r="ATY29" i="37" s="1"/>
  <c r="ASR29" i="37"/>
  <c r="ASS29" i="37" s="1"/>
  <c r="ARL29" i="37"/>
  <c r="ARM29" i="37" s="1"/>
  <c r="AQF29" i="37"/>
  <c r="AQG29" i="37" s="1"/>
  <c r="AOZ29" i="37"/>
  <c r="APA29" i="37" s="1"/>
  <c r="ANT29" i="37"/>
  <c r="ANU29" i="37" s="1"/>
  <c r="AMN29" i="37"/>
  <c r="AMO29" i="37" s="1"/>
  <c r="ALH29" i="37"/>
  <c r="ALI29" i="37" s="1"/>
  <c r="AKB29" i="37"/>
  <c r="AKC29" i="37" s="1"/>
  <c r="AIV29" i="37"/>
  <c r="AIW29" i="37" s="1"/>
  <c r="AHP29" i="37"/>
  <c r="AHQ29" i="37" s="1"/>
  <c r="AGJ29" i="37"/>
  <c r="AGK29" i="37" s="1"/>
  <c r="AFD29" i="37"/>
  <c r="AFE29" i="37" s="1"/>
  <c r="ADX29" i="37"/>
  <c r="ADY29" i="37" s="1"/>
  <c r="ACR29" i="37"/>
  <c r="ACS29" i="37" s="1"/>
  <c r="ABL29" i="37"/>
  <c r="ABM29" i="37" s="1"/>
  <c r="AAF29" i="37"/>
  <c r="AAG29" i="37" s="1"/>
  <c r="YZ29" i="37"/>
  <c r="ZA29" i="37" s="1"/>
  <c r="XT29" i="37"/>
  <c r="XU29" i="37" s="1"/>
  <c r="WN29" i="37"/>
  <c r="WO29" i="37" s="1"/>
  <c r="VH29" i="37"/>
  <c r="VI29" i="37" s="1"/>
  <c r="UB29" i="37"/>
  <c r="UC29" i="37" s="1"/>
  <c r="SV29" i="37"/>
  <c r="SW29" i="37" s="1"/>
  <c r="RP29" i="37"/>
  <c r="RQ29" i="37" s="1"/>
  <c r="QJ29" i="37"/>
  <c r="QK29" i="37" s="1"/>
  <c r="PD29" i="37"/>
  <c r="PE29" i="37" s="1"/>
  <c r="NX29" i="37"/>
  <c r="NY29" i="37" s="1"/>
  <c r="MR29" i="37"/>
  <c r="MS29" i="37" s="1"/>
  <c r="LL29" i="37"/>
  <c r="LM29" i="37" s="1"/>
  <c r="KF29" i="37"/>
  <c r="KG29" i="37" s="1"/>
  <c r="IZ29" i="37"/>
  <c r="JA29" i="37" s="1"/>
  <c r="HT29" i="37"/>
  <c r="HU29" i="37" s="1"/>
  <c r="GN29" i="37"/>
  <c r="GO29" i="37" s="1"/>
  <c r="FH29" i="37"/>
  <c r="FI29" i="37" s="1"/>
  <c r="EB29" i="37"/>
  <c r="EC29" i="37" s="1"/>
  <c r="IJD29" i="37"/>
  <c r="IJE29" i="37" s="1"/>
  <c r="FIJ29" i="37"/>
  <c r="FIK29" i="37" s="1"/>
  <c r="DAJ29" i="37"/>
  <c r="DAK29" i="37" s="1"/>
  <c r="WZT28" i="37"/>
  <c r="WZU28" i="37" s="1"/>
  <c r="WPX28" i="37"/>
  <c r="WPY28" i="37" s="1"/>
  <c r="WGB28" i="37"/>
  <c r="WGC28" i="37" s="1"/>
  <c r="VWF28" i="37"/>
  <c r="VWG28" i="37" s="1"/>
  <c r="VMJ28" i="37"/>
  <c r="VMK28" i="37" s="1"/>
  <c r="VCN28" i="37"/>
  <c r="VCO28" i="37" s="1"/>
  <c r="USR28" i="37"/>
  <c r="USS28" i="37" s="1"/>
  <c r="UKB28" i="37"/>
  <c r="UKC28" i="37" s="1"/>
  <c r="DOF29" i="37"/>
  <c r="DOG29" i="37" s="1"/>
  <c r="CLH29" i="37"/>
  <c r="CLI29" i="37" s="1"/>
  <c r="WYN28" i="37"/>
  <c r="WYO28" i="37" s="1"/>
  <c r="WOR28" i="37"/>
  <c r="WOS28" i="37" s="1"/>
  <c r="WEV28" i="37"/>
  <c r="WEW28" i="37" s="1"/>
  <c r="VUZ28" i="37"/>
  <c r="VVA28" i="37" s="1"/>
  <c r="VLD28" i="37"/>
  <c r="VLE28" i="37" s="1"/>
  <c r="VBH28" i="37"/>
  <c r="VBI28" i="37" s="1"/>
  <c r="URL28" i="37"/>
  <c r="URM28" i="37" s="1"/>
  <c r="UJD28" i="37"/>
  <c r="UJE28" i="37" s="1"/>
  <c r="UFL28" i="37"/>
  <c r="UFM28" i="37" s="1"/>
  <c r="UCR28" i="37"/>
  <c r="UCS28" i="37" s="1"/>
  <c r="UBL28" i="37"/>
  <c r="UBM28" i="37" s="1"/>
  <c r="UAF28" i="37"/>
  <c r="UAG28" i="37" s="1"/>
  <c r="TYZ28" i="37"/>
  <c r="TZA28" i="37" s="1"/>
  <c r="TXT28" i="37"/>
  <c r="TXU28" i="37" s="1"/>
  <c r="TWN28" i="37"/>
  <c r="TWO28" i="37" s="1"/>
  <c r="TVH28" i="37"/>
  <c r="TVI28" i="37" s="1"/>
  <c r="TUB28" i="37"/>
  <c r="TUC28" i="37" s="1"/>
  <c r="TSV28" i="37"/>
  <c r="TSW28" i="37" s="1"/>
  <c r="TRP28" i="37"/>
  <c r="TRQ28" i="37" s="1"/>
  <c r="TQJ28" i="37"/>
  <c r="TQK28" i="37" s="1"/>
  <c r="TPD28" i="37"/>
  <c r="TPE28" i="37" s="1"/>
  <c r="TNX28" i="37"/>
  <c r="TNY28" i="37" s="1"/>
  <c r="TMR28" i="37"/>
  <c r="TMS28" i="37" s="1"/>
  <c r="TLL28" i="37"/>
  <c r="TLM28" i="37" s="1"/>
  <c r="TKF28" i="37"/>
  <c r="TKG28" i="37" s="1"/>
  <c r="TIZ28" i="37"/>
  <c r="TJA28" i="37" s="1"/>
  <c r="THT28" i="37"/>
  <c r="THU28" i="37" s="1"/>
  <c r="TGN28" i="37"/>
  <c r="TGO28" i="37" s="1"/>
  <c r="TFH28" i="37"/>
  <c r="TFI28" i="37" s="1"/>
  <c r="TEB28" i="37"/>
  <c r="TEC28" i="37" s="1"/>
  <c r="TCV28" i="37"/>
  <c r="TCW28" i="37" s="1"/>
  <c r="TBP28" i="37"/>
  <c r="TBQ28" i="37" s="1"/>
  <c r="TAJ28" i="37"/>
  <c r="TAK28" i="37" s="1"/>
  <c r="SZD28" i="37"/>
  <c r="SZE28" i="37" s="1"/>
  <c r="SXX28" i="37"/>
  <c r="SXY28" i="37" s="1"/>
  <c r="SWR28" i="37"/>
  <c r="SWS28" i="37" s="1"/>
  <c r="SVL28" i="37"/>
  <c r="SVM28" i="37" s="1"/>
  <c r="SUF28" i="37"/>
  <c r="SUG28" i="37" s="1"/>
  <c r="SSZ28" i="37"/>
  <c r="STA28" i="37" s="1"/>
  <c r="SRT28" i="37"/>
  <c r="SRU28" i="37" s="1"/>
  <c r="SQN28" i="37"/>
  <c r="SQO28" i="37" s="1"/>
  <c r="SPH28" i="37"/>
  <c r="SPI28" i="37" s="1"/>
  <c r="SOB28" i="37"/>
  <c r="SOC28" i="37" s="1"/>
  <c r="SMV28" i="37"/>
  <c r="SMW28" i="37" s="1"/>
  <c r="SLP28" i="37"/>
  <c r="SLQ28" i="37" s="1"/>
  <c r="SKJ28" i="37"/>
  <c r="SKK28" i="37" s="1"/>
  <c r="SJD28" i="37"/>
  <c r="SJE28" i="37" s="1"/>
  <c r="SHX28" i="37"/>
  <c r="SHY28" i="37" s="1"/>
  <c r="SGR28" i="37"/>
  <c r="SGS28" i="37" s="1"/>
  <c r="SFL28" i="37"/>
  <c r="SFM28" i="37" s="1"/>
  <c r="SEF28" i="37"/>
  <c r="SEG28" i="37" s="1"/>
  <c r="SCZ28" i="37"/>
  <c r="SDA28" i="37" s="1"/>
  <c r="SBT28" i="37"/>
  <c r="SBU28" i="37" s="1"/>
  <c r="SAN28" i="37"/>
  <c r="SAO28" i="37" s="1"/>
  <c r="RZH28" i="37"/>
  <c r="RZI28" i="37" s="1"/>
  <c r="RYB28" i="37"/>
  <c r="RYC28" i="37" s="1"/>
  <c r="RWV28" i="37"/>
  <c r="RWW28" i="37" s="1"/>
  <c r="RVP28" i="37"/>
  <c r="RVQ28" i="37" s="1"/>
  <c r="RUJ28" i="37"/>
  <c r="RUK28" i="37" s="1"/>
  <c r="RTD28" i="37"/>
  <c r="RTE28" i="37" s="1"/>
  <c r="RRX28" i="37"/>
  <c r="RRY28" i="37" s="1"/>
  <c r="RQR28" i="37"/>
  <c r="RQS28" i="37" s="1"/>
  <c r="RPL28" i="37"/>
  <c r="RPM28" i="37" s="1"/>
  <c r="ROF28" i="37"/>
  <c r="ROG28" i="37" s="1"/>
  <c r="RMZ28" i="37"/>
  <c r="RNA28" i="37" s="1"/>
  <c r="RLT28" i="37"/>
  <c r="RLU28" i="37" s="1"/>
  <c r="RKN28" i="37"/>
  <c r="RKO28" i="37" s="1"/>
  <c r="RJH28" i="37"/>
  <c r="RJI28" i="37" s="1"/>
  <c r="RIB28" i="37"/>
  <c r="RIC28" i="37" s="1"/>
  <c r="RGV28" i="37"/>
  <c r="RGW28" i="37" s="1"/>
  <c r="RFP28" i="37"/>
  <c r="RFQ28" i="37" s="1"/>
  <c r="REJ28" i="37"/>
  <c r="REK28" i="37" s="1"/>
  <c r="RDD28" i="37"/>
  <c r="RDE28" i="37" s="1"/>
  <c r="RBX28" i="37"/>
  <c r="RBY28" i="37" s="1"/>
  <c r="RAR28" i="37"/>
  <c r="RAS28" i="37" s="1"/>
  <c r="QZL28" i="37"/>
  <c r="QZM28" i="37" s="1"/>
  <c r="QYF28" i="37"/>
  <c r="QYG28" i="37" s="1"/>
  <c r="QWZ28" i="37"/>
  <c r="QXA28" i="37" s="1"/>
  <c r="QVT28" i="37"/>
  <c r="QVU28" i="37" s="1"/>
  <c r="QUN28" i="37"/>
  <c r="QUO28" i="37" s="1"/>
  <c r="QTH28" i="37"/>
  <c r="QTI28" i="37" s="1"/>
  <c r="QSB28" i="37"/>
  <c r="QSC28" i="37" s="1"/>
  <c r="QQV28" i="37"/>
  <c r="QQW28" i="37" s="1"/>
  <c r="QPP28" i="37"/>
  <c r="QPQ28" i="37" s="1"/>
  <c r="QOJ28" i="37"/>
  <c r="QOK28" i="37" s="1"/>
  <c r="QND28" i="37"/>
  <c r="QNE28" i="37" s="1"/>
  <c r="QLX28" i="37"/>
  <c r="QLY28" i="37" s="1"/>
  <c r="QKR28" i="37"/>
  <c r="QKS28" i="37" s="1"/>
  <c r="QJL28" i="37"/>
  <c r="QJM28" i="37" s="1"/>
  <c r="QIF28" i="37"/>
  <c r="QIG28" i="37" s="1"/>
  <c r="QGZ28" i="37"/>
  <c r="QHA28" i="37" s="1"/>
  <c r="QFT28" i="37"/>
  <c r="QFU28" i="37" s="1"/>
  <c r="QEN28" i="37"/>
  <c r="QEO28" i="37" s="1"/>
  <c r="QDH28" i="37"/>
  <c r="QDI28" i="37" s="1"/>
  <c r="QCB28" i="37"/>
  <c r="QCC28" i="37" s="1"/>
  <c r="QAV28" i="37"/>
  <c r="QAW28" i="37" s="1"/>
  <c r="PZP28" i="37"/>
  <c r="PZQ28" i="37" s="1"/>
  <c r="PYJ28" i="37"/>
  <c r="PYK28" i="37" s="1"/>
  <c r="PXD28" i="37"/>
  <c r="PXE28" i="37" s="1"/>
  <c r="PVX28" i="37"/>
  <c r="PVY28" i="37" s="1"/>
  <c r="PUR28" i="37"/>
  <c r="PUS28" i="37" s="1"/>
  <c r="PTL28" i="37"/>
  <c r="PTM28" i="37" s="1"/>
  <c r="PSF28" i="37"/>
  <c r="PSG28" i="37" s="1"/>
  <c r="PQZ28" i="37"/>
  <c r="PRA28" i="37" s="1"/>
  <c r="PPT28" i="37"/>
  <c r="PPU28" i="37" s="1"/>
  <c r="PON28" i="37"/>
  <c r="POO28" i="37" s="1"/>
  <c r="PNH28" i="37"/>
  <c r="PNI28" i="37" s="1"/>
  <c r="PMB28" i="37"/>
  <c r="PMC28" i="37" s="1"/>
  <c r="PKV28" i="37"/>
  <c r="PKW28" i="37" s="1"/>
  <c r="PJP28" i="37"/>
  <c r="PJQ28" i="37" s="1"/>
  <c r="PIJ28" i="37"/>
  <c r="PIK28" i="37" s="1"/>
  <c r="PHD28" i="37"/>
  <c r="PHE28" i="37" s="1"/>
  <c r="PFX28" i="37"/>
  <c r="PFY28" i="37" s="1"/>
  <c r="PER28" i="37"/>
  <c r="PES28" i="37" s="1"/>
  <c r="PDL28" i="37"/>
  <c r="PDM28" i="37" s="1"/>
  <c r="PCF28" i="37"/>
  <c r="PCG28" i="37" s="1"/>
  <c r="PAZ28" i="37"/>
  <c r="PBA28" i="37" s="1"/>
  <c r="OZT28" i="37"/>
  <c r="OZU28" i="37" s="1"/>
  <c r="OYN28" i="37"/>
  <c r="OYO28" i="37" s="1"/>
  <c r="OXH28" i="37"/>
  <c r="OXI28" i="37" s="1"/>
  <c r="OWB28" i="37"/>
  <c r="OWC28" i="37" s="1"/>
  <c r="OUV28" i="37"/>
  <c r="OUW28" i="37" s="1"/>
  <c r="OTP28" i="37"/>
  <c r="OTQ28" i="37" s="1"/>
  <c r="OSJ28" i="37"/>
  <c r="OSK28" i="37" s="1"/>
  <c r="ORD28" i="37"/>
  <c r="ORE28" i="37" s="1"/>
  <c r="OPX28" i="37"/>
  <c r="OPY28" i="37" s="1"/>
  <c r="OOR28" i="37"/>
  <c r="OOS28" i="37" s="1"/>
  <c r="ONL28" i="37"/>
  <c r="ONM28" i="37" s="1"/>
  <c r="OMF28" i="37"/>
  <c r="OMG28" i="37" s="1"/>
  <c r="OKZ28" i="37"/>
  <c r="OLA28" i="37" s="1"/>
  <c r="OJT28" i="37"/>
  <c r="OJU28" i="37" s="1"/>
  <c r="OIN28" i="37"/>
  <c r="OIO28" i="37" s="1"/>
  <c r="OHH28" i="37"/>
  <c r="OHI28" i="37" s="1"/>
  <c r="OGB28" i="37"/>
  <c r="OGC28" i="37" s="1"/>
  <c r="OEV28" i="37"/>
  <c r="OEW28" i="37" s="1"/>
  <c r="ODP28" i="37"/>
  <c r="ODQ28" i="37" s="1"/>
  <c r="OCJ28" i="37"/>
  <c r="OCK28" i="37" s="1"/>
  <c r="OBD28" i="37"/>
  <c r="OBE28" i="37" s="1"/>
  <c r="NZX28" i="37"/>
  <c r="NZY28" i="37" s="1"/>
  <c r="NYR28" i="37"/>
  <c r="NYS28" i="37" s="1"/>
  <c r="NXL28" i="37"/>
  <c r="NXM28" i="37" s="1"/>
  <c r="NWF28" i="37"/>
  <c r="NWG28" i="37" s="1"/>
  <c r="NUZ28" i="37"/>
  <c r="NVA28" i="37" s="1"/>
  <c r="NTT28" i="37"/>
  <c r="NTU28" i="37" s="1"/>
  <c r="NSN28" i="37"/>
  <c r="NSO28" i="37" s="1"/>
  <c r="NRH28" i="37"/>
  <c r="NRI28" i="37" s="1"/>
  <c r="NQB28" i="37"/>
  <c r="NQC28" i="37" s="1"/>
  <c r="NOV28" i="37"/>
  <c r="NOW28" i="37" s="1"/>
  <c r="NNP28" i="37"/>
  <c r="NNQ28" i="37" s="1"/>
  <c r="NMJ28" i="37"/>
  <c r="NMK28" i="37" s="1"/>
  <c r="NLD28" i="37"/>
  <c r="NLE28" i="37" s="1"/>
  <c r="NJX28" i="37"/>
  <c r="NJY28" i="37" s="1"/>
  <c r="NIR28" i="37"/>
  <c r="NIS28" i="37" s="1"/>
  <c r="NHL28" i="37"/>
  <c r="NHM28" i="37" s="1"/>
  <c r="NGF28" i="37"/>
  <c r="NGG28" i="37" s="1"/>
  <c r="NEZ28" i="37"/>
  <c r="NFA28" i="37" s="1"/>
  <c r="NDT28" i="37"/>
  <c r="NDU28" i="37" s="1"/>
  <c r="WXH28" i="37"/>
  <c r="WXI28" i="37" s="1"/>
  <c r="WNL28" i="37"/>
  <c r="WNM28" i="37" s="1"/>
  <c r="WDP28" i="37"/>
  <c r="WDQ28" i="37" s="1"/>
  <c r="VTT28" i="37"/>
  <c r="VTU28" i="37" s="1"/>
  <c r="VJX28" i="37"/>
  <c r="VJY28" i="37" s="1"/>
  <c r="VAB28" i="37"/>
  <c r="VAC28" i="37" s="1"/>
  <c r="UQF28" i="37"/>
  <c r="UQG28" i="37" s="1"/>
  <c r="UIV28" i="37"/>
  <c r="UIW28" i="37" s="1"/>
  <c r="UFD28" i="37"/>
  <c r="UFE28" i="37" s="1"/>
  <c r="GVT29" i="37"/>
  <c r="GVU29" i="37" s="1"/>
  <c r="EOR29" i="37"/>
  <c r="EOS29" i="37" s="1"/>
  <c r="DKF29" i="37"/>
  <c r="DKG29" i="37" s="1"/>
  <c r="CVD29" i="37"/>
  <c r="CVE29" i="37" s="1"/>
  <c r="WWB28" i="37"/>
  <c r="WWC28" i="37" s="1"/>
  <c r="WMF28" i="37"/>
  <c r="WMG28" i="37" s="1"/>
  <c r="WCJ28" i="37"/>
  <c r="WCK28" i="37" s="1"/>
  <c r="VSN28" i="37"/>
  <c r="VSO28" i="37" s="1"/>
  <c r="VIR28" i="37"/>
  <c r="VIS28" i="37" s="1"/>
  <c r="UYV28" i="37"/>
  <c r="UYW28" i="37" s="1"/>
  <c r="UOZ28" i="37"/>
  <c r="UPA28" i="37" s="1"/>
  <c r="UHX28" i="37"/>
  <c r="UHY28" i="37" s="1"/>
  <c r="UCJ28" i="37"/>
  <c r="UCK28" i="37" s="1"/>
  <c r="UBD28" i="37"/>
  <c r="UBE28" i="37" s="1"/>
  <c r="TZX28" i="37"/>
  <c r="TZY28" i="37" s="1"/>
  <c r="TYR28" i="37"/>
  <c r="TYS28" i="37" s="1"/>
  <c r="TXL28" i="37"/>
  <c r="TXM28" i="37" s="1"/>
  <c r="TWF28" i="37"/>
  <c r="TWG28" i="37" s="1"/>
  <c r="TUZ28" i="37"/>
  <c r="TVA28" i="37" s="1"/>
  <c r="TTT28" i="37"/>
  <c r="TTU28" i="37" s="1"/>
  <c r="TSN28" i="37"/>
  <c r="TSO28" i="37" s="1"/>
  <c r="TRH28" i="37"/>
  <c r="TRI28" i="37" s="1"/>
  <c r="TQB28" i="37"/>
  <c r="TQC28" i="37" s="1"/>
  <c r="TOV28" i="37"/>
  <c r="TOW28" i="37" s="1"/>
  <c r="TNP28" i="37"/>
  <c r="TNQ28" i="37" s="1"/>
  <c r="TMJ28" i="37"/>
  <c r="TMK28" i="37" s="1"/>
  <c r="TLD28" i="37"/>
  <c r="TLE28" i="37" s="1"/>
  <c r="TJX28" i="37"/>
  <c r="TJY28" i="37" s="1"/>
  <c r="TIR28" i="37"/>
  <c r="TIS28" i="37" s="1"/>
  <c r="THL28" i="37"/>
  <c r="THM28" i="37" s="1"/>
  <c r="TGF28" i="37"/>
  <c r="TGG28" i="37" s="1"/>
  <c r="TEZ28" i="37"/>
  <c r="TFA28" i="37" s="1"/>
  <c r="TDT28" i="37"/>
  <c r="TDU28" i="37" s="1"/>
  <c r="TCN28" i="37"/>
  <c r="TCO28" i="37" s="1"/>
  <c r="TBH28" i="37"/>
  <c r="TBI28" i="37" s="1"/>
  <c r="TAB28" i="37"/>
  <c r="TAC28" i="37" s="1"/>
  <c r="SYV28" i="37"/>
  <c r="SYW28" i="37" s="1"/>
  <c r="SXP28" i="37"/>
  <c r="SXQ28" i="37" s="1"/>
  <c r="SWJ28" i="37"/>
  <c r="SWK28" i="37" s="1"/>
  <c r="SVD28" i="37"/>
  <c r="SVE28" i="37" s="1"/>
  <c r="STX28" i="37"/>
  <c r="STY28" i="37" s="1"/>
  <c r="SSR28" i="37"/>
  <c r="SSS28" i="37" s="1"/>
  <c r="SRL28" i="37"/>
  <c r="SRM28" i="37" s="1"/>
  <c r="SQF28" i="37"/>
  <c r="SQG28" i="37" s="1"/>
  <c r="SOZ28" i="37"/>
  <c r="SPA28" i="37" s="1"/>
  <c r="SNT28" i="37"/>
  <c r="SNU28" i="37" s="1"/>
  <c r="SMN28" i="37"/>
  <c r="SMO28" i="37" s="1"/>
  <c r="SLH28" i="37"/>
  <c r="SLI28" i="37" s="1"/>
  <c r="SKB28" i="37"/>
  <c r="SKC28" i="37" s="1"/>
  <c r="SIV28" i="37"/>
  <c r="SIW28" i="37" s="1"/>
  <c r="SHP28" i="37"/>
  <c r="SHQ28" i="37" s="1"/>
  <c r="SGJ28" i="37"/>
  <c r="SGK28" i="37" s="1"/>
  <c r="SFD28" i="37"/>
  <c r="SFE28" i="37" s="1"/>
  <c r="SDX28" i="37"/>
  <c r="SDY28" i="37" s="1"/>
  <c r="SCR28" i="37"/>
  <c r="SCS28" i="37" s="1"/>
  <c r="SBL28" i="37"/>
  <c r="SBM28" i="37" s="1"/>
  <c r="SAF28" i="37"/>
  <c r="SAG28" i="37" s="1"/>
  <c r="RYZ28" i="37"/>
  <c r="RZA28" i="37" s="1"/>
  <c r="RXT28" i="37"/>
  <c r="RXU28" i="37" s="1"/>
  <c r="RWN28" i="37"/>
  <c r="RWO28" i="37" s="1"/>
  <c r="RVH28" i="37"/>
  <c r="RVI28" i="37" s="1"/>
  <c r="RUB28" i="37"/>
  <c r="RUC28" i="37" s="1"/>
  <c r="RSV28" i="37"/>
  <c r="RSW28" i="37" s="1"/>
  <c r="RRP28" i="37"/>
  <c r="RRQ28" i="37" s="1"/>
  <c r="RQJ28" i="37"/>
  <c r="RQK28" i="37" s="1"/>
  <c r="RPD28" i="37"/>
  <c r="RPE28" i="37" s="1"/>
  <c r="RNX28" i="37"/>
  <c r="RNY28" i="37" s="1"/>
  <c r="RMR28" i="37"/>
  <c r="RMS28" i="37" s="1"/>
  <c r="RLL28" i="37"/>
  <c r="RLM28" i="37" s="1"/>
  <c r="RKF28" i="37"/>
  <c r="RKG28" i="37" s="1"/>
  <c r="RIZ28" i="37"/>
  <c r="RJA28" i="37" s="1"/>
  <c r="RHT28" i="37"/>
  <c r="RHU28" i="37" s="1"/>
  <c r="RGN28" i="37"/>
  <c r="RGO28" i="37" s="1"/>
  <c r="RFH28" i="37"/>
  <c r="RFI28" i="37" s="1"/>
  <c r="REB28" i="37"/>
  <c r="REC28" i="37" s="1"/>
  <c r="RCV28" i="37"/>
  <c r="RCW28" i="37" s="1"/>
  <c r="RBP28" i="37"/>
  <c r="RBQ28" i="37" s="1"/>
  <c r="RAJ28" i="37"/>
  <c r="RAK28" i="37" s="1"/>
  <c r="QZD28" i="37"/>
  <c r="QZE28" i="37" s="1"/>
  <c r="QXX28" i="37"/>
  <c r="QXY28" i="37" s="1"/>
  <c r="QWR28" i="37"/>
  <c r="QWS28" i="37" s="1"/>
  <c r="QVL28" i="37"/>
  <c r="QVM28" i="37" s="1"/>
  <c r="QUF28" i="37"/>
  <c r="QUG28" i="37" s="1"/>
  <c r="QSZ28" i="37"/>
  <c r="QTA28" i="37" s="1"/>
  <c r="QRT28" i="37"/>
  <c r="QRU28" i="37" s="1"/>
  <c r="QQN28" i="37"/>
  <c r="QQO28" i="37" s="1"/>
  <c r="QPH28" i="37"/>
  <c r="QPI28" i="37" s="1"/>
  <c r="QOB28" i="37"/>
  <c r="QOC28" i="37" s="1"/>
  <c r="QMV28" i="37"/>
  <c r="QMW28" i="37" s="1"/>
  <c r="QLP28" i="37"/>
  <c r="QLQ28" i="37" s="1"/>
  <c r="QKJ28" i="37"/>
  <c r="QKK28" i="37" s="1"/>
  <c r="QJD28" i="37"/>
  <c r="QJE28" i="37" s="1"/>
  <c r="QHX28" i="37"/>
  <c r="QHY28" i="37" s="1"/>
  <c r="QGR28" i="37"/>
  <c r="QGS28" i="37" s="1"/>
  <c r="QFL28" i="37"/>
  <c r="QFM28" i="37" s="1"/>
  <c r="QEF28" i="37"/>
  <c r="QEG28" i="37" s="1"/>
  <c r="QCZ28" i="37"/>
  <c r="QDA28" i="37" s="1"/>
  <c r="QBT28" i="37"/>
  <c r="QBU28" i="37" s="1"/>
  <c r="QAN28" i="37"/>
  <c r="QAO28" i="37" s="1"/>
  <c r="PZH28" i="37"/>
  <c r="PZI28" i="37" s="1"/>
  <c r="PYB28" i="37"/>
  <c r="PYC28" i="37" s="1"/>
  <c r="PWV28" i="37"/>
  <c r="PWW28" i="37" s="1"/>
  <c r="PVP28" i="37"/>
  <c r="PVQ28" i="37" s="1"/>
  <c r="PUJ28" i="37"/>
  <c r="PUK28" i="37" s="1"/>
  <c r="PTD28" i="37"/>
  <c r="PTE28" i="37" s="1"/>
  <c r="PRX28" i="37"/>
  <c r="PRY28" i="37" s="1"/>
  <c r="PQR28" i="37"/>
  <c r="PQS28" i="37" s="1"/>
  <c r="PPL28" i="37"/>
  <c r="PPM28" i="37" s="1"/>
  <c r="POF28" i="37"/>
  <c r="POG28" i="37" s="1"/>
  <c r="PMZ28" i="37"/>
  <c r="PNA28" i="37" s="1"/>
  <c r="PLT28" i="37"/>
  <c r="PLU28" i="37" s="1"/>
  <c r="PKN28" i="37"/>
  <c r="PKO28" i="37" s="1"/>
  <c r="PJH28" i="37"/>
  <c r="PJI28" i="37" s="1"/>
  <c r="PIB28" i="37"/>
  <c r="PIC28" i="37" s="1"/>
  <c r="PGV28" i="37"/>
  <c r="PGW28" i="37" s="1"/>
  <c r="PFP28" i="37"/>
  <c r="PFQ28" i="37" s="1"/>
  <c r="PEJ28" i="37"/>
  <c r="PEK28" i="37" s="1"/>
  <c r="PDD28" i="37"/>
  <c r="PDE28" i="37" s="1"/>
  <c r="PBX28" i="37"/>
  <c r="PBY28" i="37" s="1"/>
  <c r="PAR28" i="37"/>
  <c r="PAS28" i="37" s="1"/>
  <c r="OZL28" i="37"/>
  <c r="OZM28" i="37" s="1"/>
  <c r="OYF28" i="37"/>
  <c r="OYG28" i="37" s="1"/>
  <c r="OWZ28" i="37"/>
  <c r="OXA28" i="37" s="1"/>
  <c r="OVT28" i="37"/>
  <c r="OVU28" i="37" s="1"/>
  <c r="OUN28" i="37"/>
  <c r="OUO28" i="37" s="1"/>
  <c r="OTH28" i="37"/>
  <c r="OTI28" i="37" s="1"/>
  <c r="OSB28" i="37"/>
  <c r="OSC28" i="37" s="1"/>
  <c r="OQV28" i="37"/>
  <c r="OQW28" i="37" s="1"/>
  <c r="OPP28" i="37"/>
  <c r="OPQ28" i="37" s="1"/>
  <c r="OOJ28" i="37"/>
  <c r="OOK28" i="37" s="1"/>
  <c r="OND28" i="37"/>
  <c r="ONE28" i="37" s="1"/>
  <c r="OLX28" i="37"/>
  <c r="OLY28" i="37" s="1"/>
  <c r="OKR28" i="37"/>
  <c r="OKS28" i="37" s="1"/>
  <c r="OJL28" i="37"/>
  <c r="OJM28" i="37" s="1"/>
  <c r="OIF28" i="37"/>
  <c r="OIG28" i="37" s="1"/>
  <c r="OGZ28" i="37"/>
  <c r="OHA28" i="37" s="1"/>
  <c r="OFT28" i="37"/>
  <c r="OFU28" i="37" s="1"/>
  <c r="OEN28" i="37"/>
  <c r="OEO28" i="37" s="1"/>
  <c r="ODH28" i="37"/>
  <c r="ODI28" i="37" s="1"/>
  <c r="OCB28" i="37"/>
  <c r="OCC28" i="37" s="1"/>
  <c r="OAV28" i="37"/>
  <c r="OAW28" i="37" s="1"/>
  <c r="NZP28" i="37"/>
  <c r="NZQ28" i="37" s="1"/>
  <c r="NYJ28" i="37"/>
  <c r="NYK28" i="37" s="1"/>
  <c r="NXD28" i="37"/>
  <c r="NXE28" i="37" s="1"/>
  <c r="NVX28" i="37"/>
  <c r="NVY28" i="37" s="1"/>
  <c r="NUR28" i="37"/>
  <c r="NUS28" i="37" s="1"/>
  <c r="NTL28" i="37"/>
  <c r="NTM28" i="37" s="1"/>
  <c r="NSF28" i="37"/>
  <c r="NSG28" i="37" s="1"/>
  <c r="NQZ28" i="37"/>
  <c r="NRA28" i="37" s="1"/>
  <c r="NPT28" i="37"/>
  <c r="NPU28" i="37" s="1"/>
  <c r="NON28" i="37"/>
  <c r="NOO28" i="37" s="1"/>
  <c r="NNH28" i="37"/>
  <c r="NNI28" i="37" s="1"/>
  <c r="NMB28" i="37"/>
  <c r="NMC28" i="37" s="1"/>
  <c r="NKV28" i="37"/>
  <c r="NKW28" i="37" s="1"/>
  <c r="NJP28" i="37"/>
  <c r="NJQ28" i="37" s="1"/>
  <c r="NIJ28" i="37"/>
  <c r="NIK28" i="37" s="1"/>
  <c r="NHD28" i="37"/>
  <c r="NHE28" i="37" s="1"/>
  <c r="NFX28" i="37"/>
  <c r="NFY28" i="37" s="1"/>
  <c r="NER28" i="37"/>
  <c r="NES28" i="37" s="1"/>
  <c r="NDL28" i="37"/>
  <c r="NDM28" i="37" s="1"/>
  <c r="DIB29" i="37"/>
  <c r="DIC29" i="37" s="1"/>
  <c r="CGJ29" i="37"/>
  <c r="CGK29" i="37" s="1"/>
  <c r="XER28" i="37"/>
  <c r="XES28" i="37" s="1"/>
  <c r="WUV28" i="37"/>
  <c r="WUW28" i="37" s="1"/>
  <c r="WKZ28" i="37"/>
  <c r="WLA28" i="37" s="1"/>
  <c r="WBD28" i="37"/>
  <c r="WBE28" i="37" s="1"/>
  <c r="VRH28" i="37"/>
  <c r="VRI28" i="37" s="1"/>
  <c r="VHL28" i="37"/>
  <c r="VHM28" i="37" s="1"/>
  <c r="UXP28" i="37"/>
  <c r="UXQ28" i="37" s="1"/>
  <c r="UNT28" i="37"/>
  <c r="UNU28" i="37" s="1"/>
  <c r="UHP28" i="37"/>
  <c r="UHQ28" i="37" s="1"/>
  <c r="UEF28" i="37"/>
  <c r="UEG28" i="37" s="1"/>
  <c r="SOR29" i="37"/>
  <c r="SOS29" i="37" s="1"/>
  <c r="GCB29" i="37"/>
  <c r="GCC29" i="37" s="1"/>
  <c r="EBL29" i="37"/>
  <c r="EBM29" i="37" s="1"/>
  <c r="DGF29" i="37"/>
  <c r="DGG29" i="37" s="1"/>
  <c r="XDL28" i="37"/>
  <c r="XDM28" i="37" s="1"/>
  <c r="WTP28" i="37"/>
  <c r="WTQ28" i="37" s="1"/>
  <c r="WJT28" i="37"/>
  <c r="WJU28" i="37" s="1"/>
  <c r="VZX28" i="37"/>
  <c r="VZY28" i="37" s="1"/>
  <c r="VQB28" i="37"/>
  <c r="VQC28" i="37" s="1"/>
  <c r="VGF28" i="37"/>
  <c r="VGG28" i="37" s="1"/>
  <c r="UWJ28" i="37"/>
  <c r="UWK28" i="37" s="1"/>
  <c r="UMN28" i="37"/>
  <c r="UMO28" i="37" s="1"/>
  <c r="UDX28" i="37"/>
  <c r="UDY28" i="37" s="1"/>
  <c r="UCB28" i="37"/>
  <c r="UCC28" i="37" s="1"/>
  <c r="UAV28" i="37"/>
  <c r="UAW28" i="37" s="1"/>
  <c r="TZP28" i="37"/>
  <c r="TZQ28" i="37" s="1"/>
  <c r="TYJ28" i="37"/>
  <c r="TYK28" i="37" s="1"/>
  <c r="TXD28" i="37"/>
  <c r="TXE28" i="37" s="1"/>
  <c r="TVX28" i="37"/>
  <c r="TVY28" i="37" s="1"/>
  <c r="TUR28" i="37"/>
  <c r="TUS28" i="37" s="1"/>
  <c r="TTL28" i="37"/>
  <c r="TTM28" i="37" s="1"/>
  <c r="TSF28" i="37"/>
  <c r="TSG28" i="37" s="1"/>
  <c r="TQZ28" i="37"/>
  <c r="TRA28" i="37" s="1"/>
  <c r="TPT28" i="37"/>
  <c r="TPU28" i="37" s="1"/>
  <c r="TON28" i="37"/>
  <c r="TOO28" i="37" s="1"/>
  <c r="TNH28" i="37"/>
  <c r="TNI28" i="37" s="1"/>
  <c r="TMB28" i="37"/>
  <c r="TMC28" i="37" s="1"/>
  <c r="TKV28" i="37"/>
  <c r="TKW28" i="37" s="1"/>
  <c r="TJP28" i="37"/>
  <c r="TJQ28" i="37" s="1"/>
  <c r="TIJ28" i="37"/>
  <c r="TIK28" i="37" s="1"/>
  <c r="THD28" i="37"/>
  <c r="THE28" i="37" s="1"/>
  <c r="TFX28" i="37"/>
  <c r="TFY28" i="37" s="1"/>
  <c r="TER28" i="37"/>
  <c r="TES28" i="37" s="1"/>
  <c r="TDL28" i="37"/>
  <c r="TDM28" i="37" s="1"/>
  <c r="TCF28" i="37"/>
  <c r="TCG28" i="37" s="1"/>
  <c r="TAZ28" i="37"/>
  <c r="TBA28" i="37" s="1"/>
  <c r="SZT28" i="37"/>
  <c r="SZU28" i="37" s="1"/>
  <c r="SYN28" i="37"/>
  <c r="SYO28" i="37" s="1"/>
  <c r="SXH28" i="37"/>
  <c r="SXI28" i="37" s="1"/>
  <c r="SWB28" i="37"/>
  <c r="SWC28" i="37" s="1"/>
  <c r="SUV28" i="37"/>
  <c r="SUW28" i="37" s="1"/>
  <c r="STP28" i="37"/>
  <c r="STQ28" i="37" s="1"/>
  <c r="SSJ28" i="37"/>
  <c r="SSK28" i="37" s="1"/>
  <c r="SRD28" i="37"/>
  <c r="SRE28" i="37" s="1"/>
  <c r="SPX28" i="37"/>
  <c r="SPY28" i="37" s="1"/>
  <c r="SOR28" i="37"/>
  <c r="SOS28" i="37" s="1"/>
  <c r="SNL28" i="37"/>
  <c r="SNM28" i="37" s="1"/>
  <c r="SMF28" i="37"/>
  <c r="SMG28" i="37" s="1"/>
  <c r="SKZ28" i="37"/>
  <c r="SLA28" i="37" s="1"/>
  <c r="SJT28" i="37"/>
  <c r="SJU28" i="37" s="1"/>
  <c r="SIN28" i="37"/>
  <c r="SIO28" i="37" s="1"/>
  <c r="SHH28" i="37"/>
  <c r="SHI28" i="37" s="1"/>
  <c r="SGB28" i="37"/>
  <c r="SGC28" i="37" s="1"/>
  <c r="SEV28" i="37"/>
  <c r="SEW28" i="37" s="1"/>
  <c r="SDP28" i="37"/>
  <c r="SDQ28" i="37" s="1"/>
  <c r="SCJ28" i="37"/>
  <c r="SCK28" i="37" s="1"/>
  <c r="SBD28" i="37"/>
  <c r="SBE28" i="37" s="1"/>
  <c r="RZX28" i="37"/>
  <c r="RZY28" i="37" s="1"/>
  <c r="RYR28" i="37"/>
  <c r="RYS28" i="37" s="1"/>
  <c r="RXL28" i="37"/>
  <c r="RXM28" i="37" s="1"/>
  <c r="RWF28" i="37"/>
  <c r="RWG28" i="37" s="1"/>
  <c r="RUZ28" i="37"/>
  <c r="RVA28" i="37" s="1"/>
  <c r="RTT28" i="37"/>
  <c r="RTU28" i="37" s="1"/>
  <c r="RSN28" i="37"/>
  <c r="RSO28" i="37" s="1"/>
  <c r="RRH28" i="37"/>
  <c r="RRI28" i="37" s="1"/>
  <c r="RQB28" i="37"/>
  <c r="RQC28" i="37" s="1"/>
  <c r="ROV28" i="37"/>
  <c r="ROW28" i="37" s="1"/>
  <c r="RNP28" i="37"/>
  <c r="RNQ28" i="37" s="1"/>
  <c r="RMJ28" i="37"/>
  <c r="RMK28" i="37" s="1"/>
  <c r="RLD28" i="37"/>
  <c r="RLE28" i="37" s="1"/>
  <c r="RJX28" i="37"/>
  <c r="RJY28" i="37" s="1"/>
  <c r="RIR28" i="37"/>
  <c r="RIS28" i="37" s="1"/>
  <c r="RHL28" i="37"/>
  <c r="RHM28" i="37" s="1"/>
  <c r="RGF28" i="37"/>
  <c r="RGG28" i="37" s="1"/>
  <c r="REZ28" i="37"/>
  <c r="RFA28" i="37" s="1"/>
  <c r="RDT28" i="37"/>
  <c r="RDU28" i="37" s="1"/>
  <c r="RCN28" i="37"/>
  <c r="RCO28" i="37" s="1"/>
  <c r="RBH28" i="37"/>
  <c r="RBI28" i="37" s="1"/>
  <c r="RAB28" i="37"/>
  <c r="RAC28" i="37" s="1"/>
  <c r="QYV28" i="37"/>
  <c r="QYW28" i="37" s="1"/>
  <c r="QXP28" i="37"/>
  <c r="QXQ28" i="37" s="1"/>
  <c r="QWJ28" i="37"/>
  <c r="QWK28" i="37" s="1"/>
  <c r="QVD28" i="37"/>
  <c r="QVE28" i="37" s="1"/>
  <c r="QTX28" i="37"/>
  <c r="QTY28" i="37" s="1"/>
  <c r="QSR28" i="37"/>
  <c r="QSS28" i="37" s="1"/>
  <c r="QRL28" i="37"/>
  <c r="QRM28" i="37" s="1"/>
  <c r="QQF28" i="37"/>
  <c r="QQG28" i="37" s="1"/>
  <c r="QOZ28" i="37"/>
  <c r="QPA28" i="37" s="1"/>
  <c r="QNT28" i="37"/>
  <c r="QNU28" i="37" s="1"/>
  <c r="QMN28" i="37"/>
  <c r="QMO28" i="37" s="1"/>
  <c r="QLH28" i="37"/>
  <c r="QLI28" i="37" s="1"/>
  <c r="QKB28" i="37"/>
  <c r="QKC28" i="37" s="1"/>
  <c r="QIV28" i="37"/>
  <c r="QIW28" i="37" s="1"/>
  <c r="QHP28" i="37"/>
  <c r="QHQ28" i="37" s="1"/>
  <c r="QGJ28" i="37"/>
  <c r="QGK28" i="37" s="1"/>
  <c r="QFD28" i="37"/>
  <c r="QFE28" i="37" s="1"/>
  <c r="QDX28" i="37"/>
  <c r="QDY28" i="37" s="1"/>
  <c r="QCR28" i="37"/>
  <c r="QCS28" i="37" s="1"/>
  <c r="QBL28" i="37"/>
  <c r="QBM28" i="37" s="1"/>
  <c r="QAF28" i="37"/>
  <c r="QAG28" i="37" s="1"/>
  <c r="PYZ28" i="37"/>
  <c r="PZA28" i="37" s="1"/>
  <c r="PXT28" i="37"/>
  <c r="PXU28" i="37" s="1"/>
  <c r="PWN28" i="37"/>
  <c r="PWO28" i="37" s="1"/>
  <c r="PVH28" i="37"/>
  <c r="PVI28" i="37" s="1"/>
  <c r="PUB28" i="37"/>
  <c r="PUC28" i="37" s="1"/>
  <c r="PSV28" i="37"/>
  <c r="PSW28" i="37" s="1"/>
  <c r="PRP28" i="37"/>
  <c r="PRQ28" i="37" s="1"/>
  <c r="PQJ28" i="37"/>
  <c r="PQK28" i="37" s="1"/>
  <c r="PPD28" i="37"/>
  <c r="PPE28" i="37" s="1"/>
  <c r="PNX28" i="37"/>
  <c r="PNY28" i="37" s="1"/>
  <c r="PMR28" i="37"/>
  <c r="PMS28" i="37" s="1"/>
  <c r="PLL28" i="37"/>
  <c r="PLM28" i="37" s="1"/>
  <c r="PKF28" i="37"/>
  <c r="PKG28" i="37" s="1"/>
  <c r="PIZ28" i="37"/>
  <c r="PJA28" i="37" s="1"/>
  <c r="PHT28" i="37"/>
  <c r="PHU28" i="37" s="1"/>
  <c r="PGN28" i="37"/>
  <c r="PGO28" i="37" s="1"/>
  <c r="PFH28" i="37"/>
  <c r="PFI28" i="37" s="1"/>
  <c r="PEB28" i="37"/>
  <c r="PEC28" i="37" s="1"/>
  <c r="PCV28" i="37"/>
  <c r="PCW28" i="37" s="1"/>
  <c r="PBP28" i="37"/>
  <c r="PBQ28" i="37" s="1"/>
  <c r="PAJ28" i="37"/>
  <c r="PAK28" i="37" s="1"/>
  <c r="OZD28" i="37"/>
  <c r="OZE28" i="37" s="1"/>
  <c r="OXX28" i="37"/>
  <c r="OXY28" i="37" s="1"/>
  <c r="OWR28" i="37"/>
  <c r="OWS28" i="37" s="1"/>
  <c r="OVL28" i="37"/>
  <c r="OVM28" i="37" s="1"/>
  <c r="OUF28" i="37"/>
  <c r="OUG28" i="37" s="1"/>
  <c r="OSZ28" i="37"/>
  <c r="OTA28" i="37" s="1"/>
  <c r="ORT28" i="37"/>
  <c r="ORU28" i="37" s="1"/>
  <c r="OQN28" i="37"/>
  <c r="OQO28" i="37" s="1"/>
  <c r="OPH28" i="37"/>
  <c r="OPI28" i="37" s="1"/>
  <c r="OOB28" i="37"/>
  <c r="OOC28" i="37" s="1"/>
  <c r="OMV28" i="37"/>
  <c r="OMW28" i="37" s="1"/>
  <c r="OLP28" i="37"/>
  <c r="OLQ28" i="37" s="1"/>
  <c r="OKJ28" i="37"/>
  <c r="OKK28" i="37" s="1"/>
  <c r="OJD28" i="37"/>
  <c r="OJE28" i="37" s="1"/>
  <c r="OHX28" i="37"/>
  <c r="OHY28" i="37" s="1"/>
  <c r="OGR28" i="37"/>
  <c r="OGS28" i="37" s="1"/>
  <c r="OFL28" i="37"/>
  <c r="OFM28" i="37" s="1"/>
  <c r="OEF28" i="37"/>
  <c r="OEG28" i="37" s="1"/>
  <c r="OCZ28" i="37"/>
  <c r="ODA28" i="37" s="1"/>
  <c r="OBT28" i="37"/>
  <c r="OBU28" i="37" s="1"/>
  <c r="OAN28" i="37"/>
  <c r="OAO28" i="37" s="1"/>
  <c r="NZH28" i="37"/>
  <c r="NZI28" i="37" s="1"/>
  <c r="NYB28" i="37"/>
  <c r="NYC28" i="37" s="1"/>
  <c r="NWV28" i="37"/>
  <c r="NWW28" i="37" s="1"/>
  <c r="NVP28" i="37"/>
  <c r="NVQ28" i="37" s="1"/>
  <c r="NUJ28" i="37"/>
  <c r="NUK28" i="37" s="1"/>
  <c r="NTD28" i="37"/>
  <c r="NTE28" i="37" s="1"/>
  <c r="NRX28" i="37"/>
  <c r="NRY28" i="37" s="1"/>
  <c r="NQR28" i="37"/>
  <c r="NQS28" i="37" s="1"/>
  <c r="NPL28" i="37"/>
  <c r="NPM28" i="37" s="1"/>
  <c r="NOF28" i="37"/>
  <c r="NOG28" i="37" s="1"/>
  <c r="NMZ28" i="37"/>
  <c r="NNA28" i="37" s="1"/>
  <c r="NLT28" i="37"/>
  <c r="NLU28" i="37" s="1"/>
  <c r="NKN28" i="37"/>
  <c r="NKO28" i="37" s="1"/>
  <c r="IWJ29" i="37"/>
  <c r="IWK29" i="37" s="1"/>
  <c r="DSV29" i="37"/>
  <c r="DSW29" i="37" s="1"/>
  <c r="CBL29" i="37"/>
  <c r="CBM29" i="37" s="1"/>
  <c r="XAZ28" i="37"/>
  <c r="XBA28" i="37" s="1"/>
  <c r="WRD28" i="37"/>
  <c r="WRE28" i="37" s="1"/>
  <c r="WHH28" i="37"/>
  <c r="WHI28" i="37" s="1"/>
  <c r="VXL28" i="37"/>
  <c r="VXM28" i="37" s="1"/>
  <c r="VNP28" i="37"/>
  <c r="VNQ28" i="37" s="1"/>
  <c r="VDT28" i="37"/>
  <c r="VDU28" i="37" s="1"/>
  <c r="UTX28" i="37"/>
  <c r="UTY28" i="37" s="1"/>
  <c r="UKJ28" i="37"/>
  <c r="UKK28" i="37" s="1"/>
  <c r="UGJ28" i="37"/>
  <c r="UGK28" i="37" s="1"/>
  <c r="UCZ28" i="37"/>
  <c r="UDA28" i="37" s="1"/>
  <c r="UBT28" i="37"/>
  <c r="UBU28" i="37" s="1"/>
  <c r="UAN28" i="37"/>
  <c r="UAO28" i="37" s="1"/>
  <c r="TZH28" i="37"/>
  <c r="TZI28" i="37" s="1"/>
  <c r="TYB28" i="37"/>
  <c r="TYC28" i="37" s="1"/>
  <c r="TWV28" i="37"/>
  <c r="TWW28" i="37" s="1"/>
  <c r="TVP28" i="37"/>
  <c r="TVQ28" i="37" s="1"/>
  <c r="TUJ28" i="37"/>
  <c r="TUK28" i="37" s="1"/>
  <c r="TTD28" i="37"/>
  <c r="TTE28" i="37" s="1"/>
  <c r="TRX28" i="37"/>
  <c r="TRY28" i="37" s="1"/>
  <c r="TQR28" i="37"/>
  <c r="TQS28" i="37" s="1"/>
  <c r="TPL28" i="37"/>
  <c r="TPM28" i="37" s="1"/>
  <c r="TOF28" i="37"/>
  <c r="TOG28" i="37" s="1"/>
  <c r="TMZ28" i="37"/>
  <c r="TNA28" i="37" s="1"/>
  <c r="TLT28" i="37"/>
  <c r="TLU28" i="37" s="1"/>
  <c r="TKN28" i="37"/>
  <c r="TKO28" i="37" s="1"/>
  <c r="TJH28" i="37"/>
  <c r="TJI28" i="37" s="1"/>
  <c r="TIB28" i="37"/>
  <c r="TIC28" i="37" s="1"/>
  <c r="TGV28" i="37"/>
  <c r="TGW28" i="37" s="1"/>
  <c r="TFP28" i="37"/>
  <c r="TFQ28" i="37" s="1"/>
  <c r="TEJ28" i="37"/>
  <c r="TEK28" i="37" s="1"/>
  <c r="TDD28" i="37"/>
  <c r="TDE28" i="37" s="1"/>
  <c r="TBX28" i="37"/>
  <c r="TBY28" i="37" s="1"/>
  <c r="TAR28" i="37"/>
  <c r="TAS28" i="37" s="1"/>
  <c r="SZL28" i="37"/>
  <c r="SZM28" i="37" s="1"/>
  <c r="SYF28" i="37"/>
  <c r="SYG28" i="37" s="1"/>
  <c r="SWZ28" i="37"/>
  <c r="SXA28" i="37" s="1"/>
  <c r="SVT28" i="37"/>
  <c r="SVU28" i="37" s="1"/>
  <c r="SUN28" i="37"/>
  <c r="SUO28" i="37" s="1"/>
  <c r="STH28" i="37"/>
  <c r="STI28" i="37" s="1"/>
  <c r="SSB28" i="37"/>
  <c r="SSC28" i="37" s="1"/>
  <c r="SQV28" i="37"/>
  <c r="SQW28" i="37" s="1"/>
  <c r="SPP28" i="37"/>
  <c r="SPQ28" i="37" s="1"/>
  <c r="SOJ28" i="37"/>
  <c r="SOK28" i="37" s="1"/>
  <c r="SND28" i="37"/>
  <c r="SNE28" i="37" s="1"/>
  <c r="SLX28" i="37"/>
  <c r="SLY28" i="37" s="1"/>
  <c r="SKR28" i="37"/>
  <c r="SKS28" i="37" s="1"/>
  <c r="SJL28" i="37"/>
  <c r="SJM28" i="37" s="1"/>
  <c r="SIF28" i="37"/>
  <c r="SIG28" i="37" s="1"/>
  <c r="SGZ28" i="37"/>
  <c r="SHA28" i="37" s="1"/>
  <c r="SFT28" i="37"/>
  <c r="SFU28" i="37" s="1"/>
  <c r="SEN28" i="37"/>
  <c r="SEO28" i="37" s="1"/>
  <c r="SDH28" i="37"/>
  <c r="SDI28" i="37" s="1"/>
  <c r="SCB28" i="37"/>
  <c r="SCC28" i="37" s="1"/>
  <c r="SAV28" i="37"/>
  <c r="SAW28" i="37" s="1"/>
  <c r="RZP28" i="37"/>
  <c r="RZQ28" i="37" s="1"/>
  <c r="RYJ28" i="37"/>
  <c r="RYK28" i="37" s="1"/>
  <c r="RXD28" i="37"/>
  <c r="RXE28" i="37" s="1"/>
  <c r="RVX28" i="37"/>
  <c r="RVY28" i="37" s="1"/>
  <c r="RUR28" i="37"/>
  <c r="RUS28" i="37" s="1"/>
  <c r="RTL28" i="37"/>
  <c r="RTM28" i="37" s="1"/>
  <c r="RSF28" i="37"/>
  <c r="RSG28" i="37" s="1"/>
  <c r="RQZ28" i="37"/>
  <c r="RRA28" i="37" s="1"/>
  <c r="RPT28" i="37"/>
  <c r="RPU28" i="37" s="1"/>
  <c r="RON28" i="37"/>
  <c r="ROO28" i="37" s="1"/>
  <c r="RNH28" i="37"/>
  <c r="RNI28" i="37" s="1"/>
  <c r="RMB28" i="37"/>
  <c r="RMC28" i="37" s="1"/>
  <c r="RKV28" i="37"/>
  <c r="RKW28" i="37" s="1"/>
  <c r="RJP28" i="37"/>
  <c r="RJQ28" i="37" s="1"/>
  <c r="RIJ28" i="37"/>
  <c r="RIK28" i="37" s="1"/>
  <c r="RHD28" i="37"/>
  <c r="RHE28" i="37" s="1"/>
  <c r="RFX28" i="37"/>
  <c r="RFY28" i="37" s="1"/>
  <c r="RER28" i="37"/>
  <c r="RES28" i="37" s="1"/>
  <c r="RDL28" i="37"/>
  <c r="RDM28" i="37" s="1"/>
  <c r="RCF28" i="37"/>
  <c r="RCG28" i="37" s="1"/>
  <c r="RAZ28" i="37"/>
  <c r="RBA28" i="37" s="1"/>
  <c r="QZT28" i="37"/>
  <c r="QZU28" i="37" s="1"/>
  <c r="QYN28" i="37"/>
  <c r="QYO28" i="37" s="1"/>
  <c r="QXH28" i="37"/>
  <c r="QXI28" i="37" s="1"/>
  <c r="QWB28" i="37"/>
  <c r="QWC28" i="37" s="1"/>
  <c r="QUV28" i="37"/>
  <c r="QUW28" i="37" s="1"/>
  <c r="QTP28" i="37"/>
  <c r="QTQ28" i="37" s="1"/>
  <c r="QSJ28" i="37"/>
  <c r="QSK28" i="37" s="1"/>
  <c r="QRD28" i="37"/>
  <c r="QRE28" i="37" s="1"/>
  <c r="QPX28" i="37"/>
  <c r="QPY28" i="37" s="1"/>
  <c r="QOR28" i="37"/>
  <c r="QOS28" i="37" s="1"/>
  <c r="QNL28" i="37"/>
  <c r="QNM28" i="37" s="1"/>
  <c r="QMF28" i="37"/>
  <c r="QMG28" i="37" s="1"/>
  <c r="QKZ28" i="37"/>
  <c r="QLA28" i="37" s="1"/>
  <c r="QJT28" i="37"/>
  <c r="QJU28" i="37" s="1"/>
  <c r="QIN28" i="37"/>
  <c r="QIO28" i="37" s="1"/>
  <c r="QHH28" i="37"/>
  <c r="QHI28" i="37" s="1"/>
  <c r="QGB28" i="37"/>
  <c r="QGC28" i="37" s="1"/>
  <c r="QEV28" i="37"/>
  <c r="QEW28" i="37" s="1"/>
  <c r="QDP28" i="37"/>
  <c r="QDQ28" i="37" s="1"/>
  <c r="QCJ28" i="37"/>
  <c r="QCK28" i="37" s="1"/>
  <c r="QBD28" i="37"/>
  <c r="QBE28" i="37" s="1"/>
  <c r="PZX28" i="37"/>
  <c r="PZY28" i="37" s="1"/>
  <c r="PYR28" i="37"/>
  <c r="PYS28" i="37" s="1"/>
  <c r="PXL28" i="37"/>
  <c r="PXM28" i="37" s="1"/>
  <c r="PWF28" i="37"/>
  <c r="PWG28" i="37" s="1"/>
  <c r="PUZ28" i="37"/>
  <c r="PVA28" i="37" s="1"/>
  <c r="PTT28" i="37"/>
  <c r="PTU28" i="37" s="1"/>
  <c r="PSN28" i="37"/>
  <c r="PSO28" i="37" s="1"/>
  <c r="PRH28" i="37"/>
  <c r="PRI28" i="37" s="1"/>
  <c r="PQB28" i="37"/>
  <c r="PQC28" i="37" s="1"/>
  <c r="POV28" i="37"/>
  <c r="POW28" i="37" s="1"/>
  <c r="PNP28" i="37"/>
  <c r="PNQ28" i="37" s="1"/>
  <c r="PMJ28" i="37"/>
  <c r="PMK28" i="37" s="1"/>
  <c r="PLD28" i="37"/>
  <c r="PLE28" i="37" s="1"/>
  <c r="PJX28" i="37"/>
  <c r="PJY28" i="37" s="1"/>
  <c r="PIR28" i="37"/>
  <c r="PIS28" i="37" s="1"/>
  <c r="PHL28" i="37"/>
  <c r="PHM28" i="37" s="1"/>
  <c r="PGF28" i="37"/>
  <c r="PGG28" i="37" s="1"/>
  <c r="PEZ28" i="37"/>
  <c r="PFA28" i="37" s="1"/>
  <c r="PDT28" i="37"/>
  <c r="PDU28" i="37" s="1"/>
  <c r="PCN28" i="37"/>
  <c r="PCO28" i="37" s="1"/>
  <c r="PBH28" i="37"/>
  <c r="PBI28" i="37" s="1"/>
  <c r="PAB28" i="37"/>
  <c r="PAC28" i="37" s="1"/>
  <c r="OYV28" i="37"/>
  <c r="OYW28" i="37" s="1"/>
  <c r="OXP28" i="37"/>
  <c r="OXQ28" i="37" s="1"/>
  <c r="OWJ28" i="37"/>
  <c r="OWK28" i="37" s="1"/>
  <c r="OVD28" i="37"/>
  <c r="OVE28" i="37" s="1"/>
  <c r="OTX28" i="37"/>
  <c r="OTY28" i="37" s="1"/>
  <c r="OSR28" i="37"/>
  <c r="OSS28" i="37" s="1"/>
  <c r="ORL28" i="37"/>
  <c r="ORM28" i="37" s="1"/>
  <c r="OQF28" i="37"/>
  <c r="OQG28" i="37" s="1"/>
  <c r="OOZ28" i="37"/>
  <c r="OPA28" i="37" s="1"/>
  <c r="ONT28" i="37"/>
  <c r="ONU28" i="37" s="1"/>
  <c r="OMN28" i="37"/>
  <c r="OMO28" i="37" s="1"/>
  <c r="OLH28" i="37"/>
  <c r="OLI28" i="37" s="1"/>
  <c r="OKB28" i="37"/>
  <c r="OKC28" i="37" s="1"/>
  <c r="OIV28" i="37"/>
  <c r="OIW28" i="37" s="1"/>
  <c r="OHP28" i="37"/>
  <c r="OHQ28" i="37" s="1"/>
  <c r="OGJ28" i="37"/>
  <c r="OGK28" i="37" s="1"/>
  <c r="OFD28" i="37"/>
  <c r="OFE28" i="37" s="1"/>
  <c r="ODX28" i="37"/>
  <c r="ODY28" i="37" s="1"/>
  <c r="OCR28" i="37"/>
  <c r="OCS28" i="37" s="1"/>
  <c r="OBL28" i="37"/>
  <c r="OBM28" i="37" s="1"/>
  <c r="ULH28" i="37"/>
  <c r="ULI28" i="37" s="1"/>
  <c r="NXT28" i="37"/>
  <c r="NXU28" i="37" s="1"/>
  <c r="NSV28" i="37"/>
  <c r="NSW28" i="37" s="1"/>
  <c r="NNX28" i="37"/>
  <c r="NNY28" i="37" s="1"/>
  <c r="NKF28" i="37"/>
  <c r="NKG28" i="37" s="1"/>
  <c r="NHT28" i="37"/>
  <c r="NHU28" i="37" s="1"/>
  <c r="NFH28" i="37"/>
  <c r="NFI28" i="37" s="1"/>
  <c r="NCV28" i="37"/>
  <c r="NCW28" i="37" s="1"/>
  <c r="NBP28" i="37"/>
  <c r="NBQ28" i="37" s="1"/>
  <c r="NAJ28" i="37"/>
  <c r="NAK28" i="37" s="1"/>
  <c r="MZD28" i="37"/>
  <c r="MZE28" i="37" s="1"/>
  <c r="MXX28" i="37"/>
  <c r="MXY28" i="37" s="1"/>
  <c r="MWR28" i="37"/>
  <c r="MWS28" i="37" s="1"/>
  <c r="MVL28" i="37"/>
  <c r="MVM28" i="37" s="1"/>
  <c r="MUF28" i="37"/>
  <c r="MUG28" i="37" s="1"/>
  <c r="MSZ28" i="37"/>
  <c r="MTA28" i="37" s="1"/>
  <c r="MRT28" i="37"/>
  <c r="MRU28" i="37" s="1"/>
  <c r="MQN28" i="37"/>
  <c r="MQO28" i="37" s="1"/>
  <c r="MPH28" i="37"/>
  <c r="MPI28" i="37" s="1"/>
  <c r="MOB28" i="37"/>
  <c r="MOC28" i="37" s="1"/>
  <c r="MMV28" i="37"/>
  <c r="MMW28" i="37" s="1"/>
  <c r="MLP28" i="37"/>
  <c r="MLQ28" i="37" s="1"/>
  <c r="MKJ28" i="37"/>
  <c r="MKK28" i="37" s="1"/>
  <c r="MJD28" i="37"/>
  <c r="MJE28" i="37" s="1"/>
  <c r="MHX28" i="37"/>
  <c r="MHY28" i="37" s="1"/>
  <c r="MGR28" i="37"/>
  <c r="MGS28" i="37" s="1"/>
  <c r="MFL28" i="37"/>
  <c r="MFM28" i="37" s="1"/>
  <c r="MEF28" i="37"/>
  <c r="MEG28" i="37" s="1"/>
  <c r="MCZ28" i="37"/>
  <c r="MDA28" i="37" s="1"/>
  <c r="MBT28" i="37"/>
  <c r="MBU28" i="37" s="1"/>
  <c r="MAN28" i="37"/>
  <c r="MAO28" i="37" s="1"/>
  <c r="LZH28" i="37"/>
  <c r="LZI28" i="37" s="1"/>
  <c r="LYB28" i="37"/>
  <c r="LYC28" i="37" s="1"/>
  <c r="LWV28" i="37"/>
  <c r="LWW28" i="37" s="1"/>
  <c r="LVP28" i="37"/>
  <c r="LVQ28" i="37" s="1"/>
  <c r="LUJ28" i="37"/>
  <c r="LUK28" i="37" s="1"/>
  <c r="LTD28" i="37"/>
  <c r="LTE28" i="37" s="1"/>
  <c r="LRX28" i="37"/>
  <c r="LRY28" i="37" s="1"/>
  <c r="LQR28" i="37"/>
  <c r="LQS28" i="37" s="1"/>
  <c r="LPL28" i="37"/>
  <c r="LPM28" i="37" s="1"/>
  <c r="LOF28" i="37"/>
  <c r="LOG28" i="37" s="1"/>
  <c r="LMZ28" i="37"/>
  <c r="LNA28" i="37" s="1"/>
  <c r="LLT28" i="37"/>
  <c r="LLU28" i="37" s="1"/>
  <c r="LKN28" i="37"/>
  <c r="LKO28" i="37" s="1"/>
  <c r="LJH28" i="37"/>
  <c r="LJI28" i="37" s="1"/>
  <c r="LIB28" i="37"/>
  <c r="LIC28" i="37" s="1"/>
  <c r="LGV28" i="37"/>
  <c r="LGW28" i="37" s="1"/>
  <c r="LFP28" i="37"/>
  <c r="LFQ28" i="37" s="1"/>
  <c r="LEJ28" i="37"/>
  <c r="LEK28" i="37" s="1"/>
  <c r="LDD28" i="37"/>
  <c r="LDE28" i="37" s="1"/>
  <c r="LBX28" i="37"/>
  <c r="LBY28" i="37" s="1"/>
  <c r="LAR28" i="37"/>
  <c r="LAS28" i="37" s="1"/>
  <c r="KZL28" i="37"/>
  <c r="KZM28" i="37" s="1"/>
  <c r="KYF28" i="37"/>
  <c r="KYG28" i="37" s="1"/>
  <c r="KWZ28" i="37"/>
  <c r="KXA28" i="37" s="1"/>
  <c r="KVT28" i="37"/>
  <c r="KVU28" i="37" s="1"/>
  <c r="KUN28" i="37"/>
  <c r="KUO28" i="37" s="1"/>
  <c r="KTH28" i="37"/>
  <c r="KTI28" i="37" s="1"/>
  <c r="KSB28" i="37"/>
  <c r="KSC28" i="37" s="1"/>
  <c r="KQV28" i="37"/>
  <c r="KQW28" i="37" s="1"/>
  <c r="KPP28" i="37"/>
  <c r="KPQ28" i="37" s="1"/>
  <c r="KOJ28" i="37"/>
  <c r="KOK28" i="37" s="1"/>
  <c r="KND28" i="37"/>
  <c r="KNE28" i="37" s="1"/>
  <c r="KLX28" i="37"/>
  <c r="KLY28" i="37" s="1"/>
  <c r="KKR28" i="37"/>
  <c r="KKS28" i="37" s="1"/>
  <c r="KJL28" i="37"/>
  <c r="KJM28" i="37" s="1"/>
  <c r="KIF28" i="37"/>
  <c r="KIG28" i="37" s="1"/>
  <c r="KGZ28" i="37"/>
  <c r="KHA28" i="37" s="1"/>
  <c r="KFT28" i="37"/>
  <c r="KFU28" i="37" s="1"/>
  <c r="KEN28" i="37"/>
  <c r="KEO28" i="37" s="1"/>
  <c r="KDH28" i="37"/>
  <c r="KDI28" i="37" s="1"/>
  <c r="KCB28" i="37"/>
  <c r="KCC28" i="37" s="1"/>
  <c r="KAV28" i="37"/>
  <c r="KAW28" i="37" s="1"/>
  <c r="JZP28" i="37"/>
  <c r="JZQ28" i="37" s="1"/>
  <c r="JYJ28" i="37"/>
  <c r="JYK28" i="37" s="1"/>
  <c r="JXD28" i="37"/>
  <c r="JXE28" i="37" s="1"/>
  <c r="JVX28" i="37"/>
  <c r="JVY28" i="37" s="1"/>
  <c r="JUR28" i="37"/>
  <c r="JUS28" i="37" s="1"/>
  <c r="JTL28" i="37"/>
  <c r="JTM28" i="37" s="1"/>
  <c r="JSF28" i="37"/>
  <c r="JSG28" i="37" s="1"/>
  <c r="JQZ28" i="37"/>
  <c r="JRA28" i="37" s="1"/>
  <c r="JPT28" i="37"/>
  <c r="JPU28" i="37" s="1"/>
  <c r="JON28" i="37"/>
  <c r="JOO28" i="37" s="1"/>
  <c r="JNH28" i="37"/>
  <c r="JNI28" i="37" s="1"/>
  <c r="JMB28" i="37"/>
  <c r="JMC28" i="37" s="1"/>
  <c r="JKV28" i="37"/>
  <c r="JKW28" i="37" s="1"/>
  <c r="JJP28" i="37"/>
  <c r="JJQ28" i="37" s="1"/>
  <c r="JIJ28" i="37"/>
  <c r="JIK28" i="37" s="1"/>
  <c r="JHD28" i="37"/>
  <c r="JHE28" i="37" s="1"/>
  <c r="JFX28" i="37"/>
  <c r="JFY28" i="37" s="1"/>
  <c r="JER28" i="37"/>
  <c r="JES28" i="37" s="1"/>
  <c r="JDL28" i="37"/>
  <c r="JDM28" i="37" s="1"/>
  <c r="JCF28" i="37"/>
  <c r="JCG28" i="37" s="1"/>
  <c r="JAZ28" i="37"/>
  <c r="JBA28" i="37" s="1"/>
  <c r="IZT28" i="37"/>
  <c r="IZU28" i="37" s="1"/>
  <c r="IYN28" i="37"/>
  <c r="IYO28" i="37" s="1"/>
  <c r="IXH28" i="37"/>
  <c r="IXI28" i="37" s="1"/>
  <c r="IWB28" i="37"/>
  <c r="IWC28" i="37" s="1"/>
  <c r="IUV28" i="37"/>
  <c r="IUW28" i="37" s="1"/>
  <c r="ITP28" i="37"/>
  <c r="ITQ28" i="37" s="1"/>
  <c r="ISJ28" i="37"/>
  <c r="ISK28" i="37" s="1"/>
  <c r="IRD28" i="37"/>
  <c r="IRE28" i="37" s="1"/>
  <c r="IPX28" i="37"/>
  <c r="IPY28" i="37" s="1"/>
  <c r="IOR28" i="37"/>
  <c r="IOS28" i="37" s="1"/>
  <c r="INL28" i="37"/>
  <c r="INM28" i="37" s="1"/>
  <c r="IMF28" i="37"/>
  <c r="IMG28" i="37" s="1"/>
  <c r="IKZ28" i="37"/>
  <c r="ILA28" i="37" s="1"/>
  <c r="IJT28" i="37"/>
  <c r="IJU28" i="37" s="1"/>
  <c r="IIN28" i="37"/>
  <c r="IIO28" i="37" s="1"/>
  <c r="IHH28" i="37"/>
  <c r="IHI28" i="37" s="1"/>
  <c r="IGB28" i="37"/>
  <c r="IGC28" i="37" s="1"/>
  <c r="IEV28" i="37"/>
  <c r="IEW28" i="37" s="1"/>
  <c r="IDP28" i="37"/>
  <c r="IDQ28" i="37" s="1"/>
  <c r="ICJ28" i="37"/>
  <c r="ICK28" i="37" s="1"/>
  <c r="IBD28" i="37"/>
  <c r="IBE28" i="37" s="1"/>
  <c r="HZX28" i="37"/>
  <c r="HZY28" i="37" s="1"/>
  <c r="HYR28" i="37"/>
  <c r="HYS28" i="37" s="1"/>
  <c r="HXL28" i="37"/>
  <c r="HXM28" i="37" s="1"/>
  <c r="HWF28" i="37"/>
  <c r="HWG28" i="37" s="1"/>
  <c r="HUZ28" i="37"/>
  <c r="HVA28" i="37" s="1"/>
  <c r="HTT28" i="37"/>
  <c r="HTU28" i="37" s="1"/>
  <c r="HSN28" i="37"/>
  <c r="HSO28" i="37" s="1"/>
  <c r="HRH28" i="37"/>
  <c r="HRI28" i="37" s="1"/>
  <c r="HQB28" i="37"/>
  <c r="HQC28" i="37" s="1"/>
  <c r="HOV28" i="37"/>
  <c r="HOW28" i="37" s="1"/>
  <c r="HNP28" i="37"/>
  <c r="HNQ28" i="37" s="1"/>
  <c r="HMJ28" i="37"/>
  <c r="HMK28" i="37" s="1"/>
  <c r="HLD28" i="37"/>
  <c r="HLE28" i="37" s="1"/>
  <c r="HJX28" i="37"/>
  <c r="HJY28" i="37" s="1"/>
  <c r="HIR28" i="37"/>
  <c r="HIS28" i="37" s="1"/>
  <c r="HHL28" i="37"/>
  <c r="HHM28" i="37" s="1"/>
  <c r="HGF28" i="37"/>
  <c r="HGG28" i="37" s="1"/>
  <c r="HEZ28" i="37"/>
  <c r="HFA28" i="37" s="1"/>
  <c r="HDT28" i="37"/>
  <c r="HDU28" i="37" s="1"/>
  <c r="HCN28" i="37"/>
  <c r="HCO28" i="37" s="1"/>
  <c r="HBH28" i="37"/>
  <c r="HBI28" i="37" s="1"/>
  <c r="HAB28" i="37"/>
  <c r="HAC28" i="37" s="1"/>
  <c r="GYV28" i="37"/>
  <c r="GYW28" i="37" s="1"/>
  <c r="GXP28" i="37"/>
  <c r="GXQ28" i="37" s="1"/>
  <c r="GWJ28" i="37"/>
  <c r="GWK28" i="37" s="1"/>
  <c r="GVD28" i="37"/>
  <c r="GVE28" i="37" s="1"/>
  <c r="GTX28" i="37"/>
  <c r="GTY28" i="37" s="1"/>
  <c r="GSR28" i="37"/>
  <c r="GSS28" i="37" s="1"/>
  <c r="GRL28" i="37"/>
  <c r="GRM28" i="37" s="1"/>
  <c r="GQF28" i="37"/>
  <c r="GQG28" i="37" s="1"/>
  <c r="GOZ28" i="37"/>
  <c r="GPA28" i="37" s="1"/>
  <c r="GNT28" i="37"/>
  <c r="GNU28" i="37" s="1"/>
  <c r="GMN28" i="37"/>
  <c r="GMO28" i="37" s="1"/>
  <c r="GLH28" i="37"/>
  <c r="GLI28" i="37" s="1"/>
  <c r="GKB28" i="37"/>
  <c r="GKC28" i="37" s="1"/>
  <c r="GIV28" i="37"/>
  <c r="GIW28" i="37" s="1"/>
  <c r="GHP28" i="37"/>
  <c r="GHQ28" i="37" s="1"/>
  <c r="GGJ28" i="37"/>
  <c r="GGK28" i="37" s="1"/>
  <c r="CQF29" i="37"/>
  <c r="CQG29" i="37" s="1"/>
  <c r="XCF28" i="37"/>
  <c r="XCG28" i="37" s="1"/>
  <c r="UGR28" i="37"/>
  <c r="UGS28" i="37" s="1"/>
  <c r="WSJ28" i="37"/>
  <c r="WSK28" i="37" s="1"/>
  <c r="NWN28" i="37"/>
  <c r="NWO28" i="37" s="1"/>
  <c r="NRP28" i="37"/>
  <c r="NRQ28" i="37" s="1"/>
  <c r="NMR28" i="37"/>
  <c r="NMS28" i="37" s="1"/>
  <c r="NJH28" i="37"/>
  <c r="NJI28" i="37" s="1"/>
  <c r="NGV28" i="37"/>
  <c r="NGW28" i="37" s="1"/>
  <c r="NEJ28" i="37"/>
  <c r="NEK28" i="37" s="1"/>
  <c r="NCN28" i="37"/>
  <c r="NCO28" i="37" s="1"/>
  <c r="NBH28" i="37"/>
  <c r="NBI28" i="37" s="1"/>
  <c r="NAB28" i="37"/>
  <c r="NAC28" i="37" s="1"/>
  <c r="MYV28" i="37"/>
  <c r="MYW28" i="37" s="1"/>
  <c r="MXP28" i="37"/>
  <c r="MXQ28" i="37" s="1"/>
  <c r="MWJ28" i="37"/>
  <c r="MWK28" i="37" s="1"/>
  <c r="MVD28" i="37"/>
  <c r="MVE28" i="37" s="1"/>
  <c r="MTX28" i="37"/>
  <c r="MTY28" i="37" s="1"/>
  <c r="MSR28" i="37"/>
  <c r="MSS28" i="37" s="1"/>
  <c r="MRL28" i="37"/>
  <c r="MRM28" i="37" s="1"/>
  <c r="MQF28" i="37"/>
  <c r="MQG28" i="37" s="1"/>
  <c r="MOZ28" i="37"/>
  <c r="MPA28" i="37" s="1"/>
  <c r="MNT28" i="37"/>
  <c r="MNU28" i="37" s="1"/>
  <c r="MMN28" i="37"/>
  <c r="MMO28" i="37" s="1"/>
  <c r="MLH28" i="37"/>
  <c r="MLI28" i="37" s="1"/>
  <c r="MKB28" i="37"/>
  <c r="MKC28" i="37" s="1"/>
  <c r="MIV28" i="37"/>
  <c r="MIW28" i="37" s="1"/>
  <c r="MHP28" i="37"/>
  <c r="MHQ28" i="37" s="1"/>
  <c r="MGJ28" i="37"/>
  <c r="MGK28" i="37" s="1"/>
  <c r="MFD28" i="37"/>
  <c r="MFE28" i="37" s="1"/>
  <c r="MDX28" i="37"/>
  <c r="MDY28" i="37" s="1"/>
  <c r="MCR28" i="37"/>
  <c r="MCS28" i="37" s="1"/>
  <c r="MBL28" i="37"/>
  <c r="MBM28" i="37" s="1"/>
  <c r="MAF28" i="37"/>
  <c r="MAG28" i="37" s="1"/>
  <c r="LYZ28" i="37"/>
  <c r="LZA28" i="37" s="1"/>
  <c r="LXT28" i="37"/>
  <c r="LXU28" i="37" s="1"/>
  <c r="LWN28" i="37"/>
  <c r="LWO28" i="37" s="1"/>
  <c r="LVH28" i="37"/>
  <c r="LVI28" i="37" s="1"/>
  <c r="LUB28" i="37"/>
  <c r="LUC28" i="37" s="1"/>
  <c r="LSV28" i="37"/>
  <c r="LSW28" i="37" s="1"/>
  <c r="LRP28" i="37"/>
  <c r="LRQ28" i="37" s="1"/>
  <c r="LQJ28" i="37"/>
  <c r="LQK28" i="37" s="1"/>
  <c r="LPD28" i="37"/>
  <c r="LPE28" i="37" s="1"/>
  <c r="LNX28" i="37"/>
  <c r="LNY28" i="37" s="1"/>
  <c r="LMR28" i="37"/>
  <c r="LMS28" i="37" s="1"/>
  <c r="LLL28" i="37"/>
  <c r="LLM28" i="37" s="1"/>
  <c r="LKF28" i="37"/>
  <c r="LKG28" i="37" s="1"/>
  <c r="LIZ28" i="37"/>
  <c r="LJA28" i="37" s="1"/>
  <c r="LHT28" i="37"/>
  <c r="LHU28" i="37" s="1"/>
  <c r="LGN28" i="37"/>
  <c r="LGO28" i="37" s="1"/>
  <c r="LFH28" i="37"/>
  <c r="LFI28" i="37" s="1"/>
  <c r="LEB28" i="37"/>
  <c r="LEC28" i="37" s="1"/>
  <c r="LCV28" i="37"/>
  <c r="LCW28" i="37" s="1"/>
  <c r="LBP28" i="37"/>
  <c r="LBQ28" i="37" s="1"/>
  <c r="LAJ28" i="37"/>
  <c r="LAK28" i="37" s="1"/>
  <c r="KZD28" i="37"/>
  <c r="KZE28" i="37" s="1"/>
  <c r="KXX28" i="37"/>
  <c r="KXY28" i="37" s="1"/>
  <c r="KWR28" i="37"/>
  <c r="KWS28" i="37" s="1"/>
  <c r="KVL28" i="37"/>
  <c r="KVM28" i="37" s="1"/>
  <c r="KUF28" i="37"/>
  <c r="KUG28" i="37" s="1"/>
  <c r="KSZ28" i="37"/>
  <c r="KTA28" i="37" s="1"/>
  <c r="KRT28" i="37"/>
  <c r="KRU28" i="37" s="1"/>
  <c r="KQN28" i="37"/>
  <c r="KQO28" i="37" s="1"/>
  <c r="KPH28" i="37"/>
  <c r="KPI28" i="37" s="1"/>
  <c r="KOB28" i="37"/>
  <c r="KOC28" i="37" s="1"/>
  <c r="KMV28" i="37"/>
  <c r="KMW28" i="37" s="1"/>
  <c r="KLP28" i="37"/>
  <c r="KLQ28" i="37" s="1"/>
  <c r="KKJ28" i="37"/>
  <c r="KKK28" i="37" s="1"/>
  <c r="KJD28" i="37"/>
  <c r="KJE28" i="37" s="1"/>
  <c r="KHX28" i="37"/>
  <c r="KHY28" i="37" s="1"/>
  <c r="KGR28" i="37"/>
  <c r="KGS28" i="37" s="1"/>
  <c r="KFL28" i="37"/>
  <c r="KFM28" i="37" s="1"/>
  <c r="KEF28" i="37"/>
  <c r="KEG28" i="37" s="1"/>
  <c r="KCZ28" i="37"/>
  <c r="KDA28" i="37" s="1"/>
  <c r="KBT28" i="37"/>
  <c r="KBU28" i="37" s="1"/>
  <c r="KAN28" i="37"/>
  <c r="KAO28" i="37" s="1"/>
  <c r="JZH28" i="37"/>
  <c r="JZI28" i="37" s="1"/>
  <c r="JYB28" i="37"/>
  <c r="JYC28" i="37" s="1"/>
  <c r="JWV28" i="37"/>
  <c r="JWW28" i="37" s="1"/>
  <c r="JVP28" i="37"/>
  <c r="JVQ28" i="37" s="1"/>
  <c r="JUJ28" i="37"/>
  <c r="JUK28" i="37" s="1"/>
  <c r="JTD28" i="37"/>
  <c r="JTE28" i="37" s="1"/>
  <c r="JRX28" i="37"/>
  <c r="JRY28" i="37" s="1"/>
  <c r="JQR28" i="37"/>
  <c r="JQS28" i="37" s="1"/>
  <c r="JPL28" i="37"/>
  <c r="JPM28" i="37" s="1"/>
  <c r="JOF28" i="37"/>
  <c r="JOG28" i="37" s="1"/>
  <c r="JMZ28" i="37"/>
  <c r="JNA28" i="37" s="1"/>
  <c r="JLT28" i="37"/>
  <c r="JLU28" i="37" s="1"/>
  <c r="JKN28" i="37"/>
  <c r="JKO28" i="37" s="1"/>
  <c r="JJH28" i="37"/>
  <c r="JJI28" i="37" s="1"/>
  <c r="JIB28" i="37"/>
  <c r="JIC28" i="37" s="1"/>
  <c r="JGV28" i="37"/>
  <c r="JGW28" i="37" s="1"/>
  <c r="JFP28" i="37"/>
  <c r="JFQ28" i="37" s="1"/>
  <c r="JEJ28" i="37"/>
  <c r="JEK28" i="37" s="1"/>
  <c r="JDD28" i="37"/>
  <c r="JDE28" i="37" s="1"/>
  <c r="JBX28" i="37"/>
  <c r="JBY28" i="37" s="1"/>
  <c r="JAR28" i="37"/>
  <c r="JAS28" i="37" s="1"/>
  <c r="IZL28" i="37"/>
  <c r="IZM28" i="37" s="1"/>
  <c r="IYF28" i="37"/>
  <c r="IYG28" i="37" s="1"/>
  <c r="IWZ28" i="37"/>
  <c r="IXA28" i="37" s="1"/>
  <c r="IVT28" i="37"/>
  <c r="IVU28" i="37" s="1"/>
  <c r="IUN28" i="37"/>
  <c r="IUO28" i="37" s="1"/>
  <c r="ITH28" i="37"/>
  <c r="ITI28" i="37" s="1"/>
  <c r="ISB28" i="37"/>
  <c r="ISC28" i="37" s="1"/>
  <c r="IQV28" i="37"/>
  <c r="IQW28" i="37" s="1"/>
  <c r="IPP28" i="37"/>
  <c r="IPQ28" i="37" s="1"/>
  <c r="IOJ28" i="37"/>
  <c r="IOK28" i="37" s="1"/>
  <c r="IND28" i="37"/>
  <c r="INE28" i="37" s="1"/>
  <c r="ILX28" i="37"/>
  <c r="ILY28" i="37" s="1"/>
  <c r="IKR28" i="37"/>
  <c r="IKS28" i="37" s="1"/>
  <c r="IJL28" i="37"/>
  <c r="IJM28" i="37" s="1"/>
  <c r="IIF28" i="37"/>
  <c r="IIG28" i="37" s="1"/>
  <c r="IGZ28" i="37"/>
  <c r="IHA28" i="37" s="1"/>
  <c r="IFT28" i="37"/>
  <c r="IFU28" i="37" s="1"/>
  <c r="IEN28" i="37"/>
  <c r="IEO28" i="37" s="1"/>
  <c r="IDH28" i="37"/>
  <c r="IDI28" i="37" s="1"/>
  <c r="ICB28" i="37"/>
  <c r="ICC28" i="37" s="1"/>
  <c r="IAV28" i="37"/>
  <c r="IAW28" i="37" s="1"/>
  <c r="HZP28" i="37"/>
  <c r="HZQ28" i="37" s="1"/>
  <c r="HYJ28" i="37"/>
  <c r="HYK28" i="37" s="1"/>
  <c r="HXD28" i="37"/>
  <c r="HXE28" i="37" s="1"/>
  <c r="HVX28" i="37"/>
  <c r="HVY28" i="37" s="1"/>
  <c r="HUR28" i="37"/>
  <c r="HUS28" i="37" s="1"/>
  <c r="HTL28" i="37"/>
  <c r="HTM28" i="37" s="1"/>
  <c r="HSF28" i="37"/>
  <c r="HSG28" i="37" s="1"/>
  <c r="HQZ28" i="37"/>
  <c r="HRA28" i="37" s="1"/>
  <c r="HPT28" i="37"/>
  <c r="HPU28" i="37" s="1"/>
  <c r="HON28" i="37"/>
  <c r="HOO28" i="37" s="1"/>
  <c r="HNH28" i="37"/>
  <c r="HNI28" i="37" s="1"/>
  <c r="HMB28" i="37"/>
  <c r="HMC28" i="37" s="1"/>
  <c r="HKV28" i="37"/>
  <c r="HKW28" i="37" s="1"/>
  <c r="HJP28" i="37"/>
  <c r="HJQ28" i="37" s="1"/>
  <c r="HIJ28" i="37"/>
  <c r="HIK28" i="37" s="1"/>
  <c r="HHD28" i="37"/>
  <c r="HHE28" i="37" s="1"/>
  <c r="HFX28" i="37"/>
  <c r="HFY28" i="37" s="1"/>
  <c r="HER28" i="37"/>
  <c r="HES28" i="37" s="1"/>
  <c r="HDL28" i="37"/>
  <c r="HDM28" i="37" s="1"/>
  <c r="HCF28" i="37"/>
  <c r="HCG28" i="37" s="1"/>
  <c r="HAZ28" i="37"/>
  <c r="HBA28" i="37" s="1"/>
  <c r="GZT28" i="37"/>
  <c r="GZU28" i="37" s="1"/>
  <c r="GYN28" i="37"/>
  <c r="GYO28" i="37" s="1"/>
  <c r="GXH28" i="37"/>
  <c r="GXI28" i="37" s="1"/>
  <c r="GWB28" i="37"/>
  <c r="GWC28" i="37" s="1"/>
  <c r="GUV28" i="37"/>
  <c r="GUW28" i="37" s="1"/>
  <c r="GTP28" i="37"/>
  <c r="GTQ28" i="37" s="1"/>
  <c r="GSJ28" i="37"/>
  <c r="GSK28" i="37" s="1"/>
  <c r="GRD28" i="37"/>
  <c r="GRE28" i="37" s="1"/>
  <c r="GPX28" i="37"/>
  <c r="GPY28" i="37" s="1"/>
  <c r="WIN28" i="37"/>
  <c r="WIO28" i="37" s="1"/>
  <c r="VYR28" i="37"/>
  <c r="VYS28" i="37" s="1"/>
  <c r="OAF28" i="37"/>
  <c r="OAG28" i="37" s="1"/>
  <c r="NVH28" i="37"/>
  <c r="NVI28" i="37" s="1"/>
  <c r="NQJ28" i="37"/>
  <c r="NQK28" i="37" s="1"/>
  <c r="NIZ28" i="37"/>
  <c r="NJA28" i="37" s="1"/>
  <c r="NGN28" i="37"/>
  <c r="NGO28" i="37" s="1"/>
  <c r="NEB28" i="37"/>
  <c r="NEC28" i="37" s="1"/>
  <c r="NCF28" i="37"/>
  <c r="NCG28" i="37" s="1"/>
  <c r="NAZ28" i="37"/>
  <c r="NBA28" i="37" s="1"/>
  <c r="MZT28" i="37"/>
  <c r="MZU28" i="37" s="1"/>
  <c r="MYN28" i="37"/>
  <c r="MYO28" i="37" s="1"/>
  <c r="MXH28" i="37"/>
  <c r="MXI28" i="37" s="1"/>
  <c r="MWB28" i="37"/>
  <c r="MWC28" i="37" s="1"/>
  <c r="MUV28" i="37"/>
  <c r="MUW28" i="37" s="1"/>
  <c r="MTP28" i="37"/>
  <c r="MTQ28" i="37" s="1"/>
  <c r="MSJ28" i="37"/>
  <c r="MSK28" i="37" s="1"/>
  <c r="MRD28" i="37"/>
  <c r="MRE28" i="37" s="1"/>
  <c r="MPX28" i="37"/>
  <c r="MPY28" i="37" s="1"/>
  <c r="MOR28" i="37"/>
  <c r="MOS28" i="37" s="1"/>
  <c r="MNL28" i="37"/>
  <c r="MNM28" i="37" s="1"/>
  <c r="MMF28" i="37"/>
  <c r="MMG28" i="37" s="1"/>
  <c r="MKZ28" i="37"/>
  <c r="MLA28" i="37" s="1"/>
  <c r="MJT28" i="37"/>
  <c r="MJU28" i="37" s="1"/>
  <c r="MIN28" i="37"/>
  <c r="MIO28" i="37" s="1"/>
  <c r="MHH28" i="37"/>
  <c r="MHI28" i="37" s="1"/>
  <c r="MGB28" i="37"/>
  <c r="MGC28" i="37" s="1"/>
  <c r="MEV28" i="37"/>
  <c r="MEW28" i="37" s="1"/>
  <c r="MDP28" i="37"/>
  <c r="MDQ28" i="37" s="1"/>
  <c r="MCJ28" i="37"/>
  <c r="MCK28" i="37" s="1"/>
  <c r="MBD28" i="37"/>
  <c r="MBE28" i="37" s="1"/>
  <c r="LZX28" i="37"/>
  <c r="LZY28" i="37" s="1"/>
  <c r="LYR28" i="37"/>
  <c r="LYS28" i="37" s="1"/>
  <c r="LXL28" i="37"/>
  <c r="LXM28" i="37" s="1"/>
  <c r="LWF28" i="37"/>
  <c r="LWG28" i="37" s="1"/>
  <c r="LUZ28" i="37"/>
  <c r="LVA28" i="37" s="1"/>
  <c r="LTT28" i="37"/>
  <c r="LTU28" i="37" s="1"/>
  <c r="LSN28" i="37"/>
  <c r="LSO28" i="37" s="1"/>
  <c r="LRH28" i="37"/>
  <c r="LRI28" i="37" s="1"/>
  <c r="LQB28" i="37"/>
  <c r="LQC28" i="37" s="1"/>
  <c r="LOV28" i="37"/>
  <c r="LOW28" i="37" s="1"/>
  <c r="LNP28" i="37"/>
  <c r="LNQ28" i="37" s="1"/>
  <c r="LMJ28" i="37"/>
  <c r="LMK28" i="37" s="1"/>
  <c r="LLD28" i="37"/>
  <c r="LLE28" i="37" s="1"/>
  <c r="LJX28" i="37"/>
  <c r="LJY28" i="37" s="1"/>
  <c r="LIR28" i="37"/>
  <c r="LIS28" i="37" s="1"/>
  <c r="LHL28" i="37"/>
  <c r="LHM28" i="37" s="1"/>
  <c r="LGF28" i="37"/>
  <c r="LGG28" i="37" s="1"/>
  <c r="LEZ28" i="37"/>
  <c r="LFA28" i="37" s="1"/>
  <c r="LDT28" i="37"/>
  <c r="LDU28" i="37" s="1"/>
  <c r="LCN28" i="37"/>
  <c r="LCO28" i="37" s="1"/>
  <c r="LBH28" i="37"/>
  <c r="LBI28" i="37" s="1"/>
  <c r="LAB28" i="37"/>
  <c r="LAC28" i="37" s="1"/>
  <c r="KYV28" i="37"/>
  <c r="KYW28" i="37" s="1"/>
  <c r="KXP28" i="37"/>
  <c r="KXQ28" i="37" s="1"/>
  <c r="KWJ28" i="37"/>
  <c r="KWK28" i="37" s="1"/>
  <c r="KVD28" i="37"/>
  <c r="KVE28" i="37" s="1"/>
  <c r="KTX28" i="37"/>
  <c r="KTY28" i="37" s="1"/>
  <c r="KSR28" i="37"/>
  <c r="KSS28" i="37" s="1"/>
  <c r="KRL28" i="37"/>
  <c r="KRM28" i="37" s="1"/>
  <c r="KQF28" i="37"/>
  <c r="KQG28" i="37" s="1"/>
  <c r="KOZ28" i="37"/>
  <c r="KPA28" i="37" s="1"/>
  <c r="KNT28" i="37"/>
  <c r="KNU28" i="37" s="1"/>
  <c r="KMN28" i="37"/>
  <c r="KMO28" i="37" s="1"/>
  <c r="KLH28" i="37"/>
  <c r="KLI28" i="37" s="1"/>
  <c r="KKB28" i="37"/>
  <c r="KKC28" i="37" s="1"/>
  <c r="KIV28" i="37"/>
  <c r="KIW28" i="37" s="1"/>
  <c r="KHP28" i="37"/>
  <c r="KHQ28" i="37" s="1"/>
  <c r="KGJ28" i="37"/>
  <c r="KGK28" i="37" s="1"/>
  <c r="KFD28" i="37"/>
  <c r="KFE28" i="37" s="1"/>
  <c r="KDX28" i="37"/>
  <c r="KDY28" i="37" s="1"/>
  <c r="KCR28" i="37"/>
  <c r="KCS28" i="37" s="1"/>
  <c r="KBL28" i="37"/>
  <c r="KBM28" i="37" s="1"/>
  <c r="KAF28" i="37"/>
  <c r="KAG28" i="37" s="1"/>
  <c r="JYZ28" i="37"/>
  <c r="JZA28" i="37" s="1"/>
  <c r="JXT28" i="37"/>
  <c r="JXU28" i="37" s="1"/>
  <c r="JWN28" i="37"/>
  <c r="JWO28" i="37" s="1"/>
  <c r="JVH28" i="37"/>
  <c r="JVI28" i="37" s="1"/>
  <c r="JUB28" i="37"/>
  <c r="JUC28" i="37" s="1"/>
  <c r="JSV28" i="37"/>
  <c r="JSW28" i="37" s="1"/>
  <c r="JRP28" i="37"/>
  <c r="JRQ28" i="37" s="1"/>
  <c r="JQJ28" i="37"/>
  <c r="JQK28" i="37" s="1"/>
  <c r="JPD28" i="37"/>
  <c r="JPE28" i="37" s="1"/>
  <c r="JNX28" i="37"/>
  <c r="JNY28" i="37" s="1"/>
  <c r="JMR28" i="37"/>
  <c r="JMS28" i="37" s="1"/>
  <c r="JLL28" i="37"/>
  <c r="JLM28" i="37" s="1"/>
  <c r="JKF28" i="37"/>
  <c r="JKG28" i="37" s="1"/>
  <c r="JIZ28" i="37"/>
  <c r="JJA28" i="37" s="1"/>
  <c r="JHT28" i="37"/>
  <c r="JHU28" i="37" s="1"/>
  <c r="JGN28" i="37"/>
  <c r="JGO28" i="37" s="1"/>
  <c r="JFH28" i="37"/>
  <c r="JFI28" i="37" s="1"/>
  <c r="JEB28" i="37"/>
  <c r="JEC28" i="37" s="1"/>
  <c r="JCV28" i="37"/>
  <c r="JCW28" i="37" s="1"/>
  <c r="JBP28" i="37"/>
  <c r="JBQ28" i="37" s="1"/>
  <c r="JAJ28" i="37"/>
  <c r="JAK28" i="37" s="1"/>
  <c r="IZD28" i="37"/>
  <c r="IZE28" i="37" s="1"/>
  <c r="IXX28" i="37"/>
  <c r="IXY28" i="37" s="1"/>
  <c r="IWR28" i="37"/>
  <c r="IWS28" i="37" s="1"/>
  <c r="IVL28" i="37"/>
  <c r="IVM28" i="37" s="1"/>
  <c r="IUF28" i="37"/>
  <c r="IUG28" i="37" s="1"/>
  <c r="ISZ28" i="37"/>
  <c r="ITA28" i="37" s="1"/>
  <c r="IRT28" i="37"/>
  <c r="IRU28" i="37" s="1"/>
  <c r="IQN28" i="37"/>
  <c r="IQO28" i="37" s="1"/>
  <c r="IPH28" i="37"/>
  <c r="IPI28" i="37" s="1"/>
  <c r="IOB28" i="37"/>
  <c r="IOC28" i="37" s="1"/>
  <c r="IMV28" i="37"/>
  <c r="IMW28" i="37" s="1"/>
  <c r="ILP28" i="37"/>
  <c r="ILQ28" i="37" s="1"/>
  <c r="IKJ28" i="37"/>
  <c r="IKK28" i="37" s="1"/>
  <c r="IJD28" i="37"/>
  <c r="IJE28" i="37" s="1"/>
  <c r="IHX28" i="37"/>
  <c r="IHY28" i="37" s="1"/>
  <c r="IGR28" i="37"/>
  <c r="IGS28" i="37" s="1"/>
  <c r="IFL28" i="37"/>
  <c r="IFM28" i="37" s="1"/>
  <c r="IEF28" i="37"/>
  <c r="IEG28" i="37" s="1"/>
  <c r="ICZ28" i="37"/>
  <c r="IDA28" i="37" s="1"/>
  <c r="IBT28" i="37"/>
  <c r="IBU28" i="37" s="1"/>
  <c r="IAN28" i="37"/>
  <c r="IAO28" i="37" s="1"/>
  <c r="HZH28" i="37"/>
  <c r="HZI28" i="37" s="1"/>
  <c r="HYB28" i="37"/>
  <c r="HYC28" i="37" s="1"/>
  <c r="HWV28" i="37"/>
  <c r="HWW28" i="37" s="1"/>
  <c r="HVP28" i="37"/>
  <c r="HVQ28" i="37" s="1"/>
  <c r="HUJ28" i="37"/>
  <c r="HUK28" i="37" s="1"/>
  <c r="HTD28" i="37"/>
  <c r="HTE28" i="37" s="1"/>
  <c r="HRX28" i="37"/>
  <c r="HRY28" i="37" s="1"/>
  <c r="HQR28" i="37"/>
  <c r="HQS28" i="37" s="1"/>
  <c r="HPL28" i="37"/>
  <c r="HPM28" i="37" s="1"/>
  <c r="HOF28" i="37"/>
  <c r="HOG28" i="37" s="1"/>
  <c r="HMZ28" i="37"/>
  <c r="HNA28" i="37" s="1"/>
  <c r="HLT28" i="37"/>
  <c r="HLU28" i="37" s="1"/>
  <c r="HKN28" i="37"/>
  <c r="HKO28" i="37" s="1"/>
  <c r="HJH28" i="37"/>
  <c r="HJI28" i="37" s="1"/>
  <c r="HIB28" i="37"/>
  <c r="HIC28" i="37" s="1"/>
  <c r="HGV28" i="37"/>
  <c r="HGW28" i="37" s="1"/>
  <c r="HFP28" i="37"/>
  <c r="HFQ28" i="37" s="1"/>
  <c r="VOV28" i="37"/>
  <c r="VOW28" i="37" s="1"/>
  <c r="NLL28" i="37"/>
  <c r="NLM28" i="37" s="1"/>
  <c r="DWN29" i="37"/>
  <c r="DWO29" i="37" s="1"/>
  <c r="UVD28" i="37"/>
  <c r="UVE28" i="37" s="1"/>
  <c r="NUB28" i="37"/>
  <c r="NUC28" i="37" s="1"/>
  <c r="MZL28" i="37"/>
  <c r="MZM28" i="37" s="1"/>
  <c r="MPP28" i="37"/>
  <c r="MPQ28" i="37" s="1"/>
  <c r="MFT28" i="37"/>
  <c r="MFU28" i="37" s="1"/>
  <c r="LVX28" i="37"/>
  <c r="LVY28" i="37" s="1"/>
  <c r="LMB28" i="37"/>
  <c r="LMC28" i="37" s="1"/>
  <c r="LCF28" i="37"/>
  <c r="LCG28" i="37" s="1"/>
  <c r="KSJ28" i="37"/>
  <c r="KSK28" i="37" s="1"/>
  <c r="KIN28" i="37"/>
  <c r="KIO28" i="37" s="1"/>
  <c r="JYR28" i="37"/>
  <c r="JYS28" i="37" s="1"/>
  <c r="JOV28" i="37"/>
  <c r="JOW28" i="37" s="1"/>
  <c r="JEZ28" i="37"/>
  <c r="JFA28" i="37" s="1"/>
  <c r="IVD28" i="37"/>
  <c r="IVE28" i="37" s="1"/>
  <c r="ILH28" i="37"/>
  <c r="ILI28" i="37" s="1"/>
  <c r="IBL28" i="37"/>
  <c r="IBM28" i="37" s="1"/>
  <c r="HRP28" i="37"/>
  <c r="HRQ28" i="37" s="1"/>
  <c r="HHT28" i="37"/>
  <c r="HHU28" i="37" s="1"/>
  <c r="HBP28" i="37"/>
  <c r="HBQ28" i="37" s="1"/>
  <c r="GYF28" i="37"/>
  <c r="GYG28" i="37" s="1"/>
  <c r="GVT28" i="37"/>
  <c r="GVU28" i="37" s="1"/>
  <c r="GTH28" i="37"/>
  <c r="GTI28" i="37" s="1"/>
  <c r="GQV28" i="37"/>
  <c r="GQW28" i="37" s="1"/>
  <c r="GOR28" i="37"/>
  <c r="GOS28" i="37" s="1"/>
  <c r="GMV28" i="37"/>
  <c r="GMW28" i="37" s="1"/>
  <c r="GKR28" i="37"/>
  <c r="GKS28" i="37" s="1"/>
  <c r="GGZ28" i="37"/>
  <c r="GHA28" i="37" s="1"/>
  <c r="NPD28" i="37"/>
  <c r="NPE28" i="37" s="1"/>
  <c r="MYF28" i="37"/>
  <c r="MYG28" i="37" s="1"/>
  <c r="MOJ28" i="37"/>
  <c r="MOK28" i="37" s="1"/>
  <c r="MEN28" i="37"/>
  <c r="MEO28" i="37" s="1"/>
  <c r="LUR28" i="37"/>
  <c r="LUS28" i="37" s="1"/>
  <c r="LKV28" i="37"/>
  <c r="LKW28" i="37" s="1"/>
  <c r="LAZ28" i="37"/>
  <c r="LBA28" i="37" s="1"/>
  <c r="KRD28" i="37"/>
  <c r="KRE28" i="37" s="1"/>
  <c r="KHH28" i="37"/>
  <c r="KHI28" i="37" s="1"/>
  <c r="JXL28" i="37"/>
  <c r="JXM28" i="37" s="1"/>
  <c r="JNP28" i="37"/>
  <c r="JNQ28" i="37" s="1"/>
  <c r="JDT28" i="37"/>
  <c r="JDU28" i="37" s="1"/>
  <c r="ITX28" i="37"/>
  <c r="ITY28" i="37" s="1"/>
  <c r="IKB28" i="37"/>
  <c r="IKC28" i="37" s="1"/>
  <c r="IAF28" i="37"/>
  <c r="IAG28" i="37" s="1"/>
  <c r="HQJ28" i="37"/>
  <c r="HQK28" i="37" s="1"/>
  <c r="HGN28" i="37"/>
  <c r="HGO28" i="37" s="1"/>
  <c r="HAR28" i="37"/>
  <c r="HAS28" i="37" s="1"/>
  <c r="GOJ28" i="37"/>
  <c r="GOK28" i="37" s="1"/>
  <c r="GIN28" i="37"/>
  <c r="GIO28" i="37" s="1"/>
  <c r="GFL28" i="37"/>
  <c r="GFM28" i="37" s="1"/>
  <c r="GEF28" i="37"/>
  <c r="GEG28" i="37" s="1"/>
  <c r="GCZ28" i="37"/>
  <c r="GDA28" i="37" s="1"/>
  <c r="GBT28" i="37"/>
  <c r="GBU28" i="37" s="1"/>
  <c r="GAN28" i="37"/>
  <c r="GAO28" i="37" s="1"/>
  <c r="FZH28" i="37"/>
  <c r="FZI28" i="37" s="1"/>
  <c r="FYB28" i="37"/>
  <c r="FYC28" i="37" s="1"/>
  <c r="FWV28" i="37"/>
  <c r="FWW28" i="37" s="1"/>
  <c r="FVP28" i="37"/>
  <c r="FVQ28" i="37" s="1"/>
  <c r="FUJ28" i="37"/>
  <c r="FUK28" i="37" s="1"/>
  <c r="FTD28" i="37"/>
  <c r="FTE28" i="37" s="1"/>
  <c r="FRX28" i="37"/>
  <c r="FRY28" i="37" s="1"/>
  <c r="FQR28" i="37"/>
  <c r="FQS28" i="37" s="1"/>
  <c r="FPL28" i="37"/>
  <c r="FPM28" i="37" s="1"/>
  <c r="FOF28" i="37"/>
  <c r="FOG28" i="37" s="1"/>
  <c r="FMZ28" i="37"/>
  <c r="FNA28" i="37" s="1"/>
  <c r="FLT28" i="37"/>
  <c r="FLU28" i="37" s="1"/>
  <c r="FKN28" i="37"/>
  <c r="FKO28" i="37" s="1"/>
  <c r="FJH28" i="37"/>
  <c r="FJI28" i="37" s="1"/>
  <c r="FIB28" i="37"/>
  <c r="FIC28" i="37" s="1"/>
  <c r="FGV28" i="37"/>
  <c r="FGW28" i="37" s="1"/>
  <c r="FFP28" i="37"/>
  <c r="FFQ28" i="37" s="1"/>
  <c r="FEJ28" i="37"/>
  <c r="FEK28" i="37" s="1"/>
  <c r="FDD28" i="37"/>
  <c r="FDE28" i="37" s="1"/>
  <c r="FBX28" i="37"/>
  <c r="FBY28" i="37" s="1"/>
  <c r="FAR28" i="37"/>
  <c r="FAS28" i="37" s="1"/>
  <c r="EZL28" i="37"/>
  <c r="EZM28" i="37" s="1"/>
  <c r="EYF28" i="37"/>
  <c r="EYG28" i="37" s="1"/>
  <c r="EWZ28" i="37"/>
  <c r="EXA28" i="37" s="1"/>
  <c r="EVT28" i="37"/>
  <c r="EVU28" i="37" s="1"/>
  <c r="EUN28" i="37"/>
  <c r="EUO28" i="37" s="1"/>
  <c r="ETH28" i="37"/>
  <c r="ETI28" i="37" s="1"/>
  <c r="ESB28" i="37"/>
  <c r="ESC28" i="37" s="1"/>
  <c r="EQV28" i="37"/>
  <c r="EQW28" i="37" s="1"/>
  <c r="EPP28" i="37"/>
  <c r="EPQ28" i="37" s="1"/>
  <c r="EOJ28" i="37"/>
  <c r="EOK28" i="37" s="1"/>
  <c r="END28" i="37"/>
  <c r="ENE28" i="37" s="1"/>
  <c r="ELX28" i="37"/>
  <c r="ELY28" i="37" s="1"/>
  <c r="EKR28" i="37"/>
  <c r="EKS28" i="37" s="1"/>
  <c r="EJL28" i="37"/>
  <c r="EJM28" i="37" s="1"/>
  <c r="EIF28" i="37"/>
  <c r="EIG28" i="37" s="1"/>
  <c r="EGZ28" i="37"/>
  <c r="EHA28" i="37" s="1"/>
  <c r="EFT28" i="37"/>
  <c r="EFU28" i="37" s="1"/>
  <c r="EEN28" i="37"/>
  <c r="EEO28" i="37" s="1"/>
  <c r="EDH28" i="37"/>
  <c r="EDI28" i="37" s="1"/>
  <c r="ECB28" i="37"/>
  <c r="ECC28" i="37" s="1"/>
  <c r="EAV28" i="37"/>
  <c r="EAW28" i="37" s="1"/>
  <c r="DZP28" i="37"/>
  <c r="DZQ28" i="37" s="1"/>
  <c r="DYJ28" i="37"/>
  <c r="DYK28" i="37" s="1"/>
  <c r="DXD28" i="37"/>
  <c r="DXE28" i="37" s="1"/>
  <c r="DVX28" i="37"/>
  <c r="DVY28" i="37" s="1"/>
  <c r="DUR28" i="37"/>
  <c r="DUS28" i="37" s="1"/>
  <c r="DTL28" i="37"/>
  <c r="DTM28" i="37" s="1"/>
  <c r="DSF28" i="37"/>
  <c r="DSG28" i="37" s="1"/>
  <c r="DQZ28" i="37"/>
  <c r="DRA28" i="37" s="1"/>
  <c r="DPT28" i="37"/>
  <c r="DPU28" i="37" s="1"/>
  <c r="DON28" i="37"/>
  <c r="DOO28" i="37" s="1"/>
  <c r="DNH28" i="37"/>
  <c r="DNI28" i="37" s="1"/>
  <c r="DMB28" i="37"/>
  <c r="DMC28" i="37" s="1"/>
  <c r="DKV28" i="37"/>
  <c r="DKW28" i="37" s="1"/>
  <c r="DJP28" i="37"/>
  <c r="DJQ28" i="37" s="1"/>
  <c r="DIJ28" i="37"/>
  <c r="DIK28" i="37" s="1"/>
  <c r="DHD28" i="37"/>
  <c r="DHE28" i="37" s="1"/>
  <c r="DFX28" i="37"/>
  <c r="DFY28" i="37" s="1"/>
  <c r="DER28" i="37"/>
  <c r="DES28" i="37" s="1"/>
  <c r="DDL28" i="37"/>
  <c r="DDM28" i="37" s="1"/>
  <c r="DCF28" i="37"/>
  <c r="DCG28" i="37" s="1"/>
  <c r="DAZ28" i="37"/>
  <c r="DBA28" i="37" s="1"/>
  <c r="CZT28" i="37"/>
  <c r="CZU28" i="37" s="1"/>
  <c r="CYN28" i="37"/>
  <c r="CYO28" i="37" s="1"/>
  <c r="CXH28" i="37"/>
  <c r="CXI28" i="37" s="1"/>
  <c r="CWB28" i="37"/>
  <c r="CWC28" i="37" s="1"/>
  <c r="CUV28" i="37"/>
  <c r="CUW28" i="37" s="1"/>
  <c r="CTP28" i="37"/>
  <c r="CTQ28" i="37" s="1"/>
  <c r="CSJ28" i="37"/>
  <c r="CSK28" i="37" s="1"/>
  <c r="CRD28" i="37"/>
  <c r="CRE28" i="37" s="1"/>
  <c r="CPX28" i="37"/>
  <c r="CPY28" i="37" s="1"/>
  <c r="COR28" i="37"/>
  <c r="COS28" i="37" s="1"/>
  <c r="CNL28" i="37"/>
  <c r="CNM28" i="37" s="1"/>
  <c r="CMF28" i="37"/>
  <c r="CMG28" i="37" s="1"/>
  <c r="CKZ28" i="37"/>
  <c r="CLA28" i="37" s="1"/>
  <c r="CJT28" i="37"/>
  <c r="CJU28" i="37" s="1"/>
  <c r="CIN28" i="37"/>
  <c r="CIO28" i="37" s="1"/>
  <c r="CHH28" i="37"/>
  <c r="CHI28" i="37" s="1"/>
  <c r="CGB28" i="37"/>
  <c r="CGC28" i="37" s="1"/>
  <c r="CEV28" i="37"/>
  <c r="CEW28" i="37" s="1"/>
  <c r="CDP28" i="37"/>
  <c r="CDQ28" i="37" s="1"/>
  <c r="CCJ28" i="37"/>
  <c r="CCK28" i="37" s="1"/>
  <c r="CBD28" i="37"/>
  <c r="CBE28" i="37" s="1"/>
  <c r="BZX28" i="37"/>
  <c r="BZY28" i="37" s="1"/>
  <c r="BYR28" i="37"/>
  <c r="BYS28" i="37" s="1"/>
  <c r="BXL28" i="37"/>
  <c r="BXM28" i="37" s="1"/>
  <c r="BWF28" i="37"/>
  <c r="BWG28" i="37" s="1"/>
  <c r="BUZ28" i="37"/>
  <c r="BVA28" i="37" s="1"/>
  <c r="BTT28" i="37"/>
  <c r="BTU28" i="37" s="1"/>
  <c r="BSN28" i="37"/>
  <c r="BSO28" i="37" s="1"/>
  <c r="BRH28" i="37"/>
  <c r="BRI28" i="37" s="1"/>
  <c r="BQB28" i="37"/>
  <c r="BQC28" i="37" s="1"/>
  <c r="BOV28" i="37"/>
  <c r="BOW28" i="37" s="1"/>
  <c r="BNP28" i="37"/>
  <c r="BNQ28" i="37" s="1"/>
  <c r="BMJ28" i="37"/>
  <c r="BMK28" i="37" s="1"/>
  <c r="BLD28" i="37"/>
  <c r="BLE28" i="37" s="1"/>
  <c r="BJX28" i="37"/>
  <c r="BJY28" i="37" s="1"/>
  <c r="BIR28" i="37"/>
  <c r="BIS28" i="37" s="1"/>
  <c r="BHL28" i="37"/>
  <c r="BHM28" i="37" s="1"/>
  <c r="BGF28" i="37"/>
  <c r="BGG28" i="37" s="1"/>
  <c r="BEZ28" i="37"/>
  <c r="BFA28" i="37" s="1"/>
  <c r="BDT28" i="37"/>
  <c r="BDU28" i="37" s="1"/>
  <c r="BCN28" i="37"/>
  <c r="BCO28" i="37" s="1"/>
  <c r="BBH28" i="37"/>
  <c r="BBI28" i="37" s="1"/>
  <c r="BAB28" i="37"/>
  <c r="BAC28" i="37" s="1"/>
  <c r="AYV28" i="37"/>
  <c r="AYW28" i="37" s="1"/>
  <c r="AXP28" i="37"/>
  <c r="AXQ28" i="37" s="1"/>
  <c r="AWJ28" i="37"/>
  <c r="AWK28" i="37" s="1"/>
  <c r="AVD28" i="37"/>
  <c r="AVE28" i="37" s="1"/>
  <c r="ATX28" i="37"/>
  <c r="ATY28" i="37" s="1"/>
  <c r="ASR28" i="37"/>
  <c r="ASS28" i="37" s="1"/>
  <c r="ARL28" i="37"/>
  <c r="ARM28" i="37" s="1"/>
  <c r="AQF28" i="37"/>
  <c r="AQG28" i="37" s="1"/>
  <c r="AOZ28" i="37"/>
  <c r="APA28" i="37" s="1"/>
  <c r="ANT28" i="37"/>
  <c r="ANU28" i="37" s="1"/>
  <c r="AMN28" i="37"/>
  <c r="AMO28" i="37" s="1"/>
  <c r="ALH28" i="37"/>
  <c r="ALI28" i="37" s="1"/>
  <c r="AKB28" i="37"/>
  <c r="AKC28" i="37" s="1"/>
  <c r="AIV28" i="37"/>
  <c r="AIW28" i="37" s="1"/>
  <c r="AHP28" i="37"/>
  <c r="AHQ28" i="37" s="1"/>
  <c r="AGJ28" i="37"/>
  <c r="AGK28" i="37" s="1"/>
  <c r="AFD28" i="37"/>
  <c r="AFE28" i="37" s="1"/>
  <c r="ADX28" i="37"/>
  <c r="ADY28" i="37" s="1"/>
  <c r="ACR28" i="37"/>
  <c r="ACS28" i="37" s="1"/>
  <c r="ABL28" i="37"/>
  <c r="ABM28" i="37" s="1"/>
  <c r="AAF28" i="37"/>
  <c r="AAG28" i="37" s="1"/>
  <c r="YZ28" i="37"/>
  <c r="ZA28" i="37" s="1"/>
  <c r="XT28" i="37"/>
  <c r="XU28" i="37" s="1"/>
  <c r="WN28" i="37"/>
  <c r="WO28" i="37" s="1"/>
  <c r="VH28" i="37"/>
  <c r="VI28" i="37" s="1"/>
  <c r="UB28" i="37"/>
  <c r="UC28" i="37" s="1"/>
  <c r="SV28" i="37"/>
  <c r="SW28" i="37" s="1"/>
  <c r="RP28" i="37"/>
  <c r="RQ28" i="37" s="1"/>
  <c r="QJ28" i="37"/>
  <c r="QK28" i="37" s="1"/>
  <c r="PD28" i="37"/>
  <c r="PE28" i="37" s="1"/>
  <c r="MWZ28" i="37"/>
  <c r="MXA28" i="37" s="1"/>
  <c r="MND28" i="37"/>
  <c r="MNE28" i="37" s="1"/>
  <c r="MDH28" i="37"/>
  <c r="MDI28" i="37" s="1"/>
  <c r="LTL28" i="37"/>
  <c r="LTM28" i="37" s="1"/>
  <c r="LJP28" i="37"/>
  <c r="LJQ28" i="37" s="1"/>
  <c r="KZT28" i="37"/>
  <c r="KZU28" i="37" s="1"/>
  <c r="KPX28" i="37"/>
  <c r="KPY28" i="37" s="1"/>
  <c r="KGB28" i="37"/>
  <c r="KGC28" i="37" s="1"/>
  <c r="JWF28" i="37"/>
  <c r="JWG28" i="37" s="1"/>
  <c r="JMJ28" i="37"/>
  <c r="JMK28" i="37" s="1"/>
  <c r="JCN28" i="37"/>
  <c r="JCO28" i="37" s="1"/>
  <c r="ISR28" i="37"/>
  <c r="ISS28" i="37" s="1"/>
  <c r="IIV28" i="37"/>
  <c r="IIW28" i="37" s="1"/>
  <c r="HYZ28" i="37"/>
  <c r="HZA28" i="37" s="1"/>
  <c r="HPD28" i="37"/>
  <c r="HPE28" i="37" s="1"/>
  <c r="HFH28" i="37"/>
  <c r="HFI28" i="37" s="1"/>
  <c r="HAJ28" i="37"/>
  <c r="HAK28" i="37" s="1"/>
  <c r="GXX28" i="37"/>
  <c r="GXY28" i="37" s="1"/>
  <c r="GVL28" i="37"/>
  <c r="GVM28" i="37" s="1"/>
  <c r="GSZ28" i="37"/>
  <c r="GTA28" i="37" s="1"/>
  <c r="GQN28" i="37"/>
  <c r="GQO28" i="37" s="1"/>
  <c r="GMF28" i="37"/>
  <c r="GMG28" i="37" s="1"/>
  <c r="GKJ28" i="37"/>
  <c r="GKK28" i="37" s="1"/>
  <c r="GIF28" i="37"/>
  <c r="GIG28" i="37" s="1"/>
  <c r="GGR28" i="37"/>
  <c r="GGS28" i="37" s="1"/>
  <c r="NIB28" i="37"/>
  <c r="NIC28" i="37" s="1"/>
  <c r="MVT28" i="37"/>
  <c r="MVU28" i="37" s="1"/>
  <c r="MLX28" i="37"/>
  <c r="MLY28" i="37" s="1"/>
  <c r="MCB28" i="37"/>
  <c r="MCC28" i="37" s="1"/>
  <c r="LSF28" i="37"/>
  <c r="LSG28" i="37" s="1"/>
  <c r="LIJ28" i="37"/>
  <c r="LIK28" i="37" s="1"/>
  <c r="KYN28" i="37"/>
  <c r="KYO28" i="37" s="1"/>
  <c r="KOR28" i="37"/>
  <c r="KOS28" i="37" s="1"/>
  <c r="KEV28" i="37"/>
  <c r="KEW28" i="37" s="1"/>
  <c r="JUZ28" i="37"/>
  <c r="JVA28" i="37" s="1"/>
  <c r="JLD28" i="37"/>
  <c r="JLE28" i="37" s="1"/>
  <c r="JBH28" i="37"/>
  <c r="JBI28" i="37" s="1"/>
  <c r="IRL28" i="37"/>
  <c r="IRM28" i="37" s="1"/>
  <c r="IHP28" i="37"/>
  <c r="IHQ28" i="37" s="1"/>
  <c r="HXT28" i="37"/>
  <c r="HXU28" i="37" s="1"/>
  <c r="HNX28" i="37"/>
  <c r="HNY28" i="37" s="1"/>
  <c r="HEJ28" i="37"/>
  <c r="HEK28" i="37" s="1"/>
  <c r="GOB28" i="37"/>
  <c r="GOC28" i="37" s="1"/>
  <c r="GLX28" i="37"/>
  <c r="GLY28" i="37" s="1"/>
  <c r="GFD28" i="37"/>
  <c r="GFE28" i="37" s="1"/>
  <c r="GDX28" i="37"/>
  <c r="GDY28" i="37" s="1"/>
  <c r="GCR28" i="37"/>
  <c r="GCS28" i="37" s="1"/>
  <c r="GBL28" i="37"/>
  <c r="GBM28" i="37" s="1"/>
  <c r="GAF28" i="37"/>
  <c r="GAG28" i="37" s="1"/>
  <c r="FYZ28" i="37"/>
  <c r="FZA28" i="37" s="1"/>
  <c r="FXT28" i="37"/>
  <c r="FXU28" i="37" s="1"/>
  <c r="FWN28" i="37"/>
  <c r="FWO28" i="37" s="1"/>
  <c r="FVH28" i="37"/>
  <c r="FVI28" i="37" s="1"/>
  <c r="FUB28" i="37"/>
  <c r="FUC28" i="37" s="1"/>
  <c r="FSV28" i="37"/>
  <c r="FSW28" i="37" s="1"/>
  <c r="FRP28" i="37"/>
  <c r="FRQ28" i="37" s="1"/>
  <c r="FQJ28" i="37"/>
  <c r="FQK28" i="37" s="1"/>
  <c r="FPD28" i="37"/>
  <c r="FPE28" i="37" s="1"/>
  <c r="FNX28" i="37"/>
  <c r="FNY28" i="37" s="1"/>
  <c r="FMR28" i="37"/>
  <c r="FMS28" i="37" s="1"/>
  <c r="FLL28" i="37"/>
  <c r="FLM28" i="37" s="1"/>
  <c r="FKF28" i="37"/>
  <c r="FKG28" i="37" s="1"/>
  <c r="FIZ28" i="37"/>
  <c r="FJA28" i="37" s="1"/>
  <c r="FHT28" i="37"/>
  <c r="FHU28" i="37" s="1"/>
  <c r="FGN28" i="37"/>
  <c r="FGO28" i="37" s="1"/>
  <c r="FFH28" i="37"/>
  <c r="FFI28" i="37" s="1"/>
  <c r="FEB28" i="37"/>
  <c r="FEC28" i="37" s="1"/>
  <c r="FCV28" i="37"/>
  <c r="FCW28" i="37" s="1"/>
  <c r="FBP28" i="37"/>
  <c r="FBQ28" i="37" s="1"/>
  <c r="FAJ28" i="37"/>
  <c r="FAK28" i="37" s="1"/>
  <c r="EZD28" i="37"/>
  <c r="EZE28" i="37" s="1"/>
  <c r="EXX28" i="37"/>
  <c r="EXY28" i="37" s="1"/>
  <c r="EWR28" i="37"/>
  <c r="EWS28" i="37" s="1"/>
  <c r="EVL28" i="37"/>
  <c r="EVM28" i="37" s="1"/>
  <c r="EUF28" i="37"/>
  <c r="EUG28" i="37" s="1"/>
  <c r="ESZ28" i="37"/>
  <c r="ETA28" i="37" s="1"/>
  <c r="ERT28" i="37"/>
  <c r="ERU28" i="37" s="1"/>
  <c r="EQN28" i="37"/>
  <c r="EQO28" i="37" s="1"/>
  <c r="EPH28" i="37"/>
  <c r="EPI28" i="37" s="1"/>
  <c r="EOB28" i="37"/>
  <c r="EOC28" i="37" s="1"/>
  <c r="EMV28" i="37"/>
  <c r="EMW28" i="37" s="1"/>
  <c r="ELP28" i="37"/>
  <c r="ELQ28" i="37" s="1"/>
  <c r="EKJ28" i="37"/>
  <c r="EKK28" i="37" s="1"/>
  <c r="EJD28" i="37"/>
  <c r="EJE28" i="37" s="1"/>
  <c r="EHX28" i="37"/>
  <c r="EHY28" i="37" s="1"/>
  <c r="EGR28" i="37"/>
  <c r="EGS28" i="37" s="1"/>
  <c r="EFL28" i="37"/>
  <c r="EFM28" i="37" s="1"/>
  <c r="EEF28" i="37"/>
  <c r="EEG28" i="37" s="1"/>
  <c r="ECZ28" i="37"/>
  <c r="EDA28" i="37" s="1"/>
  <c r="EBT28" i="37"/>
  <c r="EBU28" i="37" s="1"/>
  <c r="EAN28" i="37"/>
  <c r="EAO28" i="37" s="1"/>
  <c r="DZH28" i="37"/>
  <c r="DZI28" i="37" s="1"/>
  <c r="DYB28" i="37"/>
  <c r="DYC28" i="37" s="1"/>
  <c r="DWV28" i="37"/>
  <c r="DWW28" i="37" s="1"/>
  <c r="DVP28" i="37"/>
  <c r="DVQ28" i="37" s="1"/>
  <c r="DUJ28" i="37"/>
  <c r="DUK28" i="37" s="1"/>
  <c r="DTD28" i="37"/>
  <c r="DTE28" i="37" s="1"/>
  <c r="DRX28" i="37"/>
  <c r="DRY28" i="37" s="1"/>
  <c r="DQR28" i="37"/>
  <c r="DQS28" i="37" s="1"/>
  <c r="DPL28" i="37"/>
  <c r="DPM28" i="37" s="1"/>
  <c r="DOF28" i="37"/>
  <c r="DOG28" i="37" s="1"/>
  <c r="DMZ28" i="37"/>
  <c r="DNA28" i="37" s="1"/>
  <c r="DLT28" i="37"/>
  <c r="DLU28" i="37" s="1"/>
  <c r="DKN28" i="37"/>
  <c r="DKO28" i="37" s="1"/>
  <c r="DJH28" i="37"/>
  <c r="DJI28" i="37" s="1"/>
  <c r="DIB28" i="37"/>
  <c r="DIC28" i="37" s="1"/>
  <c r="DGV28" i="37"/>
  <c r="DGW28" i="37" s="1"/>
  <c r="DFP28" i="37"/>
  <c r="DFQ28" i="37" s="1"/>
  <c r="DEJ28" i="37"/>
  <c r="DEK28" i="37" s="1"/>
  <c r="DDD28" i="37"/>
  <c r="DDE28" i="37" s="1"/>
  <c r="DBX28" i="37"/>
  <c r="DBY28" i="37" s="1"/>
  <c r="DAR28" i="37"/>
  <c r="DAS28" i="37" s="1"/>
  <c r="CZL28" i="37"/>
  <c r="CZM28" i="37" s="1"/>
  <c r="CYF28" i="37"/>
  <c r="CYG28" i="37" s="1"/>
  <c r="CWZ28" i="37"/>
  <c r="CXA28" i="37" s="1"/>
  <c r="CVT28" i="37"/>
  <c r="CVU28" i="37" s="1"/>
  <c r="CUN28" i="37"/>
  <c r="CUO28" i="37" s="1"/>
  <c r="CTH28" i="37"/>
  <c r="CTI28" i="37" s="1"/>
  <c r="CSB28" i="37"/>
  <c r="CSC28" i="37" s="1"/>
  <c r="CQV28" i="37"/>
  <c r="CQW28" i="37" s="1"/>
  <c r="CPP28" i="37"/>
  <c r="CPQ28" i="37" s="1"/>
  <c r="COJ28" i="37"/>
  <c r="COK28" i="37" s="1"/>
  <c r="CND28" i="37"/>
  <c r="CNE28" i="37" s="1"/>
  <c r="CLX28" i="37"/>
  <c r="CLY28" i="37" s="1"/>
  <c r="CKR28" i="37"/>
  <c r="CKS28" i="37" s="1"/>
  <c r="CJL28" i="37"/>
  <c r="CJM28" i="37" s="1"/>
  <c r="CIF28" i="37"/>
  <c r="CIG28" i="37" s="1"/>
  <c r="CGZ28" i="37"/>
  <c r="CHA28" i="37" s="1"/>
  <c r="CFT28" i="37"/>
  <c r="CFU28" i="37" s="1"/>
  <c r="CEN28" i="37"/>
  <c r="CEO28" i="37" s="1"/>
  <c r="CDH28" i="37"/>
  <c r="CDI28" i="37" s="1"/>
  <c r="CCB28" i="37"/>
  <c r="CCC28" i="37" s="1"/>
  <c r="CAV28" i="37"/>
  <c r="CAW28" i="37" s="1"/>
  <c r="BZP28" i="37"/>
  <c r="BZQ28" i="37" s="1"/>
  <c r="BYJ28" i="37"/>
  <c r="BYK28" i="37" s="1"/>
  <c r="BXD28" i="37"/>
  <c r="BXE28" i="37" s="1"/>
  <c r="BVX28" i="37"/>
  <c r="BVY28" i="37" s="1"/>
  <c r="BUR28" i="37"/>
  <c r="BUS28" i="37" s="1"/>
  <c r="BTL28" i="37"/>
  <c r="BTM28" i="37" s="1"/>
  <c r="BSF28" i="37"/>
  <c r="BSG28" i="37" s="1"/>
  <c r="BQZ28" i="37"/>
  <c r="BRA28" i="37" s="1"/>
  <c r="BPT28" i="37"/>
  <c r="BPU28" i="37" s="1"/>
  <c r="BON28" i="37"/>
  <c r="BOO28" i="37" s="1"/>
  <c r="BNH28" i="37"/>
  <c r="BNI28" i="37" s="1"/>
  <c r="BMB28" i="37"/>
  <c r="BMC28" i="37" s="1"/>
  <c r="BKV28" i="37"/>
  <c r="BKW28" i="37" s="1"/>
  <c r="BJP28" i="37"/>
  <c r="BJQ28" i="37" s="1"/>
  <c r="BIJ28" i="37"/>
  <c r="BIK28" i="37" s="1"/>
  <c r="BHD28" i="37"/>
  <c r="BHE28" i="37" s="1"/>
  <c r="BFX28" i="37"/>
  <c r="BFY28" i="37" s="1"/>
  <c r="BER28" i="37"/>
  <c r="BES28" i="37" s="1"/>
  <c r="BDL28" i="37"/>
  <c r="BDM28" i="37" s="1"/>
  <c r="BCF28" i="37"/>
  <c r="BCG28" i="37" s="1"/>
  <c r="BAZ28" i="37"/>
  <c r="BBA28" i="37" s="1"/>
  <c r="AZT28" i="37"/>
  <c r="AZU28" i="37" s="1"/>
  <c r="AYN28" i="37"/>
  <c r="AYO28" i="37" s="1"/>
  <c r="AXH28" i="37"/>
  <c r="AXI28" i="37" s="1"/>
  <c r="AWB28" i="37"/>
  <c r="AWC28" i="37" s="1"/>
  <c r="AUV28" i="37"/>
  <c r="AUW28" i="37" s="1"/>
  <c r="ATP28" i="37"/>
  <c r="ATQ28" i="37" s="1"/>
  <c r="ASJ28" i="37"/>
  <c r="ASK28" i="37" s="1"/>
  <c r="ARD28" i="37"/>
  <c r="ARE28" i="37" s="1"/>
  <c r="APX28" i="37"/>
  <c r="APY28" i="37" s="1"/>
  <c r="AOR28" i="37"/>
  <c r="AOS28" i="37" s="1"/>
  <c r="ANL28" i="37"/>
  <c r="ANM28" i="37" s="1"/>
  <c r="AMF28" i="37"/>
  <c r="AMG28" i="37" s="1"/>
  <c r="AKZ28" i="37"/>
  <c r="ALA28" i="37" s="1"/>
  <c r="AJT28" i="37"/>
  <c r="AJU28" i="37" s="1"/>
  <c r="AIN28" i="37"/>
  <c r="AIO28" i="37" s="1"/>
  <c r="AHH28" i="37"/>
  <c r="AHI28" i="37" s="1"/>
  <c r="AGB28" i="37"/>
  <c r="AGC28" i="37" s="1"/>
  <c r="AEV28" i="37"/>
  <c r="AEW28" i="37" s="1"/>
  <c r="ADP28" i="37"/>
  <c r="ADQ28" i="37" s="1"/>
  <c r="ACJ28" i="37"/>
  <c r="ACK28" i="37" s="1"/>
  <c r="ABD28" i="37"/>
  <c r="ABE28" i="37" s="1"/>
  <c r="ZX28" i="37"/>
  <c r="ZY28" i="37" s="1"/>
  <c r="YR28" i="37"/>
  <c r="YS28" i="37" s="1"/>
  <c r="XL28" i="37"/>
  <c r="XM28" i="37" s="1"/>
  <c r="WF28" i="37"/>
  <c r="WG28" i="37" s="1"/>
  <c r="UZ28" i="37"/>
  <c r="VA28" i="37" s="1"/>
  <c r="TT28" i="37"/>
  <c r="TU28" i="37" s="1"/>
  <c r="SN28" i="37"/>
  <c r="SO28" i="37" s="1"/>
  <c r="RH28" i="37"/>
  <c r="RI28" i="37" s="1"/>
  <c r="QB28" i="37"/>
  <c r="QC28" i="37" s="1"/>
  <c r="OV28" i="37"/>
  <c r="OW28" i="37" s="1"/>
  <c r="NP28" i="37"/>
  <c r="NQ28" i="37" s="1"/>
  <c r="NFP28" i="37"/>
  <c r="NFQ28" i="37" s="1"/>
  <c r="MUN28" i="37"/>
  <c r="MUO28" i="37" s="1"/>
  <c r="MKR28" i="37"/>
  <c r="MKS28" i="37" s="1"/>
  <c r="MAV28" i="37"/>
  <c r="MAW28" i="37" s="1"/>
  <c r="LQZ28" i="37"/>
  <c r="LRA28" i="37" s="1"/>
  <c r="LHD28" i="37"/>
  <c r="LHE28" i="37" s="1"/>
  <c r="KXH28" i="37"/>
  <c r="KXI28" i="37" s="1"/>
  <c r="KNL28" i="37"/>
  <c r="KNM28" i="37" s="1"/>
  <c r="KDP28" i="37"/>
  <c r="KDQ28" i="37" s="1"/>
  <c r="JTT28" i="37"/>
  <c r="JTU28" i="37" s="1"/>
  <c r="JJX28" i="37"/>
  <c r="JJY28" i="37" s="1"/>
  <c r="JAB28" i="37"/>
  <c r="JAC28" i="37" s="1"/>
  <c r="IQF28" i="37"/>
  <c r="IQG28" i="37" s="1"/>
  <c r="IGJ28" i="37"/>
  <c r="IGK28" i="37" s="1"/>
  <c r="HWN28" i="37"/>
  <c r="HWO28" i="37" s="1"/>
  <c r="HMR28" i="37"/>
  <c r="HMS28" i="37" s="1"/>
  <c r="HEB28" i="37"/>
  <c r="HEC28" i="37" s="1"/>
  <c r="GZL28" i="37"/>
  <c r="GZM28" i="37" s="1"/>
  <c r="GWZ28" i="37"/>
  <c r="GXA28" i="37" s="1"/>
  <c r="GUN28" i="37"/>
  <c r="GUO28" i="37" s="1"/>
  <c r="GSB28" i="37"/>
  <c r="GSC28" i="37" s="1"/>
  <c r="GPP28" i="37"/>
  <c r="GPQ28" i="37" s="1"/>
  <c r="GJT28" i="37"/>
  <c r="GJU28" i="37" s="1"/>
  <c r="GHX28" i="37"/>
  <c r="GHY28" i="37" s="1"/>
  <c r="NDD28" i="37"/>
  <c r="NDE28" i="37" s="1"/>
  <c r="MTH28" i="37"/>
  <c r="MTI28" i="37" s="1"/>
  <c r="MJL28" i="37"/>
  <c r="MJM28" i="37" s="1"/>
  <c r="LZP28" i="37"/>
  <c r="LZQ28" i="37" s="1"/>
  <c r="LPT28" i="37"/>
  <c r="LPU28" i="37" s="1"/>
  <c r="LFX28" i="37"/>
  <c r="LFY28" i="37" s="1"/>
  <c r="KWB28" i="37"/>
  <c r="KWC28" i="37" s="1"/>
  <c r="KMF28" i="37"/>
  <c r="KMG28" i="37" s="1"/>
  <c r="KCJ28" i="37"/>
  <c r="KCK28" i="37" s="1"/>
  <c r="JSN28" i="37"/>
  <c r="JSO28" i="37" s="1"/>
  <c r="JIR28" i="37"/>
  <c r="JIS28" i="37" s="1"/>
  <c r="IYV28" i="37"/>
  <c r="IYW28" i="37" s="1"/>
  <c r="IOZ28" i="37"/>
  <c r="IPA28" i="37" s="1"/>
  <c r="IFD28" i="37"/>
  <c r="IFE28" i="37" s="1"/>
  <c r="HVH28" i="37"/>
  <c r="HVI28" i="37" s="1"/>
  <c r="HLL28" i="37"/>
  <c r="HLM28" i="37" s="1"/>
  <c r="HDD28" i="37"/>
  <c r="HDE28" i="37" s="1"/>
  <c r="GNL28" i="37"/>
  <c r="GNM28" i="37" s="1"/>
  <c r="GLP28" i="37"/>
  <c r="GLQ28" i="37" s="1"/>
  <c r="GJL28" i="37"/>
  <c r="GJM28" i="37" s="1"/>
  <c r="GGB28" i="37"/>
  <c r="GGC28" i="37" s="1"/>
  <c r="GEV28" i="37"/>
  <c r="GEW28" i="37" s="1"/>
  <c r="GDP28" i="37"/>
  <c r="GDQ28" i="37" s="1"/>
  <c r="GCJ28" i="37"/>
  <c r="GCK28" i="37" s="1"/>
  <c r="GBD28" i="37"/>
  <c r="GBE28" i="37" s="1"/>
  <c r="FZX28" i="37"/>
  <c r="FZY28" i="37" s="1"/>
  <c r="FYR28" i="37"/>
  <c r="FYS28" i="37" s="1"/>
  <c r="FXL28" i="37"/>
  <c r="FXM28" i="37" s="1"/>
  <c r="FWF28" i="37"/>
  <c r="FWG28" i="37" s="1"/>
  <c r="FUZ28" i="37"/>
  <c r="FVA28" i="37" s="1"/>
  <c r="FTT28" i="37"/>
  <c r="FTU28" i="37" s="1"/>
  <c r="FSN28" i="37"/>
  <c r="FSO28" i="37" s="1"/>
  <c r="FRH28" i="37"/>
  <c r="FRI28" i="37" s="1"/>
  <c r="FQB28" i="37"/>
  <c r="FQC28" i="37" s="1"/>
  <c r="FOV28" i="37"/>
  <c r="FOW28" i="37" s="1"/>
  <c r="FNP28" i="37"/>
  <c r="FNQ28" i="37" s="1"/>
  <c r="FMJ28" i="37"/>
  <c r="FMK28" i="37" s="1"/>
  <c r="FLD28" i="37"/>
  <c r="FLE28" i="37" s="1"/>
  <c r="FJX28" i="37"/>
  <c r="FJY28" i="37" s="1"/>
  <c r="FIR28" i="37"/>
  <c r="FIS28" i="37" s="1"/>
  <c r="FHL28" i="37"/>
  <c r="FHM28" i="37" s="1"/>
  <c r="FGF28" i="37"/>
  <c r="FGG28" i="37" s="1"/>
  <c r="FEZ28" i="37"/>
  <c r="FFA28" i="37" s="1"/>
  <c r="FDT28" i="37"/>
  <c r="FDU28" i="37" s="1"/>
  <c r="FCN28" i="37"/>
  <c r="FCO28" i="37" s="1"/>
  <c r="FBH28" i="37"/>
  <c r="FBI28" i="37" s="1"/>
  <c r="FAB28" i="37"/>
  <c r="FAC28" i="37" s="1"/>
  <c r="EYV28" i="37"/>
  <c r="EYW28" i="37" s="1"/>
  <c r="EXP28" i="37"/>
  <c r="EXQ28" i="37" s="1"/>
  <c r="EWJ28" i="37"/>
  <c r="EWK28" i="37" s="1"/>
  <c r="EVD28" i="37"/>
  <c r="EVE28" i="37" s="1"/>
  <c r="ETX28" i="37"/>
  <c r="ETY28" i="37" s="1"/>
  <c r="ESR28" i="37"/>
  <c r="ESS28" i="37" s="1"/>
  <c r="ERL28" i="37"/>
  <c r="ERM28" i="37" s="1"/>
  <c r="EQF28" i="37"/>
  <c r="EQG28" i="37" s="1"/>
  <c r="EOZ28" i="37"/>
  <c r="EPA28" i="37" s="1"/>
  <c r="ENT28" i="37"/>
  <c r="ENU28" i="37" s="1"/>
  <c r="EMN28" i="37"/>
  <c r="EMO28" i="37" s="1"/>
  <c r="ELH28" i="37"/>
  <c r="ELI28" i="37" s="1"/>
  <c r="EKB28" i="37"/>
  <c r="EKC28" i="37" s="1"/>
  <c r="EIV28" i="37"/>
  <c r="EIW28" i="37" s="1"/>
  <c r="EHP28" i="37"/>
  <c r="EHQ28" i="37" s="1"/>
  <c r="EGJ28" i="37"/>
  <c r="EGK28" i="37" s="1"/>
  <c r="EFD28" i="37"/>
  <c r="EFE28" i="37" s="1"/>
  <c r="EDX28" i="37"/>
  <c r="EDY28" i="37" s="1"/>
  <c r="ECR28" i="37"/>
  <c r="ECS28" i="37" s="1"/>
  <c r="EBL28" i="37"/>
  <c r="EBM28" i="37" s="1"/>
  <c r="EAF28" i="37"/>
  <c r="EAG28" i="37" s="1"/>
  <c r="DYZ28" i="37"/>
  <c r="DZA28" i="37" s="1"/>
  <c r="DXT28" i="37"/>
  <c r="DXU28" i="37" s="1"/>
  <c r="DWN28" i="37"/>
  <c r="DWO28" i="37" s="1"/>
  <c r="DVH28" i="37"/>
  <c r="DVI28" i="37" s="1"/>
  <c r="DUB28" i="37"/>
  <c r="DUC28" i="37" s="1"/>
  <c r="DSV28" i="37"/>
  <c r="DSW28" i="37" s="1"/>
  <c r="DRP28" i="37"/>
  <c r="DRQ28" i="37" s="1"/>
  <c r="DQJ28" i="37"/>
  <c r="DQK28" i="37" s="1"/>
  <c r="DPD28" i="37"/>
  <c r="DPE28" i="37" s="1"/>
  <c r="DNX28" i="37"/>
  <c r="DNY28" i="37" s="1"/>
  <c r="DMR28" i="37"/>
  <c r="DMS28" i="37" s="1"/>
  <c r="DLL28" i="37"/>
  <c r="DLM28" i="37" s="1"/>
  <c r="DKF28" i="37"/>
  <c r="DKG28" i="37" s="1"/>
  <c r="DIZ28" i="37"/>
  <c r="DJA28" i="37" s="1"/>
  <c r="DHT28" i="37"/>
  <c r="DHU28" i="37" s="1"/>
  <c r="DGN28" i="37"/>
  <c r="DGO28" i="37" s="1"/>
  <c r="DFH28" i="37"/>
  <c r="DFI28" i="37" s="1"/>
  <c r="DEB28" i="37"/>
  <c r="DEC28" i="37" s="1"/>
  <c r="DCV28" i="37"/>
  <c r="DCW28" i="37" s="1"/>
  <c r="DBP28" i="37"/>
  <c r="DBQ28" i="37" s="1"/>
  <c r="DAJ28" i="37"/>
  <c r="DAK28" i="37" s="1"/>
  <c r="CZD28" i="37"/>
  <c r="CZE28" i="37" s="1"/>
  <c r="CXX28" i="37"/>
  <c r="CXY28" i="37" s="1"/>
  <c r="CWR28" i="37"/>
  <c r="CWS28" i="37" s="1"/>
  <c r="CVL28" i="37"/>
  <c r="CVM28" i="37" s="1"/>
  <c r="CUF28" i="37"/>
  <c r="CUG28" i="37" s="1"/>
  <c r="CSZ28" i="37"/>
  <c r="CTA28" i="37" s="1"/>
  <c r="CRT28" i="37"/>
  <c r="CRU28" i="37" s="1"/>
  <c r="CQN28" i="37"/>
  <c r="CQO28" i="37" s="1"/>
  <c r="CPH28" i="37"/>
  <c r="CPI28" i="37" s="1"/>
  <c r="COB28" i="37"/>
  <c r="COC28" i="37" s="1"/>
  <c r="CMV28" i="37"/>
  <c r="CMW28" i="37" s="1"/>
  <c r="CLP28" i="37"/>
  <c r="CLQ28" i="37" s="1"/>
  <c r="CKJ28" i="37"/>
  <c r="CKK28" i="37" s="1"/>
  <c r="CJD28" i="37"/>
  <c r="CJE28" i="37" s="1"/>
  <c r="CHX28" i="37"/>
  <c r="CHY28" i="37" s="1"/>
  <c r="CGR28" i="37"/>
  <c r="CGS28" i="37" s="1"/>
  <c r="CFL28" i="37"/>
  <c r="CFM28" i="37" s="1"/>
  <c r="CEF28" i="37"/>
  <c r="CEG28" i="37" s="1"/>
  <c r="CCZ28" i="37"/>
  <c r="CDA28" i="37" s="1"/>
  <c r="CBT28" i="37"/>
  <c r="CBU28" i="37" s="1"/>
  <c r="CAN28" i="37"/>
  <c r="CAO28" i="37" s="1"/>
  <c r="BZH28" i="37"/>
  <c r="BZI28" i="37" s="1"/>
  <c r="BYB28" i="37"/>
  <c r="BYC28" i="37" s="1"/>
  <c r="BWV28" i="37"/>
  <c r="BWW28" i="37" s="1"/>
  <c r="BVP28" i="37"/>
  <c r="BVQ28" i="37" s="1"/>
  <c r="BUJ28" i="37"/>
  <c r="BUK28" i="37" s="1"/>
  <c r="BTD28" i="37"/>
  <c r="BTE28" i="37" s="1"/>
  <c r="BRX28" i="37"/>
  <c r="BRY28" i="37" s="1"/>
  <c r="BQR28" i="37"/>
  <c r="BQS28" i="37" s="1"/>
  <c r="BPL28" i="37"/>
  <c r="BPM28" i="37" s="1"/>
  <c r="BOF28" i="37"/>
  <c r="BOG28" i="37" s="1"/>
  <c r="BMZ28" i="37"/>
  <c r="BNA28" i="37" s="1"/>
  <c r="BLT28" i="37"/>
  <c r="BLU28" i="37" s="1"/>
  <c r="BKN28" i="37"/>
  <c r="BKO28" i="37" s="1"/>
  <c r="BJH28" i="37"/>
  <c r="BJI28" i="37" s="1"/>
  <c r="BIB28" i="37"/>
  <c r="BIC28" i="37" s="1"/>
  <c r="BGV28" i="37"/>
  <c r="BGW28" i="37" s="1"/>
  <c r="BFP28" i="37"/>
  <c r="BFQ28" i="37" s="1"/>
  <c r="BEJ28" i="37"/>
  <c r="BEK28" i="37" s="1"/>
  <c r="BDD28" i="37"/>
  <c r="BDE28" i="37" s="1"/>
  <c r="BBX28" i="37"/>
  <c r="BBY28" i="37" s="1"/>
  <c r="BAR28" i="37"/>
  <c r="BAS28" i="37" s="1"/>
  <c r="AZL28" i="37"/>
  <c r="AZM28" i="37" s="1"/>
  <c r="AYF28" i="37"/>
  <c r="AYG28" i="37" s="1"/>
  <c r="AWZ28" i="37"/>
  <c r="AXA28" i="37" s="1"/>
  <c r="AVT28" i="37"/>
  <c r="AVU28" i="37" s="1"/>
  <c r="AUN28" i="37"/>
  <c r="AUO28" i="37" s="1"/>
  <c r="ATH28" i="37"/>
  <c r="ATI28" i="37" s="1"/>
  <c r="ASB28" i="37"/>
  <c r="ASC28" i="37" s="1"/>
  <c r="AQV28" i="37"/>
  <c r="AQW28" i="37" s="1"/>
  <c r="APP28" i="37"/>
  <c r="APQ28" i="37" s="1"/>
  <c r="AOJ28" i="37"/>
  <c r="AOK28" i="37" s="1"/>
  <c r="AND28" i="37"/>
  <c r="ANE28" i="37" s="1"/>
  <c r="ALX28" i="37"/>
  <c r="ALY28" i="37" s="1"/>
  <c r="AKR28" i="37"/>
  <c r="AKS28" i="37" s="1"/>
  <c r="AJL28" i="37"/>
  <c r="AJM28" i="37" s="1"/>
  <c r="AIF28" i="37"/>
  <c r="AIG28" i="37" s="1"/>
  <c r="AGZ28" i="37"/>
  <c r="AHA28" i="37" s="1"/>
  <c r="AFT28" i="37"/>
  <c r="AFU28" i="37" s="1"/>
  <c r="AEN28" i="37"/>
  <c r="AEO28" i="37" s="1"/>
  <c r="ADH28" i="37"/>
  <c r="ADI28" i="37" s="1"/>
  <c r="ACB28" i="37"/>
  <c r="ACC28" i="37" s="1"/>
  <c r="AAV28" i="37"/>
  <c r="AAW28" i="37" s="1"/>
  <c r="ZP28" i="37"/>
  <c r="ZQ28" i="37" s="1"/>
  <c r="YJ28" i="37"/>
  <c r="YK28" i="37" s="1"/>
  <c r="XD28" i="37"/>
  <c r="XE28" i="37" s="1"/>
  <c r="VX28" i="37"/>
  <c r="VY28" i="37" s="1"/>
  <c r="UR28" i="37"/>
  <c r="US28" i="37" s="1"/>
  <c r="TL28" i="37"/>
  <c r="TM28" i="37" s="1"/>
  <c r="SF28" i="37"/>
  <c r="SG28" i="37" s="1"/>
  <c r="QZ28" i="37"/>
  <c r="RA28" i="37" s="1"/>
  <c r="PT28" i="37"/>
  <c r="PU28" i="37" s="1"/>
  <c r="ON28" i="37"/>
  <c r="OO28" i="37" s="1"/>
  <c r="NH28" i="37"/>
  <c r="NI28" i="37" s="1"/>
  <c r="NYZ28" i="37"/>
  <c r="NZA28" i="37" s="1"/>
  <c r="NAR28" i="37"/>
  <c r="NAS28" i="37" s="1"/>
  <c r="MQV28" i="37"/>
  <c r="MQW28" i="37" s="1"/>
  <c r="MGZ28" i="37"/>
  <c r="MHA28" i="37" s="1"/>
  <c r="LXD28" i="37"/>
  <c r="LXE28" i="37" s="1"/>
  <c r="LNH28" i="37"/>
  <c r="LNI28" i="37" s="1"/>
  <c r="LDL28" i="37"/>
  <c r="LDM28" i="37" s="1"/>
  <c r="KTP28" i="37"/>
  <c r="KTQ28" i="37" s="1"/>
  <c r="KJT28" i="37"/>
  <c r="KJU28" i="37" s="1"/>
  <c r="JZX28" i="37"/>
  <c r="JZY28" i="37" s="1"/>
  <c r="JQB28" i="37"/>
  <c r="JQC28" i="37" s="1"/>
  <c r="JGF28" i="37"/>
  <c r="JGG28" i="37" s="1"/>
  <c r="IWJ28" i="37"/>
  <c r="IWK28" i="37" s="1"/>
  <c r="IMN28" i="37"/>
  <c r="IMO28" i="37" s="1"/>
  <c r="ICR28" i="37"/>
  <c r="ICS28" i="37" s="1"/>
  <c r="HSV28" i="37"/>
  <c r="HSW28" i="37" s="1"/>
  <c r="HIZ28" i="37"/>
  <c r="HJA28" i="37" s="1"/>
  <c r="HBX28" i="37"/>
  <c r="HBY28" i="37" s="1"/>
  <c r="GKZ28" i="37"/>
  <c r="GLA28" i="37" s="1"/>
  <c r="GJD28" i="37"/>
  <c r="GJE28" i="37" s="1"/>
  <c r="GHH28" i="37"/>
  <c r="GHI28" i="37" s="1"/>
  <c r="GFT28" i="37"/>
  <c r="GFU28" i="37" s="1"/>
  <c r="GEN28" i="37"/>
  <c r="GEO28" i="37" s="1"/>
  <c r="GDH28" i="37"/>
  <c r="GDI28" i="37" s="1"/>
  <c r="GCB28" i="37"/>
  <c r="GCC28" i="37" s="1"/>
  <c r="GAV28" i="37"/>
  <c r="GAW28" i="37" s="1"/>
  <c r="FZP28" i="37"/>
  <c r="FZQ28" i="37" s="1"/>
  <c r="FYJ28" i="37"/>
  <c r="FYK28" i="37" s="1"/>
  <c r="FXD28" i="37"/>
  <c r="FXE28" i="37" s="1"/>
  <c r="FVX28" i="37"/>
  <c r="FVY28" i="37" s="1"/>
  <c r="FUR28" i="37"/>
  <c r="FUS28" i="37" s="1"/>
  <c r="FTL28" i="37"/>
  <c r="FTM28" i="37" s="1"/>
  <c r="FSF28" i="37"/>
  <c r="FSG28" i="37" s="1"/>
  <c r="FQZ28" i="37"/>
  <c r="FRA28" i="37" s="1"/>
  <c r="FPT28" i="37"/>
  <c r="FPU28" i="37" s="1"/>
  <c r="FON28" i="37"/>
  <c r="FOO28" i="37" s="1"/>
  <c r="FNH28" i="37"/>
  <c r="FNI28" i="37" s="1"/>
  <c r="FMB28" i="37"/>
  <c r="FMC28" i="37" s="1"/>
  <c r="FKV28" i="37"/>
  <c r="FKW28" i="37" s="1"/>
  <c r="FJP28" i="37"/>
  <c r="FJQ28" i="37" s="1"/>
  <c r="FIJ28" i="37"/>
  <c r="FIK28" i="37" s="1"/>
  <c r="FHD28" i="37"/>
  <c r="FHE28" i="37" s="1"/>
  <c r="FFX28" i="37"/>
  <c r="FFY28" i="37" s="1"/>
  <c r="FER28" i="37"/>
  <c r="FES28" i="37" s="1"/>
  <c r="FDL28" i="37"/>
  <c r="FDM28" i="37" s="1"/>
  <c r="FCF28" i="37"/>
  <c r="FCG28" i="37" s="1"/>
  <c r="FAZ28" i="37"/>
  <c r="FBA28" i="37" s="1"/>
  <c r="EZT28" i="37"/>
  <c r="EZU28" i="37" s="1"/>
  <c r="EYN28" i="37"/>
  <c r="EYO28" i="37" s="1"/>
  <c r="EXH28" i="37"/>
  <c r="EXI28" i="37" s="1"/>
  <c r="EWB28" i="37"/>
  <c r="EWC28" i="37" s="1"/>
  <c r="EUV28" i="37"/>
  <c r="EUW28" i="37" s="1"/>
  <c r="ETP28" i="37"/>
  <c r="ETQ28" i="37" s="1"/>
  <c r="ESJ28" i="37"/>
  <c r="ESK28" i="37" s="1"/>
  <c r="ERD28" i="37"/>
  <c r="ERE28" i="37" s="1"/>
  <c r="EPX28" i="37"/>
  <c r="EPY28" i="37" s="1"/>
  <c r="EOR28" i="37"/>
  <c r="EOS28" i="37" s="1"/>
  <c r="ENL28" i="37"/>
  <c r="ENM28" i="37" s="1"/>
  <c r="EMF28" i="37"/>
  <c r="EMG28" i="37" s="1"/>
  <c r="EKZ28" i="37"/>
  <c r="ELA28" i="37" s="1"/>
  <c r="EJT28" i="37"/>
  <c r="EJU28" i="37" s="1"/>
  <c r="EIN28" i="37"/>
  <c r="EIO28" i="37" s="1"/>
  <c r="EHH28" i="37"/>
  <c r="EHI28" i="37" s="1"/>
  <c r="EGB28" i="37"/>
  <c r="EGC28" i="37" s="1"/>
  <c r="EEV28" i="37"/>
  <c r="EEW28" i="37" s="1"/>
  <c r="EDP28" i="37"/>
  <c r="EDQ28" i="37" s="1"/>
  <c r="ECJ28" i="37"/>
  <c r="ECK28" i="37" s="1"/>
  <c r="EBD28" i="37"/>
  <c r="EBE28" i="37" s="1"/>
  <c r="DZX28" i="37"/>
  <c r="DZY28" i="37" s="1"/>
  <c r="DYR28" i="37"/>
  <c r="DYS28" i="37" s="1"/>
  <c r="DXL28" i="37"/>
  <c r="DXM28" i="37" s="1"/>
  <c r="DWF28" i="37"/>
  <c r="DWG28" i="37" s="1"/>
  <c r="DUZ28" i="37"/>
  <c r="DVA28" i="37" s="1"/>
  <c r="DTT28" i="37"/>
  <c r="DTU28" i="37" s="1"/>
  <c r="DSN28" i="37"/>
  <c r="DSO28" i="37" s="1"/>
  <c r="DRH28" i="37"/>
  <c r="DRI28" i="37" s="1"/>
  <c r="DQB28" i="37"/>
  <c r="DQC28" i="37" s="1"/>
  <c r="DOV28" i="37"/>
  <c r="DOW28" i="37" s="1"/>
  <c r="DNP28" i="37"/>
  <c r="DNQ28" i="37" s="1"/>
  <c r="DMJ28" i="37"/>
  <c r="DMK28" i="37" s="1"/>
  <c r="DLD28" i="37"/>
  <c r="DLE28" i="37" s="1"/>
  <c r="DJX28" i="37"/>
  <c r="DJY28" i="37" s="1"/>
  <c r="DIR28" i="37"/>
  <c r="DIS28" i="37" s="1"/>
  <c r="DHL28" i="37"/>
  <c r="DHM28" i="37" s="1"/>
  <c r="DGF28" i="37"/>
  <c r="DGG28" i="37" s="1"/>
  <c r="DEZ28" i="37"/>
  <c r="DFA28" i="37" s="1"/>
  <c r="DDT28" i="37"/>
  <c r="DDU28" i="37" s="1"/>
  <c r="DCN28" i="37"/>
  <c r="DCO28" i="37" s="1"/>
  <c r="DBH28" i="37"/>
  <c r="DBI28" i="37" s="1"/>
  <c r="DAB28" i="37"/>
  <c r="DAC28" i="37" s="1"/>
  <c r="CYV28" i="37"/>
  <c r="CYW28" i="37" s="1"/>
  <c r="CXP28" i="37"/>
  <c r="CXQ28" i="37" s="1"/>
  <c r="CWJ28" i="37"/>
  <c r="CWK28" i="37" s="1"/>
  <c r="CVD28" i="37"/>
  <c r="CVE28" i="37" s="1"/>
  <c r="CTX28" i="37"/>
  <c r="CTY28" i="37" s="1"/>
  <c r="CSR28" i="37"/>
  <c r="CSS28" i="37" s="1"/>
  <c r="CRL28" i="37"/>
  <c r="CRM28" i="37" s="1"/>
  <c r="CQF28" i="37"/>
  <c r="CQG28" i="37" s="1"/>
  <c r="COZ28" i="37"/>
  <c r="CPA28" i="37" s="1"/>
  <c r="CNT28" i="37"/>
  <c r="CNU28" i="37" s="1"/>
  <c r="CMN28" i="37"/>
  <c r="CMO28" i="37" s="1"/>
  <c r="CLH28" i="37"/>
  <c r="CLI28" i="37" s="1"/>
  <c r="CKB28" i="37"/>
  <c r="CKC28" i="37" s="1"/>
  <c r="CIV28" i="37"/>
  <c r="CIW28" i="37" s="1"/>
  <c r="CHP28" i="37"/>
  <c r="CHQ28" i="37" s="1"/>
  <c r="CGJ28" i="37"/>
  <c r="CGK28" i="37" s="1"/>
  <c r="CFD28" i="37"/>
  <c r="CFE28" i="37" s="1"/>
  <c r="CDX28" i="37"/>
  <c r="CDY28" i="37" s="1"/>
  <c r="CCR28" i="37"/>
  <c r="CCS28" i="37" s="1"/>
  <c r="CBL28" i="37"/>
  <c r="CBM28" i="37" s="1"/>
  <c r="CAF28" i="37"/>
  <c r="CAG28" i="37" s="1"/>
  <c r="BYZ28" i="37"/>
  <c r="BZA28" i="37" s="1"/>
  <c r="BXT28" i="37"/>
  <c r="BXU28" i="37" s="1"/>
  <c r="BWN28" i="37"/>
  <c r="BWO28" i="37" s="1"/>
  <c r="BVH28" i="37"/>
  <c r="BVI28" i="37" s="1"/>
  <c r="BUB28" i="37"/>
  <c r="BUC28" i="37" s="1"/>
  <c r="BSV28" i="37"/>
  <c r="BSW28" i="37" s="1"/>
  <c r="BRP28" i="37"/>
  <c r="BRQ28" i="37" s="1"/>
  <c r="BQJ28" i="37"/>
  <c r="BQK28" i="37" s="1"/>
  <c r="BPD28" i="37"/>
  <c r="BPE28" i="37" s="1"/>
  <c r="BNX28" i="37"/>
  <c r="BNY28" i="37" s="1"/>
  <c r="BMR28" i="37"/>
  <c r="BMS28" i="37" s="1"/>
  <c r="BLL28" i="37"/>
  <c r="BLM28" i="37" s="1"/>
  <c r="BKF28" i="37"/>
  <c r="BKG28" i="37" s="1"/>
  <c r="BIZ28" i="37"/>
  <c r="BJA28" i="37" s="1"/>
  <c r="BHT28" i="37"/>
  <c r="BHU28" i="37" s="1"/>
  <c r="BGN28" i="37"/>
  <c r="BGO28" i="37" s="1"/>
  <c r="BFH28" i="37"/>
  <c r="BFI28" i="37" s="1"/>
  <c r="BEB28" i="37"/>
  <c r="BEC28" i="37" s="1"/>
  <c r="BCV28" i="37"/>
  <c r="BCW28" i="37" s="1"/>
  <c r="BBP28" i="37"/>
  <c r="BBQ28" i="37" s="1"/>
  <c r="BAJ28" i="37"/>
  <c r="BAK28" i="37" s="1"/>
  <c r="AZD28" i="37"/>
  <c r="AZE28" i="37" s="1"/>
  <c r="AXX28" i="37"/>
  <c r="AXY28" i="37" s="1"/>
  <c r="AWR28" i="37"/>
  <c r="AWS28" i="37" s="1"/>
  <c r="AVL28" i="37"/>
  <c r="AVM28" i="37" s="1"/>
  <c r="AUF28" i="37"/>
  <c r="AUG28" i="37" s="1"/>
  <c r="ASZ28" i="37"/>
  <c r="ATA28" i="37" s="1"/>
  <c r="ART28" i="37"/>
  <c r="ARU28" i="37" s="1"/>
  <c r="AQN28" i="37"/>
  <c r="AQO28" i="37" s="1"/>
  <c r="APH28" i="37"/>
  <c r="API28" i="37" s="1"/>
  <c r="AOB28" i="37"/>
  <c r="AOC28" i="37" s="1"/>
  <c r="GUF28" i="37"/>
  <c r="GUG28" i="37" s="1"/>
  <c r="IXP28" i="37"/>
  <c r="IXQ28" i="37" s="1"/>
  <c r="LYJ28" i="37"/>
  <c r="LYK28" i="37" s="1"/>
  <c r="DT28" i="37"/>
  <c r="DU28" i="37" s="1"/>
  <c r="EZ28" i="37"/>
  <c r="FA28" i="37" s="1"/>
  <c r="GF28" i="37"/>
  <c r="GG28" i="37" s="1"/>
  <c r="HL28" i="37"/>
  <c r="HM28" i="37" s="1"/>
  <c r="IR28" i="37"/>
  <c r="IS28" i="37" s="1"/>
  <c r="JX28" i="37"/>
  <c r="JY28" i="37" s="1"/>
  <c r="LD28" i="37"/>
  <c r="LE28" i="37" s="1"/>
  <c r="MJ28" i="37"/>
  <c r="MK28" i="37" s="1"/>
  <c r="PL28" i="37"/>
  <c r="PM28" i="37" s="1"/>
  <c r="UJ28" i="37"/>
  <c r="UK28" i="37" s="1"/>
  <c r="ZH28" i="37"/>
  <c r="ZI28" i="37" s="1"/>
  <c r="AEF28" i="37"/>
  <c r="AEG28" i="37" s="1"/>
  <c r="AJD28" i="37"/>
  <c r="AJE28" i="37" s="1"/>
  <c r="GWR28" i="37"/>
  <c r="GWS28" i="37" s="1"/>
  <c r="JHL28" i="37"/>
  <c r="JHM28" i="37" s="1"/>
  <c r="MIF28" i="37"/>
  <c r="MIG28" i="37" s="1"/>
  <c r="MR28" i="37"/>
  <c r="MS28" i="37" s="1"/>
  <c r="GZD28" i="37"/>
  <c r="GZE28" i="37" s="1"/>
  <c r="JRH28" i="37"/>
  <c r="JRI28" i="37" s="1"/>
  <c r="MSB28" i="37"/>
  <c r="MSC28" i="37" s="1"/>
  <c r="EB28" i="37"/>
  <c r="EC28" i="37" s="1"/>
  <c r="FH28" i="37"/>
  <c r="FI28" i="37" s="1"/>
  <c r="GN28" i="37"/>
  <c r="GO28" i="37" s="1"/>
  <c r="HT28" i="37"/>
  <c r="HU28" i="37" s="1"/>
  <c r="IZ28" i="37"/>
  <c r="JA28" i="37" s="1"/>
  <c r="KF28" i="37"/>
  <c r="KG28" i="37" s="1"/>
  <c r="LL28" i="37"/>
  <c r="LM28" i="37" s="1"/>
  <c r="MZ28" i="37"/>
  <c r="NA28" i="37" s="1"/>
  <c r="QR28" i="37"/>
  <c r="QS28" i="37" s="1"/>
  <c r="VP28" i="37"/>
  <c r="VQ28" i="37" s="1"/>
  <c r="AAN28" i="37"/>
  <c r="AAO28" i="37" s="1"/>
  <c r="AFL28" i="37"/>
  <c r="AFM28" i="37" s="1"/>
  <c r="AKJ28" i="37"/>
  <c r="AKK28" i="37" s="1"/>
  <c r="HCV28" i="37"/>
  <c r="HCW28" i="37" s="1"/>
  <c r="KBD28" i="37"/>
  <c r="KBE28" i="37" s="1"/>
  <c r="NBX28" i="37"/>
  <c r="NBY28" i="37" s="1"/>
  <c r="H62" i="4" l="1"/>
  <c r="H61" i="4"/>
  <c r="H43" i="37" l="1"/>
  <c r="H19" i="37"/>
  <c r="D19" i="37"/>
  <c r="D8" i="38"/>
  <c r="D11" i="22"/>
  <c r="D10" i="22"/>
  <c r="D9" i="22"/>
  <c r="D8" i="22"/>
  <c r="D7" i="22"/>
  <c r="J159" i="4"/>
  <c r="J158" i="4"/>
  <c r="J157" i="4"/>
  <c r="J156" i="4"/>
  <c r="J155" i="4"/>
  <c r="J154" i="4"/>
  <c r="B122" i="4"/>
  <c r="B36" i="37" s="1"/>
  <c r="H44" i="38" l="1"/>
  <c r="H50" i="38"/>
  <c r="H51" i="38"/>
  <c r="H99" i="38"/>
  <c r="H49" i="38"/>
  <c r="H15" i="38"/>
  <c r="D8" i="21"/>
  <c r="D9" i="21"/>
  <c r="D10" i="21"/>
  <c r="D11" i="21"/>
  <c r="D7" i="21"/>
  <c r="I19" i="22" l="1"/>
  <c r="H19" i="22"/>
  <c r="G19" i="22"/>
  <c r="I19" i="4"/>
  <c r="I18" i="4"/>
  <c r="I9" i="4"/>
  <c r="J9" i="4" l="1"/>
  <c r="G117" i="38"/>
  <c r="J18" i="4"/>
  <c r="G147" i="38"/>
  <c r="J19" i="4"/>
  <c r="G27" i="38"/>
  <c r="D12" i="22"/>
  <c r="D19" i="22" s="1"/>
  <c r="K4" i="4" s="1"/>
  <c r="F11" i="22"/>
  <c r="F10" i="22"/>
  <c r="F9" i="22"/>
  <c r="F8" i="22"/>
  <c r="F7" i="22"/>
  <c r="J202" i="4"/>
  <c r="J195" i="4"/>
  <c r="J194" i="4"/>
  <c r="J192" i="4"/>
  <c r="J191" i="4"/>
  <c r="J190" i="4"/>
  <c r="J189" i="4"/>
  <c r="J188" i="4"/>
  <c r="J179" i="4"/>
  <c r="J178" i="4"/>
  <c r="H75" i="38" s="1"/>
  <c r="J176" i="4"/>
  <c r="J175" i="4"/>
  <c r="J174" i="4"/>
  <c r="J172" i="4"/>
  <c r="J170" i="4"/>
  <c r="J169" i="4"/>
  <c r="H13" i="38" s="1"/>
  <c r="J168" i="4"/>
  <c r="H123" i="38" s="1"/>
  <c r="J167" i="4"/>
  <c r="H104" i="38" s="1"/>
  <c r="J166" i="4"/>
  <c r="H39" i="38" s="1"/>
  <c r="J165" i="4"/>
  <c r="J164" i="4"/>
  <c r="J163" i="4"/>
  <c r="J162" i="4"/>
  <c r="J161" i="4"/>
  <c r="J153" i="4"/>
  <c r="J152" i="4"/>
  <c r="J151" i="4"/>
  <c r="J150" i="4"/>
  <c r="J146" i="4"/>
  <c r="J145" i="4"/>
  <c r="J144" i="4"/>
  <c r="J143" i="4"/>
  <c r="H146" i="38" s="1"/>
  <c r="J142" i="4"/>
  <c r="J141" i="4"/>
  <c r="J140" i="4"/>
  <c r="J139" i="4"/>
  <c r="J132" i="4"/>
  <c r="J131" i="4"/>
  <c r="H83" i="38" s="1"/>
  <c r="J130" i="4"/>
  <c r="H97" i="38" s="1"/>
  <c r="J129" i="4"/>
  <c r="H106" i="38" s="1"/>
  <c r="J128" i="4"/>
  <c r="J127" i="4"/>
  <c r="J125" i="4"/>
  <c r="J124" i="4"/>
  <c r="H60" i="38" s="1"/>
  <c r="J123" i="4"/>
  <c r="H59" i="38" s="1"/>
  <c r="J122" i="4"/>
  <c r="J121" i="4"/>
  <c r="H54" i="38" s="1"/>
  <c r="J120" i="4"/>
  <c r="H109" i="38" s="1"/>
  <c r="J119" i="4"/>
  <c r="H58" i="38" s="1"/>
  <c r="J118" i="4"/>
  <c r="H81" i="38" s="1"/>
  <c r="J116" i="4"/>
  <c r="H107" i="38" s="1"/>
  <c r="J115" i="4"/>
  <c r="H116" i="38" s="1"/>
  <c r="J114" i="4"/>
  <c r="J113" i="4"/>
  <c r="J111" i="4"/>
  <c r="J110" i="4"/>
  <c r="J109" i="4"/>
  <c r="J107" i="4"/>
  <c r="J106" i="4"/>
  <c r="J105" i="4"/>
  <c r="J104" i="4"/>
  <c r="J103" i="4"/>
  <c r="J102" i="4"/>
  <c r="J101" i="4"/>
  <c r="J100" i="4"/>
  <c r="J99" i="4"/>
  <c r="J98" i="4"/>
  <c r="J97" i="4"/>
  <c r="J96" i="4"/>
  <c r="J95" i="4"/>
  <c r="J94" i="4"/>
  <c r="J93" i="4"/>
  <c r="J92" i="4"/>
  <c r="J91" i="4"/>
  <c r="J90" i="4"/>
  <c r="J89" i="4"/>
  <c r="J87" i="4"/>
  <c r="J83" i="4"/>
  <c r="J82" i="4"/>
  <c r="J81" i="4"/>
  <c r="J80" i="4"/>
  <c r="J79" i="4"/>
  <c r="J78" i="4"/>
  <c r="J75" i="4"/>
  <c r="J72" i="4"/>
  <c r="J71" i="4"/>
  <c r="H179" i="4"/>
  <c r="H42" i="37" s="1"/>
  <c r="H172" i="4"/>
  <c r="H139" i="37" s="1"/>
  <c r="H170" i="4"/>
  <c r="H169" i="4"/>
  <c r="H168" i="4"/>
  <c r="H167" i="4"/>
  <c r="H166" i="4"/>
  <c r="H152" i="4"/>
  <c r="H49" i="37" s="1"/>
  <c r="H151" i="4"/>
  <c r="H44" i="37" s="1"/>
  <c r="H150" i="4"/>
  <c r="H46" i="37" s="1"/>
  <c r="H146" i="4"/>
  <c r="H82" i="37" s="1"/>
  <c r="H145" i="4"/>
  <c r="H73" i="37" s="1"/>
  <c r="H144" i="4"/>
  <c r="H93" i="37" s="1"/>
  <c r="H143" i="4"/>
  <c r="H108" i="37" s="1"/>
  <c r="H142" i="4"/>
  <c r="H61" i="37" s="1"/>
  <c r="H141" i="4"/>
  <c r="H37" i="37" s="1"/>
  <c r="H140" i="4"/>
  <c r="H14" i="37" s="1"/>
  <c r="H139" i="4"/>
  <c r="H187" i="37" s="1"/>
  <c r="H131" i="4"/>
  <c r="H132" i="37" s="1"/>
  <c r="H130" i="4"/>
  <c r="H131" i="37" s="1"/>
  <c r="H129" i="4"/>
  <c r="H130" i="37" s="1"/>
  <c r="H128" i="4"/>
  <c r="H137" i="37" s="1"/>
  <c r="H127" i="4"/>
  <c r="H92" i="37" s="1"/>
  <c r="H125" i="4"/>
  <c r="H143" i="37" s="1"/>
  <c r="H124" i="4"/>
  <c r="H142" i="37" s="1"/>
  <c r="H123" i="4"/>
  <c r="H141" i="37" s="1"/>
  <c r="H122" i="4"/>
  <c r="H36" i="37" s="1"/>
  <c r="H121" i="4"/>
  <c r="H80" i="37" s="1"/>
  <c r="H120" i="4"/>
  <c r="H90" i="37" s="1"/>
  <c r="H119" i="4"/>
  <c r="H63" i="37" s="1"/>
  <c r="H118" i="4"/>
  <c r="H84" i="37" s="1"/>
  <c r="H116" i="4"/>
  <c r="H145" i="37" s="1"/>
  <c r="H115" i="4"/>
  <c r="H147" i="37" s="1"/>
  <c r="H114" i="4"/>
  <c r="H100" i="37" s="1"/>
  <c r="H113" i="4"/>
  <c r="H65" i="37" s="1"/>
  <c r="H110" i="4"/>
  <c r="H67" i="37" s="1"/>
  <c r="H109" i="4"/>
  <c r="H107" i="37" s="1"/>
  <c r="H107" i="4"/>
  <c r="H146" i="37" s="1"/>
  <c r="H106" i="4"/>
  <c r="H181" i="37" s="1"/>
  <c r="H105" i="4"/>
  <c r="H39" i="37" s="1"/>
  <c r="H104" i="4"/>
  <c r="H86" i="37" s="1"/>
  <c r="H103" i="4"/>
  <c r="H71" i="37" s="1"/>
  <c r="H102" i="4"/>
  <c r="H135" i="37" s="1"/>
  <c r="H101" i="4"/>
  <c r="H74" i="37" s="1"/>
  <c r="H100" i="4"/>
  <c r="H38" i="37" s="1"/>
  <c r="H99" i="4"/>
  <c r="H148" i="37" s="1"/>
  <c r="H98" i="4"/>
  <c r="H149" i="37" s="1"/>
  <c r="H97" i="4"/>
  <c r="H144" i="37" s="1"/>
  <c r="H96" i="4"/>
  <c r="H121" i="37" s="1"/>
  <c r="H93" i="4"/>
  <c r="H124" i="37" s="1"/>
  <c r="H91" i="4"/>
  <c r="H119" i="37" s="1"/>
  <c r="H89" i="4"/>
  <c r="H163" i="37" s="1"/>
  <c r="H87" i="4"/>
  <c r="H89" i="37" s="1"/>
  <c r="H83" i="4"/>
  <c r="H153" i="37" s="1"/>
  <c r="H82" i="4"/>
  <c r="H115" i="37" s="1"/>
  <c r="H81" i="4"/>
  <c r="H91" i="37" s="1"/>
  <c r="H80" i="4"/>
  <c r="H77" i="37" s="1"/>
  <c r="H79" i="4"/>
  <c r="H152" i="37" s="1"/>
  <c r="H78" i="4"/>
  <c r="H109" i="37" s="1"/>
  <c r="H72" i="4"/>
  <c r="H33" i="37" s="1"/>
  <c r="H71" i="4"/>
  <c r="H26" i="37" s="1"/>
  <c r="H69" i="4"/>
  <c r="H68" i="4"/>
  <c r="H67" i="4"/>
  <c r="H64" i="4"/>
  <c r="H58" i="4"/>
  <c r="H56" i="4"/>
  <c r="H55" i="4"/>
  <c r="H52" i="4"/>
  <c r="H51" i="4"/>
  <c r="H44" i="4"/>
  <c r="H43" i="4"/>
  <c r="H34" i="4"/>
  <c r="H32" i="4"/>
  <c r="H31" i="4"/>
  <c r="H29" i="4"/>
  <c r="H28" i="4"/>
  <c r="H26" i="4"/>
  <c r="H25" i="4"/>
  <c r="H19" i="4"/>
  <c r="H18" i="4"/>
  <c r="H14" i="4"/>
  <c r="H11" i="4"/>
  <c r="H9" i="4"/>
  <c r="I19" i="21"/>
  <c r="H19" i="21"/>
  <c r="G19" i="21"/>
  <c r="D12" i="21"/>
  <c r="D19" i="21" s="1"/>
  <c r="F11" i="21"/>
  <c r="F10" i="21"/>
  <c r="F9" i="21"/>
  <c r="F8" i="21"/>
  <c r="F7" i="21"/>
  <c r="H202" i="4"/>
  <c r="H27" i="37" s="1"/>
  <c r="H194" i="4"/>
  <c r="H58" i="37" s="1"/>
  <c r="H189" i="4"/>
  <c r="H66" i="37" s="1"/>
  <c r="H190" i="4"/>
  <c r="H56" i="37" s="1"/>
  <c r="H191" i="4"/>
  <c r="H85" i="37" s="1"/>
  <c r="H192" i="4"/>
  <c r="H70" i="37" s="1"/>
  <c r="H188" i="4"/>
  <c r="H17" i="37" s="1"/>
  <c r="H178" i="4"/>
  <c r="H176" i="4"/>
  <c r="H138" i="37" s="1"/>
  <c r="H175" i="4"/>
  <c r="H133" i="37" s="1"/>
  <c r="H174" i="4"/>
  <c r="H122" i="37" s="1"/>
  <c r="H195" i="4"/>
  <c r="H50" i="37" s="1"/>
  <c r="H132" i="4"/>
  <c r="H184" i="37" s="1"/>
  <c r="H95" i="4"/>
  <c r="H126" i="37" s="1"/>
  <c r="H92" i="4"/>
  <c r="H120" i="37" s="1"/>
  <c r="H90" i="4"/>
  <c r="H164" i="37" s="1"/>
  <c r="F85" i="4"/>
  <c r="F84" i="4"/>
  <c r="B85" i="4"/>
  <c r="B34" i="37" s="1"/>
  <c r="B84" i="4"/>
  <c r="B136" i="37" s="1"/>
  <c r="H75" i="4"/>
  <c r="H116" i="37" s="1"/>
  <c r="K68" i="4" l="1"/>
  <c r="H52" i="37"/>
  <c r="H11" i="38"/>
  <c r="H87" i="37"/>
  <c r="K26" i="4"/>
  <c r="K69" i="4"/>
  <c r="H129" i="37"/>
  <c r="H62" i="38"/>
  <c r="H111" i="38"/>
  <c r="H41" i="38"/>
  <c r="K178" i="4"/>
  <c r="H134" i="37"/>
  <c r="H157" i="37"/>
  <c r="K28" i="4"/>
  <c r="K52" i="4"/>
  <c r="H155" i="37"/>
  <c r="H78" i="37"/>
  <c r="K168" i="4"/>
  <c r="H46" i="38"/>
  <c r="L78" i="4"/>
  <c r="I46" i="38" s="1"/>
  <c r="H95" i="38"/>
  <c r="H130" i="38"/>
  <c r="H61" i="38"/>
  <c r="H37" i="38"/>
  <c r="L140" i="4"/>
  <c r="I37" i="38" s="1"/>
  <c r="H85" i="38"/>
  <c r="H92" i="38"/>
  <c r="H31" i="38"/>
  <c r="K60" i="4"/>
  <c r="K53" i="4"/>
  <c r="K33" i="4"/>
  <c r="I166" i="37" s="1"/>
  <c r="K65" i="4"/>
  <c r="K62" i="4"/>
  <c r="K61" i="4"/>
  <c r="H172" i="37"/>
  <c r="K44" i="4"/>
  <c r="H156" i="37"/>
  <c r="K51" i="4"/>
  <c r="H54" i="37"/>
  <c r="K167" i="4"/>
  <c r="H145" i="38"/>
  <c r="H94" i="38"/>
  <c r="H98" i="38"/>
  <c r="H132" i="38"/>
  <c r="H128" i="37"/>
  <c r="K9" i="4"/>
  <c r="H40" i="37"/>
  <c r="K29" i="4"/>
  <c r="K55" i="4"/>
  <c r="H6" i="37"/>
  <c r="H79" i="37"/>
  <c r="K169" i="4"/>
  <c r="H110" i="38"/>
  <c r="H48" i="38"/>
  <c r="H118" i="38"/>
  <c r="H114" i="38"/>
  <c r="H100" i="38"/>
  <c r="H96" i="38"/>
  <c r="H102" i="38"/>
  <c r="H23" i="38"/>
  <c r="H95" i="37"/>
  <c r="K11" i="4"/>
  <c r="H62" i="37"/>
  <c r="K31" i="4"/>
  <c r="K56" i="4"/>
  <c r="H9" i="37"/>
  <c r="H69" i="37"/>
  <c r="K170" i="4"/>
  <c r="H40" i="38"/>
  <c r="H28" i="38"/>
  <c r="H69" i="38"/>
  <c r="H115" i="38"/>
  <c r="H119" i="38"/>
  <c r="L142" i="4"/>
  <c r="I129" i="38" s="1"/>
  <c r="H129" i="38"/>
  <c r="L153" i="4"/>
  <c r="H76" i="38"/>
  <c r="H32" i="38"/>
  <c r="H29" i="37"/>
  <c r="K14" i="4"/>
  <c r="H32" i="37"/>
  <c r="K32" i="4"/>
  <c r="K58" i="4"/>
  <c r="H8" i="37"/>
  <c r="H65" i="38"/>
  <c r="H79" i="38"/>
  <c r="L93" i="4"/>
  <c r="I79" i="38" s="1"/>
  <c r="H47" i="38"/>
  <c r="H43" i="38"/>
  <c r="H154" i="37"/>
  <c r="K18" i="4"/>
  <c r="H110" i="37"/>
  <c r="K34" i="4"/>
  <c r="H75" i="37"/>
  <c r="K64" i="4"/>
  <c r="H42" i="38"/>
  <c r="L94" i="4"/>
  <c r="I78" i="38" s="1"/>
  <c r="H78" i="38"/>
  <c r="L102" i="4"/>
  <c r="I112" i="38" s="1"/>
  <c r="H112" i="38"/>
  <c r="H144" i="38"/>
  <c r="H10" i="38"/>
  <c r="L170" i="4"/>
  <c r="I10" i="38" s="1"/>
  <c r="H128" i="38"/>
  <c r="F136" i="37"/>
  <c r="L4" i="4"/>
  <c r="L105" i="4" s="1"/>
  <c r="I41" i="38" s="1"/>
  <c r="I4" i="38"/>
  <c r="H16" i="37"/>
  <c r="K19" i="4"/>
  <c r="H171" i="37"/>
  <c r="K43" i="4"/>
  <c r="K67" i="4"/>
  <c r="H35" i="37"/>
  <c r="L71" i="4"/>
  <c r="H86" i="38"/>
  <c r="L83" i="4"/>
  <c r="I86" i="38" s="1"/>
  <c r="H77" i="38"/>
  <c r="L95" i="4"/>
  <c r="I77" i="38" s="1"/>
  <c r="H91" i="38"/>
  <c r="L103" i="4"/>
  <c r="I91" i="38" s="1"/>
  <c r="H57" i="38"/>
  <c r="H45" i="38"/>
  <c r="L145" i="4"/>
  <c r="I45" i="38" s="1"/>
  <c r="L163" i="4"/>
  <c r="H89" i="38"/>
  <c r="H127" i="38"/>
  <c r="F34" i="37"/>
  <c r="H162" i="37"/>
  <c r="K25" i="4"/>
  <c r="H104" i="37"/>
  <c r="K166" i="4"/>
  <c r="L87" i="4"/>
  <c r="H87" i="38"/>
  <c r="L96" i="4"/>
  <c r="I87" i="38" s="1"/>
  <c r="H88" i="38"/>
  <c r="L104" i="4"/>
  <c r="I88" i="38" s="1"/>
  <c r="H126" i="38"/>
  <c r="L114" i="4"/>
  <c r="I126" i="38" s="1"/>
  <c r="H66" i="38"/>
  <c r="L132" i="4"/>
  <c r="I66" i="38" s="1"/>
  <c r="H52" i="38"/>
  <c r="L146" i="4"/>
  <c r="I52" i="38" s="1"/>
  <c r="L164" i="4"/>
  <c r="H124" i="38"/>
  <c r="L174" i="4"/>
  <c r="I124" i="38" s="1"/>
  <c r="H138" i="38"/>
  <c r="L191" i="4"/>
  <c r="I138" i="38" s="1"/>
  <c r="L9" i="4"/>
  <c r="M9" i="4" s="1"/>
  <c r="H135" i="38"/>
  <c r="H108" i="38"/>
  <c r="H131" i="38"/>
  <c r="H80" i="38"/>
  <c r="H113" i="38"/>
  <c r="H152" i="38"/>
  <c r="H150" i="38"/>
  <c r="H147" i="38"/>
  <c r="H27" i="38"/>
  <c r="H142" i="38"/>
  <c r="H67" i="38"/>
  <c r="H53" i="38"/>
  <c r="H117" i="38"/>
  <c r="I117" i="38"/>
  <c r="I4" i="37"/>
  <c r="L121" i="4"/>
  <c r="I54" i="38" s="1"/>
  <c r="L120" i="4"/>
  <c r="I109" i="38" s="1"/>
  <c r="L129" i="4"/>
  <c r="I106" i="38" s="1"/>
  <c r="L143" i="4"/>
  <c r="I146" i="38" s="1"/>
  <c r="L168" i="4"/>
  <c r="I123" i="38" s="1"/>
  <c r="L182" i="4"/>
  <c r="L181" i="4"/>
  <c r="L134" i="4"/>
  <c r="L201" i="4"/>
  <c r="L187" i="4"/>
  <c r="L126" i="4"/>
  <c r="L133" i="4"/>
  <c r="L122" i="4"/>
  <c r="L131" i="4"/>
  <c r="I83" i="38" s="1"/>
  <c r="L169" i="4"/>
  <c r="I13" i="38" s="1"/>
  <c r="L123" i="4"/>
  <c r="I59" i="38" s="1"/>
  <c r="L115" i="4"/>
  <c r="I116" i="38" s="1"/>
  <c r="L124" i="4"/>
  <c r="I60" i="38" s="1"/>
  <c r="L106" i="4"/>
  <c r="L116" i="4"/>
  <c r="I107" i="38" s="1"/>
  <c r="L165" i="4"/>
  <c r="L130" i="4"/>
  <c r="I97" i="38" s="1"/>
  <c r="L118" i="4"/>
  <c r="I81" i="38" s="1"/>
  <c r="L166" i="4"/>
  <c r="I39" i="38" s="1"/>
  <c r="L119" i="4"/>
  <c r="I58" i="38" s="1"/>
  <c r="L167" i="4"/>
  <c r="I104" i="38" s="1"/>
  <c r="L178" i="4"/>
  <c r="I75" i="38" s="1"/>
  <c r="E19" i="22"/>
  <c r="E19" i="21"/>
  <c r="H94" i="4"/>
  <c r="H125" i="37" s="1"/>
  <c r="H84" i="4"/>
  <c r="H136" i="37" s="1"/>
  <c r="L92" i="4" l="1"/>
  <c r="I28" i="38" s="1"/>
  <c r="L141" i="4"/>
  <c r="I96" i="38" s="1"/>
  <c r="L91" i="4"/>
  <c r="I48" i="38" s="1"/>
  <c r="L150" i="4"/>
  <c r="I94" i="38" s="1"/>
  <c r="L194" i="4"/>
  <c r="I31" i="38" s="1"/>
  <c r="L125" i="4"/>
  <c r="I61" i="38" s="1"/>
  <c r="L64" i="4"/>
  <c r="M64" i="4" s="1"/>
  <c r="L43" i="4"/>
  <c r="L34" i="4"/>
  <c r="L55" i="4"/>
  <c r="M55" i="4" s="1"/>
  <c r="L31" i="4"/>
  <c r="L47" i="4"/>
  <c r="L68" i="4"/>
  <c r="L51" i="4"/>
  <c r="L25" i="4"/>
  <c r="L42" i="4"/>
  <c r="L28" i="4"/>
  <c r="L62" i="4"/>
  <c r="L56" i="4"/>
  <c r="M56" i="4" s="1"/>
  <c r="L29" i="4"/>
  <c r="L16" i="4"/>
  <c r="L60" i="4"/>
  <c r="M60" i="4" s="1"/>
  <c r="L53" i="4"/>
  <c r="M53" i="4" s="1"/>
  <c r="L180" i="4"/>
  <c r="L32" i="4"/>
  <c r="L61" i="4"/>
  <c r="L48" i="4"/>
  <c r="L52" i="4"/>
  <c r="L44" i="4"/>
  <c r="M44" i="4" s="1"/>
  <c r="L14" i="4"/>
  <c r="L69" i="4"/>
  <c r="L46" i="4"/>
  <c r="L65" i="4"/>
  <c r="L58" i="4"/>
  <c r="M58" i="4" s="1"/>
  <c r="L67" i="4"/>
  <c r="L26" i="4"/>
  <c r="L11" i="4"/>
  <c r="L155" i="4"/>
  <c r="I44" i="38" s="1"/>
  <c r="L154" i="4"/>
  <c r="I49" i="38" s="1"/>
  <c r="L156" i="4"/>
  <c r="I50" i="38" s="1"/>
  <c r="L159" i="4"/>
  <c r="I15" i="38" s="1"/>
  <c r="L157" i="4"/>
  <c r="I51" i="38" s="1"/>
  <c r="L158" i="4"/>
  <c r="I99" i="38" s="1"/>
  <c r="L162" i="4"/>
  <c r="L82" i="4"/>
  <c r="I42" i="38" s="1"/>
  <c r="L188" i="4"/>
  <c r="I43" i="38" s="1"/>
  <c r="L81" i="4"/>
  <c r="I65" i="38" s="1"/>
  <c r="L19" i="4"/>
  <c r="L128" i="4"/>
  <c r="I119" i="38" s="1"/>
  <c r="L80" i="4"/>
  <c r="I40" i="38" s="1"/>
  <c r="L127" i="4"/>
  <c r="I100" i="38" s="1"/>
  <c r="L79" i="4"/>
  <c r="I110" i="38" s="1"/>
  <c r="L139" i="4"/>
  <c r="L190" i="4"/>
  <c r="I127" i="38" s="1"/>
  <c r="L113" i="4"/>
  <c r="I57" i="38" s="1"/>
  <c r="L144" i="4"/>
  <c r="I144" i="38" s="1"/>
  <c r="L89" i="4"/>
  <c r="I145" i="38" s="1"/>
  <c r="L176" i="4"/>
  <c r="I92" i="38" s="1"/>
  <c r="L98" i="4"/>
  <c r="I130" i="38" s="1"/>
  <c r="L97" i="4"/>
  <c r="I111" i="38" s="1"/>
  <c r="L72" i="4"/>
  <c r="I11" i="38" s="1"/>
  <c r="L161" i="4"/>
  <c r="L202" i="4"/>
  <c r="I32" i="38" s="1"/>
  <c r="L109" i="4"/>
  <c r="I115" i="38" s="1"/>
  <c r="L107" i="4"/>
  <c r="I114" i="38" s="1"/>
  <c r="L172" i="4"/>
  <c r="I89" i="38" s="1"/>
  <c r="L18" i="4"/>
  <c r="L111" i="4"/>
  <c r="L110" i="4"/>
  <c r="L179" i="4"/>
  <c r="I76" i="38" s="1"/>
  <c r="L195" i="4"/>
  <c r="I23" i="38" s="1"/>
  <c r="L192" i="4"/>
  <c r="I132" i="38" s="1"/>
  <c r="L151" i="4"/>
  <c r="I85" i="38" s="1"/>
  <c r="L90" i="4"/>
  <c r="I95" i="38" s="1"/>
  <c r="L189" i="4"/>
  <c r="I128" i="38" s="1"/>
  <c r="L101" i="4"/>
  <c r="I47" i="38" s="1"/>
  <c r="L100" i="4"/>
  <c r="I69" i="38" s="1"/>
  <c r="L152" i="4"/>
  <c r="I102" i="38" s="1"/>
  <c r="L99" i="4"/>
  <c r="I118" i="38" s="1"/>
  <c r="L175" i="4"/>
  <c r="I98" i="38" s="1"/>
  <c r="L75" i="4"/>
  <c r="I62" i="38" s="1"/>
  <c r="K125" i="4"/>
  <c r="K194" i="4"/>
  <c r="K190" i="4"/>
  <c r="K158" i="4"/>
  <c r="K150" i="4"/>
  <c r="K145" i="4"/>
  <c r="K141" i="4"/>
  <c r="K132" i="4"/>
  <c r="K124" i="4"/>
  <c r="K116" i="4"/>
  <c r="K113" i="4"/>
  <c r="K109" i="4"/>
  <c r="K104" i="4"/>
  <c r="K100" i="4"/>
  <c r="K96" i="4"/>
  <c r="K92" i="4"/>
  <c r="K84" i="4"/>
  <c r="K80" i="4"/>
  <c r="K75" i="4"/>
  <c r="K71" i="4"/>
  <c r="K191" i="4"/>
  <c r="K131" i="4"/>
  <c r="K123" i="4"/>
  <c r="K115" i="4"/>
  <c r="K189" i="4"/>
  <c r="K175" i="4"/>
  <c r="K157" i="4"/>
  <c r="K144" i="4"/>
  <c r="K139" i="4"/>
  <c r="K127" i="4"/>
  <c r="K179" i="4"/>
  <c r="K155" i="4"/>
  <c r="K130" i="4"/>
  <c r="K122" i="4"/>
  <c r="K114" i="4"/>
  <c r="K103" i="4"/>
  <c r="K99" i="4"/>
  <c r="K95" i="4"/>
  <c r="K91" i="4"/>
  <c r="K87" i="4"/>
  <c r="K83" i="4"/>
  <c r="K79" i="4"/>
  <c r="K195" i="4"/>
  <c r="K151" i="4"/>
  <c r="K129" i="4"/>
  <c r="K121" i="4"/>
  <c r="K202" i="4"/>
  <c r="K192" i="4"/>
  <c r="K188" i="4"/>
  <c r="K174" i="4"/>
  <c r="K156" i="4"/>
  <c r="K152" i="4"/>
  <c r="K142" i="4"/>
  <c r="K119" i="4"/>
  <c r="K172" i="4"/>
  <c r="K159" i="4"/>
  <c r="K128" i="4"/>
  <c r="K120" i="4"/>
  <c r="K107" i="4"/>
  <c r="K102" i="4"/>
  <c r="K98" i="4"/>
  <c r="K94" i="4"/>
  <c r="K90" i="4"/>
  <c r="K82" i="4"/>
  <c r="K78" i="4"/>
  <c r="K146" i="4"/>
  <c r="K126" i="4"/>
  <c r="K118" i="4"/>
  <c r="K110" i="4"/>
  <c r="K105" i="4"/>
  <c r="K101" i="4"/>
  <c r="K97" i="4"/>
  <c r="K93" i="4"/>
  <c r="K89" i="4"/>
  <c r="K81" i="4"/>
  <c r="K72" i="4"/>
  <c r="K176" i="4"/>
  <c r="K154" i="4"/>
  <c r="K140" i="4"/>
  <c r="M94" i="4"/>
  <c r="F131" i="10"/>
  <c r="H132" i="10"/>
  <c r="G131" i="10" s="1"/>
  <c r="H131" i="10" s="1"/>
  <c r="I128" i="10" s="1"/>
  <c r="I84" i="4" s="1"/>
  <c r="D128" i="10"/>
  <c r="A128" i="10"/>
  <c r="H48" i="4"/>
  <c r="H47" i="4"/>
  <c r="H46" i="4"/>
  <c r="G100" i="10"/>
  <c r="G110" i="10" s="1"/>
  <c r="G114" i="10" s="1"/>
  <c r="G118" i="10" s="1"/>
  <c r="G124" i="10" s="1"/>
  <c r="B77" i="10"/>
  <c r="B85" i="10" s="1"/>
  <c r="B94" i="10" s="1"/>
  <c r="B101" i="10" s="1"/>
  <c r="B111" i="10" s="1"/>
  <c r="B115" i="10" s="1"/>
  <c r="B76" i="10"/>
  <c r="B84" i="10" s="1"/>
  <c r="B93" i="10" s="1"/>
  <c r="B100" i="10" s="1"/>
  <c r="B110" i="10" s="1"/>
  <c r="B114" i="10" s="1"/>
  <c r="G69" i="10"/>
  <c r="G76" i="10" s="1"/>
  <c r="G84" i="10" s="1"/>
  <c r="G93" i="10" s="1"/>
  <c r="G32" i="10"/>
  <c r="G31" i="10"/>
  <c r="H31" i="10" s="1"/>
  <c r="G20" i="10"/>
  <c r="F7" i="4"/>
  <c r="B119" i="10" l="1"/>
  <c r="B125" i="10"/>
  <c r="B118" i="10"/>
  <c r="B124" i="10"/>
  <c r="I85" i="4"/>
  <c r="J85" i="4" s="1"/>
  <c r="L85" i="4" s="1"/>
  <c r="J84" i="4"/>
  <c r="L84" i="4" s="1"/>
  <c r="I7" i="38"/>
  <c r="M43" i="4"/>
  <c r="M69" i="4"/>
  <c r="I90" i="38"/>
  <c r="M25" i="4"/>
  <c r="I150" i="38"/>
  <c r="M84" i="4"/>
  <c r="M14" i="4"/>
  <c r="I67" i="38"/>
  <c r="M51" i="4"/>
  <c r="I101" i="38"/>
  <c r="M11" i="4"/>
  <c r="I53" i="38"/>
  <c r="I142" i="38"/>
  <c r="M68" i="4"/>
  <c r="I20" i="38"/>
  <c r="M26" i="4"/>
  <c r="I135" i="38"/>
  <c r="M52" i="4"/>
  <c r="I140" i="38"/>
  <c r="M29" i="4"/>
  <c r="I108" i="38"/>
  <c r="I16" i="38"/>
  <c r="M47" i="4"/>
  <c r="M18" i="4"/>
  <c r="I147" i="38"/>
  <c r="M67" i="4"/>
  <c r="I21" i="38"/>
  <c r="I26" i="38"/>
  <c r="M48" i="4"/>
  <c r="M31" i="4"/>
  <c r="I131" i="38"/>
  <c r="M19" i="4"/>
  <c r="I27" i="38"/>
  <c r="H12" i="37"/>
  <c r="K46" i="4"/>
  <c r="I12" i="37" s="1"/>
  <c r="M61" i="4"/>
  <c r="I25" i="38"/>
  <c r="M62" i="4"/>
  <c r="I8" i="38"/>
  <c r="H21" i="37"/>
  <c r="K48" i="4"/>
  <c r="I14" i="38"/>
  <c r="J7" i="4"/>
  <c r="L7" i="4" s="1"/>
  <c r="F11" i="37"/>
  <c r="K47" i="4"/>
  <c r="I13" i="37" s="1"/>
  <c r="H13" i="37"/>
  <c r="M65" i="4"/>
  <c r="I105" i="38"/>
  <c r="M32" i="4"/>
  <c r="I80" i="38"/>
  <c r="M28" i="4"/>
  <c r="I152" i="38"/>
  <c r="M34" i="4"/>
  <c r="I113" i="38"/>
  <c r="I91" i="37"/>
  <c r="M81" i="4"/>
  <c r="I84" i="37"/>
  <c r="I146" i="37"/>
  <c r="M107" i="4"/>
  <c r="K106" i="4"/>
  <c r="K143" i="4"/>
  <c r="I191" i="37"/>
  <c r="I80" i="37"/>
  <c r="M121" i="4"/>
  <c r="I89" i="37"/>
  <c r="M87" i="4"/>
  <c r="I36" i="37"/>
  <c r="I173" i="37"/>
  <c r="I147" i="37"/>
  <c r="M115" i="4"/>
  <c r="I26" i="37"/>
  <c r="M71" i="4"/>
  <c r="I86" i="37"/>
  <c r="M104" i="4"/>
  <c r="I56" i="37"/>
  <c r="M190" i="4"/>
  <c r="M122" i="4"/>
  <c r="I157" i="37"/>
  <c r="I183" i="37"/>
  <c r="I109" i="37"/>
  <c r="M78" i="4"/>
  <c r="I156" i="37"/>
  <c r="I130" i="37"/>
  <c r="M129" i="4"/>
  <c r="I119" i="37"/>
  <c r="M91" i="4"/>
  <c r="I131" i="37"/>
  <c r="M130" i="4"/>
  <c r="I43" i="37"/>
  <c r="I69" i="37"/>
  <c r="M170" i="4"/>
  <c r="I141" i="37"/>
  <c r="M123" i="4"/>
  <c r="I16" i="37"/>
  <c r="I116" i="37"/>
  <c r="M75" i="4"/>
  <c r="I107" i="37"/>
  <c r="M109" i="4"/>
  <c r="I52" i="37"/>
  <c r="I58" i="37"/>
  <c r="M194" i="4"/>
  <c r="I138" i="37"/>
  <c r="M176" i="4"/>
  <c r="I21" i="37"/>
  <c r="I32" i="37"/>
  <c r="I82" i="37"/>
  <c r="M146" i="4"/>
  <c r="I162" i="37"/>
  <c r="I115" i="37"/>
  <c r="M82" i="4"/>
  <c r="I90" i="37"/>
  <c r="M120" i="4"/>
  <c r="I122" i="37"/>
  <c r="M174" i="4"/>
  <c r="I44" i="37"/>
  <c r="M151" i="4"/>
  <c r="I171" i="37"/>
  <c r="I126" i="37"/>
  <c r="M95" i="4"/>
  <c r="I159" i="37"/>
  <c r="M155" i="4"/>
  <c r="I133" i="37"/>
  <c r="M175" i="4"/>
  <c r="I132" i="37"/>
  <c r="I77" i="37"/>
  <c r="M80" i="4"/>
  <c r="I65" i="37"/>
  <c r="M113" i="4"/>
  <c r="I163" i="37"/>
  <c r="M89" i="4"/>
  <c r="I9" i="37"/>
  <c r="I124" i="37"/>
  <c r="M93" i="4"/>
  <c r="I40" i="37"/>
  <c r="I137" i="37"/>
  <c r="M128" i="4"/>
  <c r="I50" i="37"/>
  <c r="M195" i="4"/>
  <c r="I19" i="37"/>
  <c r="I148" i="37"/>
  <c r="M99" i="4"/>
  <c r="I42" i="37"/>
  <c r="M179" i="4"/>
  <c r="I187" i="37"/>
  <c r="M139" i="4"/>
  <c r="I85" i="37"/>
  <c r="M191" i="4"/>
  <c r="I136" i="37"/>
  <c r="I145" i="37"/>
  <c r="M116" i="4"/>
  <c r="I73" i="37"/>
  <c r="M145" i="4"/>
  <c r="M131" i="4"/>
  <c r="I6" i="37"/>
  <c r="I144" i="37"/>
  <c r="M97" i="4"/>
  <c r="I110" i="37"/>
  <c r="I164" i="37"/>
  <c r="M90" i="4"/>
  <c r="I61" i="37"/>
  <c r="M142" i="4"/>
  <c r="I17" i="37"/>
  <c r="M188" i="4"/>
  <c r="I176" i="37"/>
  <c r="I129" i="37"/>
  <c r="I71" i="37"/>
  <c r="M103" i="4"/>
  <c r="I92" i="37"/>
  <c r="M127" i="4"/>
  <c r="I93" i="37"/>
  <c r="M144" i="4"/>
  <c r="I66" i="37"/>
  <c r="M189" i="4"/>
  <c r="I62" i="37"/>
  <c r="I142" i="37"/>
  <c r="M124" i="4"/>
  <c r="I46" i="37"/>
  <c r="M150" i="4"/>
  <c r="I143" i="37"/>
  <c r="M125" i="4"/>
  <c r="M118" i="4"/>
  <c r="I95" i="37"/>
  <c r="I178" i="37"/>
  <c r="I74" i="37"/>
  <c r="M101" i="4"/>
  <c r="I8" i="37"/>
  <c r="I125" i="37"/>
  <c r="I51" i="37"/>
  <c r="M159" i="4"/>
  <c r="I70" i="37"/>
  <c r="M192" i="4"/>
  <c r="I29" i="37"/>
  <c r="I155" i="37"/>
  <c r="I120" i="37"/>
  <c r="M92" i="4"/>
  <c r="I184" i="37"/>
  <c r="M132" i="4"/>
  <c r="I68" i="37"/>
  <c r="M158" i="4"/>
  <c r="I14" i="37"/>
  <c r="M140" i="4"/>
  <c r="I158" i="37"/>
  <c r="M154" i="4"/>
  <c r="I33" i="37"/>
  <c r="M72" i="4"/>
  <c r="I39" i="37"/>
  <c r="M105" i="4"/>
  <c r="I149" i="37"/>
  <c r="M98" i="4"/>
  <c r="I139" i="37"/>
  <c r="M172" i="4"/>
  <c r="I49" i="37"/>
  <c r="M152" i="4"/>
  <c r="I154" i="37"/>
  <c r="I152" i="37"/>
  <c r="M79" i="4"/>
  <c r="I128" i="37"/>
  <c r="I35" i="37"/>
  <c r="I172" i="37"/>
  <c r="I121" i="37"/>
  <c r="M96" i="4"/>
  <c r="I37" i="37"/>
  <c r="M141" i="4"/>
  <c r="I197" i="37"/>
  <c r="I67" i="37"/>
  <c r="M110" i="4"/>
  <c r="I135" i="37"/>
  <c r="M102" i="4"/>
  <c r="I63" i="37"/>
  <c r="I160" i="37"/>
  <c r="M156" i="4"/>
  <c r="I27" i="37"/>
  <c r="M202" i="4"/>
  <c r="I87" i="37"/>
  <c r="I153" i="37"/>
  <c r="M83" i="4"/>
  <c r="I100" i="37"/>
  <c r="M114" i="4"/>
  <c r="I161" i="37"/>
  <c r="M157" i="4"/>
  <c r="I75" i="37"/>
  <c r="I38" i="37"/>
  <c r="M100" i="4"/>
  <c r="M119" i="4"/>
  <c r="H7" i="4"/>
  <c r="K7" i="4" s="1"/>
  <c r="M7" i="4" l="1"/>
  <c r="M46" i="4"/>
  <c r="H11" i="37"/>
  <c r="I11" i="37"/>
  <c r="I54" i="37"/>
  <c r="M167" i="4"/>
  <c r="I134" i="37"/>
  <c r="M178" i="4"/>
  <c r="I181" i="37"/>
  <c r="M106" i="4"/>
  <c r="I104" i="37"/>
  <c r="M166" i="4"/>
  <c r="I108" i="37"/>
  <c r="M143" i="4"/>
  <c r="I78" i="37"/>
  <c r="M168" i="4"/>
  <c r="I79" i="37"/>
  <c r="M169" i="4"/>
  <c r="F207" i="4"/>
  <c r="B111" i="4"/>
  <c r="B182" i="37" s="1"/>
  <c r="A122" i="10"/>
  <c r="H124" i="10"/>
  <c r="D59" i="4"/>
  <c r="D28" i="37" s="1"/>
  <c r="F59" i="4"/>
  <c r="H118" i="10"/>
  <c r="H114" i="10"/>
  <c r="D107" i="10"/>
  <c r="B107" i="10"/>
  <c r="A107" i="10"/>
  <c r="H110" i="10"/>
  <c r="D152" i="4"/>
  <c r="B104" i="10"/>
  <c r="H103" i="10"/>
  <c r="H102" i="10"/>
  <c r="H100" i="10"/>
  <c r="G104" i="10"/>
  <c r="H104" i="10" s="1"/>
  <c r="F120" i="38" l="1"/>
  <c r="F48" i="37"/>
  <c r="D102" i="38"/>
  <c r="D49" i="37"/>
  <c r="F28" i="37"/>
  <c r="J59" i="4"/>
  <c r="L59" i="4" s="1"/>
  <c r="H59" i="4"/>
  <c r="K59" i="4" s="1"/>
  <c r="F57" i="4"/>
  <c r="J57" i="4" s="1"/>
  <c r="L57" i="4" s="1"/>
  <c r="J207" i="4"/>
  <c r="H207" i="4"/>
  <c r="I108" i="10"/>
  <c r="M59" i="4" l="1"/>
  <c r="H48" i="37"/>
  <c r="K207" i="4"/>
  <c r="L207" i="4"/>
  <c r="I120" i="38" s="1"/>
  <c r="H120" i="38"/>
  <c r="I5" i="38"/>
  <c r="F175" i="37"/>
  <c r="F5" i="38"/>
  <c r="H28" i="37"/>
  <c r="I28" i="37"/>
  <c r="I48" i="37"/>
  <c r="M207" i="4"/>
  <c r="H57" i="4"/>
  <c r="K57" i="4" s="1"/>
  <c r="M57" i="4" s="1"/>
  <c r="D91" i="10"/>
  <c r="H96" i="10"/>
  <c r="H95" i="10"/>
  <c r="H93" i="10"/>
  <c r="B88" i="10"/>
  <c r="D82" i="10"/>
  <c r="H87" i="10"/>
  <c r="H86" i="10"/>
  <c r="H84" i="10"/>
  <c r="H78" i="10"/>
  <c r="H79" i="10"/>
  <c r="F148" i="4"/>
  <c r="A67" i="10"/>
  <c r="H76" i="10"/>
  <c r="G88" i="10"/>
  <c r="H88" i="10" s="1"/>
  <c r="H71" i="10"/>
  <c r="D179" i="4"/>
  <c r="D67" i="10"/>
  <c r="F69" i="10"/>
  <c r="H69" i="10" s="1"/>
  <c r="F193" i="4"/>
  <c r="D62" i="10"/>
  <c r="D56" i="10"/>
  <c r="D57" i="10"/>
  <c r="D50" i="10"/>
  <c r="F46" i="10"/>
  <c r="D44" i="10"/>
  <c r="F64" i="10"/>
  <c r="F58" i="10"/>
  <c r="F52" i="10"/>
  <c r="F39" i="10"/>
  <c r="G40" i="10"/>
  <c r="G39" i="10"/>
  <c r="G46" i="10" s="1"/>
  <c r="G52" i="10" s="1"/>
  <c r="G58" i="10" s="1"/>
  <c r="G64" i="10" s="1"/>
  <c r="H34" i="10"/>
  <c r="H33" i="10"/>
  <c r="H32" i="10"/>
  <c r="H25" i="10"/>
  <c r="H24" i="10"/>
  <c r="H23" i="10"/>
  <c r="H22" i="10"/>
  <c r="H21" i="10"/>
  <c r="H20" i="10"/>
  <c r="H16" i="10"/>
  <c r="H11" i="10"/>
  <c r="I17" i="4" s="1"/>
  <c r="H5" i="10"/>
  <c r="D132" i="4"/>
  <c r="B191" i="4"/>
  <c r="B189" i="4"/>
  <c r="F186" i="4"/>
  <c r="F185" i="4"/>
  <c r="F184" i="4"/>
  <c r="F183" i="4"/>
  <c r="F138" i="4"/>
  <c r="F137" i="4"/>
  <c r="F136" i="4"/>
  <c r="F135" i="4"/>
  <c r="B143" i="4"/>
  <c r="B141" i="4"/>
  <c r="F49" i="4"/>
  <c r="F50" i="4"/>
  <c r="G26" i="10"/>
  <c r="H26" i="10" s="1"/>
  <c r="B96" i="38" l="1"/>
  <c r="B37" i="37"/>
  <c r="B146" i="38"/>
  <c r="B108" i="37"/>
  <c r="F117" i="37"/>
  <c r="F71" i="38"/>
  <c r="B66" i="37"/>
  <c r="B128" i="38"/>
  <c r="F111" i="37"/>
  <c r="F63" i="38"/>
  <c r="B138" i="38"/>
  <c r="B85" i="37"/>
  <c r="F83" i="37"/>
  <c r="F18" i="38"/>
  <c r="F102" i="37"/>
  <c r="F34" i="38"/>
  <c r="F88" i="37"/>
  <c r="F17" i="38"/>
  <c r="F57" i="37"/>
  <c r="F30" i="38"/>
  <c r="J50" i="4"/>
  <c r="F114" i="37"/>
  <c r="F143" i="38"/>
  <c r="F118" i="37"/>
  <c r="F72" i="38"/>
  <c r="J17" i="4"/>
  <c r="G122" i="38"/>
  <c r="D42" i="37"/>
  <c r="D76" i="38"/>
  <c r="D184" i="37"/>
  <c r="D66" i="38"/>
  <c r="F189" i="37"/>
  <c r="F134" i="38"/>
  <c r="J49" i="4"/>
  <c r="F15" i="37"/>
  <c r="F19" i="38"/>
  <c r="F112" i="37"/>
  <c r="F64" i="38"/>
  <c r="F103" i="37"/>
  <c r="F35" i="38"/>
  <c r="F29" i="38"/>
  <c r="F18" i="37"/>
  <c r="H175" i="37"/>
  <c r="I175" i="37"/>
  <c r="H5" i="38"/>
  <c r="H49" i="4"/>
  <c r="J185" i="4"/>
  <c r="H185" i="4"/>
  <c r="H149" i="4"/>
  <c r="J149" i="4"/>
  <c r="J135" i="4"/>
  <c r="H135" i="4"/>
  <c r="H136" i="4"/>
  <c r="J136" i="4"/>
  <c r="J193" i="4"/>
  <c r="H193" i="4"/>
  <c r="H148" i="4"/>
  <c r="J148" i="4"/>
  <c r="J137" i="4"/>
  <c r="H137" i="4"/>
  <c r="H186" i="4"/>
  <c r="J186" i="4"/>
  <c r="J184" i="4"/>
  <c r="H184" i="4"/>
  <c r="J138" i="4"/>
  <c r="H138" i="4"/>
  <c r="H50" i="4"/>
  <c r="J183" i="4"/>
  <c r="H183" i="4"/>
  <c r="B192" i="4"/>
  <c r="B144" i="4"/>
  <c r="H58" i="10"/>
  <c r="H46" i="10"/>
  <c r="H40" i="10"/>
  <c r="G47" i="10"/>
  <c r="H52" i="10"/>
  <c r="H64" i="10"/>
  <c r="H39" i="10"/>
  <c r="I29" i="10"/>
  <c r="I18" i="10"/>
  <c r="H42" i="4" s="1"/>
  <c r="F20" i="4"/>
  <c r="F112" i="4"/>
  <c r="L183" i="4" l="1"/>
  <c r="I72" i="38" s="1"/>
  <c r="H72" i="38"/>
  <c r="F38" i="38"/>
  <c r="F41" i="37"/>
  <c r="J20" i="4"/>
  <c r="L20" i="4" s="1"/>
  <c r="M20" i="4" s="1"/>
  <c r="K50" i="4"/>
  <c r="I114" i="37" s="1"/>
  <c r="H114" i="37"/>
  <c r="H34" i="38"/>
  <c r="L137" i="4"/>
  <c r="I34" i="38" s="1"/>
  <c r="H71" i="38"/>
  <c r="L135" i="4"/>
  <c r="I71" i="38" s="1"/>
  <c r="H5" i="37"/>
  <c r="K42" i="4"/>
  <c r="H88" i="37"/>
  <c r="K138" i="4"/>
  <c r="I88" i="37" s="1"/>
  <c r="H189" i="37"/>
  <c r="K148" i="4"/>
  <c r="I189" i="37" s="1"/>
  <c r="L50" i="4"/>
  <c r="H143" i="38"/>
  <c r="H112" i="37"/>
  <c r="K184" i="4"/>
  <c r="I112" i="37" s="1"/>
  <c r="H103" i="37"/>
  <c r="K185" i="4"/>
  <c r="I103" i="37" s="1"/>
  <c r="F24" i="38"/>
  <c r="F25" i="37"/>
  <c r="H17" i="38"/>
  <c r="L138" i="4"/>
  <c r="I17" i="38" s="1"/>
  <c r="I37" i="10"/>
  <c r="H57" i="37"/>
  <c r="K193" i="4"/>
  <c r="I57" i="37" s="1"/>
  <c r="B144" i="38"/>
  <c r="B93" i="37"/>
  <c r="L184" i="4"/>
  <c r="I64" i="38" s="1"/>
  <c r="H64" i="38"/>
  <c r="L193" i="4"/>
  <c r="I30" i="38" s="1"/>
  <c r="H30" i="38"/>
  <c r="H35" i="38"/>
  <c r="L185" i="4"/>
  <c r="I35" i="38" s="1"/>
  <c r="H102" i="37"/>
  <c r="K137" i="4"/>
  <c r="I102" i="37" s="1"/>
  <c r="B132" i="38"/>
  <c r="B70" i="37"/>
  <c r="L186" i="4"/>
  <c r="I18" i="38" s="1"/>
  <c r="H18" i="38"/>
  <c r="H63" i="38"/>
  <c r="L136" i="4"/>
  <c r="I63" i="38" s="1"/>
  <c r="K49" i="4"/>
  <c r="I15" i="37" s="1"/>
  <c r="H15" i="37"/>
  <c r="L49" i="4"/>
  <c r="H19" i="38"/>
  <c r="L17" i="4"/>
  <c r="H122" i="38"/>
  <c r="H117" i="37"/>
  <c r="K135" i="4"/>
  <c r="I117" i="37" s="1"/>
  <c r="H134" i="38"/>
  <c r="L148" i="4"/>
  <c r="I134" i="38" s="1"/>
  <c r="H118" i="37"/>
  <c r="K183" i="4"/>
  <c r="I118" i="37" s="1"/>
  <c r="H83" i="37"/>
  <c r="K186" i="4"/>
  <c r="I83" i="37" s="1"/>
  <c r="H111" i="37"/>
  <c r="K136" i="4"/>
  <c r="I111" i="37" s="1"/>
  <c r="H29" i="38"/>
  <c r="L149" i="4"/>
  <c r="H18" i="37"/>
  <c r="K149" i="4"/>
  <c r="I18" i="37" s="1"/>
  <c r="M148" i="4"/>
  <c r="M183" i="4"/>
  <c r="M186" i="4"/>
  <c r="M185" i="4"/>
  <c r="M137" i="4"/>
  <c r="M138" i="4"/>
  <c r="J112" i="4"/>
  <c r="H112" i="4"/>
  <c r="H20" i="4"/>
  <c r="K20" i="4" s="1"/>
  <c r="G53" i="10"/>
  <c r="H47" i="10"/>
  <c r="I44" i="10" s="1"/>
  <c r="G162" i="4" l="1"/>
  <c r="G193" i="37" s="1"/>
  <c r="M135" i="4"/>
  <c r="G161" i="4"/>
  <c r="G192" i="37" s="1"/>
  <c r="I122" i="38"/>
  <c r="M193" i="4"/>
  <c r="H25" i="37"/>
  <c r="K112" i="4"/>
  <c r="I25" i="37" s="1"/>
  <c r="M184" i="4"/>
  <c r="I143" i="38"/>
  <c r="M50" i="4"/>
  <c r="M42" i="4"/>
  <c r="I5" i="37"/>
  <c r="H24" i="38"/>
  <c r="L112" i="4"/>
  <c r="I24" i="38" s="1"/>
  <c r="M136" i="4"/>
  <c r="M49" i="4"/>
  <c r="I19" i="38"/>
  <c r="M149" i="4"/>
  <c r="I29" i="38"/>
  <c r="H41" i="37"/>
  <c r="I41" i="37"/>
  <c r="H38" i="38"/>
  <c r="I38" i="38"/>
  <c r="M112" i="4"/>
  <c r="G59" i="10"/>
  <c r="H53" i="10"/>
  <c r="I50" i="10" s="1"/>
  <c r="H85" i="4"/>
  <c r="H161" i="4" l="1"/>
  <c r="G163" i="4"/>
  <c r="G194" i="37" s="1"/>
  <c r="H162" i="4"/>
  <c r="H34" i="37"/>
  <c r="K85" i="4"/>
  <c r="I34" i="37" s="1"/>
  <c r="G65" i="10"/>
  <c r="H59" i="10"/>
  <c r="I56" i="10" s="1"/>
  <c r="F54" i="4"/>
  <c r="J54" i="4" s="1"/>
  <c r="L54" i="4" s="1"/>
  <c r="F10" i="4"/>
  <c r="H193" i="37" l="1"/>
  <c r="K162" i="4"/>
  <c r="F84" i="38"/>
  <c r="J10" i="4"/>
  <c r="L10" i="4" s="1"/>
  <c r="F94" i="37"/>
  <c r="H163" i="4"/>
  <c r="H164" i="4"/>
  <c r="K164" i="4" s="1"/>
  <c r="I195" i="37" s="1"/>
  <c r="G164" i="4"/>
  <c r="G195" i="37" s="1"/>
  <c r="K161" i="4"/>
  <c r="H192" i="37"/>
  <c r="M85" i="4"/>
  <c r="F6" i="38"/>
  <c r="F174" i="37"/>
  <c r="H10" i="4"/>
  <c r="K10" i="4" s="1"/>
  <c r="H54" i="4"/>
  <c r="K54" i="4" s="1"/>
  <c r="M54" i="4" s="1"/>
  <c r="G70" i="10"/>
  <c r="H65" i="10"/>
  <c r="I62" i="10" s="1"/>
  <c r="H16" i="4"/>
  <c r="K16" i="4" s="1"/>
  <c r="M16" i="4" s="1"/>
  <c r="I5" i="10"/>
  <c r="I16" i="10"/>
  <c r="H17" i="4"/>
  <c r="K17" i="4" s="1"/>
  <c r="M17" i="4" s="1"/>
  <c r="I11" i="10"/>
  <c r="H195" i="37" l="1"/>
  <c r="H194" i="37"/>
  <c r="K163" i="4"/>
  <c r="M10" i="4"/>
  <c r="G165" i="4"/>
  <c r="G196" i="37" s="1"/>
  <c r="I193" i="37"/>
  <c r="M162" i="4"/>
  <c r="I192" i="37"/>
  <c r="M161" i="4"/>
  <c r="H150" i="37"/>
  <c r="I150" i="37"/>
  <c r="H105" i="37"/>
  <c r="I105" i="37"/>
  <c r="H84" i="38"/>
  <c r="I84" i="38"/>
  <c r="H94" i="37"/>
  <c r="I94" i="37"/>
  <c r="I6" i="38"/>
  <c r="H6" i="38"/>
  <c r="H174" i="37"/>
  <c r="I174" i="37"/>
  <c r="M164" i="4"/>
  <c r="G77" i="10"/>
  <c r="H70" i="10"/>
  <c r="I67" i="10" s="1"/>
  <c r="G180" i="4" s="1"/>
  <c r="F66" i="4"/>
  <c r="F45" i="4"/>
  <c r="F73" i="4"/>
  <c r="F36" i="4"/>
  <c r="F6" i="4"/>
  <c r="F10" i="37" s="1"/>
  <c r="F204" i="4"/>
  <c r="F200" i="4"/>
  <c r="F108" i="4"/>
  <c r="F86" i="4"/>
  <c r="F30" i="4"/>
  <c r="F13" i="4"/>
  <c r="J36" i="4" l="1"/>
  <c r="L36" i="4" s="1"/>
  <c r="F22" i="37"/>
  <c r="F36" i="38"/>
  <c r="F72" i="37"/>
  <c r="F9" i="38"/>
  <c r="J45" i="4"/>
  <c r="F7" i="37"/>
  <c r="F55" i="37"/>
  <c r="J66" i="4"/>
  <c r="L66" i="4" s="1"/>
  <c r="J13" i="4"/>
  <c r="L13" i="4" s="1"/>
  <c r="F56" i="38"/>
  <c r="F59" i="37"/>
  <c r="H165" i="4"/>
  <c r="I194" i="37"/>
  <c r="M163" i="4"/>
  <c r="F125" i="38"/>
  <c r="F64" i="37"/>
  <c r="J30" i="4"/>
  <c r="L30" i="4" s="1"/>
  <c r="M30" i="4" s="1"/>
  <c r="G200" i="37"/>
  <c r="H180" i="4"/>
  <c r="F103" i="38"/>
  <c r="F76" i="37"/>
  <c r="H77" i="10"/>
  <c r="I74" i="10" s="1"/>
  <c r="G85" i="10"/>
  <c r="H85" i="10" s="1"/>
  <c r="I82" i="10" s="1"/>
  <c r="G94" i="10"/>
  <c r="F93" i="38"/>
  <c r="F127" i="37"/>
  <c r="F151" i="37"/>
  <c r="F137" i="38"/>
  <c r="F140" i="37"/>
  <c r="F151" i="38"/>
  <c r="H30" i="4"/>
  <c r="K30" i="4" s="1"/>
  <c r="H86" i="4"/>
  <c r="J86" i="4"/>
  <c r="H108" i="4"/>
  <c r="J108" i="4"/>
  <c r="H45" i="4"/>
  <c r="H73" i="4"/>
  <c r="J73" i="4"/>
  <c r="J200" i="4"/>
  <c r="H200" i="4"/>
  <c r="H66" i="4"/>
  <c r="H13" i="4"/>
  <c r="K13" i="4" s="1"/>
  <c r="J204" i="4"/>
  <c r="H204" i="4"/>
  <c r="H36" i="4"/>
  <c r="K36" i="4" s="1"/>
  <c r="J6" i="4"/>
  <c r="L6" i="4" s="1"/>
  <c r="H6" i="4"/>
  <c r="K6" i="4" s="1"/>
  <c r="F205" i="4"/>
  <c r="F197" i="4"/>
  <c r="F117" i="4"/>
  <c r="F76" i="4"/>
  <c r="F74" i="4"/>
  <c r="F22" i="4"/>
  <c r="F37" i="4"/>
  <c r="F27" i="4"/>
  <c r="F23" i="4"/>
  <c r="F21" i="4"/>
  <c r="F15" i="4"/>
  <c r="A27" i="6"/>
  <c r="B25" i="6"/>
  <c r="A25" i="6"/>
  <c r="B23" i="6"/>
  <c r="A23" i="6"/>
  <c r="B21" i="6"/>
  <c r="A21" i="6"/>
  <c r="B19" i="6"/>
  <c r="A19" i="6"/>
  <c r="B17" i="6"/>
  <c r="A17" i="6"/>
  <c r="B15" i="6"/>
  <c r="A15" i="6"/>
  <c r="B13" i="6"/>
  <c r="A13" i="6"/>
  <c r="B11" i="6"/>
  <c r="A11" i="6"/>
  <c r="B9" i="6"/>
  <c r="A9" i="6"/>
  <c r="B7" i="6"/>
  <c r="A7" i="6"/>
  <c r="B5" i="6"/>
  <c r="A5" i="6"/>
  <c r="B3" i="6"/>
  <c r="A3" i="6"/>
  <c r="F88" i="4"/>
  <c r="H7" i="37" l="1"/>
  <c r="K45" i="4"/>
  <c r="I7" i="37" s="1"/>
  <c r="J37" i="4"/>
  <c r="L37" i="4" s="1"/>
  <c r="F45" i="37"/>
  <c r="H36" i="38"/>
  <c r="L73" i="4"/>
  <c r="I36" i="38" s="1"/>
  <c r="L45" i="4"/>
  <c r="H9" i="38"/>
  <c r="J22" i="4"/>
  <c r="L22" i="4" s="1"/>
  <c r="F149" i="38"/>
  <c r="F113" i="37"/>
  <c r="H72" i="37"/>
  <c r="K73" i="4"/>
  <c r="I72" i="37" s="1"/>
  <c r="H140" i="37"/>
  <c r="K204" i="4"/>
  <c r="I140" i="37" s="1"/>
  <c r="F12" i="38"/>
  <c r="F60" i="37"/>
  <c r="H137" i="38"/>
  <c r="L108" i="4"/>
  <c r="I137" i="38" s="1"/>
  <c r="F31" i="37"/>
  <c r="J15" i="4"/>
  <c r="L15" i="4" s="1"/>
  <c r="M15" i="4" s="1"/>
  <c r="F73" i="38"/>
  <c r="F20" i="37"/>
  <c r="F22" i="38"/>
  <c r="H151" i="37"/>
  <c r="K108" i="4"/>
  <c r="I151" i="37" s="1"/>
  <c r="K180" i="4"/>
  <c r="H200" i="37"/>
  <c r="F74" i="38"/>
  <c r="F106" i="37"/>
  <c r="L204" i="4"/>
  <c r="I151" i="38" s="1"/>
  <c r="H151" i="38"/>
  <c r="K165" i="4"/>
  <c r="H196" i="37"/>
  <c r="F139" i="38"/>
  <c r="J21" i="4"/>
  <c r="L21" i="4" s="1"/>
  <c r="F96" i="37"/>
  <c r="F68" i="38"/>
  <c r="F30" i="37"/>
  <c r="H55" i="37"/>
  <c r="K66" i="4"/>
  <c r="I55" i="37" s="1"/>
  <c r="H93" i="38"/>
  <c r="L86" i="4"/>
  <c r="I93" i="38" s="1"/>
  <c r="F123" i="37"/>
  <c r="F55" i="38"/>
  <c r="F98" i="37"/>
  <c r="J23" i="4"/>
  <c r="L23" i="4" s="1"/>
  <c r="F136" i="38"/>
  <c r="F97" i="37"/>
  <c r="F148" i="38"/>
  <c r="H76" i="37"/>
  <c r="K200" i="4"/>
  <c r="I76" i="37" s="1"/>
  <c r="H127" i="37"/>
  <c r="K86" i="4"/>
  <c r="I127" i="37" s="1"/>
  <c r="M13" i="4"/>
  <c r="F133" i="38"/>
  <c r="J27" i="4"/>
  <c r="L27" i="4" s="1"/>
  <c r="F101" i="37"/>
  <c r="L200" i="4"/>
  <c r="I103" i="38" s="1"/>
  <c r="H103" i="38"/>
  <c r="H94" i="10"/>
  <c r="I91" i="10" s="1"/>
  <c r="G111" i="10"/>
  <c r="G101" i="10"/>
  <c r="H101" i="10" s="1"/>
  <c r="I98" i="10" s="1"/>
  <c r="M36" i="4"/>
  <c r="H125" i="38"/>
  <c r="I125" i="38"/>
  <c r="H64" i="37"/>
  <c r="I64" i="37"/>
  <c r="H59" i="37"/>
  <c r="I59" i="37"/>
  <c r="H56" i="38"/>
  <c r="I56" i="38"/>
  <c r="H10" i="37"/>
  <c r="I10" i="37"/>
  <c r="H22" i="37"/>
  <c r="I22" i="37"/>
  <c r="M86" i="4"/>
  <c r="M108" i="4"/>
  <c r="H21" i="4"/>
  <c r="K21" i="4" s="1"/>
  <c r="J197" i="4"/>
  <c r="H197" i="4"/>
  <c r="H15" i="4"/>
  <c r="K15" i="4" s="1"/>
  <c r="H23" i="4"/>
  <c r="K23" i="4" s="1"/>
  <c r="J205" i="4"/>
  <c r="H205" i="4"/>
  <c r="J88" i="4"/>
  <c r="H88" i="4"/>
  <c r="H27" i="4"/>
  <c r="K27" i="4" s="1"/>
  <c r="H117" i="4"/>
  <c r="J117" i="4"/>
  <c r="H37" i="4"/>
  <c r="K37" i="4" s="1"/>
  <c r="H22" i="4"/>
  <c r="K22" i="4" s="1"/>
  <c r="J74" i="4"/>
  <c r="H74" i="4"/>
  <c r="J76" i="4"/>
  <c r="H76" i="4"/>
  <c r="F206" i="4"/>
  <c r="F24" i="4"/>
  <c r="F198" i="4"/>
  <c r="F38" i="4"/>
  <c r="N33" i="4"/>
  <c r="F8" i="4"/>
  <c r="M45" i="4" l="1"/>
  <c r="I9" i="38"/>
  <c r="J24" i="4"/>
  <c r="L24" i="4" s="1"/>
  <c r="F99" i="37"/>
  <c r="F141" i="38"/>
  <c r="L117" i="4"/>
  <c r="I22" i="38" s="1"/>
  <c r="H22" i="38"/>
  <c r="M73" i="4"/>
  <c r="G115" i="10"/>
  <c r="H111" i="10"/>
  <c r="G109" i="10" s="1"/>
  <c r="H109" i="10" s="1"/>
  <c r="M23" i="4"/>
  <c r="M21" i="4"/>
  <c r="H20" i="37"/>
  <c r="K117" i="4"/>
  <c r="I20" i="37" s="1"/>
  <c r="H60" i="37"/>
  <c r="K76" i="4"/>
  <c r="I60" i="37" s="1"/>
  <c r="H123" i="37"/>
  <c r="K88" i="4"/>
  <c r="I123" i="37" s="1"/>
  <c r="M180" i="4"/>
  <c r="I200" i="37"/>
  <c r="F82" i="38"/>
  <c r="F47" i="37"/>
  <c r="H30" i="37"/>
  <c r="K197" i="4"/>
  <c r="I30" i="37" s="1"/>
  <c r="H12" i="38"/>
  <c r="L76" i="4"/>
  <c r="I12" i="38" s="1"/>
  <c r="H106" i="37"/>
  <c r="K74" i="4"/>
  <c r="I106" i="37" s="1"/>
  <c r="H55" i="38"/>
  <c r="L88" i="4"/>
  <c r="I55" i="38" s="1"/>
  <c r="M37" i="4"/>
  <c r="H68" i="38"/>
  <c r="L197" i="4"/>
  <c r="I68" i="38" s="1"/>
  <c r="F70" i="38"/>
  <c r="J8" i="4"/>
  <c r="L8" i="4" s="1"/>
  <c r="F81" i="37"/>
  <c r="H74" i="38"/>
  <c r="L74" i="4"/>
  <c r="I74" i="38" s="1"/>
  <c r="M204" i="4"/>
  <c r="M27" i="4"/>
  <c r="I196" i="37"/>
  <c r="M165" i="4"/>
  <c r="N160" i="4" s="1"/>
  <c r="M22" i="4"/>
  <c r="F53" i="37"/>
  <c r="F121" i="38"/>
  <c r="H97" i="37"/>
  <c r="K205" i="4"/>
  <c r="I97" i="37" s="1"/>
  <c r="F24" i="37"/>
  <c r="J38" i="4"/>
  <c r="L38" i="4" s="1"/>
  <c r="H148" i="38"/>
  <c r="L205" i="4"/>
  <c r="I148" i="38" s="1"/>
  <c r="M200" i="4"/>
  <c r="M66" i="4"/>
  <c r="H45" i="37"/>
  <c r="I45" i="37"/>
  <c r="H98" i="37"/>
  <c r="I98" i="37"/>
  <c r="H96" i="37"/>
  <c r="I96" i="37"/>
  <c r="H101" i="37"/>
  <c r="I101" i="37"/>
  <c r="I133" i="38"/>
  <c r="H133" i="38"/>
  <c r="H113" i="37"/>
  <c r="I113" i="37"/>
  <c r="H149" i="38"/>
  <c r="I149" i="38"/>
  <c r="H136" i="38"/>
  <c r="I136" i="38"/>
  <c r="H139" i="38"/>
  <c r="I139" i="38"/>
  <c r="H31" i="37"/>
  <c r="I31" i="37"/>
  <c r="H73" i="38"/>
  <c r="I73" i="38"/>
  <c r="N39" i="4"/>
  <c r="C11" i="6" s="1"/>
  <c r="F11" i="6" s="1"/>
  <c r="N63" i="4"/>
  <c r="C13" i="6" s="1"/>
  <c r="E13" i="6" s="1"/>
  <c r="M88" i="4"/>
  <c r="M6" i="4"/>
  <c r="M205" i="4"/>
  <c r="H24" i="4"/>
  <c r="K24" i="4" s="1"/>
  <c r="J206" i="4"/>
  <c r="H206" i="4"/>
  <c r="H38" i="4"/>
  <c r="K38" i="4" s="1"/>
  <c r="H8" i="4"/>
  <c r="K8" i="4" s="1"/>
  <c r="J198" i="4"/>
  <c r="H198" i="4"/>
  <c r="F199" i="4"/>
  <c r="C23" i="6"/>
  <c r="E23" i="6" s="1"/>
  <c r="E24" i="6" s="1"/>
  <c r="C7" i="6"/>
  <c r="E7" i="6" s="1"/>
  <c r="XEW29" i="4"/>
  <c r="XEX29" i="4" s="1"/>
  <c r="XDQ29" i="4"/>
  <c r="XDR29" i="4" s="1"/>
  <c r="XCK29" i="4"/>
  <c r="XCL29" i="4" s="1"/>
  <c r="XBE29" i="4"/>
  <c r="XBF29" i="4" s="1"/>
  <c r="WZY29" i="4"/>
  <c r="WZZ29" i="4" s="1"/>
  <c r="WYS29" i="4"/>
  <c r="WYT29" i="4" s="1"/>
  <c r="WXM29" i="4"/>
  <c r="WXN29" i="4" s="1"/>
  <c r="WWG29" i="4"/>
  <c r="WWH29" i="4" s="1"/>
  <c r="WVA29" i="4"/>
  <c r="WVB29" i="4" s="1"/>
  <c r="WTU29" i="4"/>
  <c r="WTV29" i="4" s="1"/>
  <c r="WSO29" i="4"/>
  <c r="WSP29" i="4" s="1"/>
  <c r="WRI29" i="4"/>
  <c r="WRJ29" i="4" s="1"/>
  <c r="WQC29" i="4"/>
  <c r="WQD29" i="4" s="1"/>
  <c r="WOW29" i="4"/>
  <c r="WOX29" i="4" s="1"/>
  <c r="WNQ29" i="4"/>
  <c r="WNR29" i="4" s="1"/>
  <c r="WMK29" i="4"/>
  <c r="WML29" i="4" s="1"/>
  <c r="WLE29" i="4"/>
  <c r="WLF29" i="4" s="1"/>
  <c r="WJY29" i="4"/>
  <c r="WJZ29" i="4" s="1"/>
  <c r="WIS29" i="4"/>
  <c r="WIT29" i="4" s="1"/>
  <c r="WHM29" i="4"/>
  <c r="WHN29" i="4" s="1"/>
  <c r="WGG29" i="4"/>
  <c r="WGH29" i="4" s="1"/>
  <c r="WFA29" i="4"/>
  <c r="WFB29" i="4" s="1"/>
  <c r="WDU29" i="4"/>
  <c r="WDV29" i="4" s="1"/>
  <c r="WCO29" i="4"/>
  <c r="WCP29" i="4" s="1"/>
  <c r="WBI29" i="4"/>
  <c r="WBJ29" i="4" s="1"/>
  <c r="WAC29" i="4"/>
  <c r="WAD29" i="4" s="1"/>
  <c r="VYW29" i="4"/>
  <c r="VYX29" i="4" s="1"/>
  <c r="VXQ29" i="4"/>
  <c r="VXR29" i="4" s="1"/>
  <c r="VWK29" i="4"/>
  <c r="VWL29" i="4" s="1"/>
  <c r="VVE29" i="4"/>
  <c r="VVF29" i="4" s="1"/>
  <c r="VTY29" i="4"/>
  <c r="VTZ29" i="4" s="1"/>
  <c r="VSS29" i="4"/>
  <c r="VST29" i="4" s="1"/>
  <c r="VRM29" i="4"/>
  <c r="VRN29" i="4" s="1"/>
  <c r="VQG29" i="4"/>
  <c r="VQH29" i="4" s="1"/>
  <c r="VPA29" i="4"/>
  <c r="VPB29" i="4" s="1"/>
  <c r="VNU29" i="4"/>
  <c r="VNV29" i="4" s="1"/>
  <c r="VMO29" i="4"/>
  <c r="VMP29" i="4" s="1"/>
  <c r="VLI29" i="4"/>
  <c r="VLJ29" i="4" s="1"/>
  <c r="VKC29" i="4"/>
  <c r="VKD29" i="4" s="1"/>
  <c r="VIW29" i="4"/>
  <c r="VIX29" i="4" s="1"/>
  <c r="VHQ29" i="4"/>
  <c r="VHR29" i="4" s="1"/>
  <c r="VGK29" i="4"/>
  <c r="VGL29" i="4" s="1"/>
  <c r="VFE29" i="4"/>
  <c r="VFF29" i="4" s="1"/>
  <c r="VDY29" i="4"/>
  <c r="VDZ29" i="4" s="1"/>
  <c r="VCS29" i="4"/>
  <c r="VCT29" i="4" s="1"/>
  <c r="VBM29" i="4"/>
  <c r="VBN29" i="4" s="1"/>
  <c r="VAG29" i="4"/>
  <c r="VAH29" i="4" s="1"/>
  <c r="UZA29" i="4"/>
  <c r="UZB29" i="4" s="1"/>
  <c r="UXU29" i="4"/>
  <c r="UXV29" i="4" s="1"/>
  <c r="UWO29" i="4"/>
  <c r="UWP29" i="4" s="1"/>
  <c r="UVI29" i="4"/>
  <c r="UVJ29" i="4" s="1"/>
  <c r="UUC29" i="4"/>
  <c r="UUD29" i="4" s="1"/>
  <c r="USW29" i="4"/>
  <c r="USX29" i="4" s="1"/>
  <c r="URQ29" i="4"/>
  <c r="URR29" i="4" s="1"/>
  <c r="UQK29" i="4"/>
  <c r="UQL29" i="4" s="1"/>
  <c r="UPE29" i="4"/>
  <c r="UPF29" i="4" s="1"/>
  <c r="XEO29" i="4"/>
  <c r="XEP29" i="4" s="1"/>
  <c r="XDI29" i="4"/>
  <c r="XDJ29" i="4" s="1"/>
  <c r="XCC29" i="4"/>
  <c r="XCD29" i="4" s="1"/>
  <c r="XAW29" i="4"/>
  <c r="XAX29" i="4" s="1"/>
  <c r="WZQ29" i="4"/>
  <c r="WZR29" i="4" s="1"/>
  <c r="WYK29" i="4"/>
  <c r="WYL29" i="4" s="1"/>
  <c r="WXE29" i="4"/>
  <c r="WXF29" i="4" s="1"/>
  <c r="WVY29" i="4"/>
  <c r="WVZ29" i="4" s="1"/>
  <c r="WUS29" i="4"/>
  <c r="WUT29" i="4" s="1"/>
  <c r="WTM29" i="4"/>
  <c r="WTN29" i="4" s="1"/>
  <c r="WSG29" i="4"/>
  <c r="WSH29" i="4" s="1"/>
  <c r="WRA29" i="4"/>
  <c r="WRB29" i="4" s="1"/>
  <c r="WPU29" i="4"/>
  <c r="WPV29" i="4" s="1"/>
  <c r="WOO29" i="4"/>
  <c r="WOP29" i="4" s="1"/>
  <c r="WNI29" i="4"/>
  <c r="WNJ29" i="4" s="1"/>
  <c r="WMC29" i="4"/>
  <c r="WMD29" i="4" s="1"/>
  <c r="WKW29" i="4"/>
  <c r="WKX29" i="4" s="1"/>
  <c r="WJQ29" i="4"/>
  <c r="WJR29" i="4" s="1"/>
  <c r="WIK29" i="4"/>
  <c r="WIL29" i="4" s="1"/>
  <c r="WHE29" i="4"/>
  <c r="WHF29" i="4" s="1"/>
  <c r="WFY29" i="4"/>
  <c r="WFZ29" i="4" s="1"/>
  <c r="WES29" i="4"/>
  <c r="WET29" i="4" s="1"/>
  <c r="WDM29" i="4"/>
  <c r="WDN29" i="4" s="1"/>
  <c r="WCG29" i="4"/>
  <c r="WCH29" i="4" s="1"/>
  <c r="WBA29" i="4"/>
  <c r="WBB29" i="4" s="1"/>
  <c r="VZU29" i="4"/>
  <c r="VZV29" i="4" s="1"/>
  <c r="VYO29" i="4"/>
  <c r="VYP29" i="4" s="1"/>
  <c r="VXI29" i="4"/>
  <c r="VXJ29" i="4" s="1"/>
  <c r="VWC29" i="4"/>
  <c r="VWD29" i="4" s="1"/>
  <c r="VUW29" i="4"/>
  <c r="VUX29" i="4" s="1"/>
  <c r="VTQ29" i="4"/>
  <c r="VTR29" i="4" s="1"/>
  <c r="VSK29" i="4"/>
  <c r="VSL29" i="4" s="1"/>
  <c r="VRE29" i="4"/>
  <c r="VRF29" i="4" s="1"/>
  <c r="VPY29" i="4"/>
  <c r="VPZ29" i="4" s="1"/>
  <c r="VOS29" i="4"/>
  <c r="VOT29" i="4" s="1"/>
  <c r="VNM29" i="4"/>
  <c r="VNN29" i="4" s="1"/>
  <c r="VMG29" i="4"/>
  <c r="VMH29" i="4" s="1"/>
  <c r="VLA29" i="4"/>
  <c r="VLB29" i="4" s="1"/>
  <c r="VJU29" i="4"/>
  <c r="VJV29" i="4" s="1"/>
  <c r="VIO29" i="4"/>
  <c r="VIP29" i="4" s="1"/>
  <c r="VHI29" i="4"/>
  <c r="VHJ29" i="4" s="1"/>
  <c r="VGC29" i="4"/>
  <c r="VGD29" i="4" s="1"/>
  <c r="VEW29" i="4"/>
  <c r="VEX29" i="4" s="1"/>
  <c r="VDQ29" i="4"/>
  <c r="VDR29" i="4" s="1"/>
  <c r="VCK29" i="4"/>
  <c r="VCL29" i="4" s="1"/>
  <c r="VBE29" i="4"/>
  <c r="VBF29" i="4" s="1"/>
  <c r="UZY29" i="4"/>
  <c r="UZZ29" i="4" s="1"/>
  <c r="UYS29" i="4"/>
  <c r="UYT29" i="4" s="1"/>
  <c r="UXM29" i="4"/>
  <c r="UXN29" i="4" s="1"/>
  <c r="UWG29" i="4"/>
  <c r="UWH29" i="4" s="1"/>
  <c r="UVA29" i="4"/>
  <c r="UVB29" i="4" s="1"/>
  <c r="UTU29" i="4"/>
  <c r="UTV29" i="4" s="1"/>
  <c r="USO29" i="4"/>
  <c r="USP29" i="4" s="1"/>
  <c r="URI29" i="4"/>
  <c r="URJ29" i="4" s="1"/>
  <c r="UQC29" i="4"/>
  <c r="UQD29" i="4" s="1"/>
  <c r="UOW29" i="4"/>
  <c r="UOX29" i="4" s="1"/>
  <c r="XEG29" i="4"/>
  <c r="XEH29" i="4" s="1"/>
  <c r="XBM29" i="4"/>
  <c r="XBN29" i="4" s="1"/>
  <c r="WUK29" i="4"/>
  <c r="WUL29" i="4" s="1"/>
  <c r="WRQ29" i="4"/>
  <c r="WRR29" i="4" s="1"/>
  <c r="WKO29" i="4"/>
  <c r="WKP29" i="4" s="1"/>
  <c r="WHU29" i="4"/>
  <c r="WHV29" i="4" s="1"/>
  <c r="WAS29" i="4"/>
  <c r="WAT29" i="4" s="1"/>
  <c r="VXY29" i="4"/>
  <c r="VXZ29" i="4" s="1"/>
  <c r="VQW29" i="4"/>
  <c r="VQX29" i="4" s="1"/>
  <c r="VOC29" i="4"/>
  <c r="VOD29" i="4" s="1"/>
  <c r="VHA29" i="4"/>
  <c r="VHB29" i="4" s="1"/>
  <c r="VEG29" i="4"/>
  <c r="VEH29" i="4" s="1"/>
  <c r="UXE29" i="4"/>
  <c r="UXF29" i="4" s="1"/>
  <c r="UUK29" i="4"/>
  <c r="UUL29" i="4" s="1"/>
  <c r="UNY29" i="4"/>
  <c r="UNZ29" i="4" s="1"/>
  <c r="UJY29" i="4"/>
  <c r="UJZ29" i="4" s="1"/>
  <c r="UIC29" i="4"/>
  <c r="UID29" i="4" s="1"/>
  <c r="UFY29" i="4"/>
  <c r="UFZ29" i="4" s="1"/>
  <c r="UEC29" i="4"/>
  <c r="UED29" i="4" s="1"/>
  <c r="UAC29" i="4"/>
  <c r="UAD29" i="4" s="1"/>
  <c r="TYG29" i="4"/>
  <c r="TYH29" i="4" s="1"/>
  <c r="TWC29" i="4"/>
  <c r="TWD29" i="4" s="1"/>
  <c r="TUG29" i="4"/>
  <c r="TUH29" i="4" s="1"/>
  <c r="TQG29" i="4"/>
  <c r="TQH29" i="4" s="1"/>
  <c r="TOK29" i="4"/>
  <c r="TOL29" i="4" s="1"/>
  <c r="TMG29" i="4"/>
  <c r="TMH29" i="4" s="1"/>
  <c r="TKS29" i="4"/>
  <c r="TKT29" i="4" s="1"/>
  <c r="THI29" i="4"/>
  <c r="THJ29" i="4" s="1"/>
  <c r="TFU29" i="4"/>
  <c r="TFV29" i="4" s="1"/>
  <c r="TEG29" i="4"/>
  <c r="TEH29" i="4" s="1"/>
  <c r="TDA29" i="4"/>
  <c r="TDB29" i="4" s="1"/>
  <c r="TBU29" i="4"/>
  <c r="TBV29" i="4" s="1"/>
  <c r="TAO29" i="4"/>
  <c r="TAP29" i="4" s="1"/>
  <c r="SZI29" i="4"/>
  <c r="SZJ29" i="4" s="1"/>
  <c r="SYC29" i="4"/>
  <c r="SYD29" i="4" s="1"/>
  <c r="SWW29" i="4"/>
  <c r="SWX29" i="4" s="1"/>
  <c r="SVQ29" i="4"/>
  <c r="SVR29" i="4" s="1"/>
  <c r="SUK29" i="4"/>
  <c r="SUL29" i="4" s="1"/>
  <c r="STE29" i="4"/>
  <c r="STF29" i="4" s="1"/>
  <c r="SRY29" i="4"/>
  <c r="SRZ29" i="4" s="1"/>
  <c r="SQS29" i="4"/>
  <c r="SQT29" i="4" s="1"/>
  <c r="SPM29" i="4"/>
  <c r="SPN29" i="4" s="1"/>
  <c r="SOG29" i="4"/>
  <c r="SOH29" i="4" s="1"/>
  <c r="SNA29" i="4"/>
  <c r="SNB29" i="4" s="1"/>
  <c r="SLU29" i="4"/>
  <c r="SLV29" i="4" s="1"/>
  <c r="SKO29" i="4"/>
  <c r="SKP29" i="4" s="1"/>
  <c r="SJI29" i="4"/>
  <c r="SJJ29" i="4" s="1"/>
  <c r="SIC29" i="4"/>
  <c r="SID29" i="4" s="1"/>
  <c r="SGW29" i="4"/>
  <c r="SGX29" i="4" s="1"/>
  <c r="SFQ29" i="4"/>
  <c r="SFR29" i="4" s="1"/>
  <c r="SEK29" i="4"/>
  <c r="SEL29" i="4" s="1"/>
  <c r="SDE29" i="4"/>
  <c r="SDF29" i="4" s="1"/>
  <c r="SBY29" i="4"/>
  <c r="SBZ29" i="4" s="1"/>
  <c r="SAS29" i="4"/>
  <c r="SAT29" i="4" s="1"/>
  <c r="RZM29" i="4"/>
  <c r="RZN29" i="4" s="1"/>
  <c r="RYG29" i="4"/>
  <c r="RYH29" i="4" s="1"/>
  <c r="RXA29" i="4"/>
  <c r="RXB29" i="4" s="1"/>
  <c r="RVU29" i="4"/>
  <c r="RVV29" i="4" s="1"/>
  <c r="RUO29" i="4"/>
  <c r="RUP29" i="4" s="1"/>
  <c r="RTI29" i="4"/>
  <c r="RTJ29" i="4" s="1"/>
  <c r="RSC29" i="4"/>
  <c r="RSD29" i="4" s="1"/>
  <c r="RQW29" i="4"/>
  <c r="RQX29" i="4" s="1"/>
  <c r="RPQ29" i="4"/>
  <c r="RPR29" i="4" s="1"/>
  <c r="ROK29" i="4"/>
  <c r="ROL29" i="4" s="1"/>
  <c r="RNE29" i="4"/>
  <c r="RNF29" i="4" s="1"/>
  <c r="RLY29" i="4"/>
  <c r="RLZ29" i="4" s="1"/>
  <c r="RKS29" i="4"/>
  <c r="RKT29" i="4" s="1"/>
  <c r="RJM29" i="4"/>
  <c r="RJN29" i="4" s="1"/>
  <c r="RIG29" i="4"/>
  <c r="RIH29" i="4" s="1"/>
  <c r="RHA29" i="4"/>
  <c r="RHB29" i="4" s="1"/>
  <c r="RFU29" i="4"/>
  <c r="RFV29" i="4" s="1"/>
  <c r="REO29" i="4"/>
  <c r="REP29" i="4" s="1"/>
  <c r="RDI29" i="4"/>
  <c r="RDJ29" i="4" s="1"/>
  <c r="RCC29" i="4"/>
  <c r="RCD29" i="4" s="1"/>
  <c r="RAW29" i="4"/>
  <c r="RAX29" i="4" s="1"/>
  <c r="QZQ29" i="4"/>
  <c r="QZR29" i="4" s="1"/>
  <c r="XAO29" i="4"/>
  <c r="XAP29" i="4" s="1"/>
  <c r="WXU29" i="4"/>
  <c r="WXV29" i="4" s="1"/>
  <c r="WQS29" i="4"/>
  <c r="WQT29" i="4" s="1"/>
  <c r="WNY29" i="4"/>
  <c r="WNZ29" i="4" s="1"/>
  <c r="WGW29" i="4"/>
  <c r="WGX29" i="4" s="1"/>
  <c r="WEC29" i="4"/>
  <c r="WED29" i="4" s="1"/>
  <c r="VXA29" i="4"/>
  <c r="VXB29" i="4" s="1"/>
  <c r="VUG29" i="4"/>
  <c r="VUH29" i="4" s="1"/>
  <c r="VNE29" i="4"/>
  <c r="VNF29" i="4" s="1"/>
  <c r="VKK29" i="4"/>
  <c r="VKL29" i="4" s="1"/>
  <c r="VDI29" i="4"/>
  <c r="VDJ29" i="4" s="1"/>
  <c r="VAO29" i="4"/>
  <c r="VAP29" i="4" s="1"/>
  <c r="UTM29" i="4"/>
  <c r="UTN29" i="4" s="1"/>
  <c r="UQS29" i="4"/>
  <c r="UQT29" i="4" s="1"/>
  <c r="UNQ29" i="4"/>
  <c r="UNR29" i="4" s="1"/>
  <c r="ULU29" i="4"/>
  <c r="ULV29" i="4" s="1"/>
  <c r="UJQ29" i="4"/>
  <c r="UJR29" i="4" s="1"/>
  <c r="UHU29" i="4"/>
  <c r="UHV29" i="4" s="1"/>
  <c r="UDU29" i="4"/>
  <c r="UDV29" i="4" s="1"/>
  <c r="UBY29" i="4"/>
  <c r="UBZ29" i="4" s="1"/>
  <c r="TZU29" i="4"/>
  <c r="TZV29" i="4" s="1"/>
  <c r="TXY29" i="4"/>
  <c r="TXZ29" i="4" s="1"/>
  <c r="TTY29" i="4"/>
  <c r="TTZ29" i="4" s="1"/>
  <c r="TSC29" i="4"/>
  <c r="TSD29" i="4" s="1"/>
  <c r="TPY29" i="4"/>
  <c r="TPZ29" i="4" s="1"/>
  <c r="TOC29" i="4"/>
  <c r="TOD29" i="4" s="1"/>
  <c r="TKK29" i="4"/>
  <c r="TKL29" i="4" s="1"/>
  <c r="TIW29" i="4"/>
  <c r="TIX29" i="4" s="1"/>
  <c r="TFM29" i="4"/>
  <c r="TFN29" i="4" s="1"/>
  <c r="XDY29" i="4"/>
  <c r="XDZ29" i="4" s="1"/>
  <c r="WWW29" i="4"/>
  <c r="WWX29" i="4" s="1"/>
  <c r="WUC29" i="4"/>
  <c r="WUD29" i="4" s="1"/>
  <c r="WNA29" i="4"/>
  <c r="WNB29" i="4" s="1"/>
  <c r="WKG29" i="4"/>
  <c r="WKH29" i="4" s="1"/>
  <c r="WDE29" i="4"/>
  <c r="WDF29" i="4" s="1"/>
  <c r="WAK29" i="4"/>
  <c r="WAL29" i="4" s="1"/>
  <c r="VTI29" i="4"/>
  <c r="VTJ29" i="4" s="1"/>
  <c r="VQO29" i="4"/>
  <c r="VQP29" i="4" s="1"/>
  <c r="VJM29" i="4"/>
  <c r="VJN29" i="4" s="1"/>
  <c r="VGS29" i="4"/>
  <c r="VGT29" i="4" s="1"/>
  <c r="UZQ29" i="4"/>
  <c r="UZR29" i="4" s="1"/>
  <c r="UWW29" i="4"/>
  <c r="UWX29" i="4" s="1"/>
  <c r="UPU29" i="4"/>
  <c r="UPV29" i="4" s="1"/>
  <c r="UNI29" i="4"/>
  <c r="UNJ29" i="4" s="1"/>
  <c r="ULM29" i="4"/>
  <c r="ULN29" i="4" s="1"/>
  <c r="UHM29" i="4"/>
  <c r="UHN29" i="4" s="1"/>
  <c r="UFQ29" i="4"/>
  <c r="UFR29" i="4" s="1"/>
  <c r="UDM29" i="4"/>
  <c r="UDN29" i="4" s="1"/>
  <c r="UBQ29" i="4"/>
  <c r="UBR29" i="4" s="1"/>
  <c r="TXQ29" i="4"/>
  <c r="TXR29" i="4" s="1"/>
  <c r="TVU29" i="4"/>
  <c r="TVV29" i="4" s="1"/>
  <c r="TTQ29" i="4"/>
  <c r="TTR29" i="4" s="1"/>
  <c r="TRU29" i="4"/>
  <c r="TRV29" i="4" s="1"/>
  <c r="TNU29" i="4"/>
  <c r="TNV29" i="4" s="1"/>
  <c r="TLY29" i="4"/>
  <c r="TLZ29" i="4" s="1"/>
  <c r="TIO29" i="4"/>
  <c r="TIP29" i="4" s="1"/>
  <c r="THA29" i="4"/>
  <c r="THB29" i="4" s="1"/>
  <c r="TDY29" i="4"/>
  <c r="TDZ29" i="4" s="1"/>
  <c r="TCS29" i="4"/>
  <c r="TCT29" i="4" s="1"/>
  <c r="TBM29" i="4"/>
  <c r="TBN29" i="4" s="1"/>
  <c r="TAG29" i="4"/>
  <c r="TAH29" i="4" s="1"/>
  <c r="SZA29" i="4"/>
  <c r="SZB29" i="4" s="1"/>
  <c r="SXU29" i="4"/>
  <c r="SXV29" i="4" s="1"/>
  <c r="SWO29" i="4"/>
  <c r="SWP29" i="4" s="1"/>
  <c r="SVI29" i="4"/>
  <c r="SVJ29" i="4" s="1"/>
  <c r="SUC29" i="4"/>
  <c r="SUD29" i="4" s="1"/>
  <c r="SSW29" i="4"/>
  <c r="SSX29" i="4" s="1"/>
  <c r="SRQ29" i="4"/>
  <c r="SRR29" i="4" s="1"/>
  <c r="SQK29" i="4"/>
  <c r="SQL29" i="4" s="1"/>
  <c r="SPE29" i="4"/>
  <c r="SPF29" i="4" s="1"/>
  <c r="SNY29" i="4"/>
  <c r="SNZ29" i="4" s="1"/>
  <c r="SMS29" i="4"/>
  <c r="SMT29" i="4" s="1"/>
  <c r="SLM29" i="4"/>
  <c r="SLN29" i="4" s="1"/>
  <c r="SKG29" i="4"/>
  <c r="SKH29" i="4" s="1"/>
  <c r="SJA29" i="4"/>
  <c r="SJB29" i="4" s="1"/>
  <c r="SHU29" i="4"/>
  <c r="SHV29" i="4" s="1"/>
  <c r="SGO29" i="4"/>
  <c r="SGP29" i="4" s="1"/>
  <c r="SFI29" i="4"/>
  <c r="SFJ29" i="4" s="1"/>
  <c r="SEC29" i="4"/>
  <c r="SED29" i="4" s="1"/>
  <c r="SCW29" i="4"/>
  <c r="SCX29" i="4" s="1"/>
  <c r="SBQ29" i="4"/>
  <c r="SBR29" i="4" s="1"/>
  <c r="SAK29" i="4"/>
  <c r="SAL29" i="4" s="1"/>
  <c r="XDA29" i="4"/>
  <c r="XDB29" i="4" s="1"/>
  <c r="XAG29" i="4"/>
  <c r="XAH29" i="4" s="1"/>
  <c r="WTE29" i="4"/>
  <c r="WTF29" i="4" s="1"/>
  <c r="WQK29" i="4"/>
  <c r="WQL29" i="4" s="1"/>
  <c r="WJI29" i="4"/>
  <c r="WJJ29" i="4" s="1"/>
  <c r="WGO29" i="4"/>
  <c r="WGP29" i="4" s="1"/>
  <c r="VZM29" i="4"/>
  <c r="VZN29" i="4" s="1"/>
  <c r="VWS29" i="4"/>
  <c r="VWT29" i="4" s="1"/>
  <c r="VPQ29" i="4"/>
  <c r="VPR29" i="4" s="1"/>
  <c r="VMW29" i="4"/>
  <c r="VMX29" i="4" s="1"/>
  <c r="VFU29" i="4"/>
  <c r="VFV29" i="4" s="1"/>
  <c r="VDA29" i="4"/>
  <c r="VDB29" i="4" s="1"/>
  <c r="UVY29" i="4"/>
  <c r="UVZ29" i="4" s="1"/>
  <c r="UTE29" i="4"/>
  <c r="UTF29" i="4" s="1"/>
  <c r="ULE29" i="4"/>
  <c r="ULF29" i="4" s="1"/>
  <c r="UJI29" i="4"/>
  <c r="UJJ29" i="4" s="1"/>
  <c r="UHE29" i="4"/>
  <c r="UHF29" i="4" s="1"/>
  <c r="UFI29" i="4"/>
  <c r="UFJ29" i="4" s="1"/>
  <c r="UBI29" i="4"/>
  <c r="UBJ29" i="4" s="1"/>
  <c r="TZM29" i="4"/>
  <c r="TZN29" i="4" s="1"/>
  <c r="TXI29" i="4"/>
  <c r="TXJ29" i="4" s="1"/>
  <c r="TVM29" i="4"/>
  <c r="TVN29" i="4" s="1"/>
  <c r="TRM29" i="4"/>
  <c r="TRN29" i="4" s="1"/>
  <c r="TPQ29" i="4"/>
  <c r="TPR29" i="4" s="1"/>
  <c r="TNM29" i="4"/>
  <c r="TNN29" i="4" s="1"/>
  <c r="TLQ29" i="4"/>
  <c r="TLR29" i="4" s="1"/>
  <c r="TKC29" i="4"/>
  <c r="TKD29" i="4" s="1"/>
  <c r="TGS29" i="4"/>
  <c r="TGT29" i="4" s="1"/>
  <c r="TFE29" i="4"/>
  <c r="TFF29" i="4" s="1"/>
  <c r="WZI29" i="4"/>
  <c r="WZJ29" i="4" s="1"/>
  <c r="WWO29" i="4"/>
  <c r="WWP29" i="4" s="1"/>
  <c r="WPM29" i="4"/>
  <c r="WPN29" i="4" s="1"/>
  <c r="WMS29" i="4"/>
  <c r="WMT29" i="4" s="1"/>
  <c r="WFQ29" i="4"/>
  <c r="WFR29" i="4" s="1"/>
  <c r="WCW29" i="4"/>
  <c r="WCX29" i="4" s="1"/>
  <c r="VVU29" i="4"/>
  <c r="VVV29" i="4" s="1"/>
  <c r="VTA29" i="4"/>
  <c r="VTB29" i="4" s="1"/>
  <c r="VLY29" i="4"/>
  <c r="VLZ29" i="4" s="1"/>
  <c r="VJE29" i="4"/>
  <c r="VJF29" i="4" s="1"/>
  <c r="VCC29" i="4"/>
  <c r="VCD29" i="4" s="1"/>
  <c r="UZI29" i="4"/>
  <c r="UZJ29" i="4" s="1"/>
  <c r="USG29" i="4"/>
  <c r="USH29" i="4" s="1"/>
  <c r="UPM29" i="4"/>
  <c r="UPN29" i="4" s="1"/>
  <c r="UNA29" i="4"/>
  <c r="UNB29" i="4" s="1"/>
  <c r="UKW29" i="4"/>
  <c r="UKX29" i="4" s="1"/>
  <c r="UJA29" i="4"/>
  <c r="UJB29" i="4" s="1"/>
  <c r="UFA29" i="4"/>
  <c r="UFB29" i="4" s="1"/>
  <c r="UDE29" i="4"/>
  <c r="UDF29" i="4" s="1"/>
  <c r="UBA29" i="4"/>
  <c r="UBB29" i="4" s="1"/>
  <c r="TZE29" i="4"/>
  <c r="TZF29" i="4" s="1"/>
  <c r="TVE29" i="4"/>
  <c r="TVF29" i="4" s="1"/>
  <c r="TTI29" i="4"/>
  <c r="TTJ29" i="4" s="1"/>
  <c r="TRE29" i="4"/>
  <c r="TRF29" i="4" s="1"/>
  <c r="TPI29" i="4"/>
  <c r="TPJ29" i="4" s="1"/>
  <c r="TJU29" i="4"/>
  <c r="TJV29" i="4" s="1"/>
  <c r="TIG29" i="4"/>
  <c r="TIH29" i="4" s="1"/>
  <c r="TEW29" i="4"/>
  <c r="TEX29" i="4" s="1"/>
  <c r="TDQ29" i="4"/>
  <c r="TDR29" i="4" s="1"/>
  <c r="TCK29" i="4"/>
  <c r="TCL29" i="4" s="1"/>
  <c r="TBE29" i="4"/>
  <c r="TBF29" i="4" s="1"/>
  <c r="SZY29" i="4"/>
  <c r="SZZ29" i="4" s="1"/>
  <c r="SYS29" i="4"/>
  <c r="SYT29" i="4" s="1"/>
  <c r="SXM29" i="4"/>
  <c r="SXN29" i="4" s="1"/>
  <c r="SWG29" i="4"/>
  <c r="SWH29" i="4" s="1"/>
  <c r="SVA29" i="4"/>
  <c r="SVB29" i="4" s="1"/>
  <c r="STU29" i="4"/>
  <c r="STV29" i="4" s="1"/>
  <c r="SSO29" i="4"/>
  <c r="SSP29" i="4" s="1"/>
  <c r="SRI29" i="4"/>
  <c r="SRJ29" i="4" s="1"/>
  <c r="SQC29" i="4"/>
  <c r="SQD29" i="4" s="1"/>
  <c r="SOW29" i="4"/>
  <c r="SOX29" i="4" s="1"/>
  <c r="SNQ29" i="4"/>
  <c r="SNR29" i="4" s="1"/>
  <c r="SMK29" i="4"/>
  <c r="SML29" i="4" s="1"/>
  <c r="SLE29" i="4"/>
  <c r="SLF29" i="4" s="1"/>
  <c r="SJY29" i="4"/>
  <c r="SJZ29" i="4" s="1"/>
  <c r="SIS29" i="4"/>
  <c r="SIT29" i="4" s="1"/>
  <c r="SHM29" i="4"/>
  <c r="SHN29" i="4" s="1"/>
  <c r="SGG29" i="4"/>
  <c r="SGH29" i="4" s="1"/>
  <c r="SFA29" i="4"/>
  <c r="SFB29" i="4" s="1"/>
  <c r="SDU29" i="4"/>
  <c r="SDV29" i="4" s="1"/>
  <c r="SCO29" i="4"/>
  <c r="SCP29" i="4" s="1"/>
  <c r="SBI29" i="4"/>
  <c r="SBJ29" i="4" s="1"/>
  <c r="SAC29" i="4"/>
  <c r="SAD29" i="4" s="1"/>
  <c r="RYW29" i="4"/>
  <c r="RYX29" i="4" s="1"/>
  <c r="RXQ29" i="4"/>
  <c r="RXR29" i="4" s="1"/>
  <c r="RWK29" i="4"/>
  <c r="RWL29" i="4" s="1"/>
  <c r="RVE29" i="4"/>
  <c r="RVF29" i="4" s="1"/>
  <c r="RTY29" i="4"/>
  <c r="RTZ29" i="4" s="1"/>
  <c r="RSS29" i="4"/>
  <c r="RST29" i="4" s="1"/>
  <c r="RRM29" i="4"/>
  <c r="RRN29" i="4" s="1"/>
  <c r="RQG29" i="4"/>
  <c r="RQH29" i="4" s="1"/>
  <c r="RPA29" i="4"/>
  <c r="RPB29" i="4" s="1"/>
  <c r="RNU29" i="4"/>
  <c r="RNV29" i="4" s="1"/>
  <c r="RMO29" i="4"/>
  <c r="RMP29" i="4" s="1"/>
  <c r="RLI29" i="4"/>
  <c r="RLJ29" i="4" s="1"/>
  <c r="RKC29" i="4"/>
  <c r="RKD29" i="4" s="1"/>
  <c r="RIW29" i="4"/>
  <c r="RIX29" i="4" s="1"/>
  <c r="RHQ29" i="4"/>
  <c r="RHR29" i="4" s="1"/>
  <c r="RGK29" i="4"/>
  <c r="RGL29" i="4" s="1"/>
  <c r="RFE29" i="4"/>
  <c r="RFF29" i="4" s="1"/>
  <c r="RDY29" i="4"/>
  <c r="RDZ29" i="4" s="1"/>
  <c r="RCS29" i="4"/>
  <c r="RCT29" i="4" s="1"/>
  <c r="XCS29" i="4"/>
  <c r="XCT29" i="4" s="1"/>
  <c r="WVQ29" i="4"/>
  <c r="WVR29" i="4" s="1"/>
  <c r="WSW29" i="4"/>
  <c r="WSX29" i="4" s="1"/>
  <c r="WLU29" i="4"/>
  <c r="WLV29" i="4" s="1"/>
  <c r="WJA29" i="4"/>
  <c r="WJB29" i="4" s="1"/>
  <c r="WBY29" i="4"/>
  <c r="WBZ29" i="4" s="1"/>
  <c r="VZE29" i="4"/>
  <c r="VZF29" i="4" s="1"/>
  <c r="VSC29" i="4"/>
  <c r="VSD29" i="4" s="1"/>
  <c r="VPI29" i="4"/>
  <c r="VPJ29" i="4" s="1"/>
  <c r="VIG29" i="4"/>
  <c r="VIH29" i="4" s="1"/>
  <c r="VFM29" i="4"/>
  <c r="VFN29" i="4" s="1"/>
  <c r="UYK29" i="4"/>
  <c r="UYL29" i="4" s="1"/>
  <c r="UVQ29" i="4"/>
  <c r="UVR29" i="4" s="1"/>
  <c r="UOO29" i="4"/>
  <c r="UOP29" i="4" s="1"/>
  <c r="UMS29" i="4"/>
  <c r="UMT29" i="4" s="1"/>
  <c r="UIS29" i="4"/>
  <c r="UIT29" i="4" s="1"/>
  <c r="UGW29" i="4"/>
  <c r="UGX29" i="4" s="1"/>
  <c r="UES29" i="4"/>
  <c r="UET29" i="4" s="1"/>
  <c r="UCW29" i="4"/>
  <c r="UCX29" i="4" s="1"/>
  <c r="TYW29" i="4"/>
  <c r="TYX29" i="4" s="1"/>
  <c r="TXA29" i="4"/>
  <c r="TXB29" i="4" s="1"/>
  <c r="TUW29" i="4"/>
  <c r="TUX29" i="4" s="1"/>
  <c r="TTA29" i="4"/>
  <c r="TTB29" i="4" s="1"/>
  <c r="TPA29" i="4"/>
  <c r="TPB29" i="4" s="1"/>
  <c r="TNE29" i="4"/>
  <c r="TNF29" i="4" s="1"/>
  <c r="TLI29" i="4"/>
  <c r="TLJ29" i="4" s="1"/>
  <c r="THY29" i="4"/>
  <c r="THZ29" i="4" s="1"/>
  <c r="TGK29" i="4"/>
  <c r="TGL29" i="4" s="1"/>
  <c r="XBU29" i="4"/>
  <c r="XBV29" i="4" s="1"/>
  <c r="WPE29" i="4"/>
  <c r="WPF29" i="4" s="1"/>
  <c r="VOK29" i="4"/>
  <c r="VOL29" i="4" s="1"/>
  <c r="VBU29" i="4"/>
  <c r="VBV29" i="4" s="1"/>
  <c r="UGO29" i="4"/>
  <c r="UGP29" i="4" s="1"/>
  <c r="TYO29" i="4"/>
  <c r="TYP29" i="4" s="1"/>
  <c r="TQW29" i="4"/>
  <c r="TQX29" i="4" s="1"/>
  <c r="TJM29" i="4"/>
  <c r="TJN29" i="4" s="1"/>
  <c r="TDI29" i="4"/>
  <c r="TDJ29" i="4" s="1"/>
  <c r="SYK29" i="4"/>
  <c r="SYL29" i="4" s="1"/>
  <c r="STM29" i="4"/>
  <c r="STN29" i="4" s="1"/>
  <c r="SMC29" i="4"/>
  <c r="SMD29" i="4" s="1"/>
  <c r="SCG29" i="4"/>
  <c r="SCH29" i="4" s="1"/>
  <c r="WOG29" i="4"/>
  <c r="WOH29" i="4" s="1"/>
  <c r="WBQ29" i="4"/>
  <c r="WBR29" i="4" s="1"/>
  <c r="VAW29" i="4"/>
  <c r="VAX29" i="4" s="1"/>
  <c r="UOG29" i="4"/>
  <c r="UOH29" i="4" s="1"/>
  <c r="UGG29" i="4"/>
  <c r="UGH29" i="4" s="1"/>
  <c r="TQO29" i="4"/>
  <c r="TQP29" i="4" s="1"/>
  <c r="TJE29" i="4"/>
  <c r="TJF29" i="4" s="1"/>
  <c r="SIK29" i="4"/>
  <c r="SIL29" i="4" s="1"/>
  <c r="RZE29" i="4"/>
  <c r="RZF29" i="4" s="1"/>
  <c r="RWS29" i="4"/>
  <c r="RWT29" i="4" s="1"/>
  <c r="RUG29" i="4"/>
  <c r="RUH29" i="4" s="1"/>
  <c r="RRU29" i="4"/>
  <c r="RRV29" i="4" s="1"/>
  <c r="RPI29" i="4"/>
  <c r="RPJ29" i="4" s="1"/>
  <c r="RMW29" i="4"/>
  <c r="RMX29" i="4" s="1"/>
  <c r="RKK29" i="4"/>
  <c r="RKL29" i="4" s="1"/>
  <c r="RHY29" i="4"/>
  <c r="RHZ29" i="4" s="1"/>
  <c r="RFM29" i="4"/>
  <c r="RFN29" i="4" s="1"/>
  <c r="RDA29" i="4"/>
  <c r="RDB29" i="4" s="1"/>
  <c r="QZI29" i="4"/>
  <c r="QZJ29" i="4" s="1"/>
  <c r="QYC29" i="4"/>
  <c r="QYD29" i="4" s="1"/>
  <c r="QWW29" i="4"/>
  <c r="QWX29" i="4" s="1"/>
  <c r="QVQ29" i="4"/>
  <c r="QVR29" i="4" s="1"/>
  <c r="QUK29" i="4"/>
  <c r="QUL29" i="4" s="1"/>
  <c r="QTE29" i="4"/>
  <c r="QTF29" i="4" s="1"/>
  <c r="QRY29" i="4"/>
  <c r="QRZ29" i="4" s="1"/>
  <c r="QQS29" i="4"/>
  <c r="QQT29" i="4" s="1"/>
  <c r="QPM29" i="4"/>
  <c r="QPN29" i="4" s="1"/>
  <c r="QOG29" i="4"/>
  <c r="QOH29" i="4" s="1"/>
  <c r="QNA29" i="4"/>
  <c r="QNB29" i="4" s="1"/>
  <c r="QLU29" i="4"/>
  <c r="QLV29" i="4" s="1"/>
  <c r="QKO29" i="4"/>
  <c r="QKP29" i="4" s="1"/>
  <c r="QJI29" i="4"/>
  <c r="QJJ29" i="4" s="1"/>
  <c r="QIC29" i="4"/>
  <c r="QID29" i="4" s="1"/>
  <c r="QGW29" i="4"/>
  <c r="QGX29" i="4" s="1"/>
  <c r="QFQ29" i="4"/>
  <c r="QFR29" i="4" s="1"/>
  <c r="QEK29" i="4"/>
  <c r="QEL29" i="4" s="1"/>
  <c r="QDE29" i="4"/>
  <c r="QDF29" i="4" s="1"/>
  <c r="QBY29" i="4"/>
  <c r="QBZ29" i="4" s="1"/>
  <c r="QAS29" i="4"/>
  <c r="QAT29" i="4" s="1"/>
  <c r="PZM29" i="4"/>
  <c r="PZN29" i="4" s="1"/>
  <c r="PYG29" i="4"/>
  <c r="PYH29" i="4" s="1"/>
  <c r="PXA29" i="4"/>
  <c r="PXB29" i="4" s="1"/>
  <c r="PVU29" i="4"/>
  <c r="PVV29" i="4" s="1"/>
  <c r="PUO29" i="4"/>
  <c r="PUP29" i="4" s="1"/>
  <c r="PTI29" i="4"/>
  <c r="PTJ29" i="4" s="1"/>
  <c r="PSC29" i="4"/>
  <c r="PSD29" i="4" s="1"/>
  <c r="PQW29" i="4"/>
  <c r="PQX29" i="4" s="1"/>
  <c r="PPQ29" i="4"/>
  <c r="PPR29" i="4" s="1"/>
  <c r="POK29" i="4"/>
  <c r="POL29" i="4" s="1"/>
  <c r="PNE29" i="4"/>
  <c r="PNF29" i="4" s="1"/>
  <c r="PLY29" i="4"/>
  <c r="PLZ29" i="4" s="1"/>
  <c r="PKS29" i="4"/>
  <c r="PKT29" i="4" s="1"/>
  <c r="PJM29" i="4"/>
  <c r="PJN29" i="4" s="1"/>
  <c r="PIG29" i="4"/>
  <c r="PIH29" i="4" s="1"/>
  <c r="PHA29" i="4"/>
  <c r="PHB29" i="4" s="1"/>
  <c r="PFU29" i="4"/>
  <c r="PFV29" i="4" s="1"/>
  <c r="PEO29" i="4"/>
  <c r="PEP29" i="4" s="1"/>
  <c r="PDI29" i="4"/>
  <c r="PDJ29" i="4" s="1"/>
  <c r="PCC29" i="4"/>
  <c r="PCD29" i="4" s="1"/>
  <c r="PAW29" i="4"/>
  <c r="PAX29" i="4" s="1"/>
  <c r="WZA29" i="4"/>
  <c r="WZB29" i="4" s="1"/>
  <c r="VYG29" i="4"/>
  <c r="VYH29" i="4" s="1"/>
  <c r="VLQ29" i="4"/>
  <c r="VLR29" i="4" s="1"/>
  <c r="UMK29" i="4"/>
  <c r="UML29" i="4" s="1"/>
  <c r="TWS29" i="4"/>
  <c r="TWT29" i="4" s="1"/>
  <c r="TOS29" i="4"/>
  <c r="TOT29" i="4" s="1"/>
  <c r="TCC29" i="4"/>
  <c r="TCD29" i="4" s="1"/>
  <c r="SXE29" i="4"/>
  <c r="SXF29" i="4" s="1"/>
  <c r="SSG29" i="4"/>
  <c r="SSH29" i="4" s="1"/>
  <c r="SOO29" i="4"/>
  <c r="SOP29" i="4" s="1"/>
  <c r="SES29" i="4"/>
  <c r="SET29" i="4" s="1"/>
  <c r="RYO29" i="4"/>
  <c r="RYP29" i="4" s="1"/>
  <c r="RWC29" i="4"/>
  <c r="RWD29" i="4" s="1"/>
  <c r="RTQ29" i="4"/>
  <c r="RTR29" i="4" s="1"/>
  <c r="RRE29" i="4"/>
  <c r="RRF29" i="4" s="1"/>
  <c r="ROS29" i="4"/>
  <c r="ROT29" i="4" s="1"/>
  <c r="RMG29" i="4"/>
  <c r="RMH29" i="4" s="1"/>
  <c r="RJU29" i="4"/>
  <c r="RJV29" i="4" s="1"/>
  <c r="RHI29" i="4"/>
  <c r="RHJ29" i="4" s="1"/>
  <c r="REW29" i="4"/>
  <c r="REX29" i="4" s="1"/>
  <c r="RCK29" i="4"/>
  <c r="RCL29" i="4" s="1"/>
  <c r="RAO29" i="4"/>
  <c r="RAP29" i="4" s="1"/>
  <c r="WYC29" i="4"/>
  <c r="WYD29" i="4" s="1"/>
  <c r="WLM29" i="4"/>
  <c r="WLN29" i="4" s="1"/>
  <c r="VKS29" i="4"/>
  <c r="VKT29" i="4" s="1"/>
  <c r="UYC29" i="4"/>
  <c r="UYD29" i="4" s="1"/>
  <c r="UMC29" i="4"/>
  <c r="UMD29" i="4" s="1"/>
  <c r="UEK29" i="4"/>
  <c r="UEL29" i="4" s="1"/>
  <c r="TWK29" i="4"/>
  <c r="TWL29" i="4" s="1"/>
  <c r="THQ29" i="4"/>
  <c r="THR29" i="4" s="1"/>
  <c r="SKW29" i="4"/>
  <c r="SKX29" i="4" s="1"/>
  <c r="SBA29" i="4"/>
  <c r="SBB29" i="4" s="1"/>
  <c r="QZA29" i="4"/>
  <c r="QZB29" i="4" s="1"/>
  <c r="QXU29" i="4"/>
  <c r="QXV29" i="4" s="1"/>
  <c r="QWO29" i="4"/>
  <c r="QWP29" i="4" s="1"/>
  <c r="QVI29" i="4"/>
  <c r="QVJ29" i="4" s="1"/>
  <c r="QUC29" i="4"/>
  <c r="QUD29" i="4" s="1"/>
  <c r="QSW29" i="4"/>
  <c r="QSX29" i="4" s="1"/>
  <c r="QRQ29" i="4"/>
  <c r="QRR29" i="4" s="1"/>
  <c r="QQK29" i="4"/>
  <c r="QQL29" i="4" s="1"/>
  <c r="QPE29" i="4"/>
  <c r="QPF29" i="4" s="1"/>
  <c r="QNY29" i="4"/>
  <c r="QNZ29" i="4" s="1"/>
  <c r="QMS29" i="4"/>
  <c r="QMT29" i="4" s="1"/>
  <c r="QLM29" i="4"/>
  <c r="QLN29" i="4" s="1"/>
  <c r="QKG29" i="4"/>
  <c r="QKH29" i="4" s="1"/>
  <c r="QJA29" i="4"/>
  <c r="QJB29" i="4" s="1"/>
  <c r="QHU29" i="4"/>
  <c r="QHV29" i="4" s="1"/>
  <c r="QGO29" i="4"/>
  <c r="QGP29" i="4" s="1"/>
  <c r="QFI29" i="4"/>
  <c r="QFJ29" i="4" s="1"/>
  <c r="QEC29" i="4"/>
  <c r="QED29" i="4" s="1"/>
  <c r="QCW29" i="4"/>
  <c r="QCX29" i="4" s="1"/>
  <c r="QBQ29" i="4"/>
  <c r="QBR29" i="4" s="1"/>
  <c r="QAK29" i="4"/>
  <c r="QAL29" i="4" s="1"/>
  <c r="PZE29" i="4"/>
  <c r="PZF29" i="4" s="1"/>
  <c r="PXY29" i="4"/>
  <c r="PXZ29" i="4" s="1"/>
  <c r="PWS29" i="4"/>
  <c r="PWT29" i="4" s="1"/>
  <c r="PVM29" i="4"/>
  <c r="PVN29" i="4" s="1"/>
  <c r="PUG29" i="4"/>
  <c r="PUH29" i="4" s="1"/>
  <c r="PTA29" i="4"/>
  <c r="PTB29" i="4" s="1"/>
  <c r="PRU29" i="4"/>
  <c r="PRV29" i="4" s="1"/>
  <c r="PQO29" i="4"/>
  <c r="PQP29" i="4" s="1"/>
  <c r="PPI29" i="4"/>
  <c r="PPJ29" i="4" s="1"/>
  <c r="POC29" i="4"/>
  <c r="POD29" i="4" s="1"/>
  <c r="PMW29" i="4"/>
  <c r="PMX29" i="4" s="1"/>
  <c r="PLQ29" i="4"/>
  <c r="PLR29" i="4" s="1"/>
  <c r="PKK29" i="4"/>
  <c r="PKL29" i="4" s="1"/>
  <c r="PJE29" i="4"/>
  <c r="PJF29" i="4" s="1"/>
  <c r="PHY29" i="4"/>
  <c r="PHZ29" i="4" s="1"/>
  <c r="PGS29" i="4"/>
  <c r="PGT29" i="4" s="1"/>
  <c r="PFM29" i="4"/>
  <c r="PFN29" i="4" s="1"/>
  <c r="PEG29" i="4"/>
  <c r="PEH29" i="4" s="1"/>
  <c r="PDA29" i="4"/>
  <c r="PDB29" i="4" s="1"/>
  <c r="PBU29" i="4"/>
  <c r="PBV29" i="4" s="1"/>
  <c r="PAO29" i="4"/>
  <c r="PAP29" i="4" s="1"/>
  <c r="OZI29" i="4"/>
  <c r="OZJ29" i="4" s="1"/>
  <c r="OYC29" i="4"/>
  <c r="OYD29" i="4" s="1"/>
  <c r="WIC29" i="4"/>
  <c r="WID29" i="4" s="1"/>
  <c r="VVM29" i="4"/>
  <c r="VVN29" i="4" s="1"/>
  <c r="UUS29" i="4"/>
  <c r="UUT29" i="4" s="1"/>
  <c r="UKO29" i="4"/>
  <c r="UKP29" i="4" s="1"/>
  <c r="UCO29" i="4"/>
  <c r="UCP29" i="4" s="1"/>
  <c r="TMW29" i="4"/>
  <c r="TMX29" i="4" s="1"/>
  <c r="TGC29" i="4"/>
  <c r="TGD29" i="4" s="1"/>
  <c r="TAW29" i="4"/>
  <c r="TAX29" i="4" s="1"/>
  <c r="SVY29" i="4"/>
  <c r="SVZ29" i="4" s="1"/>
  <c r="SRA29" i="4"/>
  <c r="SRB29" i="4" s="1"/>
  <c r="SHE29" i="4"/>
  <c r="SHF29" i="4" s="1"/>
  <c r="RAG29" i="4"/>
  <c r="RAH29" i="4" s="1"/>
  <c r="WVI29" i="4"/>
  <c r="WVJ29" i="4" s="1"/>
  <c r="VUO29" i="4"/>
  <c r="VUP29" i="4" s="1"/>
  <c r="VHY29" i="4"/>
  <c r="VHZ29" i="4" s="1"/>
  <c r="UKG29" i="4"/>
  <c r="UKH29" i="4" s="1"/>
  <c r="UCG29" i="4"/>
  <c r="UCH29" i="4" s="1"/>
  <c r="TUO29" i="4"/>
  <c r="TUP29" i="4" s="1"/>
  <c r="TMO29" i="4"/>
  <c r="TMP29" i="4" s="1"/>
  <c r="SNI29" i="4"/>
  <c r="SNJ29" i="4" s="1"/>
  <c r="SDM29" i="4"/>
  <c r="SDN29" i="4" s="1"/>
  <c r="RXY29" i="4"/>
  <c r="RXZ29" i="4" s="1"/>
  <c r="RVM29" i="4"/>
  <c r="RVN29" i="4" s="1"/>
  <c r="RTA29" i="4"/>
  <c r="RTB29" i="4" s="1"/>
  <c r="RQO29" i="4"/>
  <c r="RQP29" i="4" s="1"/>
  <c r="ROC29" i="4"/>
  <c r="ROD29" i="4" s="1"/>
  <c r="RLQ29" i="4"/>
  <c r="RLR29" i="4" s="1"/>
  <c r="RJE29" i="4"/>
  <c r="RJF29" i="4" s="1"/>
  <c r="RGS29" i="4"/>
  <c r="RGT29" i="4" s="1"/>
  <c r="REG29" i="4"/>
  <c r="REH29" i="4" s="1"/>
  <c r="RBU29" i="4"/>
  <c r="RBV29" i="4" s="1"/>
  <c r="QYS29" i="4"/>
  <c r="QYT29" i="4" s="1"/>
  <c r="QXM29" i="4"/>
  <c r="QXN29" i="4" s="1"/>
  <c r="QWG29" i="4"/>
  <c r="QWH29" i="4" s="1"/>
  <c r="QVA29" i="4"/>
  <c r="QVB29" i="4" s="1"/>
  <c r="QTU29" i="4"/>
  <c r="QTV29" i="4" s="1"/>
  <c r="QSO29" i="4"/>
  <c r="QSP29" i="4" s="1"/>
  <c r="QRI29" i="4"/>
  <c r="QRJ29" i="4" s="1"/>
  <c r="QQC29" i="4"/>
  <c r="QQD29" i="4" s="1"/>
  <c r="QOW29" i="4"/>
  <c r="QOX29" i="4" s="1"/>
  <c r="QNQ29" i="4"/>
  <c r="QNR29" i="4" s="1"/>
  <c r="QMK29" i="4"/>
  <c r="QML29" i="4" s="1"/>
  <c r="QLE29" i="4"/>
  <c r="QLF29" i="4" s="1"/>
  <c r="QJY29" i="4"/>
  <c r="QJZ29" i="4" s="1"/>
  <c r="QIS29" i="4"/>
  <c r="QIT29" i="4" s="1"/>
  <c r="QHM29" i="4"/>
  <c r="QHN29" i="4" s="1"/>
  <c r="QGG29" i="4"/>
  <c r="QGH29" i="4" s="1"/>
  <c r="QFA29" i="4"/>
  <c r="QFB29" i="4" s="1"/>
  <c r="QDU29" i="4"/>
  <c r="QDV29" i="4" s="1"/>
  <c r="QCO29" i="4"/>
  <c r="QCP29" i="4" s="1"/>
  <c r="QBI29" i="4"/>
  <c r="QBJ29" i="4" s="1"/>
  <c r="QAC29" i="4"/>
  <c r="QAD29" i="4" s="1"/>
  <c r="PYW29" i="4"/>
  <c r="PYX29" i="4" s="1"/>
  <c r="PXQ29" i="4"/>
  <c r="PXR29" i="4" s="1"/>
  <c r="PWK29" i="4"/>
  <c r="PWL29" i="4" s="1"/>
  <c r="PVE29" i="4"/>
  <c r="PVF29" i="4" s="1"/>
  <c r="PTY29" i="4"/>
  <c r="PTZ29" i="4" s="1"/>
  <c r="PSS29" i="4"/>
  <c r="PST29" i="4" s="1"/>
  <c r="PRM29" i="4"/>
  <c r="PRN29" i="4" s="1"/>
  <c r="PQG29" i="4"/>
  <c r="PQH29" i="4" s="1"/>
  <c r="PPA29" i="4"/>
  <c r="PPB29" i="4" s="1"/>
  <c r="PNU29" i="4"/>
  <c r="PNV29" i="4" s="1"/>
  <c r="PMO29" i="4"/>
  <c r="PMP29" i="4" s="1"/>
  <c r="PLI29" i="4"/>
  <c r="PLJ29" i="4" s="1"/>
  <c r="PKC29" i="4"/>
  <c r="PKD29" i="4" s="1"/>
  <c r="PIW29" i="4"/>
  <c r="PIX29" i="4" s="1"/>
  <c r="PHQ29" i="4"/>
  <c r="PHR29" i="4" s="1"/>
  <c r="PGK29" i="4"/>
  <c r="PGL29" i="4" s="1"/>
  <c r="PFE29" i="4"/>
  <c r="PFF29" i="4" s="1"/>
  <c r="PDY29" i="4"/>
  <c r="PDZ29" i="4" s="1"/>
  <c r="PCS29" i="4"/>
  <c r="PCT29" i="4" s="1"/>
  <c r="PBM29" i="4"/>
  <c r="PBN29" i="4" s="1"/>
  <c r="PAG29" i="4"/>
  <c r="PAH29" i="4" s="1"/>
  <c r="OZA29" i="4"/>
  <c r="OZB29" i="4" s="1"/>
  <c r="OXU29" i="4"/>
  <c r="OXV29" i="4" s="1"/>
  <c r="WRY29" i="4"/>
  <c r="WRZ29" i="4" s="1"/>
  <c r="WFI29" i="4"/>
  <c r="WFJ29" i="4" s="1"/>
  <c r="VEO29" i="4"/>
  <c r="VEP29" i="4" s="1"/>
  <c r="URY29" i="4"/>
  <c r="URZ29" i="4" s="1"/>
  <c r="UIK29" i="4"/>
  <c r="UIL29" i="4" s="1"/>
  <c r="UAS29" i="4"/>
  <c r="UAT29" i="4" s="1"/>
  <c r="TSS29" i="4"/>
  <c r="TST29" i="4" s="1"/>
  <c r="TLA29" i="4"/>
  <c r="TLB29" i="4" s="1"/>
  <c r="TEO29" i="4"/>
  <c r="TEP29" i="4" s="1"/>
  <c r="SZQ29" i="4"/>
  <c r="SZR29" i="4" s="1"/>
  <c r="SUS29" i="4"/>
  <c r="SUT29" i="4" s="1"/>
  <c r="SJQ29" i="4"/>
  <c r="SJR29" i="4" s="1"/>
  <c r="RZU29" i="4"/>
  <c r="RZV29" i="4" s="1"/>
  <c r="RXI29" i="4"/>
  <c r="RXJ29" i="4" s="1"/>
  <c r="RUW29" i="4"/>
  <c r="RUX29" i="4" s="1"/>
  <c r="RSK29" i="4"/>
  <c r="RSL29" i="4" s="1"/>
  <c r="RPY29" i="4"/>
  <c r="RPZ29" i="4" s="1"/>
  <c r="RNM29" i="4"/>
  <c r="RNN29" i="4" s="1"/>
  <c r="RLA29" i="4"/>
  <c r="RLB29" i="4" s="1"/>
  <c r="RIO29" i="4"/>
  <c r="RIP29" i="4" s="1"/>
  <c r="RGC29" i="4"/>
  <c r="RGD29" i="4" s="1"/>
  <c r="RDQ29" i="4"/>
  <c r="RDR29" i="4" s="1"/>
  <c r="RBM29" i="4"/>
  <c r="RBN29" i="4" s="1"/>
  <c r="QZY29" i="4"/>
  <c r="QZZ29" i="4" s="1"/>
  <c r="QUS29" i="4"/>
  <c r="QUT29" i="4" s="1"/>
  <c r="QKW29" i="4"/>
  <c r="QKX29" i="4" s="1"/>
  <c r="QBA29" i="4"/>
  <c r="QBB29" i="4" s="1"/>
  <c r="PRE29" i="4"/>
  <c r="PRF29" i="4" s="1"/>
  <c r="PHI29" i="4"/>
  <c r="PHJ29" i="4" s="1"/>
  <c r="OZY29" i="4"/>
  <c r="OZZ29" i="4" s="1"/>
  <c r="OWW29" i="4"/>
  <c r="OWX29" i="4" s="1"/>
  <c r="OTM29" i="4"/>
  <c r="OTN29" i="4" s="1"/>
  <c r="ORY29" i="4"/>
  <c r="ORZ29" i="4" s="1"/>
  <c r="OOO29" i="4"/>
  <c r="OOP29" i="4" s="1"/>
  <c r="ONA29" i="4"/>
  <c r="ONB29" i="4" s="1"/>
  <c r="OJQ29" i="4"/>
  <c r="OJR29" i="4" s="1"/>
  <c r="OIC29" i="4"/>
  <c r="OID29" i="4" s="1"/>
  <c r="OFI29" i="4"/>
  <c r="OFJ29" i="4" s="1"/>
  <c r="OCO29" i="4"/>
  <c r="OCP29" i="4" s="1"/>
  <c r="OBA29" i="4"/>
  <c r="OBB29" i="4" s="1"/>
  <c r="NYG29" i="4"/>
  <c r="NYH29" i="4" s="1"/>
  <c r="NVM29" i="4"/>
  <c r="NVN29" i="4" s="1"/>
  <c r="NSS29" i="4"/>
  <c r="NST29" i="4" s="1"/>
  <c r="NRE29" i="4"/>
  <c r="NRF29" i="4" s="1"/>
  <c r="WEK29" i="4"/>
  <c r="WEL29" i="4" s="1"/>
  <c r="QTM29" i="4"/>
  <c r="QTN29" i="4" s="1"/>
  <c r="QJQ29" i="4"/>
  <c r="QJR29" i="4" s="1"/>
  <c r="PZU29" i="4"/>
  <c r="PZV29" i="4" s="1"/>
  <c r="PPY29" i="4"/>
  <c r="PPZ29" i="4" s="1"/>
  <c r="PGC29" i="4"/>
  <c r="PGD29" i="4" s="1"/>
  <c r="OZQ29" i="4"/>
  <c r="OZR29" i="4" s="1"/>
  <c r="OWO29" i="4"/>
  <c r="OWP29" i="4" s="1"/>
  <c r="OVA29" i="4"/>
  <c r="OVB29" i="4" s="1"/>
  <c r="ORQ29" i="4"/>
  <c r="ORR29" i="4" s="1"/>
  <c r="OQC29" i="4"/>
  <c r="OQD29" i="4" s="1"/>
  <c r="OMS29" i="4"/>
  <c r="OMT29" i="4" s="1"/>
  <c r="OLE29" i="4"/>
  <c r="OLF29" i="4" s="1"/>
  <c r="OGO29" i="4"/>
  <c r="OGP29" i="4" s="1"/>
  <c r="ODU29" i="4"/>
  <c r="ODV29" i="4" s="1"/>
  <c r="OCG29" i="4"/>
  <c r="OCH29" i="4" s="1"/>
  <c r="NZM29" i="4"/>
  <c r="NZN29" i="4" s="1"/>
  <c r="NWS29" i="4"/>
  <c r="NWT29" i="4" s="1"/>
  <c r="NTY29" i="4"/>
  <c r="NTZ29" i="4" s="1"/>
  <c r="NSK29" i="4"/>
  <c r="NSL29" i="4" s="1"/>
  <c r="NPQ29" i="4"/>
  <c r="NPR29" i="4" s="1"/>
  <c r="NOK29" i="4"/>
  <c r="NOL29" i="4" s="1"/>
  <c r="NNE29" i="4"/>
  <c r="NNF29" i="4" s="1"/>
  <c r="NLY29" i="4"/>
  <c r="NLZ29" i="4" s="1"/>
  <c r="NKS29" i="4"/>
  <c r="NKT29" i="4" s="1"/>
  <c r="NJM29" i="4"/>
  <c r="NJN29" i="4" s="1"/>
  <c r="NIG29" i="4"/>
  <c r="NIH29" i="4" s="1"/>
  <c r="NHA29" i="4"/>
  <c r="NHB29" i="4" s="1"/>
  <c r="NFU29" i="4"/>
  <c r="NFV29" i="4" s="1"/>
  <c r="NEO29" i="4"/>
  <c r="NEP29" i="4" s="1"/>
  <c r="NDI29" i="4"/>
  <c r="NDJ29" i="4" s="1"/>
  <c r="NCC29" i="4"/>
  <c r="NCD29" i="4" s="1"/>
  <c r="NAW29" i="4"/>
  <c r="NAX29" i="4" s="1"/>
  <c r="MZQ29" i="4"/>
  <c r="MZR29" i="4" s="1"/>
  <c r="MYK29" i="4"/>
  <c r="MYL29" i="4" s="1"/>
  <c r="MXE29" i="4"/>
  <c r="MXF29" i="4" s="1"/>
  <c r="MVY29" i="4"/>
  <c r="MVZ29" i="4" s="1"/>
  <c r="MUS29" i="4"/>
  <c r="MUT29" i="4" s="1"/>
  <c r="MTM29" i="4"/>
  <c r="MTN29" i="4" s="1"/>
  <c r="MSG29" i="4"/>
  <c r="MSH29" i="4" s="1"/>
  <c r="MRA29" i="4"/>
  <c r="MRB29" i="4" s="1"/>
  <c r="MPU29" i="4"/>
  <c r="MPV29" i="4" s="1"/>
  <c r="MOO29" i="4"/>
  <c r="MOP29" i="4" s="1"/>
  <c r="MNI29" i="4"/>
  <c r="MNJ29" i="4" s="1"/>
  <c r="MMC29" i="4"/>
  <c r="MMD29" i="4" s="1"/>
  <c r="MKW29" i="4"/>
  <c r="MKX29" i="4" s="1"/>
  <c r="MJQ29" i="4"/>
  <c r="MJR29" i="4" s="1"/>
  <c r="MIK29" i="4"/>
  <c r="MIL29" i="4" s="1"/>
  <c r="MHE29" i="4"/>
  <c r="MHF29" i="4" s="1"/>
  <c r="MFY29" i="4"/>
  <c r="MFZ29" i="4" s="1"/>
  <c r="MES29" i="4"/>
  <c r="MET29" i="4" s="1"/>
  <c r="MDM29" i="4"/>
  <c r="MDN29" i="4" s="1"/>
  <c r="MCG29" i="4"/>
  <c r="MCH29" i="4" s="1"/>
  <c r="MBA29" i="4"/>
  <c r="MBB29" i="4" s="1"/>
  <c r="LZU29" i="4"/>
  <c r="LZV29" i="4" s="1"/>
  <c r="LYO29" i="4"/>
  <c r="LYP29" i="4" s="1"/>
  <c r="LXI29" i="4"/>
  <c r="LXJ29" i="4" s="1"/>
  <c r="LWC29" i="4"/>
  <c r="LWD29" i="4" s="1"/>
  <c r="LUW29" i="4"/>
  <c r="LUX29" i="4" s="1"/>
  <c r="LTQ29" i="4"/>
  <c r="LTR29" i="4" s="1"/>
  <c r="LSK29" i="4"/>
  <c r="LSL29" i="4" s="1"/>
  <c r="LRE29" i="4"/>
  <c r="LRF29" i="4" s="1"/>
  <c r="LPY29" i="4"/>
  <c r="LPZ29" i="4" s="1"/>
  <c r="VRU29" i="4"/>
  <c r="VRV29" i="4" s="1"/>
  <c r="QSG29" i="4"/>
  <c r="QSH29" i="4" s="1"/>
  <c r="QIK29" i="4"/>
  <c r="QIL29" i="4" s="1"/>
  <c r="PYO29" i="4"/>
  <c r="PYP29" i="4" s="1"/>
  <c r="POS29" i="4"/>
  <c r="POT29" i="4" s="1"/>
  <c r="PEW29" i="4"/>
  <c r="PEX29" i="4" s="1"/>
  <c r="OUS29" i="4"/>
  <c r="OUT29" i="4" s="1"/>
  <c r="OTE29" i="4"/>
  <c r="OTF29" i="4" s="1"/>
  <c r="OPU29" i="4"/>
  <c r="OPV29" i="4" s="1"/>
  <c r="OOG29" i="4"/>
  <c r="OOH29" i="4" s="1"/>
  <c r="OKW29" i="4"/>
  <c r="OKX29" i="4" s="1"/>
  <c r="OJI29" i="4"/>
  <c r="OJJ29" i="4" s="1"/>
  <c r="OHU29" i="4"/>
  <c r="OHV29" i="4" s="1"/>
  <c r="OFA29" i="4"/>
  <c r="OFB29" i="4" s="1"/>
  <c r="ODM29" i="4"/>
  <c r="ODN29" i="4" s="1"/>
  <c r="OAS29" i="4"/>
  <c r="OAT29" i="4" s="1"/>
  <c r="NXY29" i="4"/>
  <c r="NXZ29" i="4" s="1"/>
  <c r="NVE29" i="4"/>
  <c r="NVF29" i="4" s="1"/>
  <c r="NTQ29" i="4"/>
  <c r="NTR29" i="4" s="1"/>
  <c r="NQW29" i="4"/>
  <c r="NQX29" i="4" s="1"/>
  <c r="RBE29" i="4"/>
  <c r="RBF29" i="4" s="1"/>
  <c r="QRA29" i="4"/>
  <c r="QRB29" i="4" s="1"/>
  <c r="QHE29" i="4"/>
  <c r="QHF29" i="4" s="1"/>
  <c r="PXI29" i="4"/>
  <c r="PXJ29" i="4" s="1"/>
  <c r="PNM29" i="4"/>
  <c r="PNN29" i="4" s="1"/>
  <c r="PDQ29" i="4"/>
  <c r="PDR29" i="4" s="1"/>
  <c r="OYS29" i="4"/>
  <c r="OYT29" i="4" s="1"/>
  <c r="OWG29" i="4"/>
  <c r="OWH29" i="4" s="1"/>
  <c r="OSW29" i="4"/>
  <c r="OSX29" i="4" s="1"/>
  <c r="ORI29" i="4"/>
  <c r="ORJ29" i="4" s="1"/>
  <c r="ONY29" i="4"/>
  <c r="ONZ29" i="4" s="1"/>
  <c r="OMK29" i="4"/>
  <c r="OML29" i="4" s="1"/>
  <c r="OJA29" i="4"/>
  <c r="OJB29" i="4" s="1"/>
  <c r="OGG29" i="4"/>
  <c r="OGH29" i="4" s="1"/>
  <c r="OES29" i="4"/>
  <c r="OET29" i="4" s="1"/>
  <c r="OBY29" i="4"/>
  <c r="OBZ29" i="4" s="1"/>
  <c r="NZE29" i="4"/>
  <c r="NZF29" i="4" s="1"/>
  <c r="NWK29" i="4"/>
  <c r="NWL29" i="4" s="1"/>
  <c r="NUW29" i="4"/>
  <c r="NUX29" i="4" s="1"/>
  <c r="NSC29" i="4"/>
  <c r="NSD29" i="4" s="1"/>
  <c r="NPI29" i="4"/>
  <c r="NPJ29" i="4" s="1"/>
  <c r="NOC29" i="4"/>
  <c r="NOD29" i="4" s="1"/>
  <c r="NMW29" i="4"/>
  <c r="NMX29" i="4" s="1"/>
  <c r="NLQ29" i="4"/>
  <c r="NLR29" i="4" s="1"/>
  <c r="NKK29" i="4"/>
  <c r="NKL29" i="4" s="1"/>
  <c r="NJE29" i="4"/>
  <c r="NJF29" i="4" s="1"/>
  <c r="NHY29" i="4"/>
  <c r="NHZ29" i="4" s="1"/>
  <c r="NGS29" i="4"/>
  <c r="NGT29" i="4" s="1"/>
  <c r="NFM29" i="4"/>
  <c r="NFN29" i="4" s="1"/>
  <c r="NEG29" i="4"/>
  <c r="NEH29" i="4" s="1"/>
  <c r="NDA29" i="4"/>
  <c r="NDB29" i="4" s="1"/>
  <c r="NBU29" i="4"/>
  <c r="NBV29" i="4" s="1"/>
  <c r="NAO29" i="4"/>
  <c r="NAP29" i="4" s="1"/>
  <c r="MZI29" i="4"/>
  <c r="MZJ29" i="4" s="1"/>
  <c r="MYC29" i="4"/>
  <c r="MYD29" i="4" s="1"/>
  <c r="MWW29" i="4"/>
  <c r="MWX29" i="4" s="1"/>
  <c r="MVQ29" i="4"/>
  <c r="MVR29" i="4" s="1"/>
  <c r="MUK29" i="4"/>
  <c r="MUL29" i="4" s="1"/>
  <c r="MTE29" i="4"/>
  <c r="MTF29" i="4" s="1"/>
  <c r="MRY29" i="4"/>
  <c r="MRZ29" i="4" s="1"/>
  <c r="MQS29" i="4"/>
  <c r="MQT29" i="4" s="1"/>
  <c r="MPM29" i="4"/>
  <c r="MPN29" i="4" s="1"/>
  <c r="MOG29" i="4"/>
  <c r="MOH29" i="4" s="1"/>
  <c r="MNA29" i="4"/>
  <c r="MNB29" i="4" s="1"/>
  <c r="MLU29" i="4"/>
  <c r="MLV29" i="4" s="1"/>
  <c r="MKO29" i="4"/>
  <c r="MKP29" i="4" s="1"/>
  <c r="MJI29" i="4"/>
  <c r="MJJ29" i="4" s="1"/>
  <c r="MIC29" i="4"/>
  <c r="MID29" i="4" s="1"/>
  <c r="MGW29" i="4"/>
  <c r="MGX29" i="4" s="1"/>
  <c r="MFQ29" i="4"/>
  <c r="MFR29" i="4" s="1"/>
  <c r="MEK29" i="4"/>
  <c r="MEL29" i="4" s="1"/>
  <c r="MDE29" i="4"/>
  <c r="MDF29" i="4" s="1"/>
  <c r="MBY29" i="4"/>
  <c r="MBZ29" i="4" s="1"/>
  <c r="MAS29" i="4"/>
  <c r="MAT29" i="4" s="1"/>
  <c r="LZM29" i="4"/>
  <c r="LZN29" i="4" s="1"/>
  <c r="LYG29" i="4"/>
  <c r="LYH29" i="4" s="1"/>
  <c r="LXA29" i="4"/>
  <c r="LXB29" i="4" s="1"/>
  <c r="LVU29" i="4"/>
  <c r="LVV29" i="4" s="1"/>
  <c r="LUO29" i="4"/>
  <c r="LUP29" i="4" s="1"/>
  <c r="LTI29" i="4"/>
  <c r="LTJ29" i="4" s="1"/>
  <c r="LSC29" i="4"/>
  <c r="LSD29" i="4" s="1"/>
  <c r="LQW29" i="4"/>
  <c r="LQX29" i="4" s="1"/>
  <c r="LPQ29" i="4"/>
  <c r="LPR29" i="4" s="1"/>
  <c r="LOK29" i="4"/>
  <c r="LOL29" i="4" s="1"/>
  <c r="LNE29" i="4"/>
  <c r="LNF29" i="4" s="1"/>
  <c r="QYK29" i="4"/>
  <c r="QYL29" i="4" s="1"/>
  <c r="QOO29" i="4"/>
  <c r="QOP29" i="4" s="1"/>
  <c r="QES29" i="4"/>
  <c r="QET29" i="4" s="1"/>
  <c r="PUW29" i="4"/>
  <c r="PUX29" i="4" s="1"/>
  <c r="PLA29" i="4"/>
  <c r="PLB29" i="4" s="1"/>
  <c r="OUC29" i="4"/>
  <c r="OUD29" i="4" s="1"/>
  <c r="OSO29" i="4"/>
  <c r="OSP29" i="4" s="1"/>
  <c r="OPE29" i="4"/>
  <c r="OPF29" i="4" s="1"/>
  <c r="ONQ29" i="4"/>
  <c r="ONR29" i="4" s="1"/>
  <c r="OKG29" i="4"/>
  <c r="OKH29" i="4" s="1"/>
  <c r="OIS29" i="4"/>
  <c r="OIT29" i="4" s="1"/>
  <c r="OHE29" i="4"/>
  <c r="OHF29" i="4" s="1"/>
  <c r="OEK29" i="4"/>
  <c r="OEL29" i="4" s="1"/>
  <c r="OBQ29" i="4"/>
  <c r="OBR29" i="4" s="1"/>
  <c r="NYW29" i="4"/>
  <c r="NYX29" i="4" s="1"/>
  <c r="NXI29" i="4"/>
  <c r="NXJ29" i="4" s="1"/>
  <c r="NUO29" i="4"/>
  <c r="NUP29" i="4" s="1"/>
  <c r="NRU29" i="4"/>
  <c r="NRV29" i="4" s="1"/>
  <c r="NPA29" i="4"/>
  <c r="NPB29" i="4" s="1"/>
  <c r="NNU29" i="4"/>
  <c r="NNV29" i="4" s="1"/>
  <c r="NMO29" i="4"/>
  <c r="NMP29" i="4" s="1"/>
  <c r="NLI29" i="4"/>
  <c r="NLJ29" i="4" s="1"/>
  <c r="NKC29" i="4"/>
  <c r="NKD29" i="4" s="1"/>
  <c r="NIW29" i="4"/>
  <c r="NIX29" i="4" s="1"/>
  <c r="NHQ29" i="4"/>
  <c r="NHR29" i="4" s="1"/>
  <c r="NGK29" i="4"/>
  <c r="NGL29" i="4" s="1"/>
  <c r="NFE29" i="4"/>
  <c r="NFF29" i="4" s="1"/>
  <c r="NDY29" i="4"/>
  <c r="NDZ29" i="4" s="1"/>
  <c r="NCS29" i="4"/>
  <c r="NCT29" i="4" s="1"/>
  <c r="NBM29" i="4"/>
  <c r="NBN29" i="4" s="1"/>
  <c r="NAG29" i="4"/>
  <c r="NAH29" i="4" s="1"/>
  <c r="MZA29" i="4"/>
  <c r="MZB29" i="4" s="1"/>
  <c r="MXU29" i="4"/>
  <c r="MXV29" i="4" s="1"/>
  <c r="MWO29" i="4"/>
  <c r="MWP29" i="4" s="1"/>
  <c r="MVI29" i="4"/>
  <c r="MVJ29" i="4" s="1"/>
  <c r="MUC29" i="4"/>
  <c r="MUD29" i="4" s="1"/>
  <c r="MSW29" i="4"/>
  <c r="MSX29" i="4" s="1"/>
  <c r="MRQ29" i="4"/>
  <c r="MRR29" i="4" s="1"/>
  <c r="UAK29" i="4"/>
  <c r="UAL29" i="4" s="1"/>
  <c r="QXE29" i="4"/>
  <c r="QXF29" i="4" s="1"/>
  <c r="QNI29" i="4"/>
  <c r="QNJ29" i="4" s="1"/>
  <c r="QDM29" i="4"/>
  <c r="QDN29" i="4" s="1"/>
  <c r="PTQ29" i="4"/>
  <c r="PTR29" i="4" s="1"/>
  <c r="PJU29" i="4"/>
  <c r="PJV29" i="4" s="1"/>
  <c r="PBE29" i="4"/>
  <c r="PBF29" i="4" s="1"/>
  <c r="OXM29" i="4"/>
  <c r="OXN29" i="4" s="1"/>
  <c r="OVQ29" i="4"/>
  <c r="OVR29" i="4" s="1"/>
  <c r="OSG29" i="4"/>
  <c r="OSH29" i="4" s="1"/>
  <c r="OQS29" i="4"/>
  <c r="OQT29" i="4" s="1"/>
  <c r="ONI29" i="4"/>
  <c r="ONJ29" i="4" s="1"/>
  <c r="OLU29" i="4"/>
  <c r="OLV29" i="4" s="1"/>
  <c r="OIK29" i="4"/>
  <c r="OIL29" i="4" s="1"/>
  <c r="OFQ29" i="4"/>
  <c r="OFR29" i="4" s="1"/>
  <c r="OCW29" i="4"/>
  <c r="OCX29" i="4" s="1"/>
  <c r="OAC29" i="4"/>
  <c r="OAD29" i="4" s="1"/>
  <c r="NYO29" i="4"/>
  <c r="NYP29" i="4" s="1"/>
  <c r="NVU29" i="4"/>
  <c r="NVV29" i="4" s="1"/>
  <c r="NTA29" i="4"/>
  <c r="NTB29" i="4" s="1"/>
  <c r="NQG29" i="4"/>
  <c r="NQH29" i="4" s="1"/>
  <c r="URA29" i="4"/>
  <c r="URB29" i="4" s="1"/>
  <c r="QPU29" i="4"/>
  <c r="QPV29" i="4" s="1"/>
  <c r="PCK29" i="4"/>
  <c r="PCL29" i="4" s="1"/>
  <c r="OMC29" i="4"/>
  <c r="OMD29" i="4" s="1"/>
  <c r="OFY29" i="4"/>
  <c r="OFZ29" i="4" s="1"/>
  <c r="OAK29" i="4"/>
  <c r="OAL29" i="4" s="1"/>
  <c r="MNQ29" i="4"/>
  <c r="MNR29" i="4" s="1"/>
  <c r="MKG29" i="4"/>
  <c r="MKH29" i="4" s="1"/>
  <c r="MHU29" i="4"/>
  <c r="MHV29" i="4" s="1"/>
  <c r="MFI29" i="4"/>
  <c r="MFJ29" i="4" s="1"/>
  <c r="MCW29" i="4"/>
  <c r="MCX29" i="4" s="1"/>
  <c r="MAK29" i="4"/>
  <c r="MAL29" i="4" s="1"/>
  <c r="LXY29" i="4"/>
  <c r="LXZ29" i="4" s="1"/>
  <c r="LVM29" i="4"/>
  <c r="LVN29" i="4" s="1"/>
  <c r="LTA29" i="4"/>
  <c r="LTB29" i="4" s="1"/>
  <c r="LQO29" i="4"/>
  <c r="LQP29" i="4" s="1"/>
  <c r="LMO29" i="4"/>
  <c r="LMP29" i="4" s="1"/>
  <c r="LKS29" i="4"/>
  <c r="LKT29" i="4" s="1"/>
  <c r="LJE29" i="4"/>
  <c r="LJF29" i="4" s="1"/>
  <c r="LHQ29" i="4"/>
  <c r="LHR29" i="4" s="1"/>
  <c r="LFU29" i="4"/>
  <c r="LFV29" i="4" s="1"/>
  <c r="LEG29" i="4"/>
  <c r="LEH29" i="4" s="1"/>
  <c r="LCS29" i="4"/>
  <c r="LCT29" i="4" s="1"/>
  <c r="LBM29" i="4"/>
  <c r="LBN29" i="4" s="1"/>
  <c r="LAG29" i="4"/>
  <c r="LAH29" i="4" s="1"/>
  <c r="KZA29" i="4"/>
  <c r="KZB29" i="4" s="1"/>
  <c r="KXU29" i="4"/>
  <c r="KXV29" i="4" s="1"/>
  <c r="KWO29" i="4"/>
  <c r="KWP29" i="4" s="1"/>
  <c r="KVI29" i="4"/>
  <c r="KVJ29" i="4" s="1"/>
  <c r="KUC29" i="4"/>
  <c r="KUD29" i="4" s="1"/>
  <c r="KSW29" i="4"/>
  <c r="KSX29" i="4" s="1"/>
  <c r="KRQ29" i="4"/>
  <c r="KRR29" i="4" s="1"/>
  <c r="KQK29" i="4"/>
  <c r="KQL29" i="4" s="1"/>
  <c r="KPE29" i="4"/>
  <c r="KPF29" i="4" s="1"/>
  <c r="KNY29" i="4"/>
  <c r="KNZ29" i="4" s="1"/>
  <c r="KMS29" i="4"/>
  <c r="KMT29" i="4" s="1"/>
  <c r="KLM29" i="4"/>
  <c r="KLN29" i="4" s="1"/>
  <c r="KKG29" i="4"/>
  <c r="KKH29" i="4" s="1"/>
  <c r="KJA29" i="4"/>
  <c r="KJB29" i="4" s="1"/>
  <c r="KHU29" i="4"/>
  <c r="KHV29" i="4" s="1"/>
  <c r="KGO29" i="4"/>
  <c r="KGP29" i="4" s="1"/>
  <c r="KFI29" i="4"/>
  <c r="KFJ29" i="4" s="1"/>
  <c r="KEC29" i="4"/>
  <c r="KED29" i="4" s="1"/>
  <c r="KCW29" i="4"/>
  <c r="KCX29" i="4" s="1"/>
  <c r="KBQ29" i="4"/>
  <c r="KBR29" i="4" s="1"/>
  <c r="KAK29" i="4"/>
  <c r="KAL29" i="4" s="1"/>
  <c r="JZE29" i="4"/>
  <c r="JZF29" i="4" s="1"/>
  <c r="JXY29" i="4"/>
  <c r="JXZ29" i="4" s="1"/>
  <c r="JWS29" i="4"/>
  <c r="JWT29" i="4" s="1"/>
  <c r="JVM29" i="4"/>
  <c r="JVN29" i="4" s="1"/>
  <c r="JUG29" i="4"/>
  <c r="JUH29" i="4" s="1"/>
  <c r="JTA29" i="4"/>
  <c r="JTB29" i="4" s="1"/>
  <c r="JRU29" i="4"/>
  <c r="JRV29" i="4" s="1"/>
  <c r="JQO29" i="4"/>
  <c r="JQP29" i="4" s="1"/>
  <c r="JPI29" i="4"/>
  <c r="JPJ29" i="4" s="1"/>
  <c r="JOC29" i="4"/>
  <c r="JOD29" i="4" s="1"/>
  <c r="JMW29" i="4"/>
  <c r="JMX29" i="4" s="1"/>
  <c r="JLQ29" i="4"/>
  <c r="JLR29" i="4" s="1"/>
  <c r="JKK29" i="4"/>
  <c r="JKL29" i="4" s="1"/>
  <c r="JJE29" i="4"/>
  <c r="JJF29" i="4" s="1"/>
  <c r="JHY29" i="4"/>
  <c r="JHZ29" i="4" s="1"/>
  <c r="JGS29" i="4"/>
  <c r="JGT29" i="4" s="1"/>
  <c r="JFM29" i="4"/>
  <c r="JFN29" i="4" s="1"/>
  <c r="JEG29" i="4"/>
  <c r="JEH29" i="4" s="1"/>
  <c r="JDA29" i="4"/>
  <c r="JDB29" i="4" s="1"/>
  <c r="JBU29" i="4"/>
  <c r="JBV29" i="4" s="1"/>
  <c r="JAO29" i="4"/>
  <c r="JAP29" i="4" s="1"/>
  <c r="IZI29" i="4"/>
  <c r="IZJ29" i="4" s="1"/>
  <c r="IYC29" i="4"/>
  <c r="IYD29" i="4" s="1"/>
  <c r="IWW29" i="4"/>
  <c r="IWX29" i="4" s="1"/>
  <c r="IVQ29" i="4"/>
  <c r="IVR29" i="4" s="1"/>
  <c r="IUK29" i="4"/>
  <c r="IUL29" i="4" s="1"/>
  <c r="ITE29" i="4"/>
  <c r="ITF29" i="4" s="1"/>
  <c r="IRY29" i="4"/>
  <c r="IRZ29" i="4" s="1"/>
  <c r="IQS29" i="4"/>
  <c r="IQT29" i="4" s="1"/>
  <c r="IPM29" i="4"/>
  <c r="IPN29" i="4" s="1"/>
  <c r="IOG29" i="4"/>
  <c r="IOH29" i="4" s="1"/>
  <c r="INA29" i="4"/>
  <c r="INB29" i="4" s="1"/>
  <c r="ILU29" i="4"/>
  <c r="ILV29" i="4" s="1"/>
  <c r="IKO29" i="4"/>
  <c r="IKP29" i="4" s="1"/>
  <c r="IJI29" i="4"/>
  <c r="IJJ29" i="4" s="1"/>
  <c r="IIC29" i="4"/>
  <c r="IID29" i="4" s="1"/>
  <c r="IGW29" i="4"/>
  <c r="IGX29" i="4" s="1"/>
  <c r="IFQ29" i="4"/>
  <c r="IFR29" i="4" s="1"/>
  <c r="IEK29" i="4"/>
  <c r="IEL29" i="4" s="1"/>
  <c r="IDE29" i="4"/>
  <c r="IDF29" i="4" s="1"/>
  <c r="IBY29" i="4"/>
  <c r="IBZ29" i="4" s="1"/>
  <c r="IAS29" i="4"/>
  <c r="IAT29" i="4" s="1"/>
  <c r="TSK29" i="4"/>
  <c r="TSL29" i="4" s="1"/>
  <c r="QMC29" i="4"/>
  <c r="QMD29" i="4" s="1"/>
  <c r="OLM29" i="4"/>
  <c r="OLN29" i="4" s="1"/>
  <c r="NZU29" i="4"/>
  <c r="NZV29" i="4" s="1"/>
  <c r="NUG29" i="4"/>
  <c r="NUH29" i="4" s="1"/>
  <c r="NOS29" i="4"/>
  <c r="NOT29" i="4" s="1"/>
  <c r="NJU29" i="4"/>
  <c r="NJV29" i="4" s="1"/>
  <c r="NEW29" i="4"/>
  <c r="NEX29" i="4" s="1"/>
  <c r="MZY29" i="4"/>
  <c r="MZZ29" i="4" s="1"/>
  <c r="MVA29" i="4"/>
  <c r="MVB29" i="4" s="1"/>
  <c r="MQK29" i="4"/>
  <c r="MQL29" i="4" s="1"/>
  <c r="LOC29" i="4"/>
  <c r="LOD29" i="4" s="1"/>
  <c r="LMG29" i="4"/>
  <c r="LMH29" i="4" s="1"/>
  <c r="LHI29" i="4"/>
  <c r="LHJ29" i="4" s="1"/>
  <c r="SPU29" i="4"/>
  <c r="SPV29" i="4" s="1"/>
  <c r="QFY29" i="4"/>
  <c r="QFZ29" i="4" s="1"/>
  <c r="OYK29" i="4"/>
  <c r="OYL29" i="4" s="1"/>
  <c r="ORA29" i="4"/>
  <c r="ORB29" i="4" s="1"/>
  <c r="OKO29" i="4"/>
  <c r="OKP29" i="4" s="1"/>
  <c r="NTI29" i="4"/>
  <c r="NTJ29" i="4" s="1"/>
  <c r="MQC29" i="4"/>
  <c r="MQD29" i="4" s="1"/>
  <c r="MMS29" i="4"/>
  <c r="MMT29" i="4" s="1"/>
  <c r="MJY29" i="4"/>
  <c r="MJZ29" i="4" s="1"/>
  <c r="MHM29" i="4"/>
  <c r="MHN29" i="4" s="1"/>
  <c r="MFA29" i="4"/>
  <c r="MFB29" i="4" s="1"/>
  <c r="MCO29" i="4"/>
  <c r="MCP29" i="4" s="1"/>
  <c r="MAC29" i="4"/>
  <c r="MAD29" i="4" s="1"/>
  <c r="LXQ29" i="4"/>
  <c r="LXR29" i="4" s="1"/>
  <c r="LVE29" i="4"/>
  <c r="LVF29" i="4" s="1"/>
  <c r="LSS29" i="4"/>
  <c r="LST29" i="4" s="1"/>
  <c r="LQG29" i="4"/>
  <c r="LQH29" i="4" s="1"/>
  <c r="LLY29" i="4"/>
  <c r="LLZ29" i="4" s="1"/>
  <c r="LKK29" i="4"/>
  <c r="LKL29" i="4" s="1"/>
  <c r="LIW29" i="4"/>
  <c r="LIX29" i="4" s="1"/>
  <c r="LHA29" i="4"/>
  <c r="LHB29" i="4" s="1"/>
  <c r="LFM29" i="4"/>
  <c r="LFN29" i="4" s="1"/>
  <c r="LDY29" i="4"/>
  <c r="LDZ29" i="4" s="1"/>
  <c r="LCK29" i="4"/>
  <c r="LCL29" i="4" s="1"/>
  <c r="LBE29" i="4"/>
  <c r="LBF29" i="4" s="1"/>
  <c r="KZY29" i="4"/>
  <c r="KZZ29" i="4" s="1"/>
  <c r="KYS29" i="4"/>
  <c r="KYT29" i="4" s="1"/>
  <c r="KXM29" i="4"/>
  <c r="KXN29" i="4" s="1"/>
  <c r="KWG29" i="4"/>
  <c r="KWH29" i="4" s="1"/>
  <c r="KVA29" i="4"/>
  <c r="KVB29" i="4" s="1"/>
  <c r="KTU29" i="4"/>
  <c r="KTV29" i="4" s="1"/>
  <c r="KSO29" i="4"/>
  <c r="KSP29" i="4" s="1"/>
  <c r="KRI29" i="4"/>
  <c r="KRJ29" i="4" s="1"/>
  <c r="KQC29" i="4"/>
  <c r="KQD29" i="4" s="1"/>
  <c r="KOW29" i="4"/>
  <c r="KOX29" i="4" s="1"/>
  <c r="KNQ29" i="4"/>
  <c r="KNR29" i="4" s="1"/>
  <c r="KMK29" i="4"/>
  <c r="KML29" i="4" s="1"/>
  <c r="KLE29" i="4"/>
  <c r="KLF29" i="4" s="1"/>
  <c r="KJY29" i="4"/>
  <c r="KJZ29" i="4" s="1"/>
  <c r="KIS29" i="4"/>
  <c r="KIT29" i="4" s="1"/>
  <c r="KHM29" i="4"/>
  <c r="KHN29" i="4" s="1"/>
  <c r="KGG29" i="4"/>
  <c r="KGH29" i="4" s="1"/>
  <c r="KFA29" i="4"/>
  <c r="KFB29" i="4" s="1"/>
  <c r="KDU29" i="4"/>
  <c r="KDV29" i="4" s="1"/>
  <c r="KCO29" i="4"/>
  <c r="KCP29" i="4" s="1"/>
  <c r="KBI29" i="4"/>
  <c r="KBJ29" i="4" s="1"/>
  <c r="KAC29" i="4"/>
  <c r="KAD29" i="4" s="1"/>
  <c r="JYW29" i="4"/>
  <c r="JYX29" i="4" s="1"/>
  <c r="JXQ29" i="4"/>
  <c r="JXR29" i="4" s="1"/>
  <c r="JWK29" i="4"/>
  <c r="JWL29" i="4" s="1"/>
  <c r="JVE29" i="4"/>
  <c r="JVF29" i="4" s="1"/>
  <c r="JTY29" i="4"/>
  <c r="JTZ29" i="4" s="1"/>
  <c r="JSS29" i="4"/>
  <c r="JST29" i="4" s="1"/>
  <c r="JRM29" i="4"/>
  <c r="JRN29" i="4" s="1"/>
  <c r="JQG29" i="4"/>
  <c r="JQH29" i="4" s="1"/>
  <c r="JPA29" i="4"/>
  <c r="JPB29" i="4" s="1"/>
  <c r="JNU29" i="4"/>
  <c r="JNV29" i="4" s="1"/>
  <c r="JMO29" i="4"/>
  <c r="JMP29" i="4" s="1"/>
  <c r="JLI29" i="4"/>
  <c r="JLJ29" i="4" s="1"/>
  <c r="JKC29" i="4"/>
  <c r="JKD29" i="4" s="1"/>
  <c r="JIW29" i="4"/>
  <c r="JIX29" i="4" s="1"/>
  <c r="JHQ29" i="4"/>
  <c r="JHR29" i="4" s="1"/>
  <c r="JGK29" i="4"/>
  <c r="JGL29" i="4" s="1"/>
  <c r="JFE29" i="4"/>
  <c r="JFF29" i="4" s="1"/>
  <c r="JDY29" i="4"/>
  <c r="JDZ29" i="4" s="1"/>
  <c r="JCS29" i="4"/>
  <c r="JCT29" i="4" s="1"/>
  <c r="JBM29" i="4"/>
  <c r="JBN29" i="4" s="1"/>
  <c r="JAG29" i="4"/>
  <c r="JAH29" i="4" s="1"/>
  <c r="IZA29" i="4"/>
  <c r="IZB29" i="4" s="1"/>
  <c r="IXU29" i="4"/>
  <c r="IXV29" i="4" s="1"/>
  <c r="IWO29" i="4"/>
  <c r="IWP29" i="4" s="1"/>
  <c r="IVI29" i="4"/>
  <c r="IVJ29" i="4" s="1"/>
  <c r="IUC29" i="4"/>
  <c r="IUD29" i="4" s="1"/>
  <c r="ISW29" i="4"/>
  <c r="ISX29" i="4" s="1"/>
  <c r="IRQ29" i="4"/>
  <c r="IRR29" i="4" s="1"/>
  <c r="IQK29" i="4"/>
  <c r="IQL29" i="4" s="1"/>
  <c r="IPE29" i="4"/>
  <c r="IPF29" i="4" s="1"/>
  <c r="SFY29" i="4"/>
  <c r="SFZ29" i="4" s="1"/>
  <c r="QCG29" i="4"/>
  <c r="QCH29" i="4" s="1"/>
  <c r="OXE29" i="4"/>
  <c r="OXF29" i="4" s="1"/>
  <c r="OQK29" i="4"/>
  <c r="OQL29" i="4" s="1"/>
  <c r="OJY29" i="4"/>
  <c r="OJZ29" i="4" s="1"/>
  <c r="OEC29" i="4"/>
  <c r="OED29" i="4" s="1"/>
  <c r="NNM29" i="4"/>
  <c r="NNN29" i="4" s="1"/>
  <c r="NIO29" i="4"/>
  <c r="NIP29" i="4" s="1"/>
  <c r="NDQ29" i="4"/>
  <c r="NDR29" i="4" s="1"/>
  <c r="MYS29" i="4"/>
  <c r="MYT29" i="4" s="1"/>
  <c r="MTU29" i="4"/>
  <c r="MTV29" i="4" s="1"/>
  <c r="MMK29" i="4"/>
  <c r="MML29" i="4" s="1"/>
  <c r="LNU29" i="4"/>
  <c r="LNV29" i="4" s="1"/>
  <c r="LIO29" i="4"/>
  <c r="LIP29" i="4" s="1"/>
  <c r="LDQ29" i="4"/>
  <c r="LDR29" i="4" s="1"/>
  <c r="PSK29" i="4"/>
  <c r="PSL29" i="4" s="1"/>
  <c r="OVI29" i="4"/>
  <c r="OVJ29" i="4" s="1"/>
  <c r="OOW29" i="4"/>
  <c r="OOX29" i="4" s="1"/>
  <c r="NXA29" i="4"/>
  <c r="NXB29" i="4" s="1"/>
  <c r="NRM29" i="4"/>
  <c r="NRN29" i="4" s="1"/>
  <c r="NMG29" i="4"/>
  <c r="NMH29" i="4" s="1"/>
  <c r="NHI29" i="4"/>
  <c r="NHJ29" i="4" s="1"/>
  <c r="NCK29" i="4"/>
  <c r="NCL29" i="4" s="1"/>
  <c r="MXM29" i="4"/>
  <c r="MXN29" i="4" s="1"/>
  <c r="MSO29" i="4"/>
  <c r="MSP29" i="4" s="1"/>
  <c r="MOW29" i="4"/>
  <c r="MOX29" i="4" s="1"/>
  <c r="MLM29" i="4"/>
  <c r="MLN29" i="4" s="1"/>
  <c r="LJU29" i="4"/>
  <c r="LJV29" i="4" s="1"/>
  <c r="LEW29" i="4"/>
  <c r="LEX29" i="4" s="1"/>
  <c r="PMG29" i="4"/>
  <c r="PMH29" i="4" s="1"/>
  <c r="OUK29" i="4"/>
  <c r="OUL29" i="4" s="1"/>
  <c r="OHM29" i="4"/>
  <c r="OHN29" i="4" s="1"/>
  <c r="NWC29" i="4"/>
  <c r="NWD29" i="4" s="1"/>
  <c r="NQO29" i="4"/>
  <c r="NQP29" i="4" s="1"/>
  <c r="MLE29" i="4"/>
  <c r="MLF29" i="4" s="1"/>
  <c r="MIS29" i="4"/>
  <c r="MIT29" i="4" s="1"/>
  <c r="MGG29" i="4"/>
  <c r="MGH29" i="4" s="1"/>
  <c r="MDU29" i="4"/>
  <c r="MDV29" i="4" s="1"/>
  <c r="MBI29" i="4"/>
  <c r="MBJ29" i="4" s="1"/>
  <c r="LYW29" i="4"/>
  <c r="LYX29" i="4" s="1"/>
  <c r="LWK29" i="4"/>
  <c r="LWL29" i="4" s="1"/>
  <c r="LTY29" i="4"/>
  <c r="LTZ29" i="4" s="1"/>
  <c r="LRM29" i="4"/>
  <c r="LRN29" i="4" s="1"/>
  <c r="LPA29" i="4"/>
  <c r="LPB29" i="4" s="1"/>
  <c r="LMW29" i="4"/>
  <c r="LMX29" i="4" s="1"/>
  <c r="LLI29" i="4"/>
  <c r="LLJ29" i="4" s="1"/>
  <c r="LJM29" i="4"/>
  <c r="LJN29" i="4" s="1"/>
  <c r="LHY29" i="4"/>
  <c r="LHZ29" i="4" s="1"/>
  <c r="LGK29" i="4"/>
  <c r="LGL29" i="4" s="1"/>
  <c r="LEO29" i="4"/>
  <c r="LEP29" i="4" s="1"/>
  <c r="LDA29" i="4"/>
  <c r="LDB29" i="4" s="1"/>
  <c r="LBU29" i="4"/>
  <c r="LBV29" i="4" s="1"/>
  <c r="LAO29" i="4"/>
  <c r="LAP29" i="4" s="1"/>
  <c r="KZI29" i="4"/>
  <c r="KZJ29" i="4" s="1"/>
  <c r="KYC29" i="4"/>
  <c r="KYD29" i="4" s="1"/>
  <c r="KWW29" i="4"/>
  <c r="KWX29" i="4" s="1"/>
  <c r="KVQ29" i="4"/>
  <c r="KVR29" i="4" s="1"/>
  <c r="KUK29" i="4"/>
  <c r="KUL29" i="4" s="1"/>
  <c r="KTE29" i="4"/>
  <c r="KTF29" i="4" s="1"/>
  <c r="KRY29" i="4"/>
  <c r="KRZ29" i="4" s="1"/>
  <c r="KQS29" i="4"/>
  <c r="KQT29" i="4" s="1"/>
  <c r="KPM29" i="4"/>
  <c r="KPN29" i="4" s="1"/>
  <c r="KOG29" i="4"/>
  <c r="KOH29" i="4" s="1"/>
  <c r="KNA29" i="4"/>
  <c r="KNB29" i="4" s="1"/>
  <c r="KLU29" i="4"/>
  <c r="KLV29" i="4" s="1"/>
  <c r="KKO29" i="4"/>
  <c r="KKP29" i="4" s="1"/>
  <c r="KJI29" i="4"/>
  <c r="KJJ29" i="4" s="1"/>
  <c r="KIC29" i="4"/>
  <c r="KID29" i="4" s="1"/>
  <c r="KGW29" i="4"/>
  <c r="KGX29" i="4" s="1"/>
  <c r="KFQ29" i="4"/>
  <c r="KFR29" i="4" s="1"/>
  <c r="KEK29" i="4"/>
  <c r="KEL29" i="4" s="1"/>
  <c r="KDE29" i="4"/>
  <c r="KDF29" i="4" s="1"/>
  <c r="KBY29" i="4"/>
  <c r="KBZ29" i="4" s="1"/>
  <c r="KAS29" i="4"/>
  <c r="KAT29" i="4" s="1"/>
  <c r="JZM29" i="4"/>
  <c r="JZN29" i="4" s="1"/>
  <c r="JYG29" i="4"/>
  <c r="JYH29" i="4" s="1"/>
  <c r="JXA29" i="4"/>
  <c r="JXB29" i="4" s="1"/>
  <c r="JVU29" i="4"/>
  <c r="JVV29" i="4" s="1"/>
  <c r="JUO29" i="4"/>
  <c r="JUP29" i="4" s="1"/>
  <c r="JTI29" i="4"/>
  <c r="JTJ29" i="4" s="1"/>
  <c r="JSC29" i="4"/>
  <c r="JSD29" i="4" s="1"/>
  <c r="JQW29" i="4"/>
  <c r="JQX29" i="4" s="1"/>
  <c r="JPQ29" i="4"/>
  <c r="JPR29" i="4" s="1"/>
  <c r="JOK29" i="4"/>
  <c r="JOL29" i="4" s="1"/>
  <c r="JNE29" i="4"/>
  <c r="JNF29" i="4" s="1"/>
  <c r="JLY29" i="4"/>
  <c r="JLZ29" i="4" s="1"/>
  <c r="JKS29" i="4"/>
  <c r="JKT29" i="4" s="1"/>
  <c r="JJM29" i="4"/>
  <c r="JJN29" i="4" s="1"/>
  <c r="MGO29" i="4"/>
  <c r="MGP29" i="4" s="1"/>
  <c r="LWS29" i="4"/>
  <c r="LWT29" i="4" s="1"/>
  <c r="LNM29" i="4"/>
  <c r="LNN29" i="4" s="1"/>
  <c r="LGS29" i="4"/>
  <c r="LGT29" i="4" s="1"/>
  <c r="LAW29" i="4"/>
  <c r="LAX29" i="4" s="1"/>
  <c r="KVY29" i="4"/>
  <c r="KVZ29" i="4" s="1"/>
  <c r="KRA29" i="4"/>
  <c r="KRB29" i="4" s="1"/>
  <c r="KMC29" i="4"/>
  <c r="KMD29" i="4" s="1"/>
  <c r="KHE29" i="4"/>
  <c r="KHF29" i="4" s="1"/>
  <c r="KCG29" i="4"/>
  <c r="KCH29" i="4" s="1"/>
  <c r="JXI29" i="4"/>
  <c r="JXJ29" i="4" s="1"/>
  <c r="JSK29" i="4"/>
  <c r="JSL29" i="4" s="1"/>
  <c r="JNM29" i="4"/>
  <c r="JNN29" i="4" s="1"/>
  <c r="JIO29" i="4"/>
  <c r="JIP29" i="4" s="1"/>
  <c r="ILM29" i="4"/>
  <c r="ILN29" i="4" s="1"/>
  <c r="IGO29" i="4"/>
  <c r="IGP29" i="4" s="1"/>
  <c r="IBQ29" i="4"/>
  <c r="IBR29" i="4" s="1"/>
  <c r="HYO29" i="4"/>
  <c r="HYP29" i="4" s="1"/>
  <c r="QVY29" i="4"/>
  <c r="QVZ29" i="4" s="1"/>
  <c r="OGW29" i="4"/>
  <c r="OGX29" i="4" s="1"/>
  <c r="NLA29" i="4"/>
  <c r="NLB29" i="4" s="1"/>
  <c r="MRI29" i="4"/>
  <c r="MRJ29" i="4" s="1"/>
  <c r="LGC29" i="4"/>
  <c r="LGD29" i="4" s="1"/>
  <c r="JIG29" i="4"/>
  <c r="JIH29" i="4" s="1"/>
  <c r="JFU29" i="4"/>
  <c r="JFV29" i="4" s="1"/>
  <c r="JDI29" i="4"/>
  <c r="JDJ29" i="4" s="1"/>
  <c r="JAW29" i="4"/>
  <c r="JAX29" i="4" s="1"/>
  <c r="IYK29" i="4"/>
  <c r="IYL29" i="4" s="1"/>
  <c r="IVY29" i="4"/>
  <c r="IVZ29" i="4" s="1"/>
  <c r="ITM29" i="4"/>
  <c r="ITN29" i="4" s="1"/>
  <c r="IRA29" i="4"/>
  <c r="IRB29" i="4" s="1"/>
  <c r="IOO29" i="4"/>
  <c r="IOP29" i="4" s="1"/>
  <c r="ILE29" i="4"/>
  <c r="ILF29" i="4" s="1"/>
  <c r="IJQ29" i="4"/>
  <c r="IJR29" i="4" s="1"/>
  <c r="IGG29" i="4"/>
  <c r="IGH29" i="4" s="1"/>
  <c r="IES29" i="4"/>
  <c r="IET29" i="4" s="1"/>
  <c r="IBI29" i="4"/>
  <c r="IBJ29" i="4" s="1"/>
  <c r="HZU29" i="4"/>
  <c r="HZV29" i="4" s="1"/>
  <c r="HXA29" i="4"/>
  <c r="HXB29" i="4" s="1"/>
  <c r="HVU29" i="4"/>
  <c r="HVV29" i="4" s="1"/>
  <c r="HUO29" i="4"/>
  <c r="HUP29" i="4" s="1"/>
  <c r="HTI29" i="4"/>
  <c r="HTJ29" i="4" s="1"/>
  <c r="HSC29" i="4"/>
  <c r="HSD29" i="4" s="1"/>
  <c r="HQW29" i="4"/>
  <c r="HQX29" i="4" s="1"/>
  <c r="HPQ29" i="4"/>
  <c r="HPR29" i="4" s="1"/>
  <c r="HOK29" i="4"/>
  <c r="HOL29" i="4" s="1"/>
  <c r="HNE29" i="4"/>
  <c r="HNF29" i="4" s="1"/>
  <c r="HLY29" i="4"/>
  <c r="HLZ29" i="4" s="1"/>
  <c r="HKS29" i="4"/>
  <c r="HKT29" i="4" s="1"/>
  <c r="HJM29" i="4"/>
  <c r="HJN29" i="4" s="1"/>
  <c r="HIG29" i="4"/>
  <c r="HIH29" i="4" s="1"/>
  <c r="HHA29" i="4"/>
  <c r="HHB29" i="4" s="1"/>
  <c r="HFU29" i="4"/>
  <c r="HFV29" i="4" s="1"/>
  <c r="HEO29" i="4"/>
  <c r="HEP29" i="4" s="1"/>
  <c r="HDI29" i="4"/>
  <c r="HDJ29" i="4" s="1"/>
  <c r="HCC29" i="4"/>
  <c r="HCD29" i="4" s="1"/>
  <c r="HAW29" i="4"/>
  <c r="HAX29" i="4" s="1"/>
  <c r="GZQ29" i="4"/>
  <c r="GZR29" i="4" s="1"/>
  <c r="GYK29" i="4"/>
  <c r="GYL29" i="4" s="1"/>
  <c r="GXE29" i="4"/>
  <c r="GXF29" i="4" s="1"/>
  <c r="GVY29" i="4"/>
  <c r="GVZ29" i="4" s="1"/>
  <c r="GUS29" i="4"/>
  <c r="GUT29" i="4" s="1"/>
  <c r="GTM29" i="4"/>
  <c r="GTN29" i="4" s="1"/>
  <c r="GSG29" i="4"/>
  <c r="GSH29" i="4" s="1"/>
  <c r="GRA29" i="4"/>
  <c r="GRB29" i="4" s="1"/>
  <c r="GPU29" i="4"/>
  <c r="GPV29" i="4" s="1"/>
  <c r="GOO29" i="4"/>
  <c r="GOP29" i="4" s="1"/>
  <c r="GNI29" i="4"/>
  <c r="GNJ29" i="4" s="1"/>
  <c r="GMC29" i="4"/>
  <c r="GMD29" i="4" s="1"/>
  <c r="GKW29" i="4"/>
  <c r="GKX29" i="4" s="1"/>
  <c r="GJQ29" i="4"/>
  <c r="GJR29" i="4" s="1"/>
  <c r="GIK29" i="4"/>
  <c r="GIL29" i="4" s="1"/>
  <c r="GHE29" i="4"/>
  <c r="GHF29" i="4" s="1"/>
  <c r="GFY29" i="4"/>
  <c r="GFZ29" i="4" s="1"/>
  <c r="GES29" i="4"/>
  <c r="GET29" i="4" s="1"/>
  <c r="GDM29" i="4"/>
  <c r="GDN29" i="4" s="1"/>
  <c r="GCG29" i="4"/>
  <c r="GCH29" i="4" s="1"/>
  <c r="GBA29" i="4"/>
  <c r="GBB29" i="4" s="1"/>
  <c r="FZU29" i="4"/>
  <c r="FZV29" i="4" s="1"/>
  <c r="FYO29" i="4"/>
  <c r="FYP29" i="4" s="1"/>
  <c r="FXI29" i="4"/>
  <c r="FXJ29" i="4" s="1"/>
  <c r="FWC29" i="4"/>
  <c r="FWD29" i="4" s="1"/>
  <c r="FUW29" i="4"/>
  <c r="FUX29" i="4" s="1"/>
  <c r="FTQ29" i="4"/>
  <c r="FTR29" i="4" s="1"/>
  <c r="FSK29" i="4"/>
  <c r="FSL29" i="4" s="1"/>
  <c r="FRE29" i="4"/>
  <c r="FRF29" i="4" s="1"/>
  <c r="FPY29" i="4"/>
  <c r="FPZ29" i="4" s="1"/>
  <c r="FOS29" i="4"/>
  <c r="FOT29" i="4" s="1"/>
  <c r="FNM29" i="4"/>
  <c r="FNN29" i="4" s="1"/>
  <c r="FMG29" i="4"/>
  <c r="FMH29" i="4" s="1"/>
  <c r="FLA29" i="4"/>
  <c r="FLB29" i="4" s="1"/>
  <c r="PWC29" i="4"/>
  <c r="PWD29" i="4" s="1"/>
  <c r="ODE29" i="4"/>
  <c r="ODF29" i="4" s="1"/>
  <c r="MPE29" i="4"/>
  <c r="MPF29" i="4" s="1"/>
  <c r="MEC29" i="4"/>
  <c r="MED29" i="4" s="1"/>
  <c r="LUG29" i="4"/>
  <c r="LUH29" i="4" s="1"/>
  <c r="LLQ29" i="4"/>
  <c r="LLR29" i="4" s="1"/>
  <c r="LFE29" i="4"/>
  <c r="LFF29" i="4" s="1"/>
  <c r="KZQ29" i="4"/>
  <c r="KZR29" i="4" s="1"/>
  <c r="KUS29" i="4"/>
  <c r="KUT29" i="4" s="1"/>
  <c r="KPU29" i="4"/>
  <c r="KPV29" i="4" s="1"/>
  <c r="KKW29" i="4"/>
  <c r="KKX29" i="4" s="1"/>
  <c r="KFY29" i="4"/>
  <c r="KFZ29" i="4" s="1"/>
  <c r="KBA29" i="4"/>
  <c r="KBB29" i="4" s="1"/>
  <c r="JWC29" i="4"/>
  <c r="JWD29" i="4" s="1"/>
  <c r="JRE29" i="4"/>
  <c r="JRF29" i="4" s="1"/>
  <c r="JMG29" i="4"/>
  <c r="JMH29" i="4" s="1"/>
  <c r="IMS29" i="4"/>
  <c r="IMT29" i="4" s="1"/>
  <c r="IHU29" i="4"/>
  <c r="IHV29" i="4" s="1"/>
  <c r="ICW29" i="4"/>
  <c r="ICX29" i="4" s="1"/>
  <c r="HYG29" i="4"/>
  <c r="HYH29" i="4" s="1"/>
  <c r="PIO29" i="4"/>
  <c r="PIP29" i="4" s="1"/>
  <c r="OBI29" i="4"/>
  <c r="OBJ29" i="4" s="1"/>
  <c r="NGC29" i="4"/>
  <c r="NGD29" i="4" s="1"/>
  <c r="MNY29" i="4"/>
  <c r="MNZ29" i="4" s="1"/>
  <c r="LLA29" i="4"/>
  <c r="LLB29" i="4" s="1"/>
  <c r="JHI29" i="4"/>
  <c r="JHJ29" i="4" s="1"/>
  <c r="JEW29" i="4"/>
  <c r="JEX29" i="4" s="1"/>
  <c r="JCK29" i="4"/>
  <c r="JCL29" i="4" s="1"/>
  <c r="IZY29" i="4"/>
  <c r="IZZ29" i="4" s="1"/>
  <c r="IXM29" i="4"/>
  <c r="IXN29" i="4" s="1"/>
  <c r="IVA29" i="4"/>
  <c r="IVB29" i="4" s="1"/>
  <c r="ISO29" i="4"/>
  <c r="ISP29" i="4" s="1"/>
  <c r="IQC29" i="4"/>
  <c r="IQD29" i="4" s="1"/>
  <c r="IMK29" i="4"/>
  <c r="IML29" i="4" s="1"/>
  <c r="IKW29" i="4"/>
  <c r="IKX29" i="4" s="1"/>
  <c r="IHM29" i="4"/>
  <c r="IHN29" i="4" s="1"/>
  <c r="IFY29" i="4"/>
  <c r="IFZ29" i="4" s="1"/>
  <c r="ICO29" i="4"/>
  <c r="ICP29" i="4" s="1"/>
  <c r="IBA29" i="4"/>
  <c r="IBB29" i="4" s="1"/>
  <c r="HZM29" i="4"/>
  <c r="HZN29" i="4" s="1"/>
  <c r="HWS29" i="4"/>
  <c r="HWT29" i="4" s="1"/>
  <c r="HVM29" i="4"/>
  <c r="HVN29" i="4" s="1"/>
  <c r="HUG29" i="4"/>
  <c r="HUH29" i="4" s="1"/>
  <c r="HTA29" i="4"/>
  <c r="HTB29" i="4" s="1"/>
  <c r="HRU29" i="4"/>
  <c r="HRV29" i="4" s="1"/>
  <c r="HQO29" i="4"/>
  <c r="HQP29" i="4" s="1"/>
  <c r="HPI29" i="4"/>
  <c r="HPJ29" i="4" s="1"/>
  <c r="HOC29" i="4"/>
  <c r="HOD29" i="4" s="1"/>
  <c r="HMW29" i="4"/>
  <c r="HMX29" i="4" s="1"/>
  <c r="HLQ29" i="4"/>
  <c r="HLR29" i="4" s="1"/>
  <c r="HKK29" i="4"/>
  <c r="HKL29" i="4" s="1"/>
  <c r="HJE29" i="4"/>
  <c r="HJF29" i="4" s="1"/>
  <c r="HHY29" i="4"/>
  <c r="HHZ29" i="4" s="1"/>
  <c r="HGS29" i="4"/>
  <c r="HGT29" i="4" s="1"/>
  <c r="HFM29" i="4"/>
  <c r="HFN29" i="4" s="1"/>
  <c r="HEG29" i="4"/>
  <c r="HEH29" i="4" s="1"/>
  <c r="HDA29" i="4"/>
  <c r="HDB29" i="4" s="1"/>
  <c r="HBU29" i="4"/>
  <c r="HBV29" i="4" s="1"/>
  <c r="HAO29" i="4"/>
  <c r="HAP29" i="4" s="1"/>
  <c r="GZI29" i="4"/>
  <c r="GZJ29" i="4" s="1"/>
  <c r="GYC29" i="4"/>
  <c r="GYD29" i="4" s="1"/>
  <c r="GWW29" i="4"/>
  <c r="GWX29" i="4" s="1"/>
  <c r="GVQ29" i="4"/>
  <c r="GVR29" i="4" s="1"/>
  <c r="GUK29" i="4"/>
  <c r="GUL29" i="4" s="1"/>
  <c r="GTE29" i="4"/>
  <c r="GTF29" i="4" s="1"/>
  <c r="GRY29" i="4"/>
  <c r="GRZ29" i="4" s="1"/>
  <c r="GQS29" i="4"/>
  <c r="GQT29" i="4" s="1"/>
  <c r="GPM29" i="4"/>
  <c r="GPN29" i="4" s="1"/>
  <c r="GOG29" i="4"/>
  <c r="GOH29" i="4" s="1"/>
  <c r="GNA29" i="4"/>
  <c r="GNB29" i="4" s="1"/>
  <c r="GLU29" i="4"/>
  <c r="GLV29" i="4" s="1"/>
  <c r="GKO29" i="4"/>
  <c r="GKP29" i="4" s="1"/>
  <c r="GJI29" i="4"/>
  <c r="GJJ29" i="4" s="1"/>
  <c r="GIC29" i="4"/>
  <c r="GID29" i="4" s="1"/>
  <c r="GGW29" i="4"/>
  <c r="GGX29" i="4" s="1"/>
  <c r="GFQ29" i="4"/>
  <c r="GFR29" i="4" s="1"/>
  <c r="GEK29" i="4"/>
  <c r="GEL29" i="4" s="1"/>
  <c r="GDE29" i="4"/>
  <c r="GDF29" i="4" s="1"/>
  <c r="GBY29" i="4"/>
  <c r="GBZ29" i="4" s="1"/>
  <c r="GAS29" i="4"/>
  <c r="GAT29" i="4" s="1"/>
  <c r="FZM29" i="4"/>
  <c r="FZN29" i="4" s="1"/>
  <c r="FYG29" i="4"/>
  <c r="FYH29" i="4" s="1"/>
  <c r="FXA29" i="4"/>
  <c r="FXB29" i="4" s="1"/>
  <c r="FVU29" i="4"/>
  <c r="FVV29" i="4" s="1"/>
  <c r="FUO29" i="4"/>
  <c r="FUP29" i="4" s="1"/>
  <c r="FTI29" i="4"/>
  <c r="FTJ29" i="4" s="1"/>
  <c r="FSC29" i="4"/>
  <c r="FSD29" i="4" s="1"/>
  <c r="FQW29" i="4"/>
  <c r="FQX29" i="4" s="1"/>
  <c r="FPQ29" i="4"/>
  <c r="FPR29" i="4" s="1"/>
  <c r="FOK29" i="4"/>
  <c r="FOL29" i="4" s="1"/>
  <c r="FNE29" i="4"/>
  <c r="FNF29" i="4" s="1"/>
  <c r="FLY29" i="4"/>
  <c r="FLZ29" i="4" s="1"/>
  <c r="FKS29" i="4"/>
  <c r="FKT29" i="4" s="1"/>
  <c r="FJM29" i="4"/>
  <c r="FJN29" i="4" s="1"/>
  <c r="FIG29" i="4"/>
  <c r="FIH29" i="4" s="1"/>
  <c r="FHA29" i="4"/>
  <c r="FHB29" i="4" s="1"/>
  <c r="FFU29" i="4"/>
  <c r="FFV29" i="4" s="1"/>
  <c r="FEO29" i="4"/>
  <c r="FEP29" i="4" s="1"/>
  <c r="FDI29" i="4"/>
  <c r="FDJ29" i="4" s="1"/>
  <c r="FCC29" i="4"/>
  <c r="FCD29" i="4" s="1"/>
  <c r="FAW29" i="4"/>
  <c r="FAX29" i="4" s="1"/>
  <c r="EZQ29" i="4"/>
  <c r="EZR29" i="4" s="1"/>
  <c r="EYK29" i="4"/>
  <c r="EYL29" i="4" s="1"/>
  <c r="EXE29" i="4"/>
  <c r="EXF29" i="4" s="1"/>
  <c r="EVY29" i="4"/>
  <c r="EVZ29" i="4" s="1"/>
  <c r="EUS29" i="4"/>
  <c r="EUT29" i="4" s="1"/>
  <c r="ETM29" i="4"/>
  <c r="ETN29" i="4" s="1"/>
  <c r="ESG29" i="4"/>
  <c r="ESH29" i="4" s="1"/>
  <c r="ERA29" i="4"/>
  <c r="ERB29" i="4" s="1"/>
  <c r="OTU29" i="4"/>
  <c r="OTV29" i="4" s="1"/>
  <c r="NBE29" i="4"/>
  <c r="NBF29" i="4" s="1"/>
  <c r="JHA29" i="4"/>
  <c r="JHB29" i="4" s="1"/>
  <c r="JEO29" i="4"/>
  <c r="JEP29" i="4" s="1"/>
  <c r="JCC29" i="4"/>
  <c r="JCD29" i="4" s="1"/>
  <c r="IZQ29" i="4"/>
  <c r="IZR29" i="4" s="1"/>
  <c r="IXE29" i="4"/>
  <c r="IXF29" i="4" s="1"/>
  <c r="IUS29" i="4"/>
  <c r="IUT29" i="4" s="1"/>
  <c r="ISG29" i="4"/>
  <c r="ISH29" i="4" s="1"/>
  <c r="IPU29" i="4"/>
  <c r="IPV29" i="4" s="1"/>
  <c r="INQ29" i="4"/>
  <c r="INR29" i="4" s="1"/>
  <c r="IMC29" i="4"/>
  <c r="IMD29" i="4" s="1"/>
  <c r="IIS29" i="4"/>
  <c r="IIT29" i="4" s="1"/>
  <c r="IHE29" i="4"/>
  <c r="IHF29" i="4" s="1"/>
  <c r="IDU29" i="4"/>
  <c r="IDV29" i="4" s="1"/>
  <c r="ICG29" i="4"/>
  <c r="ICH29" i="4" s="1"/>
  <c r="HZE29" i="4"/>
  <c r="HZF29" i="4" s="1"/>
  <c r="HXQ29" i="4"/>
  <c r="HXR29" i="4" s="1"/>
  <c r="HWK29" i="4"/>
  <c r="HWL29" i="4" s="1"/>
  <c r="HVE29" i="4"/>
  <c r="HVF29" i="4" s="1"/>
  <c r="HTY29" i="4"/>
  <c r="HTZ29" i="4" s="1"/>
  <c r="HSS29" i="4"/>
  <c r="HST29" i="4" s="1"/>
  <c r="HRM29" i="4"/>
  <c r="HRN29" i="4" s="1"/>
  <c r="HQG29" i="4"/>
  <c r="HQH29" i="4" s="1"/>
  <c r="HPA29" i="4"/>
  <c r="HPB29" i="4" s="1"/>
  <c r="HNU29" i="4"/>
  <c r="HNV29" i="4" s="1"/>
  <c r="HMO29" i="4"/>
  <c r="HMP29" i="4" s="1"/>
  <c r="HLI29" i="4"/>
  <c r="HLJ29" i="4" s="1"/>
  <c r="HKC29" i="4"/>
  <c r="HKD29" i="4" s="1"/>
  <c r="HIW29" i="4"/>
  <c r="HIX29" i="4" s="1"/>
  <c r="HHQ29" i="4"/>
  <c r="HHR29" i="4" s="1"/>
  <c r="HGK29" i="4"/>
  <c r="HGL29" i="4" s="1"/>
  <c r="HFE29" i="4"/>
  <c r="HFF29" i="4" s="1"/>
  <c r="HDY29" i="4"/>
  <c r="HDZ29" i="4" s="1"/>
  <c r="HCS29" i="4"/>
  <c r="HCT29" i="4" s="1"/>
  <c r="HBM29" i="4"/>
  <c r="HBN29" i="4" s="1"/>
  <c r="HAG29" i="4"/>
  <c r="HAH29" i="4" s="1"/>
  <c r="GZA29" i="4"/>
  <c r="GZB29" i="4" s="1"/>
  <c r="GXU29" i="4"/>
  <c r="GXV29" i="4" s="1"/>
  <c r="GWO29" i="4"/>
  <c r="GWP29" i="4" s="1"/>
  <c r="GVI29" i="4"/>
  <c r="GVJ29" i="4" s="1"/>
  <c r="GUC29" i="4"/>
  <c r="GUD29" i="4" s="1"/>
  <c r="GSW29" i="4"/>
  <c r="GSX29" i="4" s="1"/>
  <c r="GRQ29" i="4"/>
  <c r="GRR29" i="4" s="1"/>
  <c r="GQK29" i="4"/>
  <c r="GQL29" i="4" s="1"/>
  <c r="GPE29" i="4"/>
  <c r="GPF29" i="4" s="1"/>
  <c r="GNY29" i="4"/>
  <c r="GNZ29" i="4" s="1"/>
  <c r="GMS29" i="4"/>
  <c r="GMT29" i="4" s="1"/>
  <c r="GLM29" i="4"/>
  <c r="GLN29" i="4" s="1"/>
  <c r="GKG29" i="4"/>
  <c r="GKH29" i="4" s="1"/>
  <c r="GJA29" i="4"/>
  <c r="GJB29" i="4" s="1"/>
  <c r="GHU29" i="4"/>
  <c r="GHV29" i="4" s="1"/>
  <c r="GGO29" i="4"/>
  <c r="GGP29" i="4" s="1"/>
  <c r="GFI29" i="4"/>
  <c r="GFJ29" i="4" s="1"/>
  <c r="GEC29" i="4"/>
  <c r="GED29" i="4" s="1"/>
  <c r="GCW29" i="4"/>
  <c r="GCX29" i="4" s="1"/>
  <c r="GBQ29" i="4"/>
  <c r="GBR29" i="4" s="1"/>
  <c r="GAK29" i="4"/>
  <c r="GAL29" i="4" s="1"/>
  <c r="FZE29" i="4"/>
  <c r="FZF29" i="4" s="1"/>
  <c r="FXY29" i="4"/>
  <c r="FXZ29" i="4" s="1"/>
  <c r="FWS29" i="4"/>
  <c r="FWT29" i="4" s="1"/>
  <c r="FVM29" i="4"/>
  <c r="FVN29" i="4" s="1"/>
  <c r="FUG29" i="4"/>
  <c r="FUH29" i="4" s="1"/>
  <c r="FTA29" i="4"/>
  <c r="FTB29" i="4" s="1"/>
  <c r="FRU29" i="4"/>
  <c r="FRV29" i="4" s="1"/>
  <c r="OPM29" i="4"/>
  <c r="OPN29" i="4" s="1"/>
  <c r="MJA29" i="4"/>
  <c r="MJB29" i="4" s="1"/>
  <c r="LZE29" i="4"/>
  <c r="LZF29" i="4" s="1"/>
  <c r="LPI29" i="4"/>
  <c r="LPJ29" i="4" s="1"/>
  <c r="LIG29" i="4"/>
  <c r="LIH29" i="4" s="1"/>
  <c r="LCC29" i="4"/>
  <c r="LCD29" i="4" s="1"/>
  <c r="KXE29" i="4"/>
  <c r="KXF29" i="4" s="1"/>
  <c r="KSG29" i="4"/>
  <c r="KSH29" i="4" s="1"/>
  <c r="KNI29" i="4"/>
  <c r="KNJ29" i="4" s="1"/>
  <c r="KIK29" i="4"/>
  <c r="KIL29" i="4" s="1"/>
  <c r="KDM29" i="4"/>
  <c r="KDN29" i="4" s="1"/>
  <c r="JYO29" i="4"/>
  <c r="JYP29" i="4" s="1"/>
  <c r="JTQ29" i="4"/>
  <c r="JTR29" i="4" s="1"/>
  <c r="JOS29" i="4"/>
  <c r="JOT29" i="4" s="1"/>
  <c r="JJU29" i="4"/>
  <c r="JJV29" i="4" s="1"/>
  <c r="IKG29" i="4"/>
  <c r="IKH29" i="4" s="1"/>
  <c r="IFI29" i="4"/>
  <c r="IFJ29" i="4" s="1"/>
  <c r="IAK29" i="4"/>
  <c r="IAL29" i="4" s="1"/>
  <c r="HYW29" i="4"/>
  <c r="HYX29" i="4" s="1"/>
  <c r="OVY29" i="4"/>
  <c r="OVZ29" i="4" s="1"/>
  <c r="MBQ29" i="4"/>
  <c r="MBR29" i="4" s="1"/>
  <c r="KYK29" i="4"/>
  <c r="KYL29" i="4" s="1"/>
  <c r="KES29" i="4"/>
  <c r="KET29" i="4" s="1"/>
  <c r="JLA29" i="4"/>
  <c r="JLB29" i="4" s="1"/>
  <c r="IJA29" i="4"/>
  <c r="IJB29" i="4" s="1"/>
  <c r="FQG29" i="4"/>
  <c r="FQH29" i="4" s="1"/>
  <c r="FIW29" i="4"/>
  <c r="FIX29" i="4" s="1"/>
  <c r="FGS29" i="4"/>
  <c r="FGT29" i="4" s="1"/>
  <c r="FEW29" i="4"/>
  <c r="FEX29" i="4" s="1"/>
  <c r="EZA29" i="4"/>
  <c r="EZB29" i="4" s="1"/>
  <c r="EWW29" i="4"/>
  <c r="EWX29" i="4" s="1"/>
  <c r="EVA29" i="4"/>
  <c r="EVB29" i="4" s="1"/>
  <c r="ENQ29" i="4"/>
  <c r="ENR29" i="4" s="1"/>
  <c r="EIS29" i="4"/>
  <c r="EIT29" i="4" s="1"/>
  <c r="EDU29" i="4"/>
  <c r="EDV29" i="4" s="1"/>
  <c r="IYS29" i="4"/>
  <c r="IYT29" i="4" s="1"/>
  <c r="IOW29" i="4"/>
  <c r="IOX29" i="4" s="1"/>
  <c r="IIK29" i="4"/>
  <c r="IIL29" i="4" s="1"/>
  <c r="HWC29" i="4"/>
  <c r="HWD29" i="4" s="1"/>
  <c r="HRE29" i="4"/>
  <c r="HRF29" i="4" s="1"/>
  <c r="HMG29" i="4"/>
  <c r="HMH29" i="4" s="1"/>
  <c r="HHI29" i="4"/>
  <c r="HHJ29" i="4" s="1"/>
  <c r="HCK29" i="4"/>
  <c r="HCL29" i="4" s="1"/>
  <c r="GXM29" i="4"/>
  <c r="GXN29" i="4" s="1"/>
  <c r="GSO29" i="4"/>
  <c r="GSP29" i="4" s="1"/>
  <c r="GNQ29" i="4"/>
  <c r="GNR29" i="4" s="1"/>
  <c r="GIS29" i="4"/>
  <c r="GIT29" i="4" s="1"/>
  <c r="GDU29" i="4"/>
  <c r="GDV29" i="4" s="1"/>
  <c r="FYW29" i="4"/>
  <c r="FYX29" i="4" s="1"/>
  <c r="FTY29" i="4"/>
  <c r="FTZ29" i="4" s="1"/>
  <c r="FMW29" i="4"/>
  <c r="FMX29" i="4" s="1"/>
  <c r="FKK29" i="4"/>
  <c r="FKL29" i="4" s="1"/>
  <c r="FIO29" i="4"/>
  <c r="FIP29" i="4" s="1"/>
  <c r="FCS29" i="4"/>
  <c r="FCT29" i="4" s="1"/>
  <c r="FAO29" i="4"/>
  <c r="FAP29" i="4" s="1"/>
  <c r="EYS29" i="4"/>
  <c r="EYT29" i="4" s="1"/>
  <c r="ESW29" i="4"/>
  <c r="ESX29" i="4" s="1"/>
  <c r="EQS29" i="4"/>
  <c r="EQT29" i="4" s="1"/>
  <c r="EPE29" i="4"/>
  <c r="EPF29" i="4" s="1"/>
  <c r="ENI29" i="4"/>
  <c r="ENJ29" i="4" s="1"/>
  <c r="ELU29" i="4"/>
  <c r="ELV29" i="4" s="1"/>
  <c r="EKG29" i="4"/>
  <c r="EKH29" i="4" s="1"/>
  <c r="EIK29" i="4"/>
  <c r="EIL29" i="4" s="1"/>
  <c r="EGW29" i="4"/>
  <c r="EGX29" i="4" s="1"/>
  <c r="EFI29" i="4"/>
  <c r="EFJ29" i="4" s="1"/>
  <c r="EDM29" i="4"/>
  <c r="EDN29" i="4" s="1"/>
  <c r="EBY29" i="4"/>
  <c r="EBZ29" i="4" s="1"/>
  <c r="EAK29" i="4"/>
  <c r="EAL29" i="4" s="1"/>
  <c r="DYW29" i="4"/>
  <c r="DYX29" i="4" s="1"/>
  <c r="DXQ29" i="4"/>
  <c r="DXR29" i="4" s="1"/>
  <c r="DWK29" i="4"/>
  <c r="DWL29" i="4" s="1"/>
  <c r="DVE29" i="4"/>
  <c r="DVF29" i="4" s="1"/>
  <c r="DTY29" i="4"/>
  <c r="DTZ29" i="4" s="1"/>
  <c r="DSS29" i="4"/>
  <c r="DST29" i="4" s="1"/>
  <c r="DRM29" i="4"/>
  <c r="DRN29" i="4" s="1"/>
  <c r="DQG29" i="4"/>
  <c r="DQH29" i="4" s="1"/>
  <c r="DPA29" i="4"/>
  <c r="DPB29" i="4" s="1"/>
  <c r="DNU29" i="4"/>
  <c r="DNV29" i="4" s="1"/>
  <c r="DMO29" i="4"/>
  <c r="DMP29" i="4" s="1"/>
  <c r="DLI29" i="4"/>
  <c r="DLJ29" i="4" s="1"/>
  <c r="DKC29" i="4"/>
  <c r="DKD29" i="4" s="1"/>
  <c r="DIW29" i="4"/>
  <c r="DIX29" i="4" s="1"/>
  <c r="DHQ29" i="4"/>
  <c r="DHR29" i="4" s="1"/>
  <c r="DGK29" i="4"/>
  <c r="DGL29" i="4" s="1"/>
  <c r="DFE29" i="4"/>
  <c r="DFF29" i="4" s="1"/>
  <c r="DDY29" i="4"/>
  <c r="DDZ29" i="4" s="1"/>
  <c r="DCS29" i="4"/>
  <c r="DCT29" i="4" s="1"/>
  <c r="DBM29" i="4"/>
  <c r="DBN29" i="4" s="1"/>
  <c r="DAG29" i="4"/>
  <c r="DAH29" i="4" s="1"/>
  <c r="CZA29" i="4"/>
  <c r="CZB29" i="4" s="1"/>
  <c r="CXU29" i="4"/>
  <c r="CXV29" i="4" s="1"/>
  <c r="CWO29" i="4"/>
  <c r="CWP29" i="4" s="1"/>
  <c r="CVI29" i="4"/>
  <c r="CVJ29" i="4" s="1"/>
  <c r="CUC29" i="4"/>
  <c r="CUD29" i="4" s="1"/>
  <c r="CSW29" i="4"/>
  <c r="CSX29" i="4" s="1"/>
  <c r="CRQ29" i="4"/>
  <c r="CRR29" i="4" s="1"/>
  <c r="CQK29" i="4"/>
  <c r="CQL29" i="4" s="1"/>
  <c r="CPE29" i="4"/>
  <c r="CPF29" i="4" s="1"/>
  <c r="CNY29" i="4"/>
  <c r="CNZ29" i="4" s="1"/>
  <c r="CMS29" i="4"/>
  <c r="CMT29" i="4" s="1"/>
  <c r="CLM29" i="4"/>
  <c r="CLN29" i="4" s="1"/>
  <c r="CKG29" i="4"/>
  <c r="CKH29" i="4" s="1"/>
  <c r="CJA29" i="4"/>
  <c r="CJB29" i="4" s="1"/>
  <c r="CHU29" i="4"/>
  <c r="CHV29" i="4" s="1"/>
  <c r="CGO29" i="4"/>
  <c r="CGP29" i="4" s="1"/>
  <c r="CFI29" i="4"/>
  <c r="CFJ29" i="4" s="1"/>
  <c r="CEC29" i="4"/>
  <c r="CED29" i="4" s="1"/>
  <c r="CCW29" i="4"/>
  <c r="CCX29" i="4" s="1"/>
  <c r="CBQ29" i="4"/>
  <c r="CBR29" i="4" s="1"/>
  <c r="CAK29" i="4"/>
  <c r="CAL29" i="4" s="1"/>
  <c r="BZE29" i="4"/>
  <c r="BZF29" i="4" s="1"/>
  <c r="BXY29" i="4"/>
  <c r="BXZ29" i="4" s="1"/>
  <c r="BWS29" i="4"/>
  <c r="BWT29" i="4" s="1"/>
  <c r="BVM29" i="4"/>
  <c r="BVN29" i="4" s="1"/>
  <c r="BUG29" i="4"/>
  <c r="BUH29" i="4" s="1"/>
  <c r="BTA29" i="4"/>
  <c r="BTB29" i="4" s="1"/>
  <c r="BRU29" i="4"/>
  <c r="BRV29" i="4" s="1"/>
  <c r="BQO29" i="4"/>
  <c r="BQP29" i="4" s="1"/>
  <c r="BPI29" i="4"/>
  <c r="BPJ29" i="4" s="1"/>
  <c r="BOC29" i="4"/>
  <c r="BOD29" i="4" s="1"/>
  <c r="BMW29" i="4"/>
  <c r="BMX29" i="4" s="1"/>
  <c r="BLQ29" i="4"/>
  <c r="BLR29" i="4" s="1"/>
  <c r="BKK29" i="4"/>
  <c r="BKL29" i="4" s="1"/>
  <c r="BJE29" i="4"/>
  <c r="BJF29" i="4" s="1"/>
  <c r="BHY29" i="4"/>
  <c r="BHZ29" i="4" s="1"/>
  <c r="BGS29" i="4"/>
  <c r="BGT29" i="4" s="1"/>
  <c r="BFM29" i="4"/>
  <c r="BFN29" i="4" s="1"/>
  <c r="BEG29" i="4"/>
  <c r="BEH29" i="4" s="1"/>
  <c r="BDA29" i="4"/>
  <c r="BDB29" i="4" s="1"/>
  <c r="BBU29" i="4"/>
  <c r="BBV29" i="4" s="1"/>
  <c r="BAO29" i="4"/>
  <c r="BAP29" i="4" s="1"/>
  <c r="AZI29" i="4"/>
  <c r="AZJ29" i="4" s="1"/>
  <c r="AYC29" i="4"/>
  <c r="AYD29" i="4" s="1"/>
  <c r="AWW29" i="4"/>
  <c r="AWX29" i="4" s="1"/>
  <c r="AVQ29" i="4"/>
  <c r="AVR29" i="4" s="1"/>
  <c r="AUK29" i="4"/>
  <c r="AUL29" i="4" s="1"/>
  <c r="ATE29" i="4"/>
  <c r="ATF29" i="4" s="1"/>
  <c r="ARY29" i="4"/>
  <c r="ARZ29" i="4" s="1"/>
  <c r="AQS29" i="4"/>
  <c r="AQT29" i="4" s="1"/>
  <c r="APM29" i="4"/>
  <c r="APN29" i="4" s="1"/>
  <c r="AOG29" i="4"/>
  <c r="AOH29" i="4" s="1"/>
  <c r="ANA29" i="4"/>
  <c r="ANB29" i="4" s="1"/>
  <c r="ALU29" i="4"/>
  <c r="ALV29" i="4" s="1"/>
  <c r="AKO29" i="4"/>
  <c r="AKP29" i="4" s="1"/>
  <c r="AJI29" i="4"/>
  <c r="AJJ29" i="4" s="1"/>
  <c r="AIC29" i="4"/>
  <c r="AID29" i="4" s="1"/>
  <c r="AGW29" i="4"/>
  <c r="AGX29" i="4" s="1"/>
  <c r="AFQ29" i="4"/>
  <c r="AFR29" i="4" s="1"/>
  <c r="AEK29" i="4"/>
  <c r="AEL29" i="4" s="1"/>
  <c r="ADE29" i="4"/>
  <c r="ADF29" i="4" s="1"/>
  <c r="ABY29" i="4"/>
  <c r="ABZ29" i="4" s="1"/>
  <c r="AAS29" i="4"/>
  <c r="AAT29" i="4" s="1"/>
  <c r="ZM29" i="4"/>
  <c r="ZN29" i="4" s="1"/>
  <c r="YG29" i="4"/>
  <c r="YH29" i="4" s="1"/>
  <c r="XA29" i="4"/>
  <c r="XB29" i="4" s="1"/>
  <c r="VU29" i="4"/>
  <c r="VV29" i="4" s="1"/>
  <c r="UO29" i="4"/>
  <c r="UP29" i="4" s="1"/>
  <c r="TI29" i="4"/>
  <c r="TJ29" i="4" s="1"/>
  <c r="SC29" i="4"/>
  <c r="SD29" i="4" s="1"/>
  <c r="QW29" i="4"/>
  <c r="QX29" i="4" s="1"/>
  <c r="PQ29" i="4"/>
  <c r="PR29" i="4" s="1"/>
  <c r="OK29" i="4"/>
  <c r="OL29" i="4" s="1"/>
  <c r="NE29" i="4"/>
  <c r="NF29" i="4" s="1"/>
  <c r="LY29" i="4"/>
  <c r="LZ29" i="4" s="1"/>
  <c r="KS29" i="4"/>
  <c r="KT29" i="4" s="1"/>
  <c r="JM29" i="4"/>
  <c r="JN29" i="4" s="1"/>
  <c r="IG29" i="4"/>
  <c r="IH29" i="4" s="1"/>
  <c r="NXQ29" i="4"/>
  <c r="NXR29" i="4" s="1"/>
  <c r="LRU29" i="4"/>
  <c r="LRV29" i="4" s="1"/>
  <c r="KTM29" i="4"/>
  <c r="KTN29" i="4" s="1"/>
  <c r="JZU29" i="4"/>
  <c r="JZV29" i="4" s="1"/>
  <c r="INY29" i="4"/>
  <c r="INZ29" i="4" s="1"/>
  <c r="FPI29" i="4"/>
  <c r="FPJ29" i="4" s="1"/>
  <c r="FGK29" i="4"/>
  <c r="FGL29" i="4" s="1"/>
  <c r="FEG29" i="4"/>
  <c r="FEH29" i="4" s="1"/>
  <c r="FCK29" i="4"/>
  <c r="FCL29" i="4" s="1"/>
  <c r="EWO29" i="4"/>
  <c r="EWP29" i="4" s="1"/>
  <c r="EUK29" i="4"/>
  <c r="EUL29" i="4" s="1"/>
  <c r="ESO29" i="4"/>
  <c r="ESP29" i="4" s="1"/>
  <c r="EOW29" i="4"/>
  <c r="EOX29" i="4" s="1"/>
  <c r="EJY29" i="4"/>
  <c r="EJZ29" i="4" s="1"/>
  <c r="EFA29" i="4"/>
  <c r="EFB29" i="4" s="1"/>
  <c r="EAC29" i="4"/>
  <c r="EAD29" i="4" s="1"/>
  <c r="NPY29" i="4"/>
  <c r="NPZ29" i="4" s="1"/>
  <c r="LOS29" i="4"/>
  <c r="LOT29" i="4" s="1"/>
  <c r="JGC29" i="4"/>
  <c r="JGD29" i="4" s="1"/>
  <c r="IWG29" i="4"/>
  <c r="IWH29" i="4" s="1"/>
  <c r="INI29" i="4"/>
  <c r="INJ29" i="4" s="1"/>
  <c r="IAC29" i="4"/>
  <c r="IAD29" i="4" s="1"/>
  <c r="HUW29" i="4"/>
  <c r="HUX29" i="4" s="1"/>
  <c r="HPY29" i="4"/>
  <c r="HPZ29" i="4" s="1"/>
  <c r="HLA29" i="4"/>
  <c r="HLB29" i="4" s="1"/>
  <c r="HGC29" i="4"/>
  <c r="HGD29" i="4" s="1"/>
  <c r="HBE29" i="4"/>
  <c r="HBF29" i="4" s="1"/>
  <c r="GWG29" i="4"/>
  <c r="GWH29" i="4" s="1"/>
  <c r="GRI29" i="4"/>
  <c r="GRJ29" i="4" s="1"/>
  <c r="GMK29" i="4"/>
  <c r="GML29" i="4" s="1"/>
  <c r="GHM29" i="4"/>
  <c r="GHN29" i="4" s="1"/>
  <c r="GCO29" i="4"/>
  <c r="GCP29" i="4" s="1"/>
  <c r="FXQ29" i="4"/>
  <c r="FXR29" i="4" s="1"/>
  <c r="FSS29" i="4"/>
  <c r="FST29" i="4" s="1"/>
  <c r="FPA29" i="4"/>
  <c r="FPB29" i="4" s="1"/>
  <c r="FMO29" i="4"/>
  <c r="FMP29" i="4" s="1"/>
  <c r="FKC29" i="4"/>
  <c r="FKD29" i="4" s="1"/>
  <c r="FHY29" i="4"/>
  <c r="FHZ29" i="4" s="1"/>
  <c r="FGC29" i="4"/>
  <c r="FGD29" i="4" s="1"/>
  <c r="FAG29" i="4"/>
  <c r="FAH29" i="4" s="1"/>
  <c r="EYC29" i="4"/>
  <c r="EYD29" i="4" s="1"/>
  <c r="EWG29" i="4"/>
  <c r="EWH29" i="4" s="1"/>
  <c r="EQK29" i="4"/>
  <c r="EQL29" i="4" s="1"/>
  <c r="EOO29" i="4"/>
  <c r="EOP29" i="4" s="1"/>
  <c r="ENA29" i="4"/>
  <c r="ENB29" i="4" s="1"/>
  <c r="ELM29" i="4"/>
  <c r="ELN29" i="4" s="1"/>
  <c r="EJQ29" i="4"/>
  <c r="EJR29" i="4" s="1"/>
  <c r="EIC29" i="4"/>
  <c r="EID29" i="4" s="1"/>
  <c r="EGO29" i="4"/>
  <c r="EGP29" i="4" s="1"/>
  <c r="EES29" i="4"/>
  <c r="EET29" i="4" s="1"/>
  <c r="EDE29" i="4"/>
  <c r="EDF29" i="4" s="1"/>
  <c r="EBQ29" i="4"/>
  <c r="EBR29" i="4" s="1"/>
  <c r="DZU29" i="4"/>
  <c r="DZV29" i="4" s="1"/>
  <c r="DYO29" i="4"/>
  <c r="DYP29" i="4" s="1"/>
  <c r="DXI29" i="4"/>
  <c r="DXJ29" i="4" s="1"/>
  <c r="DWC29" i="4"/>
  <c r="DWD29" i="4" s="1"/>
  <c r="DUW29" i="4"/>
  <c r="DUX29" i="4" s="1"/>
  <c r="DTQ29" i="4"/>
  <c r="DTR29" i="4" s="1"/>
  <c r="DSK29" i="4"/>
  <c r="DSL29" i="4" s="1"/>
  <c r="DRE29" i="4"/>
  <c r="DRF29" i="4" s="1"/>
  <c r="DPY29" i="4"/>
  <c r="DPZ29" i="4" s="1"/>
  <c r="DOS29" i="4"/>
  <c r="DOT29" i="4" s="1"/>
  <c r="DNM29" i="4"/>
  <c r="DNN29" i="4" s="1"/>
  <c r="DMG29" i="4"/>
  <c r="DMH29" i="4" s="1"/>
  <c r="DLA29" i="4"/>
  <c r="DLB29" i="4" s="1"/>
  <c r="DJU29" i="4"/>
  <c r="DJV29" i="4" s="1"/>
  <c r="DIO29" i="4"/>
  <c r="DIP29" i="4" s="1"/>
  <c r="DHI29" i="4"/>
  <c r="DHJ29" i="4" s="1"/>
  <c r="DGC29" i="4"/>
  <c r="DGD29" i="4" s="1"/>
  <c r="DEW29" i="4"/>
  <c r="DEX29" i="4" s="1"/>
  <c r="DDQ29" i="4"/>
  <c r="DDR29" i="4" s="1"/>
  <c r="DCK29" i="4"/>
  <c r="DCL29" i="4" s="1"/>
  <c r="DBE29" i="4"/>
  <c r="DBF29" i="4" s="1"/>
  <c r="CZY29" i="4"/>
  <c r="CZZ29" i="4" s="1"/>
  <c r="CYS29" i="4"/>
  <c r="CYT29" i="4" s="1"/>
  <c r="CXM29" i="4"/>
  <c r="CXN29" i="4" s="1"/>
  <c r="CWG29" i="4"/>
  <c r="CWH29" i="4" s="1"/>
  <c r="CVA29" i="4"/>
  <c r="CVB29" i="4" s="1"/>
  <c r="CTU29" i="4"/>
  <c r="CTV29" i="4" s="1"/>
  <c r="CSO29" i="4"/>
  <c r="CSP29" i="4" s="1"/>
  <c r="CRI29" i="4"/>
  <c r="CRJ29" i="4" s="1"/>
  <c r="CQC29" i="4"/>
  <c r="CQD29" i="4" s="1"/>
  <c r="COW29" i="4"/>
  <c r="COX29" i="4" s="1"/>
  <c r="CNQ29" i="4"/>
  <c r="CNR29" i="4" s="1"/>
  <c r="CMK29" i="4"/>
  <c r="CML29" i="4" s="1"/>
  <c r="CLE29" i="4"/>
  <c r="CLF29" i="4" s="1"/>
  <c r="CJY29" i="4"/>
  <c r="CJZ29" i="4" s="1"/>
  <c r="CIS29" i="4"/>
  <c r="CIT29" i="4" s="1"/>
  <c r="CHM29" i="4"/>
  <c r="CHN29" i="4" s="1"/>
  <c r="CGG29" i="4"/>
  <c r="CGH29" i="4" s="1"/>
  <c r="CFA29" i="4"/>
  <c r="CFB29" i="4" s="1"/>
  <c r="CDU29" i="4"/>
  <c r="CDV29" i="4" s="1"/>
  <c r="CCO29" i="4"/>
  <c r="CCP29" i="4" s="1"/>
  <c r="CBI29" i="4"/>
  <c r="CBJ29" i="4" s="1"/>
  <c r="CAC29" i="4"/>
  <c r="CAD29" i="4" s="1"/>
  <c r="BYW29" i="4"/>
  <c r="BYX29" i="4" s="1"/>
  <c r="BXQ29" i="4"/>
  <c r="BXR29" i="4" s="1"/>
  <c r="BWK29" i="4"/>
  <c r="BWL29" i="4" s="1"/>
  <c r="BVE29" i="4"/>
  <c r="BVF29" i="4" s="1"/>
  <c r="BTY29" i="4"/>
  <c r="BTZ29" i="4" s="1"/>
  <c r="BSS29" i="4"/>
  <c r="BST29" i="4" s="1"/>
  <c r="BRM29" i="4"/>
  <c r="BRN29" i="4" s="1"/>
  <c r="BQG29" i="4"/>
  <c r="BQH29" i="4" s="1"/>
  <c r="BPA29" i="4"/>
  <c r="BPB29" i="4" s="1"/>
  <c r="BNU29" i="4"/>
  <c r="BNV29" i="4" s="1"/>
  <c r="BMO29" i="4"/>
  <c r="BMP29" i="4" s="1"/>
  <c r="BLI29" i="4"/>
  <c r="BLJ29" i="4" s="1"/>
  <c r="BKC29" i="4"/>
  <c r="BKD29" i="4" s="1"/>
  <c r="BIW29" i="4"/>
  <c r="BIX29" i="4" s="1"/>
  <c r="BHQ29" i="4"/>
  <c r="BHR29" i="4" s="1"/>
  <c r="BGK29" i="4"/>
  <c r="BGL29" i="4" s="1"/>
  <c r="BFE29" i="4"/>
  <c r="BFF29" i="4" s="1"/>
  <c r="BDY29" i="4"/>
  <c r="BDZ29" i="4" s="1"/>
  <c r="BCS29" i="4"/>
  <c r="BCT29" i="4" s="1"/>
  <c r="BBM29" i="4"/>
  <c r="BBN29" i="4" s="1"/>
  <c r="BAG29" i="4"/>
  <c r="BAH29" i="4" s="1"/>
  <c r="AZA29" i="4"/>
  <c r="AZB29" i="4" s="1"/>
  <c r="AXU29" i="4"/>
  <c r="AXV29" i="4" s="1"/>
  <c r="AWO29" i="4"/>
  <c r="AWP29" i="4" s="1"/>
  <c r="AVI29" i="4"/>
  <c r="AVJ29" i="4" s="1"/>
  <c r="AUC29" i="4"/>
  <c r="AUD29" i="4" s="1"/>
  <c r="ASW29" i="4"/>
  <c r="ASX29" i="4" s="1"/>
  <c r="ARQ29" i="4"/>
  <c r="ARR29" i="4" s="1"/>
  <c r="AQK29" i="4"/>
  <c r="AQL29" i="4" s="1"/>
  <c r="APE29" i="4"/>
  <c r="APF29" i="4" s="1"/>
  <c r="ANY29" i="4"/>
  <c r="ANZ29" i="4" s="1"/>
  <c r="AMS29" i="4"/>
  <c r="AMT29" i="4" s="1"/>
  <c r="ALM29" i="4"/>
  <c r="ALN29" i="4" s="1"/>
  <c r="AKG29" i="4"/>
  <c r="AKH29" i="4" s="1"/>
  <c r="AJA29" i="4"/>
  <c r="AJB29" i="4" s="1"/>
  <c r="AHU29" i="4"/>
  <c r="AHV29" i="4" s="1"/>
  <c r="AGO29" i="4"/>
  <c r="AGP29" i="4" s="1"/>
  <c r="AFI29" i="4"/>
  <c r="AFJ29" i="4" s="1"/>
  <c r="AEC29" i="4"/>
  <c r="AED29" i="4" s="1"/>
  <c r="ACW29" i="4"/>
  <c r="ACX29" i="4" s="1"/>
  <c r="ABQ29" i="4"/>
  <c r="ABR29" i="4" s="1"/>
  <c r="AAK29" i="4"/>
  <c r="AAL29" i="4" s="1"/>
  <c r="ZE29" i="4"/>
  <c r="ZF29" i="4" s="1"/>
  <c r="XY29" i="4"/>
  <c r="XZ29" i="4" s="1"/>
  <c r="WS29" i="4"/>
  <c r="WT29" i="4" s="1"/>
  <c r="VM29" i="4"/>
  <c r="VN29" i="4" s="1"/>
  <c r="UG29" i="4"/>
  <c r="UH29" i="4" s="1"/>
  <c r="TA29" i="4"/>
  <c r="TB29" i="4" s="1"/>
  <c r="RU29" i="4"/>
  <c r="RV29" i="4" s="1"/>
  <c r="QO29" i="4"/>
  <c r="QP29" i="4" s="1"/>
  <c r="PI29" i="4"/>
  <c r="PJ29" i="4" s="1"/>
  <c r="OC29" i="4"/>
  <c r="OD29" i="4" s="1"/>
  <c r="MW29" i="4"/>
  <c r="MX29" i="4" s="1"/>
  <c r="LQ29" i="4"/>
  <c r="LR29" i="4" s="1"/>
  <c r="KK29" i="4"/>
  <c r="KL29" i="4" s="1"/>
  <c r="JE29" i="4"/>
  <c r="JF29" i="4" s="1"/>
  <c r="LKC29" i="4"/>
  <c r="LKD29" i="4" s="1"/>
  <c r="KOO29" i="4"/>
  <c r="KOP29" i="4" s="1"/>
  <c r="JUW29" i="4"/>
  <c r="JUX29" i="4" s="1"/>
  <c r="FJU29" i="4"/>
  <c r="FJV29" i="4" s="1"/>
  <c r="FDY29" i="4"/>
  <c r="FDZ29" i="4" s="1"/>
  <c r="FBU29" i="4"/>
  <c r="FBV29" i="4" s="1"/>
  <c r="EZY29" i="4"/>
  <c r="EZZ29" i="4" s="1"/>
  <c r="EUC29" i="4"/>
  <c r="EUD29" i="4" s="1"/>
  <c r="ERY29" i="4"/>
  <c r="ERZ29" i="4" s="1"/>
  <c r="EQC29" i="4"/>
  <c r="EQD29" i="4" s="1"/>
  <c r="ELE29" i="4"/>
  <c r="ELF29" i="4" s="1"/>
  <c r="EGG29" i="4"/>
  <c r="EGH29" i="4" s="1"/>
  <c r="EBI29" i="4"/>
  <c r="EBJ29" i="4" s="1"/>
  <c r="MWG29" i="4"/>
  <c r="MWH29" i="4" s="1"/>
  <c r="JDQ29" i="4"/>
  <c r="JDR29" i="4" s="1"/>
  <c r="ITU29" i="4"/>
  <c r="ITV29" i="4" s="1"/>
  <c r="IFA29" i="4"/>
  <c r="IFB29" i="4" s="1"/>
  <c r="HTQ29" i="4"/>
  <c r="HTR29" i="4" s="1"/>
  <c r="HOS29" i="4"/>
  <c r="HOT29" i="4" s="1"/>
  <c r="HJU29" i="4"/>
  <c r="HJV29" i="4" s="1"/>
  <c r="HEW29" i="4"/>
  <c r="HEX29" i="4" s="1"/>
  <c r="GZY29" i="4"/>
  <c r="GZZ29" i="4" s="1"/>
  <c r="GVA29" i="4"/>
  <c r="GVB29" i="4" s="1"/>
  <c r="GQC29" i="4"/>
  <c r="GQD29" i="4" s="1"/>
  <c r="GLE29" i="4"/>
  <c r="GLF29" i="4" s="1"/>
  <c r="GGG29" i="4"/>
  <c r="GGH29" i="4" s="1"/>
  <c r="GBI29" i="4"/>
  <c r="GBJ29" i="4" s="1"/>
  <c r="FWK29" i="4"/>
  <c r="FWL29" i="4" s="1"/>
  <c r="FRM29" i="4"/>
  <c r="FRN29" i="4" s="1"/>
  <c r="FOC29" i="4"/>
  <c r="FOD29" i="4" s="1"/>
  <c r="FLQ29" i="4"/>
  <c r="FLR29" i="4" s="1"/>
  <c r="FHQ29" i="4"/>
  <c r="FHR29" i="4" s="1"/>
  <c r="FFM29" i="4"/>
  <c r="FFN29" i="4" s="1"/>
  <c r="FDQ29" i="4"/>
  <c r="FDR29" i="4" s="1"/>
  <c r="EXU29" i="4"/>
  <c r="EXV29" i="4" s="1"/>
  <c r="EVQ29" i="4"/>
  <c r="EVR29" i="4" s="1"/>
  <c r="ETU29" i="4"/>
  <c r="ETV29" i="4" s="1"/>
  <c r="EPU29" i="4"/>
  <c r="EPV29" i="4" s="1"/>
  <c r="EOG29" i="4"/>
  <c r="EOH29" i="4" s="1"/>
  <c r="EMS29" i="4"/>
  <c r="EMT29" i="4" s="1"/>
  <c r="EKW29" i="4"/>
  <c r="EKX29" i="4" s="1"/>
  <c r="EJI29" i="4"/>
  <c r="EJJ29" i="4" s="1"/>
  <c r="EHU29" i="4"/>
  <c r="EHV29" i="4" s="1"/>
  <c r="EFY29" i="4"/>
  <c r="EFZ29" i="4" s="1"/>
  <c r="EEK29" i="4"/>
  <c r="EEL29" i="4" s="1"/>
  <c r="ECW29" i="4"/>
  <c r="ECX29" i="4" s="1"/>
  <c r="EBA29" i="4"/>
  <c r="EBB29" i="4" s="1"/>
  <c r="DZM29" i="4"/>
  <c r="DZN29" i="4" s="1"/>
  <c r="DYG29" i="4"/>
  <c r="DYH29" i="4" s="1"/>
  <c r="DXA29" i="4"/>
  <c r="DXB29" i="4" s="1"/>
  <c r="DVU29" i="4"/>
  <c r="DVV29" i="4" s="1"/>
  <c r="DUO29" i="4"/>
  <c r="DUP29" i="4" s="1"/>
  <c r="DTI29" i="4"/>
  <c r="DTJ29" i="4" s="1"/>
  <c r="DSC29" i="4"/>
  <c r="DSD29" i="4" s="1"/>
  <c r="DQW29" i="4"/>
  <c r="DQX29" i="4" s="1"/>
  <c r="DPQ29" i="4"/>
  <c r="DPR29" i="4" s="1"/>
  <c r="DOK29" i="4"/>
  <c r="DOL29" i="4" s="1"/>
  <c r="DNE29" i="4"/>
  <c r="DNF29" i="4" s="1"/>
  <c r="DLY29" i="4"/>
  <c r="DLZ29" i="4" s="1"/>
  <c r="DKS29" i="4"/>
  <c r="DKT29" i="4" s="1"/>
  <c r="DJM29" i="4"/>
  <c r="DJN29" i="4" s="1"/>
  <c r="DIG29" i="4"/>
  <c r="DIH29" i="4" s="1"/>
  <c r="DHA29" i="4"/>
  <c r="DHB29" i="4" s="1"/>
  <c r="DFU29" i="4"/>
  <c r="DFV29" i="4" s="1"/>
  <c r="DEO29" i="4"/>
  <c r="DEP29" i="4" s="1"/>
  <c r="DDI29" i="4"/>
  <c r="DDJ29" i="4" s="1"/>
  <c r="DCC29" i="4"/>
  <c r="DCD29" i="4" s="1"/>
  <c r="DAW29" i="4"/>
  <c r="DAX29" i="4" s="1"/>
  <c r="CZQ29" i="4"/>
  <c r="CZR29" i="4" s="1"/>
  <c r="CYK29" i="4"/>
  <c r="CYL29" i="4" s="1"/>
  <c r="CXE29" i="4"/>
  <c r="CXF29" i="4" s="1"/>
  <c r="CVY29" i="4"/>
  <c r="CVZ29" i="4" s="1"/>
  <c r="CUS29" i="4"/>
  <c r="CUT29" i="4" s="1"/>
  <c r="CTM29" i="4"/>
  <c r="CTN29" i="4" s="1"/>
  <c r="CSG29" i="4"/>
  <c r="CSH29" i="4" s="1"/>
  <c r="CRA29" i="4"/>
  <c r="CRB29" i="4" s="1"/>
  <c r="CPU29" i="4"/>
  <c r="CPV29" i="4" s="1"/>
  <c r="COO29" i="4"/>
  <c r="COP29" i="4" s="1"/>
  <c r="CNI29" i="4"/>
  <c r="CNJ29" i="4" s="1"/>
  <c r="CMC29" i="4"/>
  <c r="CMD29" i="4" s="1"/>
  <c r="CKW29" i="4"/>
  <c r="CKX29" i="4" s="1"/>
  <c r="CJQ29" i="4"/>
  <c r="CJR29" i="4" s="1"/>
  <c r="CIK29" i="4"/>
  <c r="CIL29" i="4" s="1"/>
  <c r="CHE29" i="4"/>
  <c r="CHF29" i="4" s="1"/>
  <c r="CFY29" i="4"/>
  <c r="CFZ29" i="4" s="1"/>
  <c r="CES29" i="4"/>
  <c r="CET29" i="4" s="1"/>
  <c r="CDM29" i="4"/>
  <c r="CDN29" i="4" s="1"/>
  <c r="CCG29" i="4"/>
  <c r="CCH29" i="4" s="1"/>
  <c r="CBA29" i="4"/>
  <c r="CBB29" i="4" s="1"/>
  <c r="BZU29" i="4"/>
  <c r="BZV29" i="4" s="1"/>
  <c r="BYO29" i="4"/>
  <c r="BYP29" i="4" s="1"/>
  <c r="BXI29" i="4"/>
  <c r="BXJ29" i="4" s="1"/>
  <c r="BWC29" i="4"/>
  <c r="BWD29" i="4" s="1"/>
  <c r="BUW29" i="4"/>
  <c r="BUX29" i="4" s="1"/>
  <c r="BTQ29" i="4"/>
  <c r="BTR29" i="4" s="1"/>
  <c r="BSK29" i="4"/>
  <c r="BSL29" i="4" s="1"/>
  <c r="BRE29" i="4"/>
  <c r="BRF29" i="4" s="1"/>
  <c r="BPY29" i="4"/>
  <c r="BPZ29" i="4" s="1"/>
  <c r="BOS29" i="4"/>
  <c r="BOT29" i="4" s="1"/>
  <c r="BNM29" i="4"/>
  <c r="BNN29" i="4" s="1"/>
  <c r="BMG29" i="4"/>
  <c r="BMH29" i="4" s="1"/>
  <c r="BLA29" i="4"/>
  <c r="BLB29" i="4" s="1"/>
  <c r="BJU29" i="4"/>
  <c r="BJV29" i="4" s="1"/>
  <c r="BIO29" i="4"/>
  <c r="BIP29" i="4" s="1"/>
  <c r="BHI29" i="4"/>
  <c r="BHJ29" i="4" s="1"/>
  <c r="BGC29" i="4"/>
  <c r="BGD29" i="4" s="1"/>
  <c r="BEW29" i="4"/>
  <c r="BEX29" i="4" s="1"/>
  <c r="BDQ29" i="4"/>
  <c r="BDR29" i="4" s="1"/>
  <c r="BCK29" i="4"/>
  <c r="BCL29" i="4" s="1"/>
  <c r="BBE29" i="4"/>
  <c r="BBF29" i="4" s="1"/>
  <c r="AZY29" i="4"/>
  <c r="AZZ29" i="4" s="1"/>
  <c r="AYS29" i="4"/>
  <c r="AYT29" i="4" s="1"/>
  <c r="AXM29" i="4"/>
  <c r="AXN29" i="4" s="1"/>
  <c r="AWG29" i="4"/>
  <c r="AWH29" i="4" s="1"/>
  <c r="AVA29" i="4"/>
  <c r="AVB29" i="4" s="1"/>
  <c r="ATU29" i="4"/>
  <c r="ATV29" i="4" s="1"/>
  <c r="ASO29" i="4"/>
  <c r="ASP29" i="4" s="1"/>
  <c r="ARI29" i="4"/>
  <c r="ARJ29" i="4" s="1"/>
  <c r="AQC29" i="4"/>
  <c r="AQD29" i="4" s="1"/>
  <c r="AOW29" i="4"/>
  <c r="AOX29" i="4" s="1"/>
  <c r="ANQ29" i="4"/>
  <c r="ANR29" i="4" s="1"/>
  <c r="AMK29" i="4"/>
  <c r="AML29" i="4" s="1"/>
  <c r="ALE29" i="4"/>
  <c r="ALF29" i="4" s="1"/>
  <c r="AJY29" i="4"/>
  <c r="AJZ29" i="4" s="1"/>
  <c r="AIS29" i="4"/>
  <c r="AIT29" i="4" s="1"/>
  <c r="AHM29" i="4"/>
  <c r="AHN29" i="4" s="1"/>
  <c r="AGG29" i="4"/>
  <c r="AGH29" i="4" s="1"/>
  <c r="AFA29" i="4"/>
  <c r="AFB29" i="4" s="1"/>
  <c r="ADU29" i="4"/>
  <c r="ADV29" i="4" s="1"/>
  <c r="ACO29" i="4"/>
  <c r="ACP29" i="4" s="1"/>
  <c r="ABI29" i="4"/>
  <c r="ABJ29" i="4" s="1"/>
  <c r="AAC29" i="4"/>
  <c r="AAD29" i="4" s="1"/>
  <c r="YW29" i="4"/>
  <c r="YX29" i="4" s="1"/>
  <c r="XQ29" i="4"/>
  <c r="XR29" i="4" s="1"/>
  <c r="WK29" i="4"/>
  <c r="WL29" i="4" s="1"/>
  <c r="VE29" i="4"/>
  <c r="VF29" i="4" s="1"/>
  <c r="TY29" i="4"/>
  <c r="TZ29" i="4" s="1"/>
  <c r="LDI29" i="4"/>
  <c r="LDJ29" i="4" s="1"/>
  <c r="KJQ29" i="4"/>
  <c r="KJR29" i="4" s="1"/>
  <c r="JPY29" i="4"/>
  <c r="JPZ29" i="4" s="1"/>
  <c r="IEC29" i="4"/>
  <c r="IED29" i="4" s="1"/>
  <c r="HXY29" i="4"/>
  <c r="HXZ29" i="4" s="1"/>
  <c r="FJE29" i="4"/>
  <c r="FJF29" i="4" s="1"/>
  <c r="FHI29" i="4"/>
  <c r="FHJ29" i="4" s="1"/>
  <c r="FBM29" i="4"/>
  <c r="FBN29" i="4" s="1"/>
  <c r="EZI29" i="4"/>
  <c r="EZJ29" i="4" s="1"/>
  <c r="EXM29" i="4"/>
  <c r="EXN29" i="4" s="1"/>
  <c r="ERQ29" i="4"/>
  <c r="ERR29" i="4" s="1"/>
  <c r="EMK29" i="4"/>
  <c r="EML29" i="4" s="1"/>
  <c r="EHM29" i="4"/>
  <c r="EHN29" i="4" s="1"/>
  <c r="ECO29" i="4"/>
  <c r="ECP29" i="4" s="1"/>
  <c r="HXI29" i="4"/>
  <c r="HXJ29" i="4" s="1"/>
  <c r="GJY29" i="4"/>
  <c r="GJZ29" i="4" s="1"/>
  <c r="ERI29" i="4"/>
  <c r="ERJ29" i="4" s="1"/>
  <c r="EEC29" i="4"/>
  <c r="EED29" i="4" s="1"/>
  <c r="DTA29" i="4"/>
  <c r="DTB29" i="4" s="1"/>
  <c r="DJE29" i="4"/>
  <c r="DJF29" i="4" s="1"/>
  <c r="CZI29" i="4"/>
  <c r="CZJ29" i="4" s="1"/>
  <c r="CPM29" i="4"/>
  <c r="CPN29" i="4" s="1"/>
  <c r="CFQ29" i="4"/>
  <c r="CFR29" i="4" s="1"/>
  <c r="BVU29" i="4"/>
  <c r="BVV29" i="4" s="1"/>
  <c r="BLY29" i="4"/>
  <c r="BLZ29" i="4" s="1"/>
  <c r="BCC29" i="4"/>
  <c r="BCD29" i="4" s="1"/>
  <c r="ASG29" i="4"/>
  <c r="ASH29" i="4" s="1"/>
  <c r="AIK29" i="4"/>
  <c r="AIL29" i="4" s="1"/>
  <c r="YO29" i="4"/>
  <c r="YP29" i="4" s="1"/>
  <c r="RE29" i="4"/>
  <c r="RF29" i="4" s="1"/>
  <c r="MG29" i="4"/>
  <c r="MH29" i="4" s="1"/>
  <c r="HQ29" i="4"/>
  <c r="HR29" i="4" s="1"/>
  <c r="FE29" i="4"/>
  <c r="FF29" i="4" s="1"/>
  <c r="XEW28" i="4"/>
  <c r="XEX28" i="4" s="1"/>
  <c r="XAW28" i="4"/>
  <c r="XAX28" i="4" s="1"/>
  <c r="WZA28" i="4"/>
  <c r="WZB28" i="4" s="1"/>
  <c r="WWW28" i="4"/>
  <c r="WWX28" i="4" s="1"/>
  <c r="WVA28" i="4"/>
  <c r="WVB28" i="4" s="1"/>
  <c r="WRA28" i="4"/>
  <c r="WRB28" i="4" s="1"/>
  <c r="WPE28" i="4"/>
  <c r="WPF28" i="4" s="1"/>
  <c r="WNA28" i="4"/>
  <c r="WNB28" i="4" s="1"/>
  <c r="WLE28" i="4"/>
  <c r="WLF28" i="4" s="1"/>
  <c r="WJI28" i="4"/>
  <c r="WJJ28" i="4" s="1"/>
  <c r="WGO28" i="4"/>
  <c r="WGP28" i="4" s="1"/>
  <c r="WFI28" i="4"/>
  <c r="WFJ28" i="4" s="1"/>
  <c r="WEC28" i="4"/>
  <c r="WED28" i="4" s="1"/>
  <c r="WCW28" i="4"/>
  <c r="WCX28" i="4" s="1"/>
  <c r="WBQ28" i="4"/>
  <c r="WBR28" i="4" s="1"/>
  <c r="WAK28" i="4"/>
  <c r="WAL28" i="4" s="1"/>
  <c r="VZE28" i="4"/>
  <c r="VZF28" i="4" s="1"/>
  <c r="VXY28" i="4"/>
  <c r="VXZ28" i="4" s="1"/>
  <c r="VWS28" i="4"/>
  <c r="VWT28" i="4" s="1"/>
  <c r="VVM28" i="4"/>
  <c r="VVN28" i="4" s="1"/>
  <c r="VUG28" i="4"/>
  <c r="VUH28" i="4" s="1"/>
  <c r="VTA28" i="4"/>
  <c r="VTB28" i="4" s="1"/>
  <c r="VRU28" i="4"/>
  <c r="VRV28" i="4" s="1"/>
  <c r="VQO28" i="4"/>
  <c r="VQP28" i="4" s="1"/>
  <c r="VPI28" i="4"/>
  <c r="VPJ28" i="4" s="1"/>
  <c r="VOC28" i="4"/>
  <c r="VOD28" i="4" s="1"/>
  <c r="VMW28" i="4"/>
  <c r="VMX28" i="4" s="1"/>
  <c r="VLQ28" i="4"/>
  <c r="VLR28" i="4" s="1"/>
  <c r="VKK28" i="4"/>
  <c r="VKL28" i="4" s="1"/>
  <c r="VJE28" i="4"/>
  <c r="VJF28" i="4" s="1"/>
  <c r="VHY28" i="4"/>
  <c r="VHZ28" i="4" s="1"/>
  <c r="VGS28" i="4"/>
  <c r="VGT28" i="4" s="1"/>
  <c r="VFM28" i="4"/>
  <c r="VFN28" i="4" s="1"/>
  <c r="VEG28" i="4"/>
  <c r="VEH28" i="4" s="1"/>
  <c r="VDA28" i="4"/>
  <c r="VDB28" i="4" s="1"/>
  <c r="VBU28" i="4"/>
  <c r="VBV28" i="4" s="1"/>
  <c r="VAO28" i="4"/>
  <c r="VAP28" i="4" s="1"/>
  <c r="UZI28" i="4"/>
  <c r="UZJ28" i="4" s="1"/>
  <c r="UYC28" i="4"/>
  <c r="UYD28" i="4" s="1"/>
  <c r="UWW28" i="4"/>
  <c r="UWX28" i="4" s="1"/>
  <c r="UVQ28" i="4"/>
  <c r="UVR28" i="4" s="1"/>
  <c r="UUK28" i="4"/>
  <c r="UUL28" i="4" s="1"/>
  <c r="UTE28" i="4"/>
  <c r="UTF28" i="4" s="1"/>
  <c r="URY28" i="4"/>
  <c r="URZ28" i="4" s="1"/>
  <c r="UQS28" i="4"/>
  <c r="UQT28" i="4" s="1"/>
  <c r="UPM28" i="4"/>
  <c r="UPN28" i="4" s="1"/>
  <c r="UOG28" i="4"/>
  <c r="UOH28" i="4" s="1"/>
  <c r="UNA28" i="4"/>
  <c r="UNB28" i="4" s="1"/>
  <c r="ULU28" i="4"/>
  <c r="ULV28" i="4" s="1"/>
  <c r="UKO28" i="4"/>
  <c r="UKP28" i="4" s="1"/>
  <c r="UJI28" i="4"/>
  <c r="UJJ28" i="4" s="1"/>
  <c r="UIC28" i="4"/>
  <c r="UID28" i="4" s="1"/>
  <c r="UGW28" i="4"/>
  <c r="UGX28" i="4" s="1"/>
  <c r="UFQ28" i="4"/>
  <c r="UFR28" i="4" s="1"/>
  <c r="UEK28" i="4"/>
  <c r="UEL28" i="4" s="1"/>
  <c r="UDE28" i="4"/>
  <c r="UDF28" i="4" s="1"/>
  <c r="UBY28" i="4"/>
  <c r="UBZ28" i="4" s="1"/>
  <c r="UAS28" i="4"/>
  <c r="UAT28" i="4" s="1"/>
  <c r="TZM28" i="4"/>
  <c r="TZN28" i="4" s="1"/>
  <c r="TYG28" i="4"/>
  <c r="TYH28" i="4" s="1"/>
  <c r="TXA28" i="4"/>
  <c r="TXB28" i="4" s="1"/>
  <c r="TVU28" i="4"/>
  <c r="TVV28" i="4" s="1"/>
  <c r="TUO28" i="4"/>
  <c r="TUP28" i="4" s="1"/>
  <c r="TTI28" i="4"/>
  <c r="TTJ28" i="4" s="1"/>
  <c r="TSC28" i="4"/>
  <c r="TSD28" i="4" s="1"/>
  <c r="TQW28" i="4"/>
  <c r="TQX28" i="4" s="1"/>
  <c r="TPQ28" i="4"/>
  <c r="TPR28" i="4" s="1"/>
  <c r="TOK28" i="4"/>
  <c r="TOL28" i="4" s="1"/>
  <c r="TNE28" i="4"/>
  <c r="TNF28" i="4" s="1"/>
  <c r="TLY28" i="4"/>
  <c r="TLZ28" i="4" s="1"/>
  <c r="TKS28" i="4"/>
  <c r="TKT28" i="4" s="1"/>
  <c r="TJM28" i="4"/>
  <c r="TJN28" i="4" s="1"/>
  <c r="TIG28" i="4"/>
  <c r="TIH28" i="4" s="1"/>
  <c r="THA28" i="4"/>
  <c r="THB28" i="4" s="1"/>
  <c r="TFU28" i="4"/>
  <c r="TFV28" i="4" s="1"/>
  <c r="TEO28" i="4"/>
  <c r="TEP28" i="4" s="1"/>
  <c r="TDI28" i="4"/>
  <c r="TDJ28" i="4" s="1"/>
  <c r="TCC28" i="4"/>
  <c r="TCD28" i="4" s="1"/>
  <c r="TAW28" i="4"/>
  <c r="TAX28" i="4" s="1"/>
  <c r="SZQ28" i="4"/>
  <c r="SZR28" i="4" s="1"/>
  <c r="SYK28" i="4"/>
  <c r="SYL28" i="4" s="1"/>
  <c r="SXE28" i="4"/>
  <c r="SXF28" i="4" s="1"/>
  <c r="SVY28" i="4"/>
  <c r="SVZ28" i="4" s="1"/>
  <c r="SUS28" i="4"/>
  <c r="SUT28" i="4" s="1"/>
  <c r="STM28" i="4"/>
  <c r="STN28" i="4" s="1"/>
  <c r="SSG28" i="4"/>
  <c r="SSH28" i="4" s="1"/>
  <c r="SRA28" i="4"/>
  <c r="SRB28" i="4" s="1"/>
  <c r="SPU28" i="4"/>
  <c r="SPV28" i="4" s="1"/>
  <c r="SOO28" i="4"/>
  <c r="SOP28" i="4" s="1"/>
  <c r="SNI28" i="4"/>
  <c r="SNJ28" i="4" s="1"/>
  <c r="SMC28" i="4"/>
  <c r="SMD28" i="4" s="1"/>
  <c r="SKW28" i="4"/>
  <c r="SKX28" i="4" s="1"/>
  <c r="SJQ28" i="4"/>
  <c r="SJR28" i="4" s="1"/>
  <c r="SIK28" i="4"/>
  <c r="SIL28" i="4" s="1"/>
  <c r="SHE28" i="4"/>
  <c r="SHF28" i="4" s="1"/>
  <c r="SFY28" i="4"/>
  <c r="SFZ28" i="4" s="1"/>
  <c r="SES28" i="4"/>
  <c r="SET28" i="4" s="1"/>
  <c r="SDM28" i="4"/>
  <c r="SDN28" i="4" s="1"/>
  <c r="SCG28" i="4"/>
  <c r="SCH28" i="4" s="1"/>
  <c r="SBA28" i="4"/>
  <c r="SBB28" i="4" s="1"/>
  <c r="RZU28" i="4"/>
  <c r="RZV28" i="4" s="1"/>
  <c r="RYO28" i="4"/>
  <c r="RYP28" i="4" s="1"/>
  <c r="RXI28" i="4"/>
  <c r="RXJ28" i="4" s="1"/>
  <c r="RWC28" i="4"/>
  <c r="RWD28" i="4" s="1"/>
  <c r="RUW28" i="4"/>
  <c r="RUX28" i="4" s="1"/>
  <c r="RTQ28" i="4"/>
  <c r="RTR28" i="4" s="1"/>
  <c r="RSK28" i="4"/>
  <c r="RSL28" i="4" s="1"/>
  <c r="RRE28" i="4"/>
  <c r="RRF28" i="4" s="1"/>
  <c r="RPY28" i="4"/>
  <c r="RPZ28" i="4" s="1"/>
  <c r="ROS28" i="4"/>
  <c r="ROT28" i="4" s="1"/>
  <c r="RNM28" i="4"/>
  <c r="RNN28" i="4" s="1"/>
  <c r="RMG28" i="4"/>
  <c r="RMH28" i="4" s="1"/>
  <c r="RLA28" i="4"/>
  <c r="RLB28" i="4" s="1"/>
  <c r="RJU28" i="4"/>
  <c r="RJV28" i="4" s="1"/>
  <c r="RIO28" i="4"/>
  <c r="RIP28" i="4" s="1"/>
  <c r="RHI28" i="4"/>
  <c r="RHJ28" i="4" s="1"/>
  <c r="RGC28" i="4"/>
  <c r="RGD28" i="4" s="1"/>
  <c r="REW28" i="4"/>
  <c r="REX28" i="4" s="1"/>
  <c r="RDQ28" i="4"/>
  <c r="RDR28" i="4" s="1"/>
  <c r="RCK28" i="4"/>
  <c r="RCL28" i="4" s="1"/>
  <c r="RBE28" i="4"/>
  <c r="RBF28" i="4" s="1"/>
  <c r="QZY28" i="4"/>
  <c r="QZZ28" i="4" s="1"/>
  <c r="QYS28" i="4"/>
  <c r="QYT28" i="4" s="1"/>
  <c r="QXM28" i="4"/>
  <c r="QXN28" i="4" s="1"/>
  <c r="QWG28" i="4"/>
  <c r="QWH28" i="4" s="1"/>
  <c r="QVA28" i="4"/>
  <c r="QVB28" i="4" s="1"/>
  <c r="QTU28" i="4"/>
  <c r="QTV28" i="4" s="1"/>
  <c r="QSO28" i="4"/>
  <c r="QSP28" i="4" s="1"/>
  <c r="QRI28" i="4"/>
  <c r="QRJ28" i="4" s="1"/>
  <c r="QQC28" i="4"/>
  <c r="QQD28" i="4" s="1"/>
  <c r="QOW28" i="4"/>
  <c r="QOX28" i="4" s="1"/>
  <c r="QNQ28" i="4"/>
  <c r="QNR28" i="4" s="1"/>
  <c r="QMK28" i="4"/>
  <c r="QML28" i="4" s="1"/>
  <c r="QLE28" i="4"/>
  <c r="QLF28" i="4" s="1"/>
  <c r="QJY28" i="4"/>
  <c r="QJZ28" i="4" s="1"/>
  <c r="QIS28" i="4"/>
  <c r="QIT28" i="4" s="1"/>
  <c r="QHM28" i="4"/>
  <c r="QHN28" i="4" s="1"/>
  <c r="QGG28" i="4"/>
  <c r="QGH28" i="4" s="1"/>
  <c r="QFA28" i="4"/>
  <c r="QFB28" i="4" s="1"/>
  <c r="QDU28" i="4"/>
  <c r="QDV28" i="4" s="1"/>
  <c r="QCO28" i="4"/>
  <c r="QCP28" i="4" s="1"/>
  <c r="QBI28" i="4"/>
  <c r="QBJ28" i="4" s="1"/>
  <c r="QAC28" i="4"/>
  <c r="QAD28" i="4" s="1"/>
  <c r="PYW28" i="4"/>
  <c r="PYX28" i="4" s="1"/>
  <c r="HSK29" i="4"/>
  <c r="HSL29" i="4" s="1"/>
  <c r="GFA29" i="4"/>
  <c r="GFB29" i="4" s="1"/>
  <c r="FFE29" i="4"/>
  <c r="FFF29" i="4" s="1"/>
  <c r="EPM29" i="4"/>
  <c r="EPN29" i="4" s="1"/>
  <c r="ECG29" i="4"/>
  <c r="ECH29" i="4" s="1"/>
  <c r="DRU29" i="4"/>
  <c r="DRV29" i="4" s="1"/>
  <c r="DHY29" i="4"/>
  <c r="DHZ29" i="4" s="1"/>
  <c r="CYC29" i="4"/>
  <c r="CYD29" i="4" s="1"/>
  <c r="COG29" i="4"/>
  <c r="COH29" i="4" s="1"/>
  <c r="CEK29" i="4"/>
  <c r="CEL29" i="4" s="1"/>
  <c r="BUO29" i="4"/>
  <c r="BUP29" i="4" s="1"/>
  <c r="BKS29" i="4"/>
  <c r="BKT29" i="4" s="1"/>
  <c r="BAW29" i="4"/>
  <c r="BAX29" i="4" s="1"/>
  <c r="ARA29" i="4"/>
  <c r="ARB29" i="4" s="1"/>
  <c r="AHE29" i="4"/>
  <c r="AHF29" i="4" s="1"/>
  <c r="XI29" i="4"/>
  <c r="XJ29" i="4" s="1"/>
  <c r="QG29" i="4"/>
  <c r="QH29" i="4" s="1"/>
  <c r="LI29" i="4"/>
  <c r="LJ29" i="4" s="1"/>
  <c r="HI29" i="4"/>
  <c r="HJ29" i="4" s="1"/>
  <c r="EW29" i="4"/>
  <c r="EX29" i="4" s="1"/>
  <c r="XEO28" i="4"/>
  <c r="XEP28" i="4" s="1"/>
  <c r="XCS28" i="4"/>
  <c r="XCT28" i="4" s="1"/>
  <c r="XAO28" i="4"/>
  <c r="XAP28" i="4" s="1"/>
  <c r="WYS28" i="4"/>
  <c r="WYT28" i="4" s="1"/>
  <c r="WUS28" i="4"/>
  <c r="WUT28" i="4" s="1"/>
  <c r="WSW28" i="4"/>
  <c r="WSX28" i="4" s="1"/>
  <c r="WQS28" i="4"/>
  <c r="WQT28" i="4" s="1"/>
  <c r="WOW28" i="4"/>
  <c r="WOX28" i="4" s="1"/>
  <c r="WKW28" i="4"/>
  <c r="WKX28" i="4" s="1"/>
  <c r="WHU28" i="4"/>
  <c r="WHV28" i="4" s="1"/>
  <c r="HNM29" i="4"/>
  <c r="HNN29" i="4" s="1"/>
  <c r="GAC29" i="4"/>
  <c r="GAD29" i="4" s="1"/>
  <c r="FDA29" i="4"/>
  <c r="FDB29" i="4" s="1"/>
  <c r="ENY29" i="4"/>
  <c r="ENZ29" i="4" s="1"/>
  <c r="EAS29" i="4"/>
  <c r="EAT29" i="4" s="1"/>
  <c r="DQO29" i="4"/>
  <c r="DQP29" i="4" s="1"/>
  <c r="DGS29" i="4"/>
  <c r="DGT29" i="4" s="1"/>
  <c r="CWW29" i="4"/>
  <c r="CWX29" i="4" s="1"/>
  <c r="CNA29" i="4"/>
  <c r="CNB29" i="4" s="1"/>
  <c r="CDE29" i="4"/>
  <c r="CDF29" i="4" s="1"/>
  <c r="BTI29" i="4"/>
  <c r="BTJ29" i="4" s="1"/>
  <c r="BJM29" i="4"/>
  <c r="BJN29" i="4" s="1"/>
  <c r="AZQ29" i="4"/>
  <c r="AZR29" i="4" s="1"/>
  <c r="APU29" i="4"/>
  <c r="APV29" i="4" s="1"/>
  <c r="AFY29" i="4"/>
  <c r="AFZ29" i="4" s="1"/>
  <c r="WC29" i="4"/>
  <c r="WD29" i="4" s="1"/>
  <c r="PY29" i="4"/>
  <c r="PZ29" i="4" s="1"/>
  <c r="LA29" i="4"/>
  <c r="LB29" i="4" s="1"/>
  <c r="HA29" i="4"/>
  <c r="HB29" i="4" s="1"/>
  <c r="EO29" i="4"/>
  <c r="EP29" i="4" s="1"/>
  <c r="XEG28" i="4"/>
  <c r="XEH28" i="4" s="1"/>
  <c r="XCK28" i="4"/>
  <c r="XCL28" i="4" s="1"/>
  <c r="WYK28" i="4"/>
  <c r="WYL28" i="4" s="1"/>
  <c r="WWO28" i="4"/>
  <c r="WWP28" i="4" s="1"/>
  <c r="WUK28" i="4"/>
  <c r="WUL28" i="4" s="1"/>
  <c r="WSO28" i="4"/>
  <c r="WSP28" i="4" s="1"/>
  <c r="WOO28" i="4"/>
  <c r="WOP28" i="4" s="1"/>
  <c r="WMS28" i="4"/>
  <c r="WMT28" i="4" s="1"/>
  <c r="WKO28" i="4"/>
  <c r="WKP28" i="4" s="1"/>
  <c r="WJA28" i="4"/>
  <c r="WJB28" i="4" s="1"/>
  <c r="WGG28" i="4"/>
  <c r="WGH28" i="4" s="1"/>
  <c r="WFA28" i="4"/>
  <c r="WFB28" i="4" s="1"/>
  <c r="WDU28" i="4"/>
  <c r="WDV28" i="4" s="1"/>
  <c r="WCO28" i="4"/>
  <c r="WCP28" i="4" s="1"/>
  <c r="WBI28" i="4"/>
  <c r="WBJ28" i="4" s="1"/>
  <c r="WAC28" i="4"/>
  <c r="WAD28" i="4" s="1"/>
  <c r="VYW28" i="4"/>
  <c r="VYX28" i="4" s="1"/>
  <c r="VXQ28" i="4"/>
  <c r="VXR28" i="4" s="1"/>
  <c r="VWK28" i="4"/>
  <c r="VWL28" i="4" s="1"/>
  <c r="VVE28" i="4"/>
  <c r="VVF28" i="4" s="1"/>
  <c r="VTY28" i="4"/>
  <c r="VTZ28" i="4" s="1"/>
  <c r="VSS28" i="4"/>
  <c r="VST28" i="4" s="1"/>
  <c r="VRM28" i="4"/>
  <c r="VRN28" i="4" s="1"/>
  <c r="VQG28" i="4"/>
  <c r="VQH28" i="4" s="1"/>
  <c r="VPA28" i="4"/>
  <c r="VPB28" i="4" s="1"/>
  <c r="VNU28" i="4"/>
  <c r="VNV28" i="4" s="1"/>
  <c r="VMO28" i="4"/>
  <c r="VMP28" i="4" s="1"/>
  <c r="VLI28" i="4"/>
  <c r="VLJ28" i="4" s="1"/>
  <c r="VKC28" i="4"/>
  <c r="VKD28" i="4" s="1"/>
  <c r="VIW28" i="4"/>
  <c r="VIX28" i="4" s="1"/>
  <c r="VHQ28" i="4"/>
  <c r="VHR28" i="4" s="1"/>
  <c r="VGK28" i="4"/>
  <c r="VGL28" i="4" s="1"/>
  <c r="VFE28" i="4"/>
  <c r="VFF28" i="4" s="1"/>
  <c r="VDY28" i="4"/>
  <c r="VDZ28" i="4" s="1"/>
  <c r="VCS28" i="4"/>
  <c r="VCT28" i="4" s="1"/>
  <c r="VBM28" i="4"/>
  <c r="VBN28" i="4" s="1"/>
  <c r="VAG28" i="4"/>
  <c r="VAH28" i="4" s="1"/>
  <c r="UZA28" i="4"/>
  <c r="UZB28" i="4" s="1"/>
  <c r="UXU28" i="4"/>
  <c r="UXV28" i="4" s="1"/>
  <c r="UWO28" i="4"/>
  <c r="UWP28" i="4" s="1"/>
  <c r="UVI28" i="4"/>
  <c r="UVJ28" i="4" s="1"/>
  <c r="UUC28" i="4"/>
  <c r="UUD28" i="4" s="1"/>
  <c r="USW28" i="4"/>
  <c r="USX28" i="4" s="1"/>
  <c r="URQ28" i="4"/>
  <c r="URR28" i="4" s="1"/>
  <c r="UQK28" i="4"/>
  <c r="UQL28" i="4" s="1"/>
  <c r="UPE28" i="4"/>
  <c r="UPF28" i="4" s="1"/>
  <c r="UNY28" i="4"/>
  <c r="UNZ28" i="4" s="1"/>
  <c r="UMS28" i="4"/>
  <c r="UMT28" i="4" s="1"/>
  <c r="ULM28" i="4"/>
  <c r="ULN28" i="4" s="1"/>
  <c r="UKG28" i="4"/>
  <c r="UKH28" i="4" s="1"/>
  <c r="UJA28" i="4"/>
  <c r="UJB28" i="4" s="1"/>
  <c r="UHU28" i="4"/>
  <c r="UHV28" i="4" s="1"/>
  <c r="UGO28" i="4"/>
  <c r="UGP28" i="4" s="1"/>
  <c r="UFI28" i="4"/>
  <c r="UFJ28" i="4" s="1"/>
  <c r="UEC28" i="4"/>
  <c r="UED28" i="4" s="1"/>
  <c r="UCW28" i="4"/>
  <c r="UCX28" i="4" s="1"/>
  <c r="UBQ28" i="4"/>
  <c r="UBR28" i="4" s="1"/>
  <c r="UAK28" i="4"/>
  <c r="UAL28" i="4" s="1"/>
  <c r="TZE28" i="4"/>
  <c r="TZF28" i="4" s="1"/>
  <c r="TXY28" i="4"/>
  <c r="TXZ28" i="4" s="1"/>
  <c r="TWS28" i="4"/>
  <c r="TWT28" i="4" s="1"/>
  <c r="TVM28" i="4"/>
  <c r="TVN28" i="4" s="1"/>
  <c r="TUG28" i="4"/>
  <c r="TUH28" i="4" s="1"/>
  <c r="TTA28" i="4"/>
  <c r="TTB28" i="4" s="1"/>
  <c r="TRU28" i="4"/>
  <c r="TRV28" i="4" s="1"/>
  <c r="TQO28" i="4"/>
  <c r="TQP28" i="4" s="1"/>
  <c r="TPI28" i="4"/>
  <c r="TPJ28" i="4" s="1"/>
  <c r="TOC28" i="4"/>
  <c r="TOD28" i="4" s="1"/>
  <c r="TMW28" i="4"/>
  <c r="TMX28" i="4" s="1"/>
  <c r="TLQ28" i="4"/>
  <c r="TLR28" i="4" s="1"/>
  <c r="TKK28" i="4"/>
  <c r="TKL28" i="4" s="1"/>
  <c r="TJE28" i="4"/>
  <c r="TJF28" i="4" s="1"/>
  <c r="THY28" i="4"/>
  <c r="THZ28" i="4" s="1"/>
  <c r="TGS28" i="4"/>
  <c r="TGT28" i="4" s="1"/>
  <c r="TFM28" i="4"/>
  <c r="TFN28" i="4" s="1"/>
  <c r="TEG28" i="4"/>
  <c r="TEH28" i="4" s="1"/>
  <c r="TDA28" i="4"/>
  <c r="TDB28" i="4" s="1"/>
  <c r="TBU28" i="4"/>
  <c r="TBV28" i="4" s="1"/>
  <c r="TAO28" i="4"/>
  <c r="TAP28" i="4" s="1"/>
  <c r="SZI28" i="4"/>
  <c r="SZJ28" i="4" s="1"/>
  <c r="SYC28" i="4"/>
  <c r="SYD28" i="4" s="1"/>
  <c r="SWW28" i="4"/>
  <c r="SWX28" i="4" s="1"/>
  <c r="SVQ28" i="4"/>
  <c r="SVR28" i="4" s="1"/>
  <c r="SUK28" i="4"/>
  <c r="SUL28" i="4" s="1"/>
  <c r="STE28" i="4"/>
  <c r="STF28" i="4" s="1"/>
  <c r="SRY28" i="4"/>
  <c r="SRZ28" i="4" s="1"/>
  <c r="SQS28" i="4"/>
  <c r="SQT28" i="4" s="1"/>
  <c r="SPM28" i="4"/>
  <c r="SPN28" i="4" s="1"/>
  <c r="SOG28" i="4"/>
  <c r="SOH28" i="4" s="1"/>
  <c r="SNA28" i="4"/>
  <c r="SNB28" i="4" s="1"/>
  <c r="SLU28" i="4"/>
  <c r="SLV28" i="4" s="1"/>
  <c r="SKO28" i="4"/>
  <c r="SKP28" i="4" s="1"/>
  <c r="SJI28" i="4"/>
  <c r="SJJ28" i="4" s="1"/>
  <c r="SIC28" i="4"/>
  <c r="SID28" i="4" s="1"/>
  <c r="SGW28" i="4"/>
  <c r="SGX28" i="4" s="1"/>
  <c r="SFQ28" i="4"/>
  <c r="SFR28" i="4" s="1"/>
  <c r="SEK28" i="4"/>
  <c r="SEL28" i="4" s="1"/>
  <c r="SDE28" i="4"/>
  <c r="SDF28" i="4" s="1"/>
  <c r="SBY28" i="4"/>
  <c r="SBZ28" i="4" s="1"/>
  <c r="SAS28" i="4"/>
  <c r="SAT28" i="4" s="1"/>
  <c r="RZM28" i="4"/>
  <c r="RZN28" i="4" s="1"/>
  <c r="RYG28" i="4"/>
  <c r="RYH28" i="4" s="1"/>
  <c r="RXA28" i="4"/>
  <c r="RXB28" i="4" s="1"/>
  <c r="RVU28" i="4"/>
  <c r="RVV28" i="4" s="1"/>
  <c r="RUO28" i="4"/>
  <c r="RUP28" i="4" s="1"/>
  <c r="RTI28" i="4"/>
  <c r="RTJ28" i="4" s="1"/>
  <c r="RSC28" i="4"/>
  <c r="RSD28" i="4" s="1"/>
  <c r="RQW28" i="4"/>
  <c r="RQX28" i="4" s="1"/>
  <c r="RPQ28" i="4"/>
  <c r="RPR28" i="4" s="1"/>
  <c r="ROK28" i="4"/>
  <c r="ROL28" i="4" s="1"/>
  <c r="RNE28" i="4"/>
  <c r="RNF28" i="4" s="1"/>
  <c r="RLY28" i="4"/>
  <c r="RLZ28" i="4" s="1"/>
  <c r="RKS28" i="4"/>
  <c r="RKT28" i="4" s="1"/>
  <c r="RJM28" i="4"/>
  <c r="RJN28" i="4" s="1"/>
  <c r="RIG28" i="4"/>
  <c r="RIH28" i="4" s="1"/>
  <c r="RHA28" i="4"/>
  <c r="RHB28" i="4" s="1"/>
  <c r="RFU28" i="4"/>
  <c r="RFV28" i="4" s="1"/>
  <c r="REO28" i="4"/>
  <c r="REP28" i="4" s="1"/>
  <c r="RDI28" i="4"/>
  <c r="RDJ28" i="4" s="1"/>
  <c r="RCC28" i="4"/>
  <c r="RCD28" i="4" s="1"/>
  <c r="RAW28" i="4"/>
  <c r="RAX28" i="4" s="1"/>
  <c r="QZQ28" i="4"/>
  <c r="QZR28" i="4" s="1"/>
  <c r="QYK28" i="4"/>
  <c r="QYL28" i="4" s="1"/>
  <c r="QXE28" i="4"/>
  <c r="QXF28" i="4" s="1"/>
  <c r="QVY28" i="4"/>
  <c r="QVZ28" i="4" s="1"/>
  <c r="QUS28" i="4"/>
  <c r="QUT28" i="4" s="1"/>
  <c r="QTM28" i="4"/>
  <c r="QTN28" i="4" s="1"/>
  <c r="QSG28" i="4"/>
  <c r="QSH28" i="4" s="1"/>
  <c r="QRA28" i="4"/>
  <c r="QRB28" i="4" s="1"/>
  <c r="QPU28" i="4"/>
  <c r="QPV28" i="4" s="1"/>
  <c r="QOO28" i="4"/>
  <c r="QOP28" i="4" s="1"/>
  <c r="QNI28" i="4"/>
  <c r="QNJ28" i="4" s="1"/>
  <c r="QMC28" i="4"/>
  <c r="QMD28" i="4" s="1"/>
  <c r="QKW28" i="4"/>
  <c r="QKX28" i="4" s="1"/>
  <c r="QJQ28" i="4"/>
  <c r="QJR28" i="4" s="1"/>
  <c r="QIK28" i="4"/>
  <c r="QIL28" i="4" s="1"/>
  <c r="QHE28" i="4"/>
  <c r="QHF28" i="4" s="1"/>
  <c r="QFY28" i="4"/>
  <c r="QFZ28" i="4" s="1"/>
  <c r="QES28" i="4"/>
  <c r="QET28" i="4" s="1"/>
  <c r="QDM28" i="4"/>
  <c r="QDN28" i="4" s="1"/>
  <c r="QCG28" i="4"/>
  <c r="QCH28" i="4" s="1"/>
  <c r="QBA28" i="4"/>
  <c r="QBB28" i="4" s="1"/>
  <c r="PZU28" i="4"/>
  <c r="PZV28" i="4" s="1"/>
  <c r="PYO28" i="4"/>
  <c r="PYP28" i="4" s="1"/>
  <c r="HIO29" i="4"/>
  <c r="HIP29" i="4" s="1"/>
  <c r="FVE29" i="4"/>
  <c r="FVF29" i="4" s="1"/>
  <c r="FBE29" i="4"/>
  <c r="FBF29" i="4" s="1"/>
  <c r="EMC29" i="4"/>
  <c r="EMD29" i="4" s="1"/>
  <c r="DZE29" i="4"/>
  <c r="DZF29" i="4" s="1"/>
  <c r="DPI29" i="4"/>
  <c r="DPJ29" i="4" s="1"/>
  <c r="DFM29" i="4"/>
  <c r="DFN29" i="4" s="1"/>
  <c r="CVQ29" i="4"/>
  <c r="CVR29" i="4" s="1"/>
  <c r="CLU29" i="4"/>
  <c r="CLV29" i="4" s="1"/>
  <c r="CBY29" i="4"/>
  <c r="CBZ29" i="4" s="1"/>
  <c r="BSC29" i="4"/>
  <c r="BSD29" i="4" s="1"/>
  <c r="BIG29" i="4"/>
  <c r="BIH29" i="4" s="1"/>
  <c r="AYK29" i="4"/>
  <c r="AYL29" i="4" s="1"/>
  <c r="AOO29" i="4"/>
  <c r="AOP29" i="4" s="1"/>
  <c r="AES29" i="4"/>
  <c r="AET29" i="4" s="1"/>
  <c r="UW29" i="4"/>
  <c r="UX29" i="4" s="1"/>
  <c r="PA29" i="4"/>
  <c r="PB29" i="4" s="1"/>
  <c r="KC29" i="4"/>
  <c r="KD29" i="4" s="1"/>
  <c r="GS29" i="4"/>
  <c r="GT29" i="4" s="1"/>
  <c r="EG29" i="4"/>
  <c r="EH29" i="4" s="1"/>
  <c r="XCC28" i="4"/>
  <c r="XCD28" i="4" s="1"/>
  <c r="XAG28" i="4"/>
  <c r="XAH28" i="4" s="1"/>
  <c r="WYC28" i="4"/>
  <c r="WYD28" i="4" s="1"/>
  <c r="WWG28" i="4"/>
  <c r="WWH28" i="4" s="1"/>
  <c r="WSG28" i="4"/>
  <c r="WSH28" i="4" s="1"/>
  <c r="WQK28" i="4"/>
  <c r="WQL28" i="4" s="1"/>
  <c r="WOG28" i="4"/>
  <c r="WOH28" i="4" s="1"/>
  <c r="WMK28" i="4"/>
  <c r="WML28" i="4" s="1"/>
  <c r="WHM28" i="4"/>
  <c r="WHN28" i="4" s="1"/>
  <c r="JBE29" i="4"/>
  <c r="JBF29" i="4" s="1"/>
  <c r="HDQ29" i="4"/>
  <c r="HDR29" i="4" s="1"/>
  <c r="FQO29" i="4"/>
  <c r="FQP29" i="4" s="1"/>
  <c r="EKO29" i="4"/>
  <c r="EKP29" i="4" s="1"/>
  <c r="DXY29" i="4"/>
  <c r="DXZ29" i="4" s="1"/>
  <c r="DOC29" i="4"/>
  <c r="DOD29" i="4" s="1"/>
  <c r="DEG29" i="4"/>
  <c r="DEH29" i="4" s="1"/>
  <c r="CUK29" i="4"/>
  <c r="CUL29" i="4" s="1"/>
  <c r="CKO29" i="4"/>
  <c r="CKP29" i="4" s="1"/>
  <c r="CAS29" i="4"/>
  <c r="CAT29" i="4" s="1"/>
  <c r="BQW29" i="4"/>
  <c r="BQX29" i="4" s="1"/>
  <c r="BHA29" i="4"/>
  <c r="BHB29" i="4" s="1"/>
  <c r="AXE29" i="4"/>
  <c r="AXF29" i="4" s="1"/>
  <c r="ANI29" i="4"/>
  <c r="ANJ29" i="4" s="1"/>
  <c r="ADM29" i="4"/>
  <c r="ADN29" i="4" s="1"/>
  <c r="TQ29" i="4"/>
  <c r="TR29" i="4" s="1"/>
  <c r="OS29" i="4"/>
  <c r="OT29" i="4" s="1"/>
  <c r="JU29" i="4"/>
  <c r="JV29" i="4" s="1"/>
  <c r="GK29" i="4"/>
  <c r="GL29" i="4" s="1"/>
  <c r="DY29" i="4"/>
  <c r="DZ29" i="4" s="1"/>
  <c r="XDY28" i="4"/>
  <c r="XDZ28" i="4" s="1"/>
  <c r="XBU28" i="4"/>
  <c r="XBV28" i="4" s="1"/>
  <c r="WZY28" i="4"/>
  <c r="WZZ28" i="4" s="1"/>
  <c r="WVY28" i="4"/>
  <c r="WVZ28" i="4" s="1"/>
  <c r="WUC28" i="4"/>
  <c r="WUD28" i="4" s="1"/>
  <c r="WRY28" i="4"/>
  <c r="WRZ28" i="4" s="1"/>
  <c r="WQC28" i="4"/>
  <c r="WQD28" i="4" s="1"/>
  <c r="WMC28" i="4"/>
  <c r="WMD28" i="4" s="1"/>
  <c r="WKG28" i="4"/>
  <c r="WKH28" i="4" s="1"/>
  <c r="WIS28" i="4"/>
  <c r="WIT28" i="4" s="1"/>
  <c r="WFY28" i="4"/>
  <c r="WFZ28" i="4" s="1"/>
  <c r="WES28" i="4"/>
  <c r="WET28" i="4" s="1"/>
  <c r="WDM28" i="4"/>
  <c r="WDN28" i="4" s="1"/>
  <c r="WCG28" i="4"/>
  <c r="WCH28" i="4" s="1"/>
  <c r="WBA28" i="4"/>
  <c r="WBB28" i="4" s="1"/>
  <c r="VZU28" i="4"/>
  <c r="VZV28" i="4" s="1"/>
  <c r="VYO28" i="4"/>
  <c r="VYP28" i="4" s="1"/>
  <c r="VXI28" i="4"/>
  <c r="VXJ28" i="4" s="1"/>
  <c r="VWC28" i="4"/>
  <c r="VWD28" i="4" s="1"/>
  <c r="VUW28" i="4"/>
  <c r="VUX28" i="4" s="1"/>
  <c r="VTQ28" i="4"/>
  <c r="VTR28" i="4" s="1"/>
  <c r="VSK28" i="4"/>
  <c r="VSL28" i="4" s="1"/>
  <c r="VRE28" i="4"/>
  <c r="VRF28" i="4" s="1"/>
  <c r="VPY28" i="4"/>
  <c r="VPZ28" i="4" s="1"/>
  <c r="VOS28" i="4"/>
  <c r="VOT28" i="4" s="1"/>
  <c r="VNM28" i="4"/>
  <c r="VNN28" i="4" s="1"/>
  <c r="VMG28" i="4"/>
  <c r="VMH28" i="4" s="1"/>
  <c r="VLA28" i="4"/>
  <c r="VLB28" i="4" s="1"/>
  <c r="VJU28" i="4"/>
  <c r="VJV28" i="4" s="1"/>
  <c r="VIO28" i="4"/>
  <c r="VIP28" i="4" s="1"/>
  <c r="VHI28" i="4"/>
  <c r="VHJ28" i="4" s="1"/>
  <c r="VGC28" i="4"/>
  <c r="VGD28" i="4" s="1"/>
  <c r="VEW28" i="4"/>
  <c r="VEX28" i="4" s="1"/>
  <c r="VDQ28" i="4"/>
  <c r="VDR28" i="4" s="1"/>
  <c r="VCK28" i="4"/>
  <c r="VCL28" i="4" s="1"/>
  <c r="VBE28" i="4"/>
  <c r="VBF28" i="4" s="1"/>
  <c r="UZY28" i="4"/>
  <c r="UZZ28" i="4" s="1"/>
  <c r="UYS28" i="4"/>
  <c r="UYT28" i="4" s="1"/>
  <c r="UXM28" i="4"/>
  <c r="UXN28" i="4" s="1"/>
  <c r="UWG28" i="4"/>
  <c r="UWH28" i="4" s="1"/>
  <c r="UVA28" i="4"/>
  <c r="UVB28" i="4" s="1"/>
  <c r="UTU28" i="4"/>
  <c r="UTV28" i="4" s="1"/>
  <c r="USO28" i="4"/>
  <c r="USP28" i="4" s="1"/>
  <c r="URI28" i="4"/>
  <c r="URJ28" i="4" s="1"/>
  <c r="UQC28" i="4"/>
  <c r="UQD28" i="4" s="1"/>
  <c r="UOW28" i="4"/>
  <c r="UOX28" i="4" s="1"/>
  <c r="UNQ28" i="4"/>
  <c r="UNR28" i="4" s="1"/>
  <c r="UMK28" i="4"/>
  <c r="UML28" i="4" s="1"/>
  <c r="ULE28" i="4"/>
  <c r="ULF28" i="4" s="1"/>
  <c r="UJY28" i="4"/>
  <c r="UJZ28" i="4" s="1"/>
  <c r="UIS28" i="4"/>
  <c r="UIT28" i="4" s="1"/>
  <c r="UHM28" i="4"/>
  <c r="UHN28" i="4" s="1"/>
  <c r="UGG28" i="4"/>
  <c r="UGH28" i="4" s="1"/>
  <c r="UFA28" i="4"/>
  <c r="UFB28" i="4" s="1"/>
  <c r="UDU28" i="4"/>
  <c r="UDV28" i="4" s="1"/>
  <c r="UCO28" i="4"/>
  <c r="UCP28" i="4" s="1"/>
  <c r="UBI28" i="4"/>
  <c r="UBJ28" i="4" s="1"/>
  <c r="UAC28" i="4"/>
  <c r="UAD28" i="4" s="1"/>
  <c r="TYW28" i="4"/>
  <c r="TYX28" i="4" s="1"/>
  <c r="TXQ28" i="4"/>
  <c r="TXR28" i="4" s="1"/>
  <c r="TWK28" i="4"/>
  <c r="TWL28" i="4" s="1"/>
  <c r="TVE28" i="4"/>
  <c r="TVF28" i="4" s="1"/>
  <c r="TTY28" i="4"/>
  <c r="TTZ28" i="4" s="1"/>
  <c r="TSS28" i="4"/>
  <c r="TST28" i="4" s="1"/>
  <c r="TRM28" i="4"/>
  <c r="TRN28" i="4" s="1"/>
  <c r="TQG28" i="4"/>
  <c r="TQH28" i="4" s="1"/>
  <c r="TPA28" i="4"/>
  <c r="TPB28" i="4" s="1"/>
  <c r="TNU28" i="4"/>
  <c r="TNV28" i="4" s="1"/>
  <c r="TMO28" i="4"/>
  <c r="TMP28" i="4" s="1"/>
  <c r="TLI28" i="4"/>
  <c r="TLJ28" i="4" s="1"/>
  <c r="TKC28" i="4"/>
  <c r="TKD28" i="4" s="1"/>
  <c r="TIW28" i="4"/>
  <c r="TIX28" i="4" s="1"/>
  <c r="THQ28" i="4"/>
  <c r="THR28" i="4" s="1"/>
  <c r="TGK28" i="4"/>
  <c r="TGL28" i="4" s="1"/>
  <c r="TFE28" i="4"/>
  <c r="TFF28" i="4" s="1"/>
  <c r="TDY28" i="4"/>
  <c r="TDZ28" i="4" s="1"/>
  <c r="TCS28" i="4"/>
  <c r="TCT28" i="4" s="1"/>
  <c r="TBM28" i="4"/>
  <c r="TBN28" i="4" s="1"/>
  <c r="TAG28" i="4"/>
  <c r="TAH28" i="4" s="1"/>
  <c r="SZA28" i="4"/>
  <c r="SZB28" i="4" s="1"/>
  <c r="SXU28" i="4"/>
  <c r="SXV28" i="4" s="1"/>
  <c r="SWO28" i="4"/>
  <c r="SWP28" i="4" s="1"/>
  <c r="SVI28" i="4"/>
  <c r="SVJ28" i="4" s="1"/>
  <c r="SUC28" i="4"/>
  <c r="SUD28" i="4" s="1"/>
  <c r="SSW28" i="4"/>
  <c r="SSX28" i="4" s="1"/>
  <c r="SRQ28" i="4"/>
  <c r="SRR28" i="4" s="1"/>
  <c r="SQK28" i="4"/>
  <c r="SQL28" i="4" s="1"/>
  <c r="SPE28" i="4"/>
  <c r="SPF28" i="4" s="1"/>
  <c r="SNY28" i="4"/>
  <c r="SNZ28" i="4" s="1"/>
  <c r="SMS28" i="4"/>
  <c r="SMT28" i="4" s="1"/>
  <c r="SLM28" i="4"/>
  <c r="SLN28" i="4" s="1"/>
  <c r="SKG28" i="4"/>
  <c r="SKH28" i="4" s="1"/>
  <c r="SJA28" i="4"/>
  <c r="SJB28" i="4" s="1"/>
  <c r="SHU28" i="4"/>
  <c r="SHV28" i="4" s="1"/>
  <c r="SGO28" i="4"/>
  <c r="SGP28" i="4" s="1"/>
  <c r="SFI28" i="4"/>
  <c r="SFJ28" i="4" s="1"/>
  <c r="SEC28" i="4"/>
  <c r="SED28" i="4" s="1"/>
  <c r="SCW28" i="4"/>
  <c r="SCX28" i="4" s="1"/>
  <c r="SBQ28" i="4"/>
  <c r="SBR28" i="4" s="1"/>
  <c r="SAK28" i="4"/>
  <c r="SAL28" i="4" s="1"/>
  <c r="RZE28" i="4"/>
  <c r="RZF28" i="4" s="1"/>
  <c r="RXY28" i="4"/>
  <c r="RXZ28" i="4" s="1"/>
  <c r="RWS28" i="4"/>
  <c r="RWT28" i="4" s="1"/>
  <c r="RVM28" i="4"/>
  <c r="RVN28" i="4" s="1"/>
  <c r="RUG28" i="4"/>
  <c r="RUH28" i="4" s="1"/>
  <c r="RTA28" i="4"/>
  <c r="RTB28" i="4" s="1"/>
  <c r="RRU28" i="4"/>
  <c r="RRV28" i="4" s="1"/>
  <c r="RQO28" i="4"/>
  <c r="RQP28" i="4" s="1"/>
  <c r="RPI28" i="4"/>
  <c r="RPJ28" i="4" s="1"/>
  <c r="ROC28" i="4"/>
  <c r="ROD28" i="4" s="1"/>
  <c r="RMW28" i="4"/>
  <c r="RMX28" i="4" s="1"/>
  <c r="RLQ28" i="4"/>
  <c r="RLR28" i="4" s="1"/>
  <c r="RKK28" i="4"/>
  <c r="RKL28" i="4" s="1"/>
  <c r="RJE28" i="4"/>
  <c r="RJF28" i="4" s="1"/>
  <c r="RHY28" i="4"/>
  <c r="RHZ28" i="4" s="1"/>
  <c r="RGS28" i="4"/>
  <c r="RGT28" i="4" s="1"/>
  <c r="RFM28" i="4"/>
  <c r="RFN28" i="4" s="1"/>
  <c r="REG28" i="4"/>
  <c r="REH28" i="4" s="1"/>
  <c r="RDA28" i="4"/>
  <c r="RDB28" i="4" s="1"/>
  <c r="RBU28" i="4"/>
  <c r="RBV28" i="4" s="1"/>
  <c r="RAO28" i="4"/>
  <c r="RAP28" i="4" s="1"/>
  <c r="QZI28" i="4"/>
  <c r="QZJ28" i="4" s="1"/>
  <c r="QYC28" i="4"/>
  <c r="QYD28" i="4" s="1"/>
  <c r="QWW28" i="4"/>
  <c r="QWX28" i="4" s="1"/>
  <c r="QVQ28" i="4"/>
  <c r="QVR28" i="4" s="1"/>
  <c r="QUK28" i="4"/>
  <c r="QUL28" i="4" s="1"/>
  <c r="QTE28" i="4"/>
  <c r="QTF28" i="4" s="1"/>
  <c r="QRY28" i="4"/>
  <c r="QRZ28" i="4" s="1"/>
  <c r="QQS28" i="4"/>
  <c r="QQT28" i="4" s="1"/>
  <c r="QPM28" i="4"/>
  <c r="QPN28" i="4" s="1"/>
  <c r="QOG28" i="4"/>
  <c r="QOH28" i="4" s="1"/>
  <c r="QNA28" i="4"/>
  <c r="QNB28" i="4" s="1"/>
  <c r="QLU28" i="4"/>
  <c r="QLV28" i="4" s="1"/>
  <c r="QKO28" i="4"/>
  <c r="QKP28" i="4" s="1"/>
  <c r="QJI28" i="4"/>
  <c r="QJJ28" i="4" s="1"/>
  <c r="QIC28" i="4"/>
  <c r="QID28" i="4" s="1"/>
  <c r="QGW28" i="4"/>
  <c r="QGX28" i="4" s="1"/>
  <c r="QFQ28" i="4"/>
  <c r="QFR28" i="4" s="1"/>
  <c r="QEK28" i="4"/>
  <c r="QEL28" i="4" s="1"/>
  <c r="QDE28" i="4"/>
  <c r="QDF28" i="4" s="1"/>
  <c r="QBY28" i="4"/>
  <c r="QBZ28" i="4" s="1"/>
  <c r="QAS28" i="4"/>
  <c r="QAT28" i="4" s="1"/>
  <c r="PZM28" i="4"/>
  <c r="PZN28" i="4" s="1"/>
  <c r="PYG28" i="4"/>
  <c r="PYH28" i="4" s="1"/>
  <c r="IRI29" i="4"/>
  <c r="IRJ29" i="4" s="1"/>
  <c r="GYS29" i="4"/>
  <c r="GYT29" i="4" s="1"/>
  <c r="FNU29" i="4"/>
  <c r="FNV29" i="4" s="1"/>
  <c r="EJA29" i="4"/>
  <c r="EJB29" i="4" s="1"/>
  <c r="DWS29" i="4"/>
  <c r="DWT29" i="4" s="1"/>
  <c r="DMW29" i="4"/>
  <c r="DMX29" i="4" s="1"/>
  <c r="DDA29" i="4"/>
  <c r="DDB29" i="4" s="1"/>
  <c r="CTE29" i="4"/>
  <c r="CTF29" i="4" s="1"/>
  <c r="CJI29" i="4"/>
  <c r="CJJ29" i="4" s="1"/>
  <c r="BZM29" i="4"/>
  <c r="BZN29" i="4" s="1"/>
  <c r="BPQ29" i="4"/>
  <c r="BPR29" i="4" s="1"/>
  <c r="BFU29" i="4"/>
  <c r="BFV29" i="4" s="1"/>
  <c r="AVY29" i="4"/>
  <c r="AVZ29" i="4" s="1"/>
  <c r="AMC29" i="4"/>
  <c r="AMD29" i="4" s="1"/>
  <c r="ACG29" i="4"/>
  <c r="ACH29" i="4" s="1"/>
  <c r="SS29" i="4"/>
  <c r="ST29" i="4" s="1"/>
  <c r="NU29" i="4"/>
  <c r="NV29" i="4" s="1"/>
  <c r="IW29" i="4"/>
  <c r="IX29" i="4" s="1"/>
  <c r="GC29" i="4"/>
  <c r="GD29" i="4" s="1"/>
  <c r="DQ29" i="4"/>
  <c r="DR29" i="4" s="1"/>
  <c r="XDQ28" i="4"/>
  <c r="XDR28" i="4" s="1"/>
  <c r="WZQ28" i="4"/>
  <c r="WZR28" i="4" s="1"/>
  <c r="WXU28" i="4"/>
  <c r="WXV28" i="4" s="1"/>
  <c r="WVQ28" i="4"/>
  <c r="WVR28" i="4" s="1"/>
  <c r="WTU28" i="4"/>
  <c r="WTV28" i="4" s="1"/>
  <c r="WPU28" i="4"/>
  <c r="WPV28" i="4" s="1"/>
  <c r="WNY28" i="4"/>
  <c r="WNZ28" i="4" s="1"/>
  <c r="WLU28" i="4"/>
  <c r="WLV28" i="4" s="1"/>
  <c r="WHE28" i="4"/>
  <c r="WHF28" i="4" s="1"/>
  <c r="IJY29" i="4"/>
  <c r="IJZ29" i="4" s="1"/>
  <c r="GTU29" i="4"/>
  <c r="GTV29" i="4" s="1"/>
  <c r="FLI29" i="4"/>
  <c r="FLJ29" i="4" s="1"/>
  <c r="EVI29" i="4"/>
  <c r="EVJ29" i="4" s="1"/>
  <c r="EHE29" i="4"/>
  <c r="EHF29" i="4" s="1"/>
  <c r="DVM29" i="4"/>
  <c r="DVN29" i="4" s="1"/>
  <c r="DLQ29" i="4"/>
  <c r="DLR29" i="4" s="1"/>
  <c r="DBU29" i="4"/>
  <c r="DBV29" i="4" s="1"/>
  <c r="CRY29" i="4"/>
  <c r="CRZ29" i="4" s="1"/>
  <c r="CIC29" i="4"/>
  <c r="CID29" i="4" s="1"/>
  <c r="BYG29" i="4"/>
  <c r="BYH29" i="4" s="1"/>
  <c r="BOK29" i="4"/>
  <c r="BOL29" i="4" s="1"/>
  <c r="BEO29" i="4"/>
  <c r="BEP29" i="4" s="1"/>
  <c r="AUS29" i="4"/>
  <c r="AUT29" i="4" s="1"/>
  <c r="AKW29" i="4"/>
  <c r="AKX29" i="4" s="1"/>
  <c r="ABA29" i="4"/>
  <c r="ABB29" i="4" s="1"/>
  <c r="SK29" i="4"/>
  <c r="SL29" i="4" s="1"/>
  <c r="NM29" i="4"/>
  <c r="NN29" i="4" s="1"/>
  <c r="IO29" i="4"/>
  <c r="IP29" i="4" s="1"/>
  <c r="FU29" i="4"/>
  <c r="FV29" i="4" s="1"/>
  <c r="DI29" i="4"/>
  <c r="DJ29" i="4" s="1"/>
  <c r="XDI28" i="4"/>
  <c r="XDJ28" i="4" s="1"/>
  <c r="XBM28" i="4"/>
  <c r="XBN28" i="4" s="1"/>
  <c r="WZI28" i="4"/>
  <c r="WZJ28" i="4" s="1"/>
  <c r="WXM28" i="4"/>
  <c r="WXN28" i="4" s="1"/>
  <c r="WTM28" i="4"/>
  <c r="WTN28" i="4" s="1"/>
  <c r="WRQ28" i="4"/>
  <c r="WRR28" i="4" s="1"/>
  <c r="WPM28" i="4"/>
  <c r="WPN28" i="4" s="1"/>
  <c r="WNQ28" i="4"/>
  <c r="WNR28" i="4" s="1"/>
  <c r="WJY28" i="4"/>
  <c r="WJZ28" i="4" s="1"/>
  <c r="WIK28" i="4"/>
  <c r="WIL28" i="4" s="1"/>
  <c r="WGW28" i="4"/>
  <c r="WGX28" i="4" s="1"/>
  <c r="WFQ28" i="4"/>
  <c r="WFR28" i="4" s="1"/>
  <c r="WEK28" i="4"/>
  <c r="WEL28" i="4" s="1"/>
  <c r="WDE28" i="4"/>
  <c r="WDF28" i="4" s="1"/>
  <c r="WBY28" i="4"/>
  <c r="WBZ28" i="4" s="1"/>
  <c r="WAS28" i="4"/>
  <c r="WAT28" i="4" s="1"/>
  <c r="VZM28" i="4"/>
  <c r="VZN28" i="4" s="1"/>
  <c r="VYG28" i="4"/>
  <c r="VYH28" i="4" s="1"/>
  <c r="VXA28" i="4"/>
  <c r="VXB28" i="4" s="1"/>
  <c r="VVU28" i="4"/>
  <c r="VVV28" i="4" s="1"/>
  <c r="VUO28" i="4"/>
  <c r="VUP28" i="4" s="1"/>
  <c r="VTI28" i="4"/>
  <c r="VTJ28" i="4" s="1"/>
  <c r="VSC28" i="4"/>
  <c r="VSD28" i="4" s="1"/>
  <c r="VQW28" i="4"/>
  <c r="VQX28" i="4" s="1"/>
  <c r="VPQ28" i="4"/>
  <c r="VPR28" i="4" s="1"/>
  <c r="VOK28" i="4"/>
  <c r="VOL28" i="4" s="1"/>
  <c r="VNE28" i="4"/>
  <c r="VNF28" i="4" s="1"/>
  <c r="VLY28" i="4"/>
  <c r="VLZ28" i="4" s="1"/>
  <c r="VKS28" i="4"/>
  <c r="VKT28" i="4" s="1"/>
  <c r="VJM28" i="4"/>
  <c r="VJN28" i="4" s="1"/>
  <c r="VIG28" i="4"/>
  <c r="VIH28" i="4" s="1"/>
  <c r="VHA28" i="4"/>
  <c r="VHB28" i="4" s="1"/>
  <c r="VFU28" i="4"/>
  <c r="VFV28" i="4" s="1"/>
  <c r="VEO28" i="4"/>
  <c r="VEP28" i="4" s="1"/>
  <c r="VDI28" i="4"/>
  <c r="VDJ28" i="4" s="1"/>
  <c r="VCC28" i="4"/>
  <c r="VCD28" i="4" s="1"/>
  <c r="VAW28" i="4"/>
  <c r="VAX28" i="4" s="1"/>
  <c r="UZQ28" i="4"/>
  <c r="UZR28" i="4" s="1"/>
  <c r="UYK28" i="4"/>
  <c r="UYL28" i="4" s="1"/>
  <c r="UXE28" i="4"/>
  <c r="UXF28" i="4" s="1"/>
  <c r="UVY28" i="4"/>
  <c r="UVZ28" i="4" s="1"/>
  <c r="UUS28" i="4"/>
  <c r="UUT28" i="4" s="1"/>
  <c r="UTM28" i="4"/>
  <c r="UTN28" i="4" s="1"/>
  <c r="USG28" i="4"/>
  <c r="USH28" i="4" s="1"/>
  <c r="URA28" i="4"/>
  <c r="URB28" i="4" s="1"/>
  <c r="UPU28" i="4"/>
  <c r="UPV28" i="4" s="1"/>
  <c r="UOO28" i="4"/>
  <c r="UOP28" i="4" s="1"/>
  <c r="UNI28" i="4"/>
  <c r="UNJ28" i="4" s="1"/>
  <c r="UMC28" i="4"/>
  <c r="UMD28" i="4" s="1"/>
  <c r="UKW28" i="4"/>
  <c r="UKX28" i="4" s="1"/>
  <c r="UJQ28" i="4"/>
  <c r="UJR28" i="4" s="1"/>
  <c r="UIK28" i="4"/>
  <c r="UIL28" i="4" s="1"/>
  <c r="UHE28" i="4"/>
  <c r="UHF28" i="4" s="1"/>
  <c r="UFY28" i="4"/>
  <c r="UFZ28" i="4" s="1"/>
  <c r="UES28" i="4"/>
  <c r="UET28" i="4" s="1"/>
  <c r="UDM28" i="4"/>
  <c r="UDN28" i="4" s="1"/>
  <c r="UCG28" i="4"/>
  <c r="UCH28" i="4" s="1"/>
  <c r="UBA28" i="4"/>
  <c r="UBB28" i="4" s="1"/>
  <c r="TZU28" i="4"/>
  <c r="TZV28" i="4" s="1"/>
  <c r="TYO28" i="4"/>
  <c r="TYP28" i="4" s="1"/>
  <c r="TXI28" i="4"/>
  <c r="TXJ28" i="4" s="1"/>
  <c r="TWC28" i="4"/>
  <c r="TWD28" i="4" s="1"/>
  <c r="TUW28" i="4"/>
  <c r="TUX28" i="4" s="1"/>
  <c r="TTQ28" i="4"/>
  <c r="TTR28" i="4" s="1"/>
  <c r="TSK28" i="4"/>
  <c r="TSL28" i="4" s="1"/>
  <c r="TRE28" i="4"/>
  <c r="TRF28" i="4" s="1"/>
  <c r="TPY28" i="4"/>
  <c r="TPZ28" i="4" s="1"/>
  <c r="TOS28" i="4"/>
  <c r="TOT28" i="4" s="1"/>
  <c r="TNM28" i="4"/>
  <c r="TNN28" i="4" s="1"/>
  <c r="TMG28" i="4"/>
  <c r="TMH28" i="4" s="1"/>
  <c r="TLA28" i="4"/>
  <c r="TLB28" i="4" s="1"/>
  <c r="TJU28" i="4"/>
  <c r="TJV28" i="4" s="1"/>
  <c r="TIO28" i="4"/>
  <c r="TIP28" i="4" s="1"/>
  <c r="THI28" i="4"/>
  <c r="THJ28" i="4" s="1"/>
  <c r="TGC28" i="4"/>
  <c r="TGD28" i="4" s="1"/>
  <c r="TEW28" i="4"/>
  <c r="TEX28" i="4" s="1"/>
  <c r="TDQ28" i="4"/>
  <c r="TDR28" i="4" s="1"/>
  <c r="TCK28" i="4"/>
  <c r="TCL28" i="4" s="1"/>
  <c r="TBE28" i="4"/>
  <c r="TBF28" i="4" s="1"/>
  <c r="SZY28" i="4"/>
  <c r="SZZ28" i="4" s="1"/>
  <c r="SYS28" i="4"/>
  <c r="SYT28" i="4" s="1"/>
  <c r="SXM28" i="4"/>
  <c r="SXN28" i="4" s="1"/>
  <c r="SWG28" i="4"/>
  <c r="SWH28" i="4" s="1"/>
  <c r="SVA28" i="4"/>
  <c r="SVB28" i="4" s="1"/>
  <c r="STU28" i="4"/>
  <c r="STV28" i="4" s="1"/>
  <c r="SSO28" i="4"/>
  <c r="SSP28" i="4" s="1"/>
  <c r="SRI28" i="4"/>
  <c r="SRJ28" i="4" s="1"/>
  <c r="SQC28" i="4"/>
  <c r="SQD28" i="4" s="1"/>
  <c r="SOW28" i="4"/>
  <c r="SOX28" i="4" s="1"/>
  <c r="SNQ28" i="4"/>
  <c r="SNR28" i="4" s="1"/>
  <c r="SMK28" i="4"/>
  <c r="SML28" i="4" s="1"/>
  <c r="SLE28" i="4"/>
  <c r="SLF28" i="4" s="1"/>
  <c r="SJY28" i="4"/>
  <c r="SJZ28" i="4" s="1"/>
  <c r="SIS28" i="4"/>
  <c r="SIT28" i="4" s="1"/>
  <c r="SHM28" i="4"/>
  <c r="SHN28" i="4" s="1"/>
  <c r="SGG28" i="4"/>
  <c r="SGH28" i="4" s="1"/>
  <c r="SFA28" i="4"/>
  <c r="SFB28" i="4" s="1"/>
  <c r="SDU28" i="4"/>
  <c r="SDV28" i="4" s="1"/>
  <c r="SCO28" i="4"/>
  <c r="SCP28" i="4" s="1"/>
  <c r="SBI28" i="4"/>
  <c r="SBJ28" i="4" s="1"/>
  <c r="SAC28" i="4"/>
  <c r="SAD28" i="4" s="1"/>
  <c r="RYW28" i="4"/>
  <c r="RYX28" i="4" s="1"/>
  <c r="RXQ28" i="4"/>
  <c r="RXR28" i="4" s="1"/>
  <c r="RWK28" i="4"/>
  <c r="RWL28" i="4" s="1"/>
  <c r="RVE28" i="4"/>
  <c r="RVF28" i="4" s="1"/>
  <c r="RTY28" i="4"/>
  <c r="RTZ28" i="4" s="1"/>
  <c r="RSS28" i="4"/>
  <c r="RST28" i="4" s="1"/>
  <c r="RRM28" i="4"/>
  <c r="RRN28" i="4" s="1"/>
  <c r="RQG28" i="4"/>
  <c r="RQH28" i="4" s="1"/>
  <c r="RPA28" i="4"/>
  <c r="RPB28" i="4" s="1"/>
  <c r="RNU28" i="4"/>
  <c r="RNV28" i="4" s="1"/>
  <c r="RMO28" i="4"/>
  <c r="RMP28" i="4" s="1"/>
  <c r="RLI28" i="4"/>
  <c r="RLJ28" i="4" s="1"/>
  <c r="RKC28" i="4"/>
  <c r="RKD28" i="4" s="1"/>
  <c r="RIW28" i="4"/>
  <c r="RIX28" i="4" s="1"/>
  <c r="RHQ28" i="4"/>
  <c r="RHR28" i="4" s="1"/>
  <c r="RGK28" i="4"/>
  <c r="RGL28" i="4" s="1"/>
  <c r="RFE28" i="4"/>
  <c r="RFF28" i="4" s="1"/>
  <c r="RDY28" i="4"/>
  <c r="RDZ28" i="4" s="1"/>
  <c r="RCS28" i="4"/>
  <c r="RCT28" i="4" s="1"/>
  <c r="RBM28" i="4"/>
  <c r="RBN28" i="4" s="1"/>
  <c r="RAG28" i="4"/>
  <c r="RAH28" i="4" s="1"/>
  <c r="QZA28" i="4"/>
  <c r="QZB28" i="4" s="1"/>
  <c r="QXU28" i="4"/>
  <c r="QXV28" i="4" s="1"/>
  <c r="QWO28" i="4"/>
  <c r="QWP28" i="4" s="1"/>
  <c r="QVI28" i="4"/>
  <c r="QVJ28" i="4" s="1"/>
  <c r="QUC28" i="4"/>
  <c r="QUD28" i="4" s="1"/>
  <c r="QSW28" i="4"/>
  <c r="QSX28" i="4" s="1"/>
  <c r="QRQ28" i="4"/>
  <c r="QRR28" i="4" s="1"/>
  <c r="QQK28" i="4"/>
  <c r="QQL28" i="4" s="1"/>
  <c r="QPE28" i="4"/>
  <c r="QPF28" i="4" s="1"/>
  <c r="QNY28" i="4"/>
  <c r="QNZ28" i="4" s="1"/>
  <c r="QMS28" i="4"/>
  <c r="QMT28" i="4" s="1"/>
  <c r="QLM28" i="4"/>
  <c r="QLN28" i="4" s="1"/>
  <c r="QKG28" i="4"/>
  <c r="QKH28" i="4" s="1"/>
  <c r="QJA28" i="4"/>
  <c r="QJB28" i="4" s="1"/>
  <c r="QHU28" i="4"/>
  <c r="QHV28" i="4" s="1"/>
  <c r="QGO28" i="4"/>
  <c r="QGP28" i="4" s="1"/>
  <c r="IDM29" i="4"/>
  <c r="IDN29" i="4" s="1"/>
  <c r="CQS29" i="4"/>
  <c r="CQT29" i="4" s="1"/>
  <c r="RM29" i="4"/>
  <c r="RN29" i="4" s="1"/>
  <c r="XBE28" i="4"/>
  <c r="XBF28" i="4" s="1"/>
  <c r="WLM28" i="4"/>
  <c r="WLN28" i="4" s="1"/>
  <c r="GOW29" i="4"/>
  <c r="GOX29" i="4" s="1"/>
  <c r="CGW29" i="4"/>
  <c r="CGX29" i="4" s="1"/>
  <c r="MO29" i="4"/>
  <c r="MP29" i="4" s="1"/>
  <c r="WJQ28" i="4"/>
  <c r="WJR28" i="4" s="1"/>
  <c r="QBQ28" i="4"/>
  <c r="QBR28" i="4" s="1"/>
  <c r="PXQ28" i="4"/>
  <c r="PXR28" i="4" s="1"/>
  <c r="PWK28" i="4"/>
  <c r="PWL28" i="4" s="1"/>
  <c r="PVE28" i="4"/>
  <c r="PVF28" i="4" s="1"/>
  <c r="PTY28" i="4"/>
  <c r="PTZ28" i="4" s="1"/>
  <c r="PSS28" i="4"/>
  <c r="PST28" i="4" s="1"/>
  <c r="PRM28" i="4"/>
  <c r="PRN28" i="4" s="1"/>
  <c r="PQG28" i="4"/>
  <c r="PQH28" i="4" s="1"/>
  <c r="PPA28" i="4"/>
  <c r="PPB28" i="4" s="1"/>
  <c r="PNU28" i="4"/>
  <c r="PNV28" i="4" s="1"/>
  <c r="PMO28" i="4"/>
  <c r="PMP28" i="4" s="1"/>
  <c r="PLI28" i="4"/>
  <c r="PLJ28" i="4" s="1"/>
  <c r="PKC28" i="4"/>
  <c r="PKD28" i="4" s="1"/>
  <c r="PIW28" i="4"/>
  <c r="PIX28" i="4" s="1"/>
  <c r="PHQ28" i="4"/>
  <c r="PHR28" i="4" s="1"/>
  <c r="PGK28" i="4"/>
  <c r="PGL28" i="4" s="1"/>
  <c r="PFE28" i="4"/>
  <c r="PFF28" i="4" s="1"/>
  <c r="PDY28" i="4"/>
  <c r="PDZ28" i="4" s="1"/>
  <c r="PCS28" i="4"/>
  <c r="PCT28" i="4" s="1"/>
  <c r="PBM28" i="4"/>
  <c r="PBN28" i="4" s="1"/>
  <c r="PAG28" i="4"/>
  <c r="PAH28" i="4" s="1"/>
  <c r="OZA28" i="4"/>
  <c r="OZB28" i="4" s="1"/>
  <c r="OXU28" i="4"/>
  <c r="OXV28" i="4" s="1"/>
  <c r="OWO28" i="4"/>
  <c r="OWP28" i="4" s="1"/>
  <c r="OVI28" i="4"/>
  <c r="OVJ28" i="4" s="1"/>
  <c r="OUC28" i="4"/>
  <c r="OUD28" i="4" s="1"/>
  <c r="OSW28" i="4"/>
  <c r="OSX28" i="4" s="1"/>
  <c r="ORQ28" i="4"/>
  <c r="ORR28" i="4" s="1"/>
  <c r="OQK28" i="4"/>
  <c r="OQL28" i="4" s="1"/>
  <c r="OPE28" i="4"/>
  <c r="OPF28" i="4" s="1"/>
  <c r="ONY28" i="4"/>
  <c r="ONZ28" i="4" s="1"/>
  <c r="OMS28" i="4"/>
  <c r="OMT28" i="4" s="1"/>
  <c r="OLM28" i="4"/>
  <c r="OLN28" i="4" s="1"/>
  <c r="OKG28" i="4"/>
  <c r="OKH28" i="4" s="1"/>
  <c r="OJA28" i="4"/>
  <c r="OJB28" i="4" s="1"/>
  <c r="OHU28" i="4"/>
  <c r="OHV28" i="4" s="1"/>
  <c r="OGO28" i="4"/>
  <c r="OGP28" i="4" s="1"/>
  <c r="OFI28" i="4"/>
  <c r="OFJ28" i="4" s="1"/>
  <c r="OEC28" i="4"/>
  <c r="OED28" i="4" s="1"/>
  <c r="OCW28" i="4"/>
  <c r="OCX28" i="4" s="1"/>
  <c r="OBQ28" i="4"/>
  <c r="OBR28" i="4" s="1"/>
  <c r="OAK28" i="4"/>
  <c r="OAL28" i="4" s="1"/>
  <c r="NZE28" i="4"/>
  <c r="NZF28" i="4" s="1"/>
  <c r="NXY28" i="4"/>
  <c r="NXZ28" i="4" s="1"/>
  <c r="NWS28" i="4"/>
  <c r="NWT28" i="4" s="1"/>
  <c r="NVM28" i="4"/>
  <c r="NVN28" i="4" s="1"/>
  <c r="NUG28" i="4"/>
  <c r="NUH28" i="4" s="1"/>
  <c r="NTA28" i="4"/>
  <c r="NTB28" i="4" s="1"/>
  <c r="NRU28" i="4"/>
  <c r="NRV28" i="4" s="1"/>
  <c r="NQO28" i="4"/>
  <c r="NQP28" i="4" s="1"/>
  <c r="NPI28" i="4"/>
  <c r="NPJ28" i="4" s="1"/>
  <c r="NOC28" i="4"/>
  <c r="NOD28" i="4" s="1"/>
  <c r="NMW28" i="4"/>
  <c r="NMX28" i="4" s="1"/>
  <c r="NLQ28" i="4"/>
  <c r="NLR28" i="4" s="1"/>
  <c r="NKK28" i="4"/>
  <c r="NKL28" i="4" s="1"/>
  <c r="NJE28" i="4"/>
  <c r="NJF28" i="4" s="1"/>
  <c r="NHY28" i="4"/>
  <c r="NHZ28" i="4" s="1"/>
  <c r="NGS28" i="4"/>
  <c r="NGT28" i="4" s="1"/>
  <c r="NFM28" i="4"/>
  <c r="NFN28" i="4" s="1"/>
  <c r="NEG28" i="4"/>
  <c r="NEH28" i="4" s="1"/>
  <c r="NDA28" i="4"/>
  <c r="NDB28" i="4" s="1"/>
  <c r="NBU28" i="4"/>
  <c r="NBV28" i="4" s="1"/>
  <c r="NAO28" i="4"/>
  <c r="NAP28" i="4" s="1"/>
  <c r="MZI28" i="4"/>
  <c r="MZJ28" i="4" s="1"/>
  <c r="MYC28" i="4"/>
  <c r="MYD28" i="4" s="1"/>
  <c r="MWW28" i="4"/>
  <c r="MWX28" i="4" s="1"/>
  <c r="MVQ28" i="4"/>
  <c r="MVR28" i="4" s="1"/>
  <c r="MUK28" i="4"/>
  <c r="MUL28" i="4" s="1"/>
  <c r="MTE28" i="4"/>
  <c r="MTF28" i="4" s="1"/>
  <c r="MRY28" i="4"/>
  <c r="MRZ28" i="4" s="1"/>
  <c r="MQS28" i="4"/>
  <c r="MQT28" i="4" s="1"/>
  <c r="MPM28" i="4"/>
  <c r="MPN28" i="4" s="1"/>
  <c r="MOG28" i="4"/>
  <c r="MOH28" i="4" s="1"/>
  <c r="MNA28" i="4"/>
  <c r="MNB28" i="4" s="1"/>
  <c r="MLU28" i="4"/>
  <c r="MLV28" i="4" s="1"/>
  <c r="MKO28" i="4"/>
  <c r="MKP28" i="4" s="1"/>
  <c r="MJI28" i="4"/>
  <c r="MJJ28" i="4" s="1"/>
  <c r="MIC28" i="4"/>
  <c r="MID28" i="4" s="1"/>
  <c r="MGW28" i="4"/>
  <c r="MGX28" i="4" s="1"/>
  <c r="MFQ28" i="4"/>
  <c r="MFR28" i="4" s="1"/>
  <c r="MEK28" i="4"/>
  <c r="MEL28" i="4" s="1"/>
  <c r="MDE28" i="4"/>
  <c r="MDF28" i="4" s="1"/>
  <c r="MBY28" i="4"/>
  <c r="MBZ28" i="4" s="1"/>
  <c r="MAS28" i="4"/>
  <c r="MAT28" i="4" s="1"/>
  <c r="LZM28" i="4"/>
  <c r="LZN28" i="4" s="1"/>
  <c r="LYG28" i="4"/>
  <c r="LYH28" i="4" s="1"/>
  <c r="LXA28" i="4"/>
  <c r="LXB28" i="4" s="1"/>
  <c r="LVU28" i="4"/>
  <c r="LVV28" i="4" s="1"/>
  <c r="LUO28" i="4"/>
  <c r="LUP28" i="4" s="1"/>
  <c r="LTI28" i="4"/>
  <c r="LTJ28" i="4" s="1"/>
  <c r="LSC28" i="4"/>
  <c r="LSD28" i="4" s="1"/>
  <c r="LQW28" i="4"/>
  <c r="LQX28" i="4" s="1"/>
  <c r="LPQ28" i="4"/>
  <c r="LPR28" i="4" s="1"/>
  <c r="LOK28" i="4"/>
  <c r="LOL28" i="4" s="1"/>
  <c r="LNE28" i="4"/>
  <c r="LNF28" i="4" s="1"/>
  <c r="LLY28" i="4"/>
  <c r="LLZ28" i="4" s="1"/>
  <c r="LKS28" i="4"/>
  <c r="LKT28" i="4" s="1"/>
  <c r="LJM28" i="4"/>
  <c r="LJN28" i="4" s="1"/>
  <c r="LIG28" i="4"/>
  <c r="LIH28" i="4" s="1"/>
  <c r="LHA28" i="4"/>
  <c r="LHB28" i="4" s="1"/>
  <c r="LFU28" i="4"/>
  <c r="LFV28" i="4" s="1"/>
  <c r="LEO28" i="4"/>
  <c r="LEP28" i="4" s="1"/>
  <c r="LDI28" i="4"/>
  <c r="LDJ28" i="4" s="1"/>
  <c r="LCC28" i="4"/>
  <c r="LCD28" i="4" s="1"/>
  <c r="LAW28" i="4"/>
  <c r="LAX28" i="4" s="1"/>
  <c r="KZQ28" i="4"/>
  <c r="KZR28" i="4" s="1"/>
  <c r="KYK28" i="4"/>
  <c r="KYL28" i="4" s="1"/>
  <c r="KXE28" i="4"/>
  <c r="KXF28" i="4" s="1"/>
  <c r="KVY28" i="4"/>
  <c r="KVZ28" i="4" s="1"/>
  <c r="KUS28" i="4"/>
  <c r="KUT28" i="4" s="1"/>
  <c r="KTM28" i="4"/>
  <c r="KTN28" i="4" s="1"/>
  <c r="KSG28" i="4"/>
  <c r="KSH28" i="4" s="1"/>
  <c r="KRA28" i="4"/>
  <c r="KRB28" i="4" s="1"/>
  <c r="KPU28" i="4"/>
  <c r="KPV28" i="4" s="1"/>
  <c r="KOO28" i="4"/>
  <c r="KOP28" i="4" s="1"/>
  <c r="KNI28" i="4"/>
  <c r="KNJ28" i="4" s="1"/>
  <c r="KMC28" i="4"/>
  <c r="KMD28" i="4" s="1"/>
  <c r="KKW28" i="4"/>
  <c r="KKX28" i="4" s="1"/>
  <c r="KJQ28" i="4"/>
  <c r="KJR28" i="4" s="1"/>
  <c r="KIK28" i="4"/>
  <c r="KIL28" i="4" s="1"/>
  <c r="KHE28" i="4"/>
  <c r="KHF28" i="4" s="1"/>
  <c r="KFY28" i="4"/>
  <c r="KFZ28" i="4" s="1"/>
  <c r="KES28" i="4"/>
  <c r="KET28" i="4" s="1"/>
  <c r="KDM28" i="4"/>
  <c r="KDN28" i="4" s="1"/>
  <c r="KCG28" i="4"/>
  <c r="KCH28" i="4" s="1"/>
  <c r="KBA28" i="4"/>
  <c r="KBB28" i="4" s="1"/>
  <c r="JZU28" i="4"/>
  <c r="JZV28" i="4" s="1"/>
  <c r="JYO28" i="4"/>
  <c r="JYP28" i="4" s="1"/>
  <c r="JXI28" i="4"/>
  <c r="JXJ28" i="4" s="1"/>
  <c r="JWC28" i="4"/>
  <c r="JWD28" i="4" s="1"/>
  <c r="JUW28" i="4"/>
  <c r="JUX28" i="4" s="1"/>
  <c r="JTQ28" i="4"/>
  <c r="JTR28" i="4" s="1"/>
  <c r="JSK28" i="4"/>
  <c r="JSL28" i="4" s="1"/>
  <c r="JRE28" i="4"/>
  <c r="JRF28" i="4" s="1"/>
  <c r="JPY28" i="4"/>
  <c r="JPZ28" i="4" s="1"/>
  <c r="JOS28" i="4"/>
  <c r="JOT28" i="4" s="1"/>
  <c r="JNM28" i="4"/>
  <c r="JNN28" i="4" s="1"/>
  <c r="JMG28" i="4"/>
  <c r="JMH28" i="4" s="1"/>
  <c r="JLA28" i="4"/>
  <c r="JLB28" i="4" s="1"/>
  <c r="JJU28" i="4"/>
  <c r="JJV28" i="4" s="1"/>
  <c r="JIO28" i="4"/>
  <c r="JIP28" i="4" s="1"/>
  <c r="JHI28" i="4"/>
  <c r="JHJ28" i="4" s="1"/>
  <c r="JGC28" i="4"/>
  <c r="JGD28" i="4" s="1"/>
  <c r="JEW28" i="4"/>
  <c r="JEX28" i="4" s="1"/>
  <c r="JDQ28" i="4"/>
  <c r="JDR28" i="4" s="1"/>
  <c r="BXA29" i="4"/>
  <c r="BXB29" i="4" s="1"/>
  <c r="HY29" i="4"/>
  <c r="HZ29" i="4" s="1"/>
  <c r="WXE28" i="4"/>
  <c r="WXF28" i="4" s="1"/>
  <c r="WIC28" i="4"/>
  <c r="WID28" i="4" s="1"/>
  <c r="ETE29" i="4"/>
  <c r="ETF29" i="4" s="1"/>
  <c r="BNE29" i="4"/>
  <c r="BNF29" i="4" s="1"/>
  <c r="FM29" i="4"/>
  <c r="FN29" i="4" s="1"/>
  <c r="WVI28" i="4"/>
  <c r="WVJ28" i="4" s="1"/>
  <c r="QFI28" i="4"/>
  <c r="QFJ28" i="4" s="1"/>
  <c r="QAK28" i="4"/>
  <c r="QAL28" i="4" s="1"/>
  <c r="PXI28" i="4"/>
  <c r="PXJ28" i="4" s="1"/>
  <c r="PWC28" i="4"/>
  <c r="PWD28" i="4" s="1"/>
  <c r="PUW28" i="4"/>
  <c r="PUX28" i="4" s="1"/>
  <c r="PTQ28" i="4"/>
  <c r="PTR28" i="4" s="1"/>
  <c r="PSK28" i="4"/>
  <c r="PSL28" i="4" s="1"/>
  <c r="PRE28" i="4"/>
  <c r="PRF28" i="4" s="1"/>
  <c r="PPY28" i="4"/>
  <c r="PPZ28" i="4" s="1"/>
  <c r="POS28" i="4"/>
  <c r="POT28" i="4" s="1"/>
  <c r="PNM28" i="4"/>
  <c r="PNN28" i="4" s="1"/>
  <c r="PMG28" i="4"/>
  <c r="PMH28" i="4" s="1"/>
  <c r="PLA28" i="4"/>
  <c r="PLB28" i="4" s="1"/>
  <c r="PJU28" i="4"/>
  <c r="PJV28" i="4" s="1"/>
  <c r="PIO28" i="4"/>
  <c r="PIP28" i="4" s="1"/>
  <c r="PHI28" i="4"/>
  <c r="PHJ28" i="4" s="1"/>
  <c r="PGC28" i="4"/>
  <c r="PGD28" i="4" s="1"/>
  <c r="PEW28" i="4"/>
  <c r="PEX28" i="4" s="1"/>
  <c r="PDQ28" i="4"/>
  <c r="PDR28" i="4" s="1"/>
  <c r="PCK28" i="4"/>
  <c r="PCL28" i="4" s="1"/>
  <c r="PBE28" i="4"/>
  <c r="PBF28" i="4" s="1"/>
  <c r="OZY28" i="4"/>
  <c r="OZZ28" i="4" s="1"/>
  <c r="OYS28" i="4"/>
  <c r="OYT28" i="4" s="1"/>
  <c r="OXM28" i="4"/>
  <c r="OXN28" i="4" s="1"/>
  <c r="OWG28" i="4"/>
  <c r="OWH28" i="4" s="1"/>
  <c r="OVA28" i="4"/>
  <c r="OVB28" i="4" s="1"/>
  <c r="OTU28" i="4"/>
  <c r="OTV28" i="4" s="1"/>
  <c r="OSO28" i="4"/>
  <c r="OSP28" i="4" s="1"/>
  <c r="ORI28" i="4"/>
  <c r="ORJ28" i="4" s="1"/>
  <c r="OQC28" i="4"/>
  <c r="OQD28" i="4" s="1"/>
  <c r="OOW28" i="4"/>
  <c r="OOX28" i="4" s="1"/>
  <c r="ONQ28" i="4"/>
  <c r="ONR28" i="4" s="1"/>
  <c r="OMK28" i="4"/>
  <c r="OML28" i="4" s="1"/>
  <c r="OLE28" i="4"/>
  <c r="OLF28" i="4" s="1"/>
  <c r="OJY28" i="4"/>
  <c r="OJZ28" i="4" s="1"/>
  <c r="OIS28" i="4"/>
  <c r="OIT28" i="4" s="1"/>
  <c r="OHM28" i="4"/>
  <c r="OHN28" i="4" s="1"/>
  <c r="OGG28" i="4"/>
  <c r="OGH28" i="4" s="1"/>
  <c r="OFA28" i="4"/>
  <c r="OFB28" i="4" s="1"/>
  <c r="ODU28" i="4"/>
  <c r="ODV28" i="4" s="1"/>
  <c r="OCO28" i="4"/>
  <c r="OCP28" i="4" s="1"/>
  <c r="OBI28" i="4"/>
  <c r="OBJ28" i="4" s="1"/>
  <c r="OAC28" i="4"/>
  <c r="OAD28" i="4" s="1"/>
  <c r="NYW28" i="4"/>
  <c r="NYX28" i="4" s="1"/>
  <c r="NXQ28" i="4"/>
  <c r="NXR28" i="4" s="1"/>
  <c r="NWK28" i="4"/>
  <c r="NWL28" i="4" s="1"/>
  <c r="NVE28" i="4"/>
  <c r="NVF28" i="4" s="1"/>
  <c r="NTY28" i="4"/>
  <c r="NTZ28" i="4" s="1"/>
  <c r="NSS28" i="4"/>
  <c r="NST28" i="4" s="1"/>
  <c r="NRM28" i="4"/>
  <c r="NRN28" i="4" s="1"/>
  <c r="NQG28" i="4"/>
  <c r="NQH28" i="4" s="1"/>
  <c r="NPA28" i="4"/>
  <c r="NPB28" i="4" s="1"/>
  <c r="NNU28" i="4"/>
  <c r="NNV28" i="4" s="1"/>
  <c r="NMO28" i="4"/>
  <c r="NMP28" i="4" s="1"/>
  <c r="NLI28" i="4"/>
  <c r="NLJ28" i="4" s="1"/>
  <c r="NKC28" i="4"/>
  <c r="NKD28" i="4" s="1"/>
  <c r="NIW28" i="4"/>
  <c r="NIX28" i="4" s="1"/>
  <c r="NHQ28" i="4"/>
  <c r="NHR28" i="4" s="1"/>
  <c r="NGK28" i="4"/>
  <c r="NGL28" i="4" s="1"/>
  <c r="NFE28" i="4"/>
  <c r="NFF28" i="4" s="1"/>
  <c r="NDY28" i="4"/>
  <c r="NDZ28" i="4" s="1"/>
  <c r="NCS28" i="4"/>
  <c r="NCT28" i="4" s="1"/>
  <c r="NBM28" i="4"/>
  <c r="NBN28" i="4" s="1"/>
  <c r="NAG28" i="4"/>
  <c r="NAH28" i="4" s="1"/>
  <c r="MZA28" i="4"/>
  <c r="MZB28" i="4" s="1"/>
  <c r="MXU28" i="4"/>
  <c r="MXV28" i="4" s="1"/>
  <c r="MWO28" i="4"/>
  <c r="MWP28" i="4" s="1"/>
  <c r="MVI28" i="4"/>
  <c r="MVJ28" i="4" s="1"/>
  <c r="MUC28" i="4"/>
  <c r="MUD28" i="4" s="1"/>
  <c r="MSW28" i="4"/>
  <c r="MSX28" i="4" s="1"/>
  <c r="MRQ28" i="4"/>
  <c r="MRR28" i="4" s="1"/>
  <c r="MQK28" i="4"/>
  <c r="MQL28" i="4" s="1"/>
  <c r="MPE28" i="4"/>
  <c r="MPF28" i="4" s="1"/>
  <c r="MNY28" i="4"/>
  <c r="MNZ28" i="4" s="1"/>
  <c r="MMS28" i="4"/>
  <c r="MMT28" i="4" s="1"/>
  <c r="MLM28" i="4"/>
  <c r="MLN28" i="4" s="1"/>
  <c r="MKG28" i="4"/>
  <c r="MKH28" i="4" s="1"/>
  <c r="MJA28" i="4"/>
  <c r="MJB28" i="4" s="1"/>
  <c r="MHU28" i="4"/>
  <c r="MHV28" i="4" s="1"/>
  <c r="MGO28" i="4"/>
  <c r="MGP28" i="4" s="1"/>
  <c r="MFI28" i="4"/>
  <c r="MFJ28" i="4" s="1"/>
  <c r="MEC28" i="4"/>
  <c r="MED28" i="4" s="1"/>
  <c r="MCW28" i="4"/>
  <c r="MCX28" i="4" s="1"/>
  <c r="MBQ28" i="4"/>
  <c r="MBR28" i="4" s="1"/>
  <c r="MAK28" i="4"/>
  <c r="MAL28" i="4" s="1"/>
  <c r="LZE28" i="4"/>
  <c r="LZF28" i="4" s="1"/>
  <c r="LXY28" i="4"/>
  <c r="LXZ28" i="4" s="1"/>
  <c r="LWS28" i="4"/>
  <c r="LWT28" i="4" s="1"/>
  <c r="LVM28" i="4"/>
  <c r="LVN28" i="4" s="1"/>
  <c r="LUG28" i="4"/>
  <c r="LUH28" i="4" s="1"/>
  <c r="LTA28" i="4"/>
  <c r="LTB28" i="4" s="1"/>
  <c r="LRU28" i="4"/>
  <c r="LRV28" i="4" s="1"/>
  <c r="LQO28" i="4"/>
  <c r="LQP28" i="4" s="1"/>
  <c r="LPI28" i="4"/>
  <c r="LPJ28" i="4" s="1"/>
  <c r="LOC28" i="4"/>
  <c r="LOD28" i="4" s="1"/>
  <c r="LMW28" i="4"/>
  <c r="LMX28" i="4" s="1"/>
  <c r="LLQ28" i="4"/>
  <c r="LLR28" i="4" s="1"/>
  <c r="LKK28" i="4"/>
  <c r="LKL28" i="4" s="1"/>
  <c r="LJE28" i="4"/>
  <c r="LJF28" i="4" s="1"/>
  <c r="LHY28" i="4"/>
  <c r="LHZ28" i="4" s="1"/>
  <c r="LGS28" i="4"/>
  <c r="LGT28" i="4" s="1"/>
  <c r="LFM28" i="4"/>
  <c r="LFN28" i="4" s="1"/>
  <c r="LEG28" i="4"/>
  <c r="LEH28" i="4" s="1"/>
  <c r="LDA28" i="4"/>
  <c r="LDB28" i="4" s="1"/>
  <c r="LBU28" i="4"/>
  <c r="LBV28" i="4" s="1"/>
  <c r="LAO28" i="4"/>
  <c r="LAP28" i="4" s="1"/>
  <c r="KZI28" i="4"/>
  <c r="KZJ28" i="4" s="1"/>
  <c r="KYC28" i="4"/>
  <c r="KYD28" i="4" s="1"/>
  <c r="KWW28" i="4"/>
  <c r="KWX28" i="4" s="1"/>
  <c r="KVQ28" i="4"/>
  <c r="KVR28" i="4" s="1"/>
  <c r="KUK28" i="4"/>
  <c r="KUL28" i="4" s="1"/>
  <c r="KTE28" i="4"/>
  <c r="KTF28" i="4" s="1"/>
  <c r="KRY28" i="4"/>
  <c r="KRZ28" i="4" s="1"/>
  <c r="KQS28" i="4"/>
  <c r="KQT28" i="4" s="1"/>
  <c r="KPM28" i="4"/>
  <c r="KPN28" i="4" s="1"/>
  <c r="KOG28" i="4"/>
  <c r="KOH28" i="4" s="1"/>
  <c r="KNA28" i="4"/>
  <c r="KNB28" i="4" s="1"/>
  <c r="KLU28" i="4"/>
  <c r="KLV28" i="4" s="1"/>
  <c r="KKO28" i="4"/>
  <c r="KKP28" i="4" s="1"/>
  <c r="KJI28" i="4"/>
  <c r="KJJ28" i="4" s="1"/>
  <c r="KIC28" i="4"/>
  <c r="KID28" i="4" s="1"/>
  <c r="KGW28" i="4"/>
  <c r="KGX28" i="4" s="1"/>
  <c r="KFQ28" i="4"/>
  <c r="KFR28" i="4" s="1"/>
  <c r="KEK28" i="4"/>
  <c r="KEL28" i="4" s="1"/>
  <c r="KDE28" i="4"/>
  <c r="KDF28" i="4" s="1"/>
  <c r="KBY28" i="4"/>
  <c r="KBZ28" i="4" s="1"/>
  <c r="KAS28" i="4"/>
  <c r="KAT28" i="4" s="1"/>
  <c r="JZM28" i="4"/>
  <c r="JZN28" i="4" s="1"/>
  <c r="JYG28" i="4"/>
  <c r="JYH28" i="4" s="1"/>
  <c r="JXA28" i="4"/>
  <c r="JXB28" i="4" s="1"/>
  <c r="JVU28" i="4"/>
  <c r="JVV28" i="4" s="1"/>
  <c r="JUO28" i="4"/>
  <c r="JUP28" i="4" s="1"/>
  <c r="JTI28" i="4"/>
  <c r="JTJ28" i="4" s="1"/>
  <c r="JSC28" i="4"/>
  <c r="JSD28" i="4" s="1"/>
  <c r="JQW28" i="4"/>
  <c r="JQX28" i="4" s="1"/>
  <c r="JPQ28" i="4"/>
  <c r="JPR28" i="4" s="1"/>
  <c r="JOK28" i="4"/>
  <c r="JOL28" i="4" s="1"/>
  <c r="JNE28" i="4"/>
  <c r="JNF28" i="4" s="1"/>
  <c r="JLY28" i="4"/>
  <c r="JLZ28" i="4" s="1"/>
  <c r="JKS28" i="4"/>
  <c r="JKT28" i="4" s="1"/>
  <c r="JJM28" i="4"/>
  <c r="JJN28" i="4" s="1"/>
  <c r="JIG28" i="4"/>
  <c r="JIH28" i="4" s="1"/>
  <c r="JHA28" i="4"/>
  <c r="JHB28" i="4" s="1"/>
  <c r="JFU28" i="4"/>
  <c r="JFV28" i="4" s="1"/>
  <c r="JEO28" i="4"/>
  <c r="JEP28" i="4" s="1"/>
  <c r="JDI28" i="4"/>
  <c r="JDJ28" i="4" s="1"/>
  <c r="JCC28" i="4"/>
  <c r="JCD28" i="4" s="1"/>
  <c r="JAW28" i="4"/>
  <c r="JAX28" i="4" s="1"/>
  <c r="IZQ28" i="4"/>
  <c r="IZR28" i="4" s="1"/>
  <c r="IYK28" i="4"/>
  <c r="IYL28" i="4" s="1"/>
  <c r="EFQ29" i="4"/>
  <c r="EFR29" i="4" s="1"/>
  <c r="BDI29" i="4"/>
  <c r="BDJ29" i="4" s="1"/>
  <c r="WTE28" i="4"/>
  <c r="WTF28" i="4" s="1"/>
  <c r="DUG29" i="4"/>
  <c r="DUH29" i="4" s="1"/>
  <c r="ATM29" i="4"/>
  <c r="ATN29" i="4" s="1"/>
  <c r="WRI28" i="4"/>
  <c r="WRJ28" i="4" s="1"/>
  <c r="QEC28" i="4"/>
  <c r="QED28" i="4" s="1"/>
  <c r="PZE28" i="4"/>
  <c r="PZF28" i="4" s="1"/>
  <c r="PXA28" i="4"/>
  <c r="PXB28" i="4" s="1"/>
  <c r="PVU28" i="4"/>
  <c r="PVV28" i="4" s="1"/>
  <c r="PUO28" i="4"/>
  <c r="PUP28" i="4" s="1"/>
  <c r="PTI28" i="4"/>
  <c r="PTJ28" i="4" s="1"/>
  <c r="PSC28" i="4"/>
  <c r="PSD28" i="4" s="1"/>
  <c r="PQW28" i="4"/>
  <c r="PQX28" i="4" s="1"/>
  <c r="PPQ28" i="4"/>
  <c r="PPR28" i="4" s="1"/>
  <c r="POK28" i="4"/>
  <c r="POL28" i="4" s="1"/>
  <c r="PNE28" i="4"/>
  <c r="PNF28" i="4" s="1"/>
  <c r="PLY28" i="4"/>
  <c r="PLZ28" i="4" s="1"/>
  <c r="PKS28" i="4"/>
  <c r="PKT28" i="4" s="1"/>
  <c r="PJM28" i="4"/>
  <c r="PJN28" i="4" s="1"/>
  <c r="PIG28" i="4"/>
  <c r="PIH28" i="4" s="1"/>
  <c r="PHA28" i="4"/>
  <c r="PHB28" i="4" s="1"/>
  <c r="PFU28" i="4"/>
  <c r="PFV28" i="4" s="1"/>
  <c r="PEO28" i="4"/>
  <c r="PEP28" i="4" s="1"/>
  <c r="PDI28" i="4"/>
  <c r="PDJ28" i="4" s="1"/>
  <c r="PCC28" i="4"/>
  <c r="PCD28" i="4" s="1"/>
  <c r="PAW28" i="4"/>
  <c r="PAX28" i="4" s="1"/>
  <c r="OZQ28" i="4"/>
  <c r="OZR28" i="4" s="1"/>
  <c r="OYK28" i="4"/>
  <c r="OYL28" i="4" s="1"/>
  <c r="OXE28" i="4"/>
  <c r="OXF28" i="4" s="1"/>
  <c r="OVY28" i="4"/>
  <c r="OVZ28" i="4" s="1"/>
  <c r="OUS28" i="4"/>
  <c r="OUT28" i="4" s="1"/>
  <c r="OTM28" i="4"/>
  <c r="OTN28" i="4" s="1"/>
  <c r="OSG28" i="4"/>
  <c r="OSH28" i="4" s="1"/>
  <c r="ORA28" i="4"/>
  <c r="ORB28" i="4" s="1"/>
  <c r="OPU28" i="4"/>
  <c r="OPV28" i="4" s="1"/>
  <c r="OOO28" i="4"/>
  <c r="OOP28" i="4" s="1"/>
  <c r="ONI28" i="4"/>
  <c r="ONJ28" i="4" s="1"/>
  <c r="OMC28" i="4"/>
  <c r="OMD28" i="4" s="1"/>
  <c r="OKW28" i="4"/>
  <c r="OKX28" i="4" s="1"/>
  <c r="OJQ28" i="4"/>
  <c r="OJR28" i="4" s="1"/>
  <c r="OIK28" i="4"/>
  <c r="OIL28" i="4" s="1"/>
  <c r="OHE28" i="4"/>
  <c r="OHF28" i="4" s="1"/>
  <c r="OFY28" i="4"/>
  <c r="OFZ28" i="4" s="1"/>
  <c r="OES28" i="4"/>
  <c r="OET28" i="4" s="1"/>
  <c r="ODM28" i="4"/>
  <c r="ODN28" i="4" s="1"/>
  <c r="OCG28" i="4"/>
  <c r="OCH28" i="4" s="1"/>
  <c r="OBA28" i="4"/>
  <c r="OBB28" i="4" s="1"/>
  <c r="NZU28" i="4"/>
  <c r="NZV28" i="4" s="1"/>
  <c r="NYO28" i="4"/>
  <c r="NYP28" i="4" s="1"/>
  <c r="NXI28" i="4"/>
  <c r="NXJ28" i="4" s="1"/>
  <c r="NWC28" i="4"/>
  <c r="NWD28" i="4" s="1"/>
  <c r="NUW28" i="4"/>
  <c r="NUX28" i="4" s="1"/>
  <c r="NTQ28" i="4"/>
  <c r="NTR28" i="4" s="1"/>
  <c r="NSK28" i="4"/>
  <c r="NSL28" i="4" s="1"/>
  <c r="NRE28" i="4"/>
  <c r="NRF28" i="4" s="1"/>
  <c r="NPY28" i="4"/>
  <c r="NPZ28" i="4" s="1"/>
  <c r="NOS28" i="4"/>
  <c r="NOT28" i="4" s="1"/>
  <c r="NNM28" i="4"/>
  <c r="NNN28" i="4" s="1"/>
  <c r="NMG28" i="4"/>
  <c r="NMH28" i="4" s="1"/>
  <c r="NLA28" i="4"/>
  <c r="NLB28" i="4" s="1"/>
  <c r="NJU28" i="4"/>
  <c r="NJV28" i="4" s="1"/>
  <c r="NIO28" i="4"/>
  <c r="NIP28" i="4" s="1"/>
  <c r="NHI28" i="4"/>
  <c r="NHJ28" i="4" s="1"/>
  <c r="NGC28" i="4"/>
  <c r="NGD28" i="4" s="1"/>
  <c r="NEW28" i="4"/>
  <c r="NEX28" i="4" s="1"/>
  <c r="NDQ28" i="4"/>
  <c r="NDR28" i="4" s="1"/>
  <c r="NCK28" i="4"/>
  <c r="NCL28" i="4" s="1"/>
  <c r="NBE28" i="4"/>
  <c r="NBF28" i="4" s="1"/>
  <c r="MZY28" i="4"/>
  <c r="MZZ28" i="4" s="1"/>
  <c r="MYS28" i="4"/>
  <c r="MYT28" i="4" s="1"/>
  <c r="MXM28" i="4"/>
  <c r="MXN28" i="4" s="1"/>
  <c r="MWG28" i="4"/>
  <c r="MWH28" i="4" s="1"/>
  <c r="MVA28" i="4"/>
  <c r="MVB28" i="4" s="1"/>
  <c r="MTU28" i="4"/>
  <c r="MTV28" i="4" s="1"/>
  <c r="MSO28" i="4"/>
  <c r="MSP28" i="4" s="1"/>
  <c r="MRI28" i="4"/>
  <c r="MRJ28" i="4" s="1"/>
  <c r="MQC28" i="4"/>
  <c r="MQD28" i="4" s="1"/>
  <c r="MOW28" i="4"/>
  <c r="MOX28" i="4" s="1"/>
  <c r="MNQ28" i="4"/>
  <c r="MNR28" i="4" s="1"/>
  <c r="MMK28" i="4"/>
  <c r="MML28" i="4" s="1"/>
  <c r="MLE28" i="4"/>
  <c r="MLF28" i="4" s="1"/>
  <c r="MJY28" i="4"/>
  <c r="MJZ28" i="4" s="1"/>
  <c r="MIS28" i="4"/>
  <c r="MIT28" i="4" s="1"/>
  <c r="MHM28" i="4"/>
  <c r="MHN28" i="4" s="1"/>
  <c r="MGG28" i="4"/>
  <c r="MGH28" i="4" s="1"/>
  <c r="MFA28" i="4"/>
  <c r="MFB28" i="4" s="1"/>
  <c r="MDU28" i="4"/>
  <c r="MDV28" i="4" s="1"/>
  <c r="MCO28" i="4"/>
  <c r="MCP28" i="4" s="1"/>
  <c r="MBI28" i="4"/>
  <c r="MBJ28" i="4" s="1"/>
  <c r="MAC28" i="4"/>
  <c r="MAD28" i="4" s="1"/>
  <c r="LYW28" i="4"/>
  <c r="LYX28" i="4" s="1"/>
  <c r="LXQ28" i="4"/>
  <c r="LXR28" i="4" s="1"/>
  <c r="LWK28" i="4"/>
  <c r="LWL28" i="4" s="1"/>
  <c r="LVE28" i="4"/>
  <c r="LVF28" i="4" s="1"/>
  <c r="LTY28" i="4"/>
  <c r="LTZ28" i="4" s="1"/>
  <c r="LSS28" i="4"/>
  <c r="LST28" i="4" s="1"/>
  <c r="LRM28" i="4"/>
  <c r="LRN28" i="4" s="1"/>
  <c r="LQG28" i="4"/>
  <c r="LQH28" i="4" s="1"/>
  <c r="LPA28" i="4"/>
  <c r="LPB28" i="4" s="1"/>
  <c r="LNU28" i="4"/>
  <c r="LNV28" i="4" s="1"/>
  <c r="LMO28" i="4"/>
  <c r="LMP28" i="4" s="1"/>
  <c r="LLI28" i="4"/>
  <c r="LLJ28" i="4" s="1"/>
  <c r="LKC28" i="4"/>
  <c r="LKD28" i="4" s="1"/>
  <c r="LIW28" i="4"/>
  <c r="LIX28" i="4" s="1"/>
  <c r="LHQ28" i="4"/>
  <c r="LHR28" i="4" s="1"/>
  <c r="LGK28" i="4"/>
  <c r="LGL28" i="4" s="1"/>
  <c r="LFE28" i="4"/>
  <c r="LFF28" i="4" s="1"/>
  <c r="LDY28" i="4"/>
  <c r="LDZ28" i="4" s="1"/>
  <c r="LCS28" i="4"/>
  <c r="LCT28" i="4" s="1"/>
  <c r="LBM28" i="4"/>
  <c r="LBN28" i="4" s="1"/>
  <c r="LAG28" i="4"/>
  <c r="LAH28" i="4" s="1"/>
  <c r="KZA28" i="4"/>
  <c r="KZB28" i="4" s="1"/>
  <c r="KXU28" i="4"/>
  <c r="KXV28" i="4" s="1"/>
  <c r="KWO28" i="4"/>
  <c r="KWP28" i="4" s="1"/>
  <c r="KVI28" i="4"/>
  <c r="KVJ28" i="4" s="1"/>
  <c r="KUC28" i="4"/>
  <c r="KUD28" i="4" s="1"/>
  <c r="KSW28" i="4"/>
  <c r="KSX28" i="4" s="1"/>
  <c r="KRQ28" i="4"/>
  <c r="KRR28" i="4" s="1"/>
  <c r="KQK28" i="4"/>
  <c r="KQL28" i="4" s="1"/>
  <c r="KPE28" i="4"/>
  <c r="KPF28" i="4" s="1"/>
  <c r="KNY28" i="4"/>
  <c r="KNZ28" i="4" s="1"/>
  <c r="DKK29" i="4"/>
  <c r="DKL29" i="4" s="1"/>
  <c r="AJQ29" i="4"/>
  <c r="AJR29" i="4" s="1"/>
  <c r="DAO29" i="4"/>
  <c r="DAP29" i="4" s="1"/>
  <c r="PUG28" i="4"/>
  <c r="PUH28" i="4" s="1"/>
  <c r="PKK28" i="4"/>
  <c r="PKL28" i="4" s="1"/>
  <c r="PAO28" i="4"/>
  <c r="PAP28" i="4" s="1"/>
  <c r="OQS28" i="4"/>
  <c r="OQT28" i="4" s="1"/>
  <c r="OGW28" i="4"/>
  <c r="OGX28" i="4" s="1"/>
  <c r="NXA28" i="4"/>
  <c r="NXB28" i="4" s="1"/>
  <c r="NNE28" i="4"/>
  <c r="NNF28" i="4" s="1"/>
  <c r="NDI28" i="4"/>
  <c r="NDJ28" i="4" s="1"/>
  <c r="MTM28" i="4"/>
  <c r="MTN28" i="4" s="1"/>
  <c r="MJQ28" i="4"/>
  <c r="MJR28" i="4" s="1"/>
  <c r="LZU28" i="4"/>
  <c r="LZV28" i="4" s="1"/>
  <c r="LPY28" i="4"/>
  <c r="LPZ28" i="4" s="1"/>
  <c r="LGC28" i="4"/>
  <c r="LGD28" i="4" s="1"/>
  <c r="KWG28" i="4"/>
  <c r="KWH28" i="4" s="1"/>
  <c r="KMS28" i="4"/>
  <c r="KMT28" i="4" s="1"/>
  <c r="KHU28" i="4"/>
  <c r="KHV28" i="4" s="1"/>
  <c r="KEC28" i="4"/>
  <c r="KED28" i="4" s="1"/>
  <c r="JXQ28" i="4"/>
  <c r="JXR28" i="4" s="1"/>
  <c r="JUG28" i="4"/>
  <c r="JUH28" i="4" s="1"/>
  <c r="JNU28" i="4"/>
  <c r="JNV28" i="4" s="1"/>
  <c r="JKK28" i="4"/>
  <c r="JKL28" i="4" s="1"/>
  <c r="JDY28" i="4"/>
  <c r="JDZ28" i="4" s="1"/>
  <c r="ZU29" i="4"/>
  <c r="ZV29" i="4" s="1"/>
  <c r="PTA28" i="4"/>
  <c r="PTB28" i="4" s="1"/>
  <c r="PJE28" i="4"/>
  <c r="PJF28" i="4" s="1"/>
  <c r="OZI28" i="4"/>
  <c r="OZJ28" i="4" s="1"/>
  <c r="OPM28" i="4"/>
  <c r="OPN28" i="4" s="1"/>
  <c r="OFQ28" i="4"/>
  <c r="OFR28" i="4" s="1"/>
  <c r="NVU28" i="4"/>
  <c r="NVV28" i="4" s="1"/>
  <c r="NLY28" i="4"/>
  <c r="NLZ28" i="4" s="1"/>
  <c r="NCC28" i="4"/>
  <c r="NCD28" i="4" s="1"/>
  <c r="MSG28" i="4"/>
  <c r="MSH28" i="4" s="1"/>
  <c r="MIK28" i="4"/>
  <c r="MIL28" i="4" s="1"/>
  <c r="LYO28" i="4"/>
  <c r="LYP28" i="4" s="1"/>
  <c r="LOS28" i="4"/>
  <c r="LOT28" i="4" s="1"/>
  <c r="LEW28" i="4"/>
  <c r="LEX28" i="4" s="1"/>
  <c r="KVA28" i="4"/>
  <c r="KVB28" i="4" s="1"/>
  <c r="KMK28" i="4"/>
  <c r="KML28" i="4" s="1"/>
  <c r="KHM28" i="4"/>
  <c r="KHN28" i="4" s="1"/>
  <c r="KDU28" i="4"/>
  <c r="KDV28" i="4" s="1"/>
  <c r="KAK28" i="4"/>
  <c r="KAL28" i="4" s="1"/>
  <c r="JTY28" i="4"/>
  <c r="JTZ28" i="4" s="1"/>
  <c r="JQO28" i="4"/>
  <c r="JQP28" i="4" s="1"/>
  <c r="JKC28" i="4"/>
  <c r="JKD28" i="4" s="1"/>
  <c r="JGS28" i="4"/>
  <c r="JGT28" i="4" s="1"/>
  <c r="JBM28" i="4"/>
  <c r="JBN28" i="4" s="1"/>
  <c r="IZI28" i="4"/>
  <c r="IZJ28" i="4" s="1"/>
  <c r="IXU28" i="4"/>
  <c r="IXV28" i="4" s="1"/>
  <c r="XDA28" i="4"/>
  <c r="XDB28" i="4" s="1"/>
  <c r="PRU28" i="4"/>
  <c r="PRV28" i="4" s="1"/>
  <c r="PHY28" i="4"/>
  <c r="PHZ28" i="4" s="1"/>
  <c r="OYC28" i="4"/>
  <c r="OYD28" i="4" s="1"/>
  <c r="OOG28" i="4"/>
  <c r="OOH28" i="4" s="1"/>
  <c r="OEK28" i="4"/>
  <c r="OEL28" i="4" s="1"/>
  <c r="NUO28" i="4"/>
  <c r="NUP28" i="4" s="1"/>
  <c r="NKS28" i="4"/>
  <c r="NKT28" i="4" s="1"/>
  <c r="NAW28" i="4"/>
  <c r="NAX28" i="4" s="1"/>
  <c r="MRA28" i="4"/>
  <c r="MRB28" i="4" s="1"/>
  <c r="MHE28" i="4"/>
  <c r="MHF28" i="4" s="1"/>
  <c r="LXI28" i="4"/>
  <c r="LXJ28" i="4" s="1"/>
  <c r="LNM28" i="4"/>
  <c r="LNN28" i="4" s="1"/>
  <c r="LDQ28" i="4"/>
  <c r="LDR28" i="4" s="1"/>
  <c r="KTU28" i="4"/>
  <c r="KTV28" i="4" s="1"/>
  <c r="KLM28" i="4"/>
  <c r="KLN28" i="4" s="1"/>
  <c r="KGO28" i="4"/>
  <c r="KGP28" i="4" s="1"/>
  <c r="KAC28" i="4"/>
  <c r="KAD28" i="4" s="1"/>
  <c r="JWS28" i="4"/>
  <c r="JWT28" i="4" s="1"/>
  <c r="JQG28" i="4"/>
  <c r="JQH28" i="4" s="1"/>
  <c r="JMW28" i="4"/>
  <c r="JMX28" i="4" s="1"/>
  <c r="JGK28" i="4"/>
  <c r="JGL28" i="4" s="1"/>
  <c r="JDA28" i="4"/>
  <c r="JDB28" i="4" s="1"/>
  <c r="JBE28" i="4"/>
  <c r="JBF28" i="4" s="1"/>
  <c r="IXM28" i="4"/>
  <c r="IXN28" i="4" s="1"/>
  <c r="IWG28" i="4"/>
  <c r="IWH28" i="4" s="1"/>
  <c r="IVA28" i="4"/>
  <c r="IVB28" i="4" s="1"/>
  <c r="ITU28" i="4"/>
  <c r="ITV28" i="4" s="1"/>
  <c r="ISO28" i="4"/>
  <c r="ISP28" i="4" s="1"/>
  <c r="IRI28" i="4"/>
  <c r="IRJ28" i="4" s="1"/>
  <c r="IQC28" i="4"/>
  <c r="IQD28" i="4" s="1"/>
  <c r="IOW28" i="4"/>
  <c r="IOX28" i="4" s="1"/>
  <c r="INQ28" i="4"/>
  <c r="INR28" i="4" s="1"/>
  <c r="IMK28" i="4"/>
  <c r="IML28" i="4" s="1"/>
  <c r="ILE28" i="4"/>
  <c r="ILF28" i="4" s="1"/>
  <c r="IJY28" i="4"/>
  <c r="IJZ28" i="4" s="1"/>
  <c r="IIS28" i="4"/>
  <c r="IIT28" i="4" s="1"/>
  <c r="IHM28" i="4"/>
  <c r="IHN28" i="4" s="1"/>
  <c r="IGG28" i="4"/>
  <c r="IGH28" i="4" s="1"/>
  <c r="IFA28" i="4"/>
  <c r="IFB28" i="4" s="1"/>
  <c r="IDU28" i="4"/>
  <c r="IDV28" i="4" s="1"/>
  <c r="ICO28" i="4"/>
  <c r="ICP28" i="4" s="1"/>
  <c r="IBI28" i="4"/>
  <c r="IBJ28" i="4" s="1"/>
  <c r="IAC28" i="4"/>
  <c r="IAD28" i="4" s="1"/>
  <c r="HYW28" i="4"/>
  <c r="HYX28" i="4" s="1"/>
  <c r="HXQ28" i="4"/>
  <c r="HXR28" i="4" s="1"/>
  <c r="HWK28" i="4"/>
  <c r="HWL28" i="4" s="1"/>
  <c r="HVE28" i="4"/>
  <c r="HVF28" i="4" s="1"/>
  <c r="HTY28" i="4"/>
  <c r="HTZ28" i="4" s="1"/>
  <c r="HSS28" i="4"/>
  <c r="HST28" i="4" s="1"/>
  <c r="HRM28" i="4"/>
  <c r="HRN28" i="4" s="1"/>
  <c r="HQG28" i="4"/>
  <c r="HQH28" i="4" s="1"/>
  <c r="HPA28" i="4"/>
  <c r="HPB28" i="4" s="1"/>
  <c r="HNU28" i="4"/>
  <c r="HNV28" i="4" s="1"/>
  <c r="HMO28" i="4"/>
  <c r="HMP28" i="4" s="1"/>
  <c r="HLI28" i="4"/>
  <c r="HLJ28" i="4" s="1"/>
  <c r="HKC28" i="4"/>
  <c r="HKD28" i="4" s="1"/>
  <c r="HIW28" i="4"/>
  <c r="HIX28" i="4" s="1"/>
  <c r="HHQ28" i="4"/>
  <c r="HHR28" i="4" s="1"/>
  <c r="HGK28" i="4"/>
  <c r="HGL28" i="4" s="1"/>
  <c r="HFE28" i="4"/>
  <c r="HFF28" i="4" s="1"/>
  <c r="HDY28" i="4"/>
  <c r="HDZ28" i="4" s="1"/>
  <c r="HCS28" i="4"/>
  <c r="HCT28" i="4" s="1"/>
  <c r="HBM28" i="4"/>
  <c r="HBN28" i="4" s="1"/>
  <c r="HAG28" i="4"/>
  <c r="HAH28" i="4" s="1"/>
  <c r="GZA28" i="4"/>
  <c r="GZB28" i="4" s="1"/>
  <c r="GXU28" i="4"/>
  <c r="GXV28" i="4" s="1"/>
  <c r="GWO28" i="4"/>
  <c r="GWP28" i="4" s="1"/>
  <c r="GVI28" i="4"/>
  <c r="GVJ28" i="4" s="1"/>
  <c r="GUC28" i="4"/>
  <c r="GUD28" i="4" s="1"/>
  <c r="GSW28" i="4"/>
  <c r="GSX28" i="4" s="1"/>
  <c r="GRQ28" i="4"/>
  <c r="GRR28" i="4" s="1"/>
  <c r="GQK28" i="4"/>
  <c r="GQL28" i="4" s="1"/>
  <c r="GPE28" i="4"/>
  <c r="GPF28" i="4" s="1"/>
  <c r="GNY28" i="4"/>
  <c r="GNZ28" i="4" s="1"/>
  <c r="GMS28" i="4"/>
  <c r="GMT28" i="4" s="1"/>
  <c r="GLM28" i="4"/>
  <c r="GLN28" i="4" s="1"/>
  <c r="GKG28" i="4"/>
  <c r="GKH28" i="4" s="1"/>
  <c r="GJA28" i="4"/>
  <c r="GJB28" i="4" s="1"/>
  <c r="GHU28" i="4"/>
  <c r="GHV28" i="4" s="1"/>
  <c r="WNI28" i="4"/>
  <c r="WNJ28" i="4" s="1"/>
  <c r="PQO28" i="4"/>
  <c r="PQP28" i="4" s="1"/>
  <c r="PGS28" i="4"/>
  <c r="PGT28" i="4" s="1"/>
  <c r="OWW28" i="4"/>
  <c r="OWX28" i="4" s="1"/>
  <c r="ONA28" i="4"/>
  <c r="ONB28" i="4" s="1"/>
  <c r="ODE28" i="4"/>
  <c r="ODF28" i="4" s="1"/>
  <c r="NTI28" i="4"/>
  <c r="NTJ28" i="4" s="1"/>
  <c r="NJM28" i="4"/>
  <c r="NJN28" i="4" s="1"/>
  <c r="MZQ28" i="4"/>
  <c r="MZR28" i="4" s="1"/>
  <c r="MPU28" i="4"/>
  <c r="MPV28" i="4" s="1"/>
  <c r="MFY28" i="4"/>
  <c r="MFZ28" i="4" s="1"/>
  <c r="LWC28" i="4"/>
  <c r="LWD28" i="4" s="1"/>
  <c r="LMG28" i="4"/>
  <c r="LMH28" i="4" s="1"/>
  <c r="LCK28" i="4"/>
  <c r="LCL28" i="4" s="1"/>
  <c r="KSO28" i="4"/>
  <c r="KSP28" i="4" s="1"/>
  <c r="KLE28" i="4"/>
  <c r="KLF28" i="4" s="1"/>
  <c r="KGG28" i="4"/>
  <c r="KGH28" i="4" s="1"/>
  <c r="KCW28" i="4"/>
  <c r="KCX28" i="4" s="1"/>
  <c r="JWK28" i="4"/>
  <c r="JWL28" i="4" s="1"/>
  <c r="JTA28" i="4"/>
  <c r="JTB28" i="4" s="1"/>
  <c r="JMO28" i="4"/>
  <c r="JMP28" i="4" s="1"/>
  <c r="JJE28" i="4"/>
  <c r="JJF28" i="4" s="1"/>
  <c r="IZA28" i="4"/>
  <c r="IZB28" i="4" s="1"/>
  <c r="QCW28" i="4"/>
  <c r="QCX28" i="4" s="1"/>
  <c r="PPI28" i="4"/>
  <c r="PPJ28" i="4" s="1"/>
  <c r="PFM28" i="4"/>
  <c r="PFN28" i="4" s="1"/>
  <c r="OVQ28" i="4"/>
  <c r="OVR28" i="4" s="1"/>
  <c r="OLU28" i="4"/>
  <c r="OLV28" i="4" s="1"/>
  <c r="OBY28" i="4"/>
  <c r="OBZ28" i="4" s="1"/>
  <c r="NSC28" i="4"/>
  <c r="NSD28" i="4" s="1"/>
  <c r="NIG28" i="4"/>
  <c r="NIH28" i="4" s="1"/>
  <c r="MYK28" i="4"/>
  <c r="MYL28" i="4" s="1"/>
  <c r="MOO28" i="4"/>
  <c r="MOP28" i="4" s="1"/>
  <c r="MES28" i="4"/>
  <c r="MET28" i="4" s="1"/>
  <c r="LUW28" i="4"/>
  <c r="LUX28" i="4" s="1"/>
  <c r="LLA28" i="4"/>
  <c r="LLB28" i="4" s="1"/>
  <c r="LBE28" i="4"/>
  <c r="LBF28" i="4" s="1"/>
  <c r="KRI28" i="4"/>
  <c r="KRJ28" i="4" s="1"/>
  <c r="KKG28" i="4"/>
  <c r="KKH28" i="4" s="1"/>
  <c r="KCO28" i="4"/>
  <c r="KCP28" i="4" s="1"/>
  <c r="JZE28" i="4"/>
  <c r="JZF28" i="4" s="1"/>
  <c r="JSS28" i="4"/>
  <c r="JST28" i="4" s="1"/>
  <c r="JPI28" i="4"/>
  <c r="JPJ28" i="4" s="1"/>
  <c r="JIW28" i="4"/>
  <c r="JIX28" i="4" s="1"/>
  <c r="JFM28" i="4"/>
  <c r="JFN28" i="4" s="1"/>
  <c r="JCS28" i="4"/>
  <c r="JCT28" i="4" s="1"/>
  <c r="JAO28" i="4"/>
  <c r="JAP28" i="4" s="1"/>
  <c r="IYS28" i="4"/>
  <c r="IYT28" i="4" s="1"/>
  <c r="IXE28" i="4"/>
  <c r="IXF28" i="4" s="1"/>
  <c r="IVY28" i="4"/>
  <c r="IVZ28" i="4" s="1"/>
  <c r="IUS28" i="4"/>
  <c r="IUT28" i="4" s="1"/>
  <c r="ITM28" i="4"/>
  <c r="ITN28" i="4" s="1"/>
  <c r="ISG28" i="4"/>
  <c r="ISH28" i="4" s="1"/>
  <c r="IRA28" i="4"/>
  <c r="IRB28" i="4" s="1"/>
  <c r="IPU28" i="4"/>
  <c r="IPV28" i="4" s="1"/>
  <c r="IOO28" i="4"/>
  <c r="IOP28" i="4" s="1"/>
  <c r="INI28" i="4"/>
  <c r="INJ28" i="4" s="1"/>
  <c r="IMC28" i="4"/>
  <c r="IMD28" i="4" s="1"/>
  <c r="IKW28" i="4"/>
  <c r="IKX28" i="4" s="1"/>
  <c r="IJQ28" i="4"/>
  <c r="IJR28" i="4" s="1"/>
  <c r="IIK28" i="4"/>
  <c r="IIL28" i="4" s="1"/>
  <c r="IHE28" i="4"/>
  <c r="IHF28" i="4" s="1"/>
  <c r="IFY28" i="4"/>
  <c r="IFZ28" i="4" s="1"/>
  <c r="IES28" i="4"/>
  <c r="IET28" i="4" s="1"/>
  <c r="IDM28" i="4"/>
  <c r="IDN28" i="4" s="1"/>
  <c r="ICG28" i="4"/>
  <c r="ICH28" i="4" s="1"/>
  <c r="IBA28" i="4"/>
  <c r="IBB28" i="4" s="1"/>
  <c r="HZU28" i="4"/>
  <c r="HZV28" i="4" s="1"/>
  <c r="HYO28" i="4"/>
  <c r="HYP28" i="4" s="1"/>
  <c r="HXI28" i="4"/>
  <c r="HXJ28" i="4" s="1"/>
  <c r="HWC28" i="4"/>
  <c r="HWD28" i="4" s="1"/>
  <c r="HUW28" i="4"/>
  <c r="HUX28" i="4" s="1"/>
  <c r="HTQ28" i="4"/>
  <c r="HTR28" i="4" s="1"/>
  <c r="HSK28" i="4"/>
  <c r="HSL28" i="4" s="1"/>
  <c r="HRE28" i="4"/>
  <c r="HRF28" i="4" s="1"/>
  <c r="HPY28" i="4"/>
  <c r="HPZ28" i="4" s="1"/>
  <c r="HOS28" i="4"/>
  <c r="HOT28" i="4" s="1"/>
  <c r="HNM28" i="4"/>
  <c r="HNN28" i="4" s="1"/>
  <c r="HMG28" i="4"/>
  <c r="HMH28" i="4" s="1"/>
  <c r="HLA28" i="4"/>
  <c r="HLB28" i="4" s="1"/>
  <c r="HJU28" i="4"/>
  <c r="HJV28" i="4" s="1"/>
  <c r="HIO28" i="4"/>
  <c r="HIP28" i="4" s="1"/>
  <c r="HHI28" i="4"/>
  <c r="HHJ28" i="4" s="1"/>
  <c r="HGC28" i="4"/>
  <c r="HGD28" i="4" s="1"/>
  <c r="HEW28" i="4"/>
  <c r="HEX28" i="4" s="1"/>
  <c r="HDQ28" i="4"/>
  <c r="HDR28" i="4" s="1"/>
  <c r="HCK28" i="4"/>
  <c r="HCL28" i="4" s="1"/>
  <c r="HBE28" i="4"/>
  <c r="HBF28" i="4" s="1"/>
  <c r="PXY28" i="4"/>
  <c r="PXZ28" i="4" s="1"/>
  <c r="POC28" i="4"/>
  <c r="POD28" i="4" s="1"/>
  <c r="PEG28" i="4"/>
  <c r="PEH28" i="4" s="1"/>
  <c r="OUK28" i="4"/>
  <c r="OUL28" i="4" s="1"/>
  <c r="OKO28" i="4"/>
  <c r="OKP28" i="4" s="1"/>
  <c r="OAS28" i="4"/>
  <c r="OAT28" i="4" s="1"/>
  <c r="NQW28" i="4"/>
  <c r="NQX28" i="4" s="1"/>
  <c r="NHA28" i="4"/>
  <c r="NHB28" i="4" s="1"/>
  <c r="MXE28" i="4"/>
  <c r="MXF28" i="4" s="1"/>
  <c r="MNI28" i="4"/>
  <c r="MNJ28" i="4" s="1"/>
  <c r="MDM28" i="4"/>
  <c r="MDN28" i="4" s="1"/>
  <c r="LTQ28" i="4"/>
  <c r="LTR28" i="4" s="1"/>
  <c r="LJU28" i="4"/>
  <c r="LJV28" i="4" s="1"/>
  <c r="KZY28" i="4"/>
  <c r="KZZ28" i="4" s="1"/>
  <c r="KQC28" i="4"/>
  <c r="KQD28" i="4" s="1"/>
  <c r="KJY28" i="4"/>
  <c r="KJZ28" i="4" s="1"/>
  <c r="KFI28" i="4"/>
  <c r="KFJ28" i="4" s="1"/>
  <c r="JYW28" i="4"/>
  <c r="JYX28" i="4" s="1"/>
  <c r="JVM28" i="4"/>
  <c r="JVN28" i="4" s="1"/>
  <c r="JPA28" i="4"/>
  <c r="JPB28" i="4" s="1"/>
  <c r="JLQ28" i="4"/>
  <c r="JLR28" i="4" s="1"/>
  <c r="JFE28" i="4"/>
  <c r="JFF28" i="4" s="1"/>
  <c r="JCK28" i="4"/>
  <c r="JCL28" i="4" s="1"/>
  <c r="PVM28" i="4"/>
  <c r="PVN28" i="4" s="1"/>
  <c r="PLQ28" i="4"/>
  <c r="PLR28" i="4" s="1"/>
  <c r="PBU28" i="4"/>
  <c r="PBV28" i="4" s="1"/>
  <c r="ORY28" i="4"/>
  <c r="ORZ28" i="4" s="1"/>
  <c r="OIC28" i="4"/>
  <c r="OID28" i="4" s="1"/>
  <c r="NYG28" i="4"/>
  <c r="NYH28" i="4" s="1"/>
  <c r="NOK28" i="4"/>
  <c r="NOL28" i="4" s="1"/>
  <c r="NEO28" i="4"/>
  <c r="NEP28" i="4" s="1"/>
  <c r="MUS28" i="4"/>
  <c r="MUT28" i="4" s="1"/>
  <c r="MKW28" i="4"/>
  <c r="MKX28" i="4" s="1"/>
  <c r="MBA28" i="4"/>
  <c r="MBB28" i="4" s="1"/>
  <c r="LRE28" i="4"/>
  <c r="LRF28" i="4" s="1"/>
  <c r="LHI28" i="4"/>
  <c r="LHJ28" i="4" s="1"/>
  <c r="KXM28" i="4"/>
  <c r="KXN28" i="4" s="1"/>
  <c r="KNQ28" i="4"/>
  <c r="KNR28" i="4" s="1"/>
  <c r="KIS28" i="4"/>
  <c r="KIT28" i="4" s="1"/>
  <c r="KBI28" i="4"/>
  <c r="KBJ28" i="4" s="1"/>
  <c r="JXY28" i="4"/>
  <c r="JXZ28" i="4" s="1"/>
  <c r="JRM28" i="4"/>
  <c r="JRN28" i="4" s="1"/>
  <c r="JOC28" i="4"/>
  <c r="JOD28" i="4" s="1"/>
  <c r="JHQ28" i="4"/>
  <c r="JHR28" i="4" s="1"/>
  <c r="JEG28" i="4"/>
  <c r="JEH28" i="4" s="1"/>
  <c r="JBU28" i="4"/>
  <c r="JBV28" i="4" s="1"/>
  <c r="IZY28" i="4"/>
  <c r="IZZ28" i="4" s="1"/>
  <c r="IYC28" i="4"/>
  <c r="IYD28" i="4" s="1"/>
  <c r="NPQ28" i="4"/>
  <c r="NPR28" i="4" s="1"/>
  <c r="KOW28" i="4"/>
  <c r="KOX28" i="4" s="1"/>
  <c r="JLI28" i="4"/>
  <c r="JLJ28" i="4" s="1"/>
  <c r="ISW28" i="4"/>
  <c r="ISX28" i="4" s="1"/>
  <c r="IPM28" i="4"/>
  <c r="IPN28" i="4" s="1"/>
  <c r="IJA28" i="4"/>
  <c r="IJB28" i="4" s="1"/>
  <c r="IFQ28" i="4"/>
  <c r="IFR28" i="4" s="1"/>
  <c r="HZE28" i="4"/>
  <c r="HZF28" i="4" s="1"/>
  <c r="HVU28" i="4"/>
  <c r="HVV28" i="4" s="1"/>
  <c r="HPI28" i="4"/>
  <c r="HPJ28" i="4" s="1"/>
  <c r="HLY28" i="4"/>
  <c r="HLZ28" i="4" s="1"/>
  <c r="HFM28" i="4"/>
  <c r="HFN28" i="4" s="1"/>
  <c r="HCC28" i="4"/>
  <c r="HCD28" i="4" s="1"/>
  <c r="GZI28" i="4"/>
  <c r="GZJ28" i="4" s="1"/>
  <c r="GWW28" i="4"/>
  <c r="GWX28" i="4" s="1"/>
  <c r="GRA28" i="4"/>
  <c r="GRB28" i="4" s="1"/>
  <c r="GOW28" i="4"/>
  <c r="GOX28" i="4" s="1"/>
  <c r="GNA28" i="4"/>
  <c r="GNB28" i="4" s="1"/>
  <c r="GHE28" i="4"/>
  <c r="GHF28" i="4" s="1"/>
  <c r="GFY28" i="4"/>
  <c r="GFZ28" i="4" s="1"/>
  <c r="GES28" i="4"/>
  <c r="GET28" i="4" s="1"/>
  <c r="GDM28" i="4"/>
  <c r="GDN28" i="4" s="1"/>
  <c r="GCG28" i="4"/>
  <c r="GCH28" i="4" s="1"/>
  <c r="GBA28" i="4"/>
  <c r="GBB28" i="4" s="1"/>
  <c r="FZU28" i="4"/>
  <c r="FZV28" i="4" s="1"/>
  <c r="FYO28" i="4"/>
  <c r="FYP28" i="4" s="1"/>
  <c r="FXI28" i="4"/>
  <c r="FXJ28" i="4" s="1"/>
  <c r="FWC28" i="4"/>
  <c r="FWD28" i="4" s="1"/>
  <c r="FUW28" i="4"/>
  <c r="FUX28" i="4" s="1"/>
  <c r="FTQ28" i="4"/>
  <c r="FTR28" i="4" s="1"/>
  <c r="FSK28" i="4"/>
  <c r="FSL28" i="4" s="1"/>
  <c r="FRE28" i="4"/>
  <c r="FRF28" i="4" s="1"/>
  <c r="FPY28" i="4"/>
  <c r="FPZ28" i="4" s="1"/>
  <c r="FOS28" i="4"/>
  <c r="FOT28" i="4" s="1"/>
  <c r="FNM28" i="4"/>
  <c r="FNN28" i="4" s="1"/>
  <c r="FMG28" i="4"/>
  <c r="FMH28" i="4" s="1"/>
  <c r="FLA28" i="4"/>
  <c r="FLB28" i="4" s="1"/>
  <c r="FJU28" i="4"/>
  <c r="FJV28" i="4" s="1"/>
  <c r="FIO28" i="4"/>
  <c r="FIP28" i="4" s="1"/>
  <c r="FHI28" i="4"/>
  <c r="FHJ28" i="4" s="1"/>
  <c r="FGC28" i="4"/>
  <c r="FGD28" i="4" s="1"/>
  <c r="FEW28" i="4"/>
  <c r="FEX28" i="4" s="1"/>
  <c r="FDQ28" i="4"/>
  <c r="FDR28" i="4" s="1"/>
  <c r="FCK28" i="4"/>
  <c r="FCL28" i="4" s="1"/>
  <c r="FBE28" i="4"/>
  <c r="FBF28" i="4" s="1"/>
  <c r="EZY28" i="4"/>
  <c r="EZZ28" i="4" s="1"/>
  <c r="EYS28" i="4"/>
  <c r="EYT28" i="4" s="1"/>
  <c r="EXM28" i="4"/>
  <c r="EXN28" i="4" s="1"/>
  <c r="EWG28" i="4"/>
  <c r="EWH28" i="4" s="1"/>
  <c r="EVA28" i="4"/>
  <c r="EVB28" i="4" s="1"/>
  <c r="ETU28" i="4"/>
  <c r="ETV28" i="4" s="1"/>
  <c r="ESO28" i="4"/>
  <c r="ESP28" i="4" s="1"/>
  <c r="ERI28" i="4"/>
  <c r="ERJ28" i="4" s="1"/>
  <c r="EQC28" i="4"/>
  <c r="EQD28" i="4" s="1"/>
  <c r="EOW28" i="4"/>
  <c r="EOX28" i="4" s="1"/>
  <c r="ENQ28" i="4"/>
  <c r="ENR28" i="4" s="1"/>
  <c r="EMK28" i="4"/>
  <c r="EML28" i="4" s="1"/>
  <c r="ELE28" i="4"/>
  <c r="ELF28" i="4" s="1"/>
  <c r="EJY28" i="4"/>
  <c r="EJZ28" i="4" s="1"/>
  <c r="EIS28" i="4"/>
  <c r="EIT28" i="4" s="1"/>
  <c r="EHM28" i="4"/>
  <c r="EHN28" i="4" s="1"/>
  <c r="EGG28" i="4"/>
  <c r="EGH28" i="4" s="1"/>
  <c r="EFA28" i="4"/>
  <c r="EFB28" i="4" s="1"/>
  <c r="EDU28" i="4"/>
  <c r="EDV28" i="4" s="1"/>
  <c r="ECO28" i="4"/>
  <c r="ECP28" i="4" s="1"/>
  <c r="EBI28" i="4"/>
  <c r="EBJ28" i="4" s="1"/>
  <c r="EAC28" i="4"/>
  <c r="EAD28" i="4" s="1"/>
  <c r="DYW28" i="4"/>
  <c r="DYX28" i="4" s="1"/>
  <c r="DXQ28" i="4"/>
  <c r="DXR28" i="4" s="1"/>
  <c r="DWK28" i="4"/>
  <c r="DWL28" i="4" s="1"/>
  <c r="DVE28" i="4"/>
  <c r="DVF28" i="4" s="1"/>
  <c r="DTY28" i="4"/>
  <c r="DTZ28" i="4" s="1"/>
  <c r="DSS28" i="4"/>
  <c r="DST28" i="4" s="1"/>
  <c r="DRM28" i="4"/>
  <c r="DRN28" i="4" s="1"/>
  <c r="DQG28" i="4"/>
  <c r="DQH28" i="4" s="1"/>
  <c r="DPA28" i="4"/>
  <c r="DPB28" i="4" s="1"/>
  <c r="DNU28" i="4"/>
  <c r="DNV28" i="4" s="1"/>
  <c r="DMO28" i="4"/>
  <c r="DMP28" i="4" s="1"/>
  <c r="DLI28" i="4"/>
  <c r="DLJ28" i="4" s="1"/>
  <c r="DKC28" i="4"/>
  <c r="DKD28" i="4" s="1"/>
  <c r="DIW28" i="4"/>
  <c r="DIX28" i="4" s="1"/>
  <c r="DHQ28" i="4"/>
  <c r="DHR28" i="4" s="1"/>
  <c r="DGK28" i="4"/>
  <c r="DGL28" i="4" s="1"/>
  <c r="DFE28" i="4"/>
  <c r="DFF28" i="4" s="1"/>
  <c r="DDY28" i="4"/>
  <c r="DDZ28" i="4" s="1"/>
  <c r="DCS28" i="4"/>
  <c r="DCT28" i="4" s="1"/>
  <c r="DBM28" i="4"/>
  <c r="DBN28" i="4" s="1"/>
  <c r="DAG28" i="4"/>
  <c r="DAH28" i="4" s="1"/>
  <c r="CZA28" i="4"/>
  <c r="CZB28" i="4" s="1"/>
  <c r="CXU28" i="4"/>
  <c r="CXV28" i="4" s="1"/>
  <c r="CWO28" i="4"/>
  <c r="CWP28" i="4" s="1"/>
  <c r="CVI28" i="4"/>
  <c r="CVJ28" i="4" s="1"/>
  <c r="CUC28" i="4"/>
  <c r="CUD28" i="4" s="1"/>
  <c r="CSW28" i="4"/>
  <c r="CSX28" i="4" s="1"/>
  <c r="CRQ28" i="4"/>
  <c r="CRR28" i="4" s="1"/>
  <c r="CQK28" i="4"/>
  <c r="CQL28" i="4" s="1"/>
  <c r="CPE28" i="4"/>
  <c r="CPF28" i="4" s="1"/>
  <c r="CNY28" i="4"/>
  <c r="CNZ28" i="4" s="1"/>
  <c r="CMS28" i="4"/>
  <c r="CMT28" i="4" s="1"/>
  <c r="CLM28" i="4"/>
  <c r="CLN28" i="4" s="1"/>
  <c r="CKG28" i="4"/>
  <c r="CKH28" i="4" s="1"/>
  <c r="CJA28" i="4"/>
  <c r="CJB28" i="4" s="1"/>
  <c r="CHU28" i="4"/>
  <c r="CHV28" i="4" s="1"/>
  <c r="CGO28" i="4"/>
  <c r="CGP28" i="4" s="1"/>
  <c r="CFI28" i="4"/>
  <c r="CFJ28" i="4" s="1"/>
  <c r="CEC28" i="4"/>
  <c r="CED28" i="4" s="1"/>
  <c r="CCW28" i="4"/>
  <c r="CCX28" i="4" s="1"/>
  <c r="CBQ28" i="4"/>
  <c r="CBR28" i="4" s="1"/>
  <c r="CAK28" i="4"/>
  <c r="CAL28" i="4" s="1"/>
  <c r="BZE28" i="4"/>
  <c r="BZF28" i="4" s="1"/>
  <c r="BXY28" i="4"/>
  <c r="BXZ28" i="4" s="1"/>
  <c r="BWS28" i="4"/>
  <c r="BWT28" i="4" s="1"/>
  <c r="BVM28" i="4"/>
  <c r="BVN28" i="4" s="1"/>
  <c r="BUG28" i="4"/>
  <c r="BUH28" i="4" s="1"/>
  <c r="BTA28" i="4"/>
  <c r="BTB28" i="4" s="1"/>
  <c r="BRU28" i="4"/>
  <c r="BRV28" i="4" s="1"/>
  <c r="BQO28" i="4"/>
  <c r="BQP28" i="4" s="1"/>
  <c r="BPI28" i="4"/>
  <c r="BPJ28" i="4" s="1"/>
  <c r="BOC28" i="4"/>
  <c r="BOD28" i="4" s="1"/>
  <c r="BMW28" i="4"/>
  <c r="BMX28" i="4" s="1"/>
  <c r="BLQ28" i="4"/>
  <c r="BLR28" i="4" s="1"/>
  <c r="BKK28" i="4"/>
  <c r="BKL28" i="4" s="1"/>
  <c r="BJE28" i="4"/>
  <c r="BJF28" i="4" s="1"/>
  <c r="BHY28" i="4"/>
  <c r="BHZ28" i="4" s="1"/>
  <c r="BGS28" i="4"/>
  <c r="BGT28" i="4" s="1"/>
  <c r="BFM28" i="4"/>
  <c r="BFN28" i="4" s="1"/>
  <c r="BEG28" i="4"/>
  <c r="BEH28" i="4" s="1"/>
  <c r="NFU28" i="4"/>
  <c r="NFV28" i="4" s="1"/>
  <c r="KJA28" i="4"/>
  <c r="KJB28" i="4" s="1"/>
  <c r="JHY28" i="4"/>
  <c r="JHZ28" i="4" s="1"/>
  <c r="IVQ28" i="4"/>
  <c r="IVR28" i="4" s="1"/>
  <c r="IPE28" i="4"/>
  <c r="IPF28" i="4" s="1"/>
  <c r="ILU28" i="4"/>
  <c r="ILV28" i="4" s="1"/>
  <c r="IFI28" i="4"/>
  <c r="IFJ28" i="4" s="1"/>
  <c r="IBY28" i="4"/>
  <c r="IBZ28" i="4" s="1"/>
  <c r="HVM28" i="4"/>
  <c r="HVN28" i="4" s="1"/>
  <c r="HSC28" i="4"/>
  <c r="HSD28" i="4" s="1"/>
  <c r="HLQ28" i="4"/>
  <c r="HLR28" i="4" s="1"/>
  <c r="HIG28" i="4"/>
  <c r="HIH28" i="4" s="1"/>
  <c r="HBU28" i="4"/>
  <c r="HBV28" i="4" s="1"/>
  <c r="GUS28" i="4"/>
  <c r="GUT28" i="4" s="1"/>
  <c r="GSO28" i="4"/>
  <c r="GSP28" i="4" s="1"/>
  <c r="GQS28" i="4"/>
  <c r="GQT28" i="4" s="1"/>
  <c r="GKW28" i="4"/>
  <c r="GKX28" i="4" s="1"/>
  <c r="GIS28" i="4"/>
  <c r="GIT28" i="4" s="1"/>
  <c r="PWS28" i="4"/>
  <c r="PWT28" i="4" s="1"/>
  <c r="MVY28" i="4"/>
  <c r="MVZ28" i="4" s="1"/>
  <c r="KFA28" i="4"/>
  <c r="KFB28" i="4" s="1"/>
  <c r="IVI28" i="4"/>
  <c r="IVJ28" i="4" s="1"/>
  <c r="IRY28" i="4"/>
  <c r="IRZ28" i="4" s="1"/>
  <c r="ILM28" i="4"/>
  <c r="ILN28" i="4" s="1"/>
  <c r="IIC28" i="4"/>
  <c r="IID28" i="4" s="1"/>
  <c r="IBQ28" i="4"/>
  <c r="IBR28" i="4" s="1"/>
  <c r="HYG28" i="4"/>
  <c r="HYH28" i="4" s="1"/>
  <c r="HRU28" i="4"/>
  <c r="HRV28" i="4" s="1"/>
  <c r="HOK28" i="4"/>
  <c r="HOL28" i="4" s="1"/>
  <c r="HHY28" i="4"/>
  <c r="HHZ28" i="4" s="1"/>
  <c r="HEO28" i="4"/>
  <c r="HEP28" i="4" s="1"/>
  <c r="GYS28" i="4"/>
  <c r="GYT28" i="4" s="1"/>
  <c r="GWG28" i="4"/>
  <c r="GWH28" i="4" s="1"/>
  <c r="GUK28" i="4"/>
  <c r="GUL28" i="4" s="1"/>
  <c r="GOO28" i="4"/>
  <c r="GOP28" i="4" s="1"/>
  <c r="GMK28" i="4"/>
  <c r="GML28" i="4" s="1"/>
  <c r="GKO28" i="4"/>
  <c r="GKP28" i="4" s="1"/>
  <c r="GGW28" i="4"/>
  <c r="GGX28" i="4" s="1"/>
  <c r="GFQ28" i="4"/>
  <c r="GFR28" i="4" s="1"/>
  <c r="GEK28" i="4"/>
  <c r="GEL28" i="4" s="1"/>
  <c r="GDE28" i="4"/>
  <c r="GDF28" i="4" s="1"/>
  <c r="GBY28" i="4"/>
  <c r="GBZ28" i="4" s="1"/>
  <c r="GAS28" i="4"/>
  <c r="GAT28" i="4" s="1"/>
  <c r="FZM28" i="4"/>
  <c r="FZN28" i="4" s="1"/>
  <c r="FYG28" i="4"/>
  <c r="FYH28" i="4" s="1"/>
  <c r="FXA28" i="4"/>
  <c r="FXB28" i="4" s="1"/>
  <c r="FVU28" i="4"/>
  <c r="FVV28" i="4" s="1"/>
  <c r="FUO28" i="4"/>
  <c r="FUP28" i="4" s="1"/>
  <c r="FTI28" i="4"/>
  <c r="FTJ28" i="4" s="1"/>
  <c r="FSC28" i="4"/>
  <c r="FSD28" i="4" s="1"/>
  <c r="FQW28" i="4"/>
  <c r="FQX28" i="4" s="1"/>
  <c r="FPQ28" i="4"/>
  <c r="FPR28" i="4" s="1"/>
  <c r="FOK28" i="4"/>
  <c r="FOL28" i="4" s="1"/>
  <c r="FNE28" i="4"/>
  <c r="FNF28" i="4" s="1"/>
  <c r="FLY28" i="4"/>
  <c r="FLZ28" i="4" s="1"/>
  <c r="FKS28" i="4"/>
  <c r="FKT28" i="4" s="1"/>
  <c r="FJM28" i="4"/>
  <c r="FJN28" i="4" s="1"/>
  <c r="FIG28" i="4"/>
  <c r="FIH28" i="4" s="1"/>
  <c r="FHA28" i="4"/>
  <c r="FHB28" i="4" s="1"/>
  <c r="FFU28" i="4"/>
  <c r="FFV28" i="4" s="1"/>
  <c r="FEO28" i="4"/>
  <c r="FEP28" i="4" s="1"/>
  <c r="FDI28" i="4"/>
  <c r="FDJ28" i="4" s="1"/>
  <c r="FCC28" i="4"/>
  <c r="FCD28" i="4" s="1"/>
  <c r="FAW28" i="4"/>
  <c r="FAX28" i="4" s="1"/>
  <c r="EZQ28" i="4"/>
  <c r="EZR28" i="4" s="1"/>
  <c r="EYK28" i="4"/>
  <c r="EYL28" i="4" s="1"/>
  <c r="EXE28" i="4"/>
  <c r="EXF28" i="4" s="1"/>
  <c r="EVY28" i="4"/>
  <c r="EVZ28" i="4" s="1"/>
  <c r="EUS28" i="4"/>
  <c r="EUT28" i="4" s="1"/>
  <c r="ETM28" i="4"/>
  <c r="ETN28" i="4" s="1"/>
  <c r="ESG28" i="4"/>
  <c r="ESH28" i="4" s="1"/>
  <c r="ERA28" i="4"/>
  <c r="ERB28" i="4" s="1"/>
  <c r="EPU28" i="4"/>
  <c r="EPV28" i="4" s="1"/>
  <c r="EOO28" i="4"/>
  <c r="EOP28" i="4" s="1"/>
  <c r="ENI28" i="4"/>
  <c r="ENJ28" i="4" s="1"/>
  <c r="EMC28" i="4"/>
  <c r="EMD28" i="4" s="1"/>
  <c r="EKW28" i="4"/>
  <c r="EKX28" i="4" s="1"/>
  <c r="EJQ28" i="4"/>
  <c r="EJR28" i="4" s="1"/>
  <c r="EIK28" i="4"/>
  <c r="EIL28" i="4" s="1"/>
  <c r="EHE28" i="4"/>
  <c r="EHF28" i="4" s="1"/>
  <c r="EFY28" i="4"/>
  <c r="EFZ28" i="4" s="1"/>
  <c r="EES28" i="4"/>
  <c r="EET28" i="4" s="1"/>
  <c r="EDM28" i="4"/>
  <c r="EDN28" i="4" s="1"/>
  <c r="ECG28" i="4"/>
  <c r="ECH28" i="4" s="1"/>
  <c r="EBA28" i="4"/>
  <c r="EBB28" i="4" s="1"/>
  <c r="DZU28" i="4"/>
  <c r="DZV28" i="4" s="1"/>
  <c r="DYO28" i="4"/>
  <c r="DYP28" i="4" s="1"/>
  <c r="DXI28" i="4"/>
  <c r="DXJ28" i="4" s="1"/>
  <c r="DWC28" i="4"/>
  <c r="DWD28" i="4" s="1"/>
  <c r="DUW28" i="4"/>
  <c r="DUX28" i="4" s="1"/>
  <c r="DTQ28" i="4"/>
  <c r="DTR28" i="4" s="1"/>
  <c r="DSK28" i="4"/>
  <c r="DSL28" i="4" s="1"/>
  <c r="DRE28" i="4"/>
  <c r="DRF28" i="4" s="1"/>
  <c r="DPY28" i="4"/>
  <c r="DPZ28" i="4" s="1"/>
  <c r="DOS28" i="4"/>
  <c r="DOT28" i="4" s="1"/>
  <c r="DNM28" i="4"/>
  <c r="DNN28" i="4" s="1"/>
  <c r="DMG28" i="4"/>
  <c r="DMH28" i="4" s="1"/>
  <c r="DLA28" i="4"/>
  <c r="DLB28" i="4" s="1"/>
  <c r="DJU28" i="4"/>
  <c r="DJV28" i="4" s="1"/>
  <c r="DIO28" i="4"/>
  <c r="DIP28" i="4" s="1"/>
  <c r="DHI28" i="4"/>
  <c r="DHJ28" i="4" s="1"/>
  <c r="DGC28" i="4"/>
  <c r="DGD28" i="4" s="1"/>
  <c r="DEW28" i="4"/>
  <c r="DEX28" i="4" s="1"/>
  <c r="DDQ28" i="4"/>
  <c r="DDR28" i="4" s="1"/>
  <c r="DCK28" i="4"/>
  <c r="DCL28" i="4" s="1"/>
  <c r="DBE28" i="4"/>
  <c r="DBF28" i="4" s="1"/>
  <c r="CZY28" i="4"/>
  <c r="CZZ28" i="4" s="1"/>
  <c r="CYS28" i="4"/>
  <c r="CYT28" i="4" s="1"/>
  <c r="CXM28" i="4"/>
  <c r="CXN28" i="4" s="1"/>
  <c r="CWG28" i="4"/>
  <c r="CWH28" i="4" s="1"/>
  <c r="CVA28" i="4"/>
  <c r="CVB28" i="4" s="1"/>
  <c r="CTU28" i="4"/>
  <c r="CTV28" i="4" s="1"/>
  <c r="CSO28" i="4"/>
  <c r="CSP28" i="4" s="1"/>
  <c r="CRI28" i="4"/>
  <c r="CRJ28" i="4" s="1"/>
  <c r="CQC28" i="4"/>
  <c r="CQD28" i="4" s="1"/>
  <c r="COW28" i="4"/>
  <c r="COX28" i="4" s="1"/>
  <c r="CNQ28" i="4"/>
  <c r="CNR28" i="4" s="1"/>
  <c r="CMK28" i="4"/>
  <c r="CML28" i="4" s="1"/>
  <c r="CLE28" i="4"/>
  <c r="CLF28" i="4" s="1"/>
  <c r="CJY28" i="4"/>
  <c r="CJZ28" i="4" s="1"/>
  <c r="CIS28" i="4"/>
  <c r="CIT28" i="4" s="1"/>
  <c r="CHM28" i="4"/>
  <c r="CHN28" i="4" s="1"/>
  <c r="CGG28" i="4"/>
  <c r="CGH28" i="4" s="1"/>
  <c r="CFA28" i="4"/>
  <c r="CFB28" i="4" s="1"/>
  <c r="CDU28" i="4"/>
  <c r="CDV28" i="4" s="1"/>
  <c r="CCO28" i="4"/>
  <c r="CCP28" i="4" s="1"/>
  <c r="CBI28" i="4"/>
  <c r="CBJ28" i="4" s="1"/>
  <c r="CAC28" i="4"/>
  <c r="CAD28" i="4" s="1"/>
  <c r="BYW28" i="4"/>
  <c r="BYX28" i="4" s="1"/>
  <c r="BXQ28" i="4"/>
  <c r="BXR28" i="4" s="1"/>
  <c r="BWK28" i="4"/>
  <c r="BWL28" i="4" s="1"/>
  <c r="BVE28" i="4"/>
  <c r="BVF28" i="4" s="1"/>
  <c r="BTY28" i="4"/>
  <c r="BTZ28" i="4" s="1"/>
  <c r="BSS28" i="4"/>
  <c r="BST28" i="4" s="1"/>
  <c r="BRM28" i="4"/>
  <c r="BRN28" i="4" s="1"/>
  <c r="BQG28" i="4"/>
  <c r="BQH28" i="4" s="1"/>
  <c r="BPA28" i="4"/>
  <c r="BPB28" i="4" s="1"/>
  <c r="BNU28" i="4"/>
  <c r="BNV28" i="4" s="1"/>
  <c r="BMO28" i="4"/>
  <c r="BMP28" i="4" s="1"/>
  <c r="BLI28" i="4"/>
  <c r="BLJ28" i="4" s="1"/>
  <c r="BKC28" i="4"/>
  <c r="BKD28" i="4" s="1"/>
  <c r="BIW28" i="4"/>
  <c r="BIX28" i="4" s="1"/>
  <c r="BHQ28" i="4"/>
  <c r="BHR28" i="4" s="1"/>
  <c r="BGK28" i="4"/>
  <c r="BGL28" i="4" s="1"/>
  <c r="BFE28" i="4"/>
  <c r="BFF28" i="4" s="1"/>
  <c r="BDY28" i="4"/>
  <c r="BDZ28" i="4" s="1"/>
  <c r="BCS28" i="4"/>
  <c r="BCT28" i="4" s="1"/>
  <c r="BBM28" i="4"/>
  <c r="BBN28" i="4" s="1"/>
  <c r="BAG28" i="4"/>
  <c r="BAH28" i="4" s="1"/>
  <c r="AZA28" i="4"/>
  <c r="AZB28" i="4" s="1"/>
  <c r="AXU28" i="4"/>
  <c r="AXV28" i="4" s="1"/>
  <c r="AWO28" i="4"/>
  <c r="AWP28" i="4" s="1"/>
  <c r="AVI28" i="4"/>
  <c r="AVJ28" i="4" s="1"/>
  <c r="AUC28" i="4"/>
  <c r="AUD28" i="4" s="1"/>
  <c r="ASW28" i="4"/>
  <c r="ASX28" i="4" s="1"/>
  <c r="ARQ28" i="4"/>
  <c r="ARR28" i="4" s="1"/>
  <c r="AQK28" i="4"/>
  <c r="AQL28" i="4" s="1"/>
  <c r="APE28" i="4"/>
  <c r="APF28" i="4" s="1"/>
  <c r="ANY28" i="4"/>
  <c r="ANZ28" i="4" s="1"/>
  <c r="AMS28" i="4"/>
  <c r="AMT28" i="4" s="1"/>
  <c r="ALM28" i="4"/>
  <c r="ALN28" i="4" s="1"/>
  <c r="AKG28" i="4"/>
  <c r="AKH28" i="4" s="1"/>
  <c r="AJA28" i="4"/>
  <c r="AJB28" i="4" s="1"/>
  <c r="AHU28" i="4"/>
  <c r="AHV28" i="4" s="1"/>
  <c r="AGO28" i="4"/>
  <c r="AGP28" i="4" s="1"/>
  <c r="AFI28" i="4"/>
  <c r="AFJ28" i="4" s="1"/>
  <c r="AEC28" i="4"/>
  <c r="AED28" i="4" s="1"/>
  <c r="ACW28" i="4"/>
  <c r="ACX28" i="4" s="1"/>
  <c r="ABQ28" i="4"/>
  <c r="ABR28" i="4" s="1"/>
  <c r="AAK28" i="4"/>
  <c r="AAL28" i="4" s="1"/>
  <c r="ZE28" i="4"/>
  <c r="ZF28" i="4" s="1"/>
  <c r="XY28" i="4"/>
  <c r="XZ28" i="4" s="1"/>
  <c r="WS28" i="4"/>
  <c r="WT28" i="4" s="1"/>
  <c r="VM28" i="4"/>
  <c r="VN28" i="4" s="1"/>
  <c r="UG28" i="4"/>
  <c r="UH28" i="4" s="1"/>
  <c r="TA28" i="4"/>
  <c r="TB28" i="4" s="1"/>
  <c r="RU28" i="4"/>
  <c r="RV28" i="4" s="1"/>
  <c r="QO28" i="4"/>
  <c r="QP28" i="4" s="1"/>
  <c r="PI28" i="4"/>
  <c r="PJ28" i="4" s="1"/>
  <c r="PMW28" i="4"/>
  <c r="PMX28" i="4" s="1"/>
  <c r="MMC28" i="4"/>
  <c r="MMD28" i="4" s="1"/>
  <c r="KBQ28" i="4"/>
  <c r="KBR28" i="4" s="1"/>
  <c r="IRQ28" i="4"/>
  <c r="IRR28" i="4" s="1"/>
  <c r="IOG28" i="4"/>
  <c r="IOH28" i="4" s="1"/>
  <c r="IHU28" i="4"/>
  <c r="IHV28" i="4" s="1"/>
  <c r="IEK28" i="4"/>
  <c r="IEL28" i="4" s="1"/>
  <c r="HXY28" i="4"/>
  <c r="HXZ28" i="4" s="1"/>
  <c r="HUO28" i="4"/>
  <c r="HUP28" i="4" s="1"/>
  <c r="HOC28" i="4"/>
  <c r="HOD28" i="4" s="1"/>
  <c r="HKS28" i="4"/>
  <c r="HKT28" i="4" s="1"/>
  <c r="HEG28" i="4"/>
  <c r="HEH28" i="4" s="1"/>
  <c r="HAW28" i="4"/>
  <c r="HAX28" i="4" s="1"/>
  <c r="GYK28" i="4"/>
  <c r="GYL28" i="4" s="1"/>
  <c r="GSG28" i="4"/>
  <c r="GSH28" i="4" s="1"/>
  <c r="GQC28" i="4"/>
  <c r="GQD28" i="4" s="1"/>
  <c r="GOG28" i="4"/>
  <c r="GOH28" i="4" s="1"/>
  <c r="GIK28" i="4"/>
  <c r="GIL28" i="4" s="1"/>
  <c r="PDA28" i="4"/>
  <c r="PDB28" i="4" s="1"/>
  <c r="MCG28" i="4"/>
  <c r="MCH28" i="4" s="1"/>
  <c r="JAG28" i="4"/>
  <c r="JAH28" i="4" s="1"/>
  <c r="IUK28" i="4"/>
  <c r="IUL28" i="4" s="1"/>
  <c r="INY28" i="4"/>
  <c r="INZ28" i="4" s="1"/>
  <c r="IKO28" i="4"/>
  <c r="IKP28" i="4" s="1"/>
  <c r="IEC28" i="4"/>
  <c r="IED28" i="4" s="1"/>
  <c r="IAS28" i="4"/>
  <c r="IAT28" i="4" s="1"/>
  <c r="HUG28" i="4"/>
  <c r="HUH28" i="4" s="1"/>
  <c r="HQW28" i="4"/>
  <c r="HQX28" i="4" s="1"/>
  <c r="HKK28" i="4"/>
  <c r="HKL28" i="4" s="1"/>
  <c r="HHA28" i="4"/>
  <c r="HHB28" i="4" s="1"/>
  <c r="HAO28" i="4"/>
  <c r="HAP28" i="4" s="1"/>
  <c r="GYC28" i="4"/>
  <c r="GYD28" i="4" s="1"/>
  <c r="GVY28" i="4"/>
  <c r="GVZ28" i="4" s="1"/>
  <c r="GTU28" i="4"/>
  <c r="GTV28" i="4" s="1"/>
  <c r="GRY28" i="4"/>
  <c r="GRZ28" i="4" s="1"/>
  <c r="GMC28" i="4"/>
  <c r="GMD28" i="4" s="1"/>
  <c r="GJY28" i="4"/>
  <c r="GJZ28" i="4" s="1"/>
  <c r="GIC28" i="4"/>
  <c r="GID28" i="4" s="1"/>
  <c r="GGO28" i="4"/>
  <c r="GGP28" i="4" s="1"/>
  <c r="GFI28" i="4"/>
  <c r="GFJ28" i="4" s="1"/>
  <c r="GEC28" i="4"/>
  <c r="GED28" i="4" s="1"/>
  <c r="GCW28" i="4"/>
  <c r="GCX28" i="4" s="1"/>
  <c r="GBQ28" i="4"/>
  <c r="GBR28" i="4" s="1"/>
  <c r="GAK28" i="4"/>
  <c r="GAL28" i="4" s="1"/>
  <c r="FZE28" i="4"/>
  <c r="FZF28" i="4" s="1"/>
  <c r="FXY28" i="4"/>
  <c r="FXZ28" i="4" s="1"/>
  <c r="FWS28" i="4"/>
  <c r="FWT28" i="4" s="1"/>
  <c r="FVM28" i="4"/>
  <c r="FVN28" i="4" s="1"/>
  <c r="FUG28" i="4"/>
  <c r="FUH28" i="4" s="1"/>
  <c r="FTA28" i="4"/>
  <c r="FTB28" i="4" s="1"/>
  <c r="FRU28" i="4"/>
  <c r="FRV28" i="4" s="1"/>
  <c r="FQO28" i="4"/>
  <c r="FQP28" i="4" s="1"/>
  <c r="FPI28" i="4"/>
  <c r="FPJ28" i="4" s="1"/>
  <c r="FOC28" i="4"/>
  <c r="FOD28" i="4" s="1"/>
  <c r="FMW28" i="4"/>
  <c r="FMX28" i="4" s="1"/>
  <c r="FLQ28" i="4"/>
  <c r="FLR28" i="4" s="1"/>
  <c r="FKK28" i="4"/>
  <c r="FKL28" i="4" s="1"/>
  <c r="FJE28" i="4"/>
  <c r="FJF28" i="4" s="1"/>
  <c r="FHY28" i="4"/>
  <c r="FHZ28" i="4" s="1"/>
  <c r="FGS28" i="4"/>
  <c r="FGT28" i="4" s="1"/>
  <c r="FFM28" i="4"/>
  <c r="FFN28" i="4" s="1"/>
  <c r="FEG28" i="4"/>
  <c r="FEH28" i="4" s="1"/>
  <c r="FDA28" i="4"/>
  <c r="FDB28" i="4" s="1"/>
  <c r="FBU28" i="4"/>
  <c r="FBV28" i="4" s="1"/>
  <c r="FAO28" i="4"/>
  <c r="FAP28" i="4" s="1"/>
  <c r="EZI28" i="4"/>
  <c r="EZJ28" i="4" s="1"/>
  <c r="EYC28" i="4"/>
  <c r="EYD28" i="4" s="1"/>
  <c r="EWW28" i="4"/>
  <c r="EWX28" i="4" s="1"/>
  <c r="EVQ28" i="4"/>
  <c r="EVR28" i="4" s="1"/>
  <c r="EUK28" i="4"/>
  <c r="EUL28" i="4" s="1"/>
  <c r="ETE28" i="4"/>
  <c r="ETF28" i="4" s="1"/>
  <c r="ERY28" i="4"/>
  <c r="ERZ28" i="4" s="1"/>
  <c r="EQS28" i="4"/>
  <c r="EQT28" i="4" s="1"/>
  <c r="EPM28" i="4"/>
  <c r="EPN28" i="4" s="1"/>
  <c r="EOG28" i="4"/>
  <c r="EOH28" i="4" s="1"/>
  <c r="ENA28" i="4"/>
  <c r="ENB28" i="4" s="1"/>
  <c r="ELU28" i="4"/>
  <c r="ELV28" i="4" s="1"/>
  <c r="EKO28" i="4"/>
  <c r="EKP28" i="4" s="1"/>
  <c r="EJI28" i="4"/>
  <c r="EJJ28" i="4" s="1"/>
  <c r="EIC28" i="4"/>
  <c r="EID28" i="4" s="1"/>
  <c r="EGW28" i="4"/>
  <c r="EGX28" i="4" s="1"/>
  <c r="EFQ28" i="4"/>
  <c r="EFR28" i="4" s="1"/>
  <c r="EEK28" i="4"/>
  <c r="EEL28" i="4" s="1"/>
  <c r="EDE28" i="4"/>
  <c r="EDF28" i="4" s="1"/>
  <c r="EBY28" i="4"/>
  <c r="EBZ28" i="4" s="1"/>
  <c r="EAS28" i="4"/>
  <c r="EAT28" i="4" s="1"/>
  <c r="DZM28" i="4"/>
  <c r="DZN28" i="4" s="1"/>
  <c r="DYG28" i="4"/>
  <c r="DYH28" i="4" s="1"/>
  <c r="DXA28" i="4"/>
  <c r="DXB28" i="4" s="1"/>
  <c r="DVU28" i="4"/>
  <c r="DVV28" i="4" s="1"/>
  <c r="DUO28" i="4"/>
  <c r="DUP28" i="4" s="1"/>
  <c r="DTI28" i="4"/>
  <c r="DTJ28" i="4" s="1"/>
  <c r="DSC28" i="4"/>
  <c r="DSD28" i="4" s="1"/>
  <c r="DQW28" i="4"/>
  <c r="DQX28" i="4" s="1"/>
  <c r="DPQ28" i="4"/>
  <c r="DPR28" i="4" s="1"/>
  <c r="DOK28" i="4"/>
  <c r="DOL28" i="4" s="1"/>
  <c r="DNE28" i="4"/>
  <c r="DNF28" i="4" s="1"/>
  <c r="DLY28" i="4"/>
  <c r="DLZ28" i="4" s="1"/>
  <c r="DKS28" i="4"/>
  <c r="DKT28" i="4" s="1"/>
  <c r="DJM28" i="4"/>
  <c r="DJN28" i="4" s="1"/>
  <c r="DIG28" i="4"/>
  <c r="DIH28" i="4" s="1"/>
  <c r="DHA28" i="4"/>
  <c r="DHB28" i="4" s="1"/>
  <c r="DFU28" i="4"/>
  <c r="DFV28" i="4" s="1"/>
  <c r="DEO28" i="4"/>
  <c r="DEP28" i="4" s="1"/>
  <c r="DDI28" i="4"/>
  <c r="DDJ28" i="4" s="1"/>
  <c r="DCC28" i="4"/>
  <c r="DCD28" i="4" s="1"/>
  <c r="DAW28" i="4"/>
  <c r="DAX28" i="4" s="1"/>
  <c r="CZQ28" i="4"/>
  <c r="CZR28" i="4" s="1"/>
  <c r="CYK28" i="4"/>
  <c r="CYL28" i="4" s="1"/>
  <c r="CXE28" i="4"/>
  <c r="CXF28" i="4" s="1"/>
  <c r="CVY28" i="4"/>
  <c r="CVZ28" i="4" s="1"/>
  <c r="CUS28" i="4"/>
  <c r="CUT28" i="4" s="1"/>
  <c r="CTM28" i="4"/>
  <c r="CTN28" i="4" s="1"/>
  <c r="CSG28" i="4"/>
  <c r="CSH28" i="4" s="1"/>
  <c r="CRA28" i="4"/>
  <c r="CRB28" i="4" s="1"/>
  <c r="CPU28" i="4"/>
  <c r="CPV28" i="4" s="1"/>
  <c r="COO28" i="4"/>
  <c r="COP28" i="4" s="1"/>
  <c r="CNI28" i="4"/>
  <c r="CNJ28" i="4" s="1"/>
  <c r="CMC28" i="4"/>
  <c r="CMD28" i="4" s="1"/>
  <c r="CKW28" i="4"/>
  <c r="CKX28" i="4" s="1"/>
  <c r="CJQ28" i="4"/>
  <c r="CJR28" i="4" s="1"/>
  <c r="CIK28" i="4"/>
  <c r="CIL28" i="4" s="1"/>
  <c r="CHE28" i="4"/>
  <c r="CHF28" i="4" s="1"/>
  <c r="CFY28" i="4"/>
  <c r="CFZ28" i="4" s="1"/>
  <c r="CES28" i="4"/>
  <c r="CET28" i="4" s="1"/>
  <c r="CDM28" i="4"/>
  <c r="CDN28" i="4" s="1"/>
  <c r="CCG28" i="4"/>
  <c r="CCH28" i="4" s="1"/>
  <c r="CBA28" i="4"/>
  <c r="CBB28" i="4" s="1"/>
  <c r="BZU28" i="4"/>
  <c r="BZV28" i="4" s="1"/>
  <c r="BYO28" i="4"/>
  <c r="BYP28" i="4" s="1"/>
  <c r="BXI28" i="4"/>
  <c r="BXJ28" i="4" s="1"/>
  <c r="BWC28" i="4"/>
  <c r="BWD28" i="4" s="1"/>
  <c r="BUW28" i="4"/>
  <c r="BUX28" i="4" s="1"/>
  <c r="BTQ28" i="4"/>
  <c r="BTR28" i="4" s="1"/>
  <c r="BSK28" i="4"/>
  <c r="BSL28" i="4" s="1"/>
  <c r="BRE28" i="4"/>
  <c r="BRF28" i="4" s="1"/>
  <c r="BPY28" i="4"/>
  <c r="BPZ28" i="4" s="1"/>
  <c r="BOS28" i="4"/>
  <c r="BOT28" i="4" s="1"/>
  <c r="BNM28" i="4"/>
  <c r="BNN28" i="4" s="1"/>
  <c r="BMG28" i="4"/>
  <c r="BMH28" i="4" s="1"/>
  <c r="BLA28" i="4"/>
  <c r="BLB28" i="4" s="1"/>
  <c r="BJU28" i="4"/>
  <c r="BJV28" i="4" s="1"/>
  <c r="BIO28" i="4"/>
  <c r="BIP28" i="4" s="1"/>
  <c r="BHI28" i="4"/>
  <c r="BHJ28" i="4" s="1"/>
  <c r="BGC28" i="4"/>
  <c r="BGD28" i="4" s="1"/>
  <c r="BEW28" i="4"/>
  <c r="BEX28" i="4" s="1"/>
  <c r="BDQ28" i="4"/>
  <c r="BDR28" i="4" s="1"/>
  <c r="BCK28" i="4"/>
  <c r="BCL28" i="4" s="1"/>
  <c r="BBE28" i="4"/>
  <c r="BBF28" i="4" s="1"/>
  <c r="AZY28" i="4"/>
  <c r="AZZ28" i="4" s="1"/>
  <c r="AYS28" i="4"/>
  <c r="AYT28" i="4" s="1"/>
  <c r="AXM28" i="4"/>
  <c r="AXN28" i="4" s="1"/>
  <c r="AWG28" i="4"/>
  <c r="AWH28" i="4" s="1"/>
  <c r="AVA28" i="4"/>
  <c r="AVB28" i="4" s="1"/>
  <c r="ATU28" i="4"/>
  <c r="ATV28" i="4" s="1"/>
  <c r="ASO28" i="4"/>
  <c r="ASP28" i="4" s="1"/>
  <c r="ARI28" i="4"/>
  <c r="ARJ28" i="4" s="1"/>
  <c r="AQC28" i="4"/>
  <c r="AQD28" i="4" s="1"/>
  <c r="AOW28" i="4"/>
  <c r="AOX28" i="4" s="1"/>
  <c r="ANQ28" i="4"/>
  <c r="ANR28" i="4" s="1"/>
  <c r="AMK28" i="4"/>
  <c r="AML28" i="4" s="1"/>
  <c r="ALE28" i="4"/>
  <c r="ALF28" i="4" s="1"/>
  <c r="AJY28" i="4"/>
  <c r="AJZ28" i="4" s="1"/>
  <c r="AIS28" i="4"/>
  <c r="AIT28" i="4" s="1"/>
  <c r="AHM28" i="4"/>
  <c r="AHN28" i="4" s="1"/>
  <c r="AGG28" i="4"/>
  <c r="AGH28" i="4" s="1"/>
  <c r="AFA28" i="4"/>
  <c r="AFB28" i="4" s="1"/>
  <c r="ADU28" i="4"/>
  <c r="ADV28" i="4" s="1"/>
  <c r="ACO28" i="4"/>
  <c r="ACP28" i="4" s="1"/>
  <c r="ABI28" i="4"/>
  <c r="ABJ28" i="4" s="1"/>
  <c r="AAC28" i="4"/>
  <c r="AAD28" i="4" s="1"/>
  <c r="YW28" i="4"/>
  <c r="YX28" i="4" s="1"/>
  <c r="XQ28" i="4"/>
  <c r="XR28" i="4" s="1"/>
  <c r="WK28" i="4"/>
  <c r="WL28" i="4" s="1"/>
  <c r="VE28" i="4"/>
  <c r="VF28" i="4" s="1"/>
  <c r="TY28" i="4"/>
  <c r="TZ28" i="4" s="1"/>
  <c r="SS28" i="4"/>
  <c r="ST28" i="4" s="1"/>
  <c r="RM28" i="4"/>
  <c r="RN28" i="4" s="1"/>
  <c r="QG28" i="4"/>
  <c r="QH28" i="4" s="1"/>
  <c r="OTE28" i="4"/>
  <c r="OTF28" i="4" s="1"/>
  <c r="LSK28" i="4"/>
  <c r="LSL28" i="4" s="1"/>
  <c r="JVE28" i="4"/>
  <c r="JVF28" i="4" s="1"/>
  <c r="IUC28" i="4"/>
  <c r="IUD28" i="4" s="1"/>
  <c r="IQS28" i="4"/>
  <c r="IQT28" i="4" s="1"/>
  <c r="IKG28" i="4"/>
  <c r="IKH28" i="4" s="1"/>
  <c r="IGW28" i="4"/>
  <c r="IGX28" i="4" s="1"/>
  <c r="IAK28" i="4"/>
  <c r="IAL28" i="4" s="1"/>
  <c r="HXA28" i="4"/>
  <c r="HXB28" i="4" s="1"/>
  <c r="HQO28" i="4"/>
  <c r="HQP28" i="4" s="1"/>
  <c r="HNE28" i="4"/>
  <c r="HNF28" i="4" s="1"/>
  <c r="HGS28" i="4"/>
  <c r="HGT28" i="4" s="1"/>
  <c r="HDI28" i="4"/>
  <c r="HDJ28" i="4" s="1"/>
  <c r="GVQ28" i="4"/>
  <c r="GVR28" i="4" s="1"/>
  <c r="GPU28" i="4"/>
  <c r="GPV28" i="4" s="1"/>
  <c r="GNQ28" i="4"/>
  <c r="GNR28" i="4" s="1"/>
  <c r="GLU28" i="4"/>
  <c r="GLV28" i="4" s="1"/>
  <c r="NZM28" i="4"/>
  <c r="NZN28" i="4" s="1"/>
  <c r="KYS28" i="4"/>
  <c r="KYT28" i="4" s="1"/>
  <c r="IWO28" i="4"/>
  <c r="IWP28" i="4" s="1"/>
  <c r="ITE28" i="4"/>
  <c r="ITF28" i="4" s="1"/>
  <c r="IMS28" i="4"/>
  <c r="IMT28" i="4" s="1"/>
  <c r="IJI28" i="4"/>
  <c r="IJJ28" i="4" s="1"/>
  <c r="ICW28" i="4"/>
  <c r="ICX28" i="4" s="1"/>
  <c r="HZM28" i="4"/>
  <c r="HZN28" i="4" s="1"/>
  <c r="HTA28" i="4"/>
  <c r="HTB28" i="4" s="1"/>
  <c r="HPQ28" i="4"/>
  <c r="HPR28" i="4" s="1"/>
  <c r="HJE28" i="4"/>
  <c r="HJF28" i="4" s="1"/>
  <c r="HFU28" i="4"/>
  <c r="HFV28" i="4" s="1"/>
  <c r="GZQ28" i="4"/>
  <c r="GZR28" i="4" s="1"/>
  <c r="GXE28" i="4"/>
  <c r="GXF28" i="4" s="1"/>
  <c r="GVA28" i="4"/>
  <c r="GVB28" i="4" s="1"/>
  <c r="GTE28" i="4"/>
  <c r="GTF28" i="4" s="1"/>
  <c r="GNI28" i="4"/>
  <c r="GNJ28" i="4" s="1"/>
  <c r="GLE28" i="4"/>
  <c r="GLF28" i="4" s="1"/>
  <c r="GJI28" i="4"/>
  <c r="GJJ28" i="4" s="1"/>
  <c r="OJI28" i="4"/>
  <c r="OJJ28" i="4" s="1"/>
  <c r="IGO28" i="4"/>
  <c r="IGP28" i="4" s="1"/>
  <c r="GBI28" i="4"/>
  <c r="GBJ28" i="4" s="1"/>
  <c r="FRM28" i="4"/>
  <c r="FRN28" i="4" s="1"/>
  <c r="FHQ28" i="4"/>
  <c r="FHR28" i="4" s="1"/>
  <c r="EXU28" i="4"/>
  <c r="EXV28" i="4" s="1"/>
  <c r="ENY28" i="4"/>
  <c r="ENZ28" i="4" s="1"/>
  <c r="EEC28" i="4"/>
  <c r="EED28" i="4" s="1"/>
  <c r="DUG28" i="4"/>
  <c r="DUH28" i="4" s="1"/>
  <c r="DKK28" i="4"/>
  <c r="DKL28" i="4" s="1"/>
  <c r="DAO28" i="4"/>
  <c r="DAP28" i="4" s="1"/>
  <c r="CQS28" i="4"/>
  <c r="CQT28" i="4" s="1"/>
  <c r="CGW28" i="4"/>
  <c r="CGX28" i="4" s="1"/>
  <c r="BXA28" i="4"/>
  <c r="BXB28" i="4" s="1"/>
  <c r="BNE28" i="4"/>
  <c r="BNF28" i="4" s="1"/>
  <c r="BDI28" i="4"/>
  <c r="BDJ28" i="4" s="1"/>
  <c r="AZI28" i="4"/>
  <c r="AZJ28" i="4" s="1"/>
  <c r="AVY28" i="4"/>
  <c r="AVZ28" i="4" s="1"/>
  <c r="APM28" i="4"/>
  <c r="APN28" i="4" s="1"/>
  <c r="AMC28" i="4"/>
  <c r="AMD28" i="4" s="1"/>
  <c r="AFQ28" i="4"/>
  <c r="AFR28" i="4" s="1"/>
  <c r="ACG28" i="4"/>
  <c r="ACH28" i="4" s="1"/>
  <c r="VU28" i="4"/>
  <c r="VV28" i="4" s="1"/>
  <c r="SK28" i="4"/>
  <c r="SL28" i="4" s="1"/>
  <c r="NU28" i="4"/>
  <c r="NV28" i="4" s="1"/>
  <c r="MO28" i="4"/>
  <c r="MP28" i="4" s="1"/>
  <c r="LI28" i="4"/>
  <c r="LJ28" i="4" s="1"/>
  <c r="KC28" i="4"/>
  <c r="KD28" i="4" s="1"/>
  <c r="IW28" i="4"/>
  <c r="IX28" i="4" s="1"/>
  <c r="HQ28" i="4"/>
  <c r="HR28" i="4" s="1"/>
  <c r="GK28" i="4"/>
  <c r="GL28" i="4" s="1"/>
  <c r="FE28" i="4"/>
  <c r="FF28" i="4" s="1"/>
  <c r="DY28" i="4"/>
  <c r="DZ28" i="4" s="1"/>
  <c r="FAG28" i="4"/>
  <c r="FAH28" i="4" s="1"/>
  <c r="LIO28" i="4"/>
  <c r="LIP28" i="4" s="1"/>
  <c r="IDE28" i="4"/>
  <c r="IDF28" i="4" s="1"/>
  <c r="HDA28" i="4"/>
  <c r="HDB28" i="4" s="1"/>
  <c r="GAC28" i="4"/>
  <c r="GAD28" i="4" s="1"/>
  <c r="FQG28" i="4"/>
  <c r="FQH28" i="4" s="1"/>
  <c r="FGK28" i="4"/>
  <c r="FGL28" i="4" s="1"/>
  <c r="EWO28" i="4"/>
  <c r="EWP28" i="4" s="1"/>
  <c r="EMS28" i="4"/>
  <c r="EMT28" i="4" s="1"/>
  <c r="ECW28" i="4"/>
  <c r="ECX28" i="4" s="1"/>
  <c r="DTA28" i="4"/>
  <c r="DTB28" i="4" s="1"/>
  <c r="DJE28" i="4"/>
  <c r="DJF28" i="4" s="1"/>
  <c r="CZI28" i="4"/>
  <c r="CZJ28" i="4" s="1"/>
  <c r="CPM28" i="4"/>
  <c r="CPN28" i="4" s="1"/>
  <c r="CFQ28" i="4"/>
  <c r="CFR28" i="4" s="1"/>
  <c r="BVU28" i="4"/>
  <c r="BVV28" i="4" s="1"/>
  <c r="BLY28" i="4"/>
  <c r="BLZ28" i="4" s="1"/>
  <c r="BDA28" i="4"/>
  <c r="BDB28" i="4" s="1"/>
  <c r="AVQ28" i="4"/>
  <c r="AVR28" i="4" s="1"/>
  <c r="ASG28" i="4"/>
  <c r="ASH28" i="4" s="1"/>
  <c r="ALU28" i="4"/>
  <c r="ALV28" i="4" s="1"/>
  <c r="AIK28" i="4"/>
  <c r="AIL28" i="4" s="1"/>
  <c r="ABY28" i="4"/>
  <c r="ABZ28" i="4" s="1"/>
  <c r="YO28" i="4"/>
  <c r="YP28" i="4" s="1"/>
  <c r="SC28" i="4"/>
  <c r="SD28" i="4" s="1"/>
  <c r="PA28" i="4"/>
  <c r="PB28" i="4" s="1"/>
  <c r="FTY28" i="4"/>
  <c r="FTZ28" i="4" s="1"/>
  <c r="BFU28" i="4"/>
  <c r="BFV28" i="4" s="1"/>
  <c r="ANA28" i="4"/>
  <c r="ANB28" i="4" s="1"/>
  <c r="TI28" i="4"/>
  <c r="TJ28" i="4" s="1"/>
  <c r="LQ28" i="4"/>
  <c r="LR28" i="4" s="1"/>
  <c r="FM28" i="4"/>
  <c r="FN28" i="4" s="1"/>
  <c r="JRU28" i="4"/>
  <c r="JRV28" i="4" s="1"/>
  <c r="GZY28" i="4"/>
  <c r="GZZ28" i="4" s="1"/>
  <c r="GJQ28" i="4"/>
  <c r="GJR28" i="4" s="1"/>
  <c r="FYW28" i="4"/>
  <c r="FYX28" i="4" s="1"/>
  <c r="FPA28" i="4"/>
  <c r="FPB28" i="4" s="1"/>
  <c r="FFE28" i="4"/>
  <c r="FFF28" i="4" s="1"/>
  <c r="EVI28" i="4"/>
  <c r="EVJ28" i="4" s="1"/>
  <c r="ELM28" i="4"/>
  <c r="ELN28" i="4" s="1"/>
  <c r="EBQ28" i="4"/>
  <c r="EBR28" i="4" s="1"/>
  <c r="DRU28" i="4"/>
  <c r="DRV28" i="4" s="1"/>
  <c r="DHY28" i="4"/>
  <c r="DHZ28" i="4" s="1"/>
  <c r="CYC28" i="4"/>
  <c r="CYD28" i="4" s="1"/>
  <c r="COG28" i="4"/>
  <c r="COH28" i="4" s="1"/>
  <c r="CEK28" i="4"/>
  <c r="CEL28" i="4" s="1"/>
  <c r="BUO28" i="4"/>
  <c r="BUP28" i="4" s="1"/>
  <c r="BKS28" i="4"/>
  <c r="BKT28" i="4" s="1"/>
  <c r="BCC28" i="4"/>
  <c r="BCD28" i="4" s="1"/>
  <c r="AYK28" i="4"/>
  <c r="AYL28" i="4" s="1"/>
  <c r="ARY28" i="4"/>
  <c r="ARZ28" i="4" s="1"/>
  <c r="AOO28" i="4"/>
  <c r="AOP28" i="4" s="1"/>
  <c r="AIC28" i="4"/>
  <c r="AID28" i="4" s="1"/>
  <c r="AES28" i="4"/>
  <c r="AET28" i="4" s="1"/>
  <c r="YG28" i="4"/>
  <c r="YH28" i="4" s="1"/>
  <c r="UW28" i="4"/>
  <c r="UX28" i="4" s="1"/>
  <c r="OS28" i="4"/>
  <c r="OT28" i="4" s="1"/>
  <c r="NM28" i="4"/>
  <c r="NN28" i="4" s="1"/>
  <c r="MG28" i="4"/>
  <c r="MH28" i="4" s="1"/>
  <c r="LA28" i="4"/>
  <c r="LB28" i="4" s="1"/>
  <c r="JU28" i="4"/>
  <c r="JV28" i="4" s="1"/>
  <c r="IO28" i="4"/>
  <c r="IP28" i="4" s="1"/>
  <c r="HI28" i="4"/>
  <c r="HJ28" i="4" s="1"/>
  <c r="GC28" i="4"/>
  <c r="GD28" i="4" s="1"/>
  <c r="EW28" i="4"/>
  <c r="EX28" i="4" s="1"/>
  <c r="DQ28" i="4"/>
  <c r="DR28" i="4" s="1"/>
  <c r="HMW28" i="4"/>
  <c r="HMX28" i="4" s="1"/>
  <c r="EQK28" i="4"/>
  <c r="EQL28" i="4" s="1"/>
  <c r="DMW28" i="4"/>
  <c r="DMX28" i="4" s="1"/>
  <c r="CTE28" i="4"/>
  <c r="CTF28" i="4" s="1"/>
  <c r="BZM28" i="4"/>
  <c r="BZN28" i="4" s="1"/>
  <c r="AWW28" i="4"/>
  <c r="AWX28" i="4" s="1"/>
  <c r="ZU28" i="4"/>
  <c r="ZV28" i="4" s="1"/>
  <c r="OC28" i="4"/>
  <c r="OD28" i="4" s="1"/>
  <c r="HY28" i="4"/>
  <c r="HZ28" i="4" s="1"/>
  <c r="IWW28" i="4"/>
  <c r="IWX28" i="4" s="1"/>
  <c r="HWS28" i="4"/>
  <c r="HWT28" i="4" s="1"/>
  <c r="GXM28" i="4"/>
  <c r="GXN28" i="4" s="1"/>
  <c r="GHM28" i="4"/>
  <c r="GHN28" i="4" s="1"/>
  <c r="FXQ28" i="4"/>
  <c r="FXR28" i="4" s="1"/>
  <c r="FNU28" i="4"/>
  <c r="FNV28" i="4" s="1"/>
  <c r="FDY28" i="4"/>
  <c r="FDZ28" i="4" s="1"/>
  <c r="EUC28" i="4"/>
  <c r="EUD28" i="4" s="1"/>
  <c r="EKG28" i="4"/>
  <c r="EKH28" i="4" s="1"/>
  <c r="EAK28" i="4"/>
  <c r="EAL28" i="4" s="1"/>
  <c r="DQO28" i="4"/>
  <c r="DQP28" i="4" s="1"/>
  <c r="DGS28" i="4"/>
  <c r="DGT28" i="4" s="1"/>
  <c r="CWW28" i="4"/>
  <c r="CWX28" i="4" s="1"/>
  <c r="CNA28" i="4"/>
  <c r="CNB28" i="4" s="1"/>
  <c r="CDE28" i="4"/>
  <c r="CDF28" i="4" s="1"/>
  <c r="BTI28" i="4"/>
  <c r="BTJ28" i="4" s="1"/>
  <c r="BJM28" i="4"/>
  <c r="BJN28" i="4" s="1"/>
  <c r="BBU28" i="4"/>
  <c r="BBV28" i="4" s="1"/>
  <c r="AYC28" i="4"/>
  <c r="AYD28" i="4" s="1"/>
  <c r="AUS28" i="4"/>
  <c r="AUT28" i="4" s="1"/>
  <c r="AOG28" i="4"/>
  <c r="AOH28" i="4" s="1"/>
  <c r="AKW28" i="4"/>
  <c r="AKX28" i="4" s="1"/>
  <c r="AEK28" i="4"/>
  <c r="AEL28" i="4" s="1"/>
  <c r="ABA28" i="4"/>
  <c r="ABB28" i="4" s="1"/>
  <c r="UO28" i="4"/>
  <c r="UP28" i="4" s="1"/>
  <c r="RE28" i="4"/>
  <c r="RF28" i="4" s="1"/>
  <c r="GDU28" i="4"/>
  <c r="GDV28" i="4" s="1"/>
  <c r="ADE28" i="4"/>
  <c r="ADF28" i="4" s="1"/>
  <c r="JE28" i="4"/>
  <c r="JF28" i="4" s="1"/>
  <c r="HTI28" i="4"/>
  <c r="HTJ28" i="4" s="1"/>
  <c r="GGG28" i="4"/>
  <c r="GGH28" i="4" s="1"/>
  <c r="FWK28" i="4"/>
  <c r="FWL28" i="4" s="1"/>
  <c r="FMO28" i="4"/>
  <c r="FMP28" i="4" s="1"/>
  <c r="FCS28" i="4"/>
  <c r="FCT28" i="4" s="1"/>
  <c r="ESW28" i="4"/>
  <c r="ESX28" i="4" s="1"/>
  <c r="EJA28" i="4"/>
  <c r="EJB28" i="4" s="1"/>
  <c r="DZE28" i="4"/>
  <c r="DZF28" i="4" s="1"/>
  <c r="DPI28" i="4"/>
  <c r="DPJ28" i="4" s="1"/>
  <c r="DFM28" i="4"/>
  <c r="DFN28" i="4" s="1"/>
  <c r="CVQ28" i="4"/>
  <c r="CVR28" i="4" s="1"/>
  <c r="CLU28" i="4"/>
  <c r="CLV28" i="4" s="1"/>
  <c r="CBY28" i="4"/>
  <c r="CBZ28" i="4" s="1"/>
  <c r="BSC28" i="4"/>
  <c r="BSD28" i="4" s="1"/>
  <c r="BIG28" i="4"/>
  <c r="BIH28" i="4" s="1"/>
  <c r="BAW28" i="4"/>
  <c r="BAX28" i="4" s="1"/>
  <c r="AUK28" i="4"/>
  <c r="AUL28" i="4" s="1"/>
  <c r="ARA28" i="4"/>
  <c r="ARB28" i="4" s="1"/>
  <c r="AKO28" i="4"/>
  <c r="AKP28" i="4" s="1"/>
  <c r="AHE28" i="4"/>
  <c r="AHF28" i="4" s="1"/>
  <c r="AAS28" i="4"/>
  <c r="AAT28" i="4" s="1"/>
  <c r="XI28" i="4"/>
  <c r="XJ28" i="4" s="1"/>
  <c r="QW28" i="4"/>
  <c r="QX28" i="4" s="1"/>
  <c r="OK28" i="4"/>
  <c r="OL28" i="4" s="1"/>
  <c r="NE28" i="4"/>
  <c r="NF28" i="4" s="1"/>
  <c r="LY28" i="4"/>
  <c r="LZ28" i="4" s="1"/>
  <c r="KS28" i="4"/>
  <c r="KT28" i="4" s="1"/>
  <c r="JM28" i="4"/>
  <c r="JN28" i="4" s="1"/>
  <c r="IG28" i="4"/>
  <c r="IH28" i="4" s="1"/>
  <c r="HA28" i="4"/>
  <c r="HB28" i="4" s="1"/>
  <c r="FU28" i="4"/>
  <c r="FV28" i="4" s="1"/>
  <c r="EO28" i="4"/>
  <c r="EP28" i="4" s="1"/>
  <c r="DI28" i="4"/>
  <c r="DJ28" i="4" s="1"/>
  <c r="GRI28" i="4"/>
  <c r="GRJ28" i="4" s="1"/>
  <c r="IQK28" i="4"/>
  <c r="IQL28" i="4" s="1"/>
  <c r="GTM28" i="4"/>
  <c r="GTN28" i="4" s="1"/>
  <c r="GFA28" i="4"/>
  <c r="GFB28" i="4" s="1"/>
  <c r="FVE28" i="4"/>
  <c r="FVF28" i="4" s="1"/>
  <c r="FLI28" i="4"/>
  <c r="FLJ28" i="4" s="1"/>
  <c r="FBM28" i="4"/>
  <c r="FBN28" i="4" s="1"/>
  <c r="ERQ28" i="4"/>
  <c r="ERR28" i="4" s="1"/>
  <c r="EHU28" i="4"/>
  <c r="EHV28" i="4" s="1"/>
  <c r="DXY28" i="4"/>
  <c r="DXZ28" i="4" s="1"/>
  <c r="DOC28" i="4"/>
  <c r="DOD28" i="4" s="1"/>
  <c r="DEG28" i="4"/>
  <c r="DEH28" i="4" s="1"/>
  <c r="CUK28" i="4"/>
  <c r="CUL28" i="4" s="1"/>
  <c r="CKO28" i="4"/>
  <c r="CKP28" i="4" s="1"/>
  <c r="CAS28" i="4"/>
  <c r="CAT28" i="4" s="1"/>
  <c r="BQW28" i="4"/>
  <c r="BQX28" i="4" s="1"/>
  <c r="BHA28" i="4"/>
  <c r="BHB28" i="4" s="1"/>
  <c r="BAO28" i="4"/>
  <c r="BAP28" i="4" s="1"/>
  <c r="AXE28" i="4"/>
  <c r="AXF28" i="4" s="1"/>
  <c r="AQS28" i="4"/>
  <c r="AQT28" i="4" s="1"/>
  <c r="ANI28" i="4"/>
  <c r="ANJ28" i="4" s="1"/>
  <c r="AGW28" i="4"/>
  <c r="AGX28" i="4" s="1"/>
  <c r="ADM28" i="4"/>
  <c r="ADN28" i="4" s="1"/>
  <c r="XA28" i="4"/>
  <c r="XB28" i="4" s="1"/>
  <c r="TQ28" i="4"/>
  <c r="TR28" i="4" s="1"/>
  <c r="INA28" i="4"/>
  <c r="INB28" i="4" s="1"/>
  <c r="EGO28" i="4"/>
  <c r="EGP28" i="4" s="1"/>
  <c r="DWS28" i="4"/>
  <c r="DWT28" i="4" s="1"/>
  <c r="DDA28" i="4"/>
  <c r="DDB28" i="4" s="1"/>
  <c r="CJI28" i="4"/>
  <c r="CJJ28" i="4" s="1"/>
  <c r="ATM28" i="4"/>
  <c r="ATN28" i="4" s="1"/>
  <c r="PY28" i="4"/>
  <c r="PZ28" i="4" s="1"/>
  <c r="KK28" i="4"/>
  <c r="KL28" i="4" s="1"/>
  <c r="EG28" i="4"/>
  <c r="EH28" i="4" s="1"/>
  <c r="HJM28" i="4"/>
  <c r="HJN28" i="4" s="1"/>
  <c r="GPM28" i="4"/>
  <c r="GPN28" i="4" s="1"/>
  <c r="GCO28" i="4"/>
  <c r="GCP28" i="4" s="1"/>
  <c r="FSS28" i="4"/>
  <c r="FST28" i="4" s="1"/>
  <c r="FIW28" i="4"/>
  <c r="FIX28" i="4" s="1"/>
  <c r="EZA28" i="4"/>
  <c r="EZB28" i="4" s="1"/>
  <c r="EPE28" i="4"/>
  <c r="EPF28" i="4" s="1"/>
  <c r="EFI28" i="4"/>
  <c r="EFJ28" i="4" s="1"/>
  <c r="DVM28" i="4"/>
  <c r="DVN28" i="4" s="1"/>
  <c r="DLQ28" i="4"/>
  <c r="DLR28" i="4" s="1"/>
  <c r="DBU28" i="4"/>
  <c r="DBV28" i="4" s="1"/>
  <c r="CRY28" i="4"/>
  <c r="CRZ28" i="4" s="1"/>
  <c r="CIC28" i="4"/>
  <c r="CID28" i="4" s="1"/>
  <c r="BYG28" i="4"/>
  <c r="BYH28" i="4" s="1"/>
  <c r="BOK28" i="4"/>
  <c r="BOL28" i="4" s="1"/>
  <c r="BEO28" i="4"/>
  <c r="BEP28" i="4" s="1"/>
  <c r="AZQ28" i="4"/>
  <c r="AZR28" i="4" s="1"/>
  <c r="ATE28" i="4"/>
  <c r="ATF28" i="4" s="1"/>
  <c r="APU28" i="4"/>
  <c r="APV28" i="4" s="1"/>
  <c r="AJI28" i="4"/>
  <c r="AJJ28" i="4" s="1"/>
  <c r="AFY28" i="4"/>
  <c r="AFZ28" i="4" s="1"/>
  <c r="ZM28" i="4"/>
  <c r="ZN28" i="4" s="1"/>
  <c r="WC28" i="4"/>
  <c r="WD28" i="4" s="1"/>
  <c r="PQ28" i="4"/>
  <c r="PR28" i="4" s="1"/>
  <c r="FKC28" i="4"/>
  <c r="FKD28" i="4" s="1"/>
  <c r="BPQ28" i="4"/>
  <c r="BPR28" i="4" s="1"/>
  <c r="AJQ28" i="4"/>
  <c r="AJR28" i="4" s="1"/>
  <c r="MW28" i="4"/>
  <c r="MX28" i="4" s="1"/>
  <c r="GS28" i="4"/>
  <c r="GT28" i="4" s="1"/>
  <c r="H53" i="37" l="1"/>
  <c r="K206" i="4"/>
  <c r="I53" i="37" s="1"/>
  <c r="M74" i="4"/>
  <c r="L206" i="4"/>
  <c r="I121" i="38" s="1"/>
  <c r="H121" i="38"/>
  <c r="M76" i="4"/>
  <c r="N70" i="4" s="1"/>
  <c r="F33" i="38"/>
  <c r="F23" i="37"/>
  <c r="H47" i="37"/>
  <c r="K198" i="4"/>
  <c r="I47" i="37" s="1"/>
  <c r="M8" i="4"/>
  <c r="M24" i="4"/>
  <c r="H82" i="38"/>
  <c r="L198" i="4"/>
  <c r="I82" i="38" s="1"/>
  <c r="M117" i="4"/>
  <c r="M197" i="4"/>
  <c r="M38" i="4"/>
  <c r="G119" i="10"/>
  <c r="H115" i="10"/>
  <c r="G113" i="10" s="1"/>
  <c r="H113" i="10" s="1"/>
  <c r="H24" i="37"/>
  <c r="I24" i="37"/>
  <c r="H99" i="37"/>
  <c r="I99" i="37"/>
  <c r="H141" i="38"/>
  <c r="I141" i="38"/>
  <c r="H81" i="37"/>
  <c r="I81" i="37"/>
  <c r="H70" i="38"/>
  <c r="N77" i="4"/>
  <c r="M198" i="4"/>
  <c r="M206" i="4"/>
  <c r="J199" i="4"/>
  <c r="H199" i="4"/>
  <c r="F23" i="6"/>
  <c r="G23" i="6" s="1"/>
  <c r="H23" i="6" s="1"/>
  <c r="I23" i="6" s="1"/>
  <c r="J23" i="6" s="1"/>
  <c r="G11" i="6"/>
  <c r="H11" i="6" s="1"/>
  <c r="I11" i="6" s="1"/>
  <c r="J11" i="6" s="1"/>
  <c r="K11" i="6" s="1"/>
  <c r="L11" i="6" s="1"/>
  <c r="F12" i="6"/>
  <c r="L7" i="6"/>
  <c r="E8" i="6"/>
  <c r="L8" i="6" s="1"/>
  <c r="E14" i="6"/>
  <c r="L14" i="6" s="1"/>
  <c r="L13" i="6"/>
  <c r="F24" i="6"/>
  <c r="G24" i="6" s="1"/>
  <c r="H24" i="6" s="1"/>
  <c r="I24" i="6" s="1"/>
  <c r="J24" i="6" s="1"/>
  <c r="H23" i="37" l="1"/>
  <c r="K199" i="4"/>
  <c r="I23" i="37" s="1"/>
  <c r="H33" i="38"/>
  <c r="H153" i="38" s="1"/>
  <c r="L199" i="4"/>
  <c r="J208" i="4"/>
  <c r="I3" i="21" s="1"/>
  <c r="C9" i="21" s="1"/>
  <c r="G125" i="10"/>
  <c r="H125" i="10" s="1"/>
  <c r="I122" i="10" s="1"/>
  <c r="G111" i="4" s="1"/>
  <c r="H119" i="10"/>
  <c r="G117" i="10" s="1"/>
  <c r="H117" i="10" s="1"/>
  <c r="I107" i="10" s="1"/>
  <c r="I70" i="38"/>
  <c r="C15" i="6"/>
  <c r="D15" i="6" s="1"/>
  <c r="E15" i="6" s="1"/>
  <c r="F15" i="6" s="1"/>
  <c r="G15" i="6" s="1"/>
  <c r="C17" i="6"/>
  <c r="D17" i="6" s="1"/>
  <c r="N203" i="4"/>
  <c r="N35" i="4"/>
  <c r="N12" i="4"/>
  <c r="M199" i="4"/>
  <c r="L23" i="6"/>
  <c r="L24" i="6"/>
  <c r="G12" i="6"/>
  <c r="H12" i="6" s="1"/>
  <c r="I12" i="6" s="1"/>
  <c r="J12" i="6" s="1"/>
  <c r="K12" i="6" s="1"/>
  <c r="C5" i="6"/>
  <c r="G153" i="4" l="1"/>
  <c r="G190" i="37" s="1"/>
  <c r="D16" i="6"/>
  <c r="I33" i="38"/>
  <c r="L208" i="4"/>
  <c r="G182" i="37"/>
  <c r="H111" i="4"/>
  <c r="I153" i="38"/>
  <c r="N196" i="4"/>
  <c r="C25" i="6" s="1"/>
  <c r="H25" i="6" s="1"/>
  <c r="C9" i="6"/>
  <c r="D18" i="6"/>
  <c r="E18" i="6" s="1"/>
  <c r="F18" i="6" s="1"/>
  <c r="G18" i="6" s="1"/>
  <c r="H18" i="6" s="1"/>
  <c r="L18" i="6" s="1"/>
  <c r="E17" i="6"/>
  <c r="C8" i="21"/>
  <c r="C12" i="21"/>
  <c r="C7" i="21"/>
  <c r="C27" i="6"/>
  <c r="K27" i="6" s="1"/>
  <c r="N5" i="4"/>
  <c r="L12" i="6"/>
  <c r="L15" i="6"/>
  <c r="E16" i="6"/>
  <c r="F16" i="6" s="1"/>
  <c r="G16" i="6" s="1"/>
  <c r="D5" i="6"/>
  <c r="H182" i="37" l="1"/>
  <c r="K111" i="4"/>
  <c r="H208" i="4"/>
  <c r="I3" i="22" s="1"/>
  <c r="H153" i="4"/>
  <c r="J70" i="38"/>
  <c r="J96" i="38"/>
  <c r="J50" i="38"/>
  <c r="J38" i="38"/>
  <c r="J73" i="38"/>
  <c r="J91" i="38"/>
  <c r="J84" i="38"/>
  <c r="J116" i="38"/>
  <c r="J36" i="38"/>
  <c r="J111" i="38"/>
  <c r="J112" i="38"/>
  <c r="J130" i="38"/>
  <c r="J141" i="38"/>
  <c r="J8" i="38"/>
  <c r="J146" i="38"/>
  <c r="J28" i="38"/>
  <c r="J49" i="38"/>
  <c r="J48" i="38"/>
  <c r="J13" i="38"/>
  <c r="J99" i="38"/>
  <c r="J143" i="38"/>
  <c r="J152" i="38"/>
  <c r="J81" i="38"/>
  <c r="J53" i="38"/>
  <c r="J124" i="38"/>
  <c r="J103" i="38"/>
  <c r="J51" i="38"/>
  <c r="J120" i="38"/>
  <c r="J58" i="38"/>
  <c r="J151" i="38"/>
  <c r="J7" i="38"/>
  <c r="J42" i="38"/>
  <c r="J122" i="38"/>
  <c r="J145" i="38"/>
  <c r="J62" i="38"/>
  <c r="J44" i="38"/>
  <c r="J55" i="38"/>
  <c r="J14" i="38"/>
  <c r="J113" i="38"/>
  <c r="J46" i="38"/>
  <c r="J136" i="38"/>
  <c r="J144" i="38"/>
  <c r="J34" i="38"/>
  <c r="J118" i="38"/>
  <c r="J72" i="38"/>
  <c r="J74" i="38"/>
  <c r="J101" i="38"/>
  <c r="J139" i="38"/>
  <c r="J57" i="38"/>
  <c r="J126" i="38"/>
  <c r="J52" i="38"/>
  <c r="J60" i="38"/>
  <c r="J98" i="38"/>
  <c r="J107" i="38"/>
  <c r="J54" i="38"/>
  <c r="J114" i="38"/>
  <c r="J150" i="38"/>
  <c r="J137" i="38"/>
  <c r="J104" i="38"/>
  <c r="J102" i="38"/>
  <c r="J123" i="38"/>
  <c r="J94" i="38"/>
  <c r="J16" i="38"/>
  <c r="J95" i="38"/>
  <c r="J40" i="38"/>
  <c r="J132" i="38"/>
  <c r="J87" i="38"/>
  <c r="J82" i="38"/>
  <c r="J10" i="38"/>
  <c r="J125" i="38"/>
  <c r="J65" i="38"/>
  <c r="J56" i="38"/>
  <c r="J108" i="38"/>
  <c r="J47" i="38"/>
  <c r="J35" i="38"/>
  <c r="J19" i="38"/>
  <c r="J106" i="38"/>
  <c r="J79" i="38"/>
  <c r="J9" i="38"/>
  <c r="J109" i="38"/>
  <c r="J147" i="38"/>
  <c r="J121" i="38"/>
  <c r="J93" i="38"/>
  <c r="J75" i="38"/>
  <c r="J5" i="38"/>
  <c r="K5" i="38" s="1"/>
  <c r="J88" i="38"/>
  <c r="J140" i="38"/>
  <c r="J6" i="38"/>
  <c r="J27" i="38"/>
  <c r="J85" i="38"/>
  <c r="J76" i="38"/>
  <c r="J18" i="38"/>
  <c r="J21" i="38"/>
  <c r="J86" i="38"/>
  <c r="J110" i="38"/>
  <c r="J149" i="38"/>
  <c r="J41" i="38"/>
  <c r="J59" i="38"/>
  <c r="J20" i="38"/>
  <c r="J71" i="38"/>
  <c r="J90" i="38"/>
  <c r="J61" i="38"/>
  <c r="J83" i="38"/>
  <c r="J22" i="38"/>
  <c r="J135" i="38"/>
  <c r="J129" i="38"/>
  <c r="J127" i="38"/>
  <c r="J25" i="38"/>
  <c r="J39" i="38"/>
  <c r="J133" i="38"/>
  <c r="J89" i="38"/>
  <c r="J77" i="38"/>
  <c r="J119" i="38"/>
  <c r="J32" i="38"/>
  <c r="J69" i="38"/>
  <c r="J64" i="38"/>
  <c r="J131" i="38"/>
  <c r="J33" i="38"/>
  <c r="J67" i="38"/>
  <c r="J92" i="38"/>
  <c r="J15" i="38"/>
  <c r="J31" i="38"/>
  <c r="J105" i="38"/>
  <c r="J37" i="38"/>
  <c r="J97" i="38"/>
  <c r="J100" i="38"/>
  <c r="J23" i="38"/>
  <c r="J78" i="38"/>
  <c r="J66" i="38"/>
  <c r="J63" i="38"/>
  <c r="J128" i="38"/>
  <c r="J68" i="38"/>
  <c r="J117" i="38"/>
  <c r="J45" i="38"/>
  <c r="J138" i="38"/>
  <c r="J134" i="38"/>
  <c r="J24" i="38"/>
  <c r="J115" i="38"/>
  <c r="J30" i="38"/>
  <c r="J80" i="38"/>
  <c r="J17" i="38"/>
  <c r="J142" i="38"/>
  <c r="J11" i="38"/>
  <c r="J26" i="38"/>
  <c r="J148" i="38"/>
  <c r="J12" i="38"/>
  <c r="J29" i="38"/>
  <c r="J43" i="38"/>
  <c r="F17" i="6"/>
  <c r="G17" i="6" s="1"/>
  <c r="H17" i="6" s="1"/>
  <c r="D9" i="6"/>
  <c r="D10" i="6" s="1"/>
  <c r="E10" i="6" s="1"/>
  <c r="L10" i="6" s="1"/>
  <c r="C10" i="21"/>
  <c r="C11" i="21" s="1"/>
  <c r="K28" i="6"/>
  <c r="L28" i="6" s="1"/>
  <c r="L27" i="6"/>
  <c r="C3" i="6"/>
  <c r="D3" i="6" s="1"/>
  <c r="E3" i="6" s="1"/>
  <c r="F3" i="6" s="1"/>
  <c r="I25" i="6"/>
  <c r="H26" i="6"/>
  <c r="I26" i="6" s="1"/>
  <c r="J26" i="6" s="1"/>
  <c r="K26" i="6" s="1"/>
  <c r="L26" i="6" s="1"/>
  <c r="L16" i="6"/>
  <c r="D6" i="6"/>
  <c r="E5" i="6"/>
  <c r="L5" i="6" s="1"/>
  <c r="K153" i="4" l="1"/>
  <c r="H190" i="37"/>
  <c r="C8" i="22"/>
  <c r="C9" i="22"/>
  <c r="C7" i="22"/>
  <c r="C12" i="22"/>
  <c r="I182" i="37"/>
  <c r="M111" i="4"/>
  <c r="K208" i="4"/>
  <c r="I4" i="22" s="1"/>
  <c r="C18" i="22" s="1"/>
  <c r="H208" i="37"/>
  <c r="L17" i="6"/>
  <c r="E9" i="6"/>
  <c r="L9" i="6" s="1"/>
  <c r="C17" i="21"/>
  <c r="C18" i="21" s="1"/>
  <c r="I4" i="21" s="1"/>
  <c r="C15" i="21" s="1"/>
  <c r="D29" i="6"/>
  <c r="J25" i="6"/>
  <c r="K25" i="6" s="1"/>
  <c r="E6" i="6"/>
  <c r="L6" i="6" s="1"/>
  <c r="L4" i="6"/>
  <c r="G3" i="6"/>
  <c r="C10" i="22" l="1"/>
  <c r="N106" i="4"/>
  <c r="I208" i="37"/>
  <c r="J182" i="37" s="1"/>
  <c r="I190" i="37"/>
  <c r="M153" i="4"/>
  <c r="C13" i="21"/>
  <c r="C14" i="21"/>
  <c r="C16" i="21"/>
  <c r="L25" i="6"/>
  <c r="H3" i="6"/>
  <c r="N147" i="4" l="1"/>
  <c r="J190" i="37"/>
  <c r="M208" i="4"/>
  <c r="J57" i="37"/>
  <c r="J157" i="37"/>
  <c r="J130" i="37"/>
  <c r="J96" i="37"/>
  <c r="J17" i="37"/>
  <c r="J31" i="37"/>
  <c r="J160" i="37"/>
  <c r="J107" i="37"/>
  <c r="J49" i="37"/>
  <c r="J136" i="37"/>
  <c r="J178" i="37"/>
  <c r="J120" i="37"/>
  <c r="J158" i="37"/>
  <c r="J94" i="37"/>
  <c r="J166" i="37"/>
  <c r="J46" i="37"/>
  <c r="J173" i="37"/>
  <c r="J206" i="37"/>
  <c r="J88" i="37"/>
  <c r="J151" i="37"/>
  <c r="J171" i="37"/>
  <c r="J148" i="37"/>
  <c r="J113" i="37"/>
  <c r="J51" i="37"/>
  <c r="J67" i="37"/>
  <c r="J81" i="37"/>
  <c r="J117" i="37"/>
  <c r="J48" i="37"/>
  <c r="J11" i="37"/>
  <c r="J78" i="37"/>
  <c r="J91" i="37"/>
  <c r="J186" i="37"/>
  <c r="J127" i="37"/>
  <c r="J50" i="37"/>
  <c r="J172" i="37"/>
  <c r="J111" i="37"/>
  <c r="J25" i="37"/>
  <c r="J39" i="37"/>
  <c r="J112" i="37"/>
  <c r="J80" i="37"/>
  <c r="J164" i="37"/>
  <c r="J69" i="37"/>
  <c r="J54" i="37"/>
  <c r="J101" i="37"/>
  <c r="J138" i="37"/>
  <c r="J191" i="37"/>
  <c r="J5" i="37"/>
  <c r="K5" i="37" s="1"/>
  <c r="J156" i="37"/>
  <c r="J205" i="37"/>
  <c r="J79" i="37"/>
  <c r="J149" i="37"/>
  <c r="J19" i="37"/>
  <c r="J68" i="37"/>
  <c r="J43" i="37"/>
  <c r="J97" i="37"/>
  <c r="J180" i="37"/>
  <c r="J116" i="37"/>
  <c r="J125" i="37"/>
  <c r="J65" i="37"/>
  <c r="J62" i="37"/>
  <c r="J126" i="37"/>
  <c r="J168" i="37"/>
  <c r="J38" i="37"/>
  <c r="J34" i="37"/>
  <c r="J40" i="37"/>
  <c r="J76" i="37"/>
  <c r="J61" i="37"/>
  <c r="J137" i="37"/>
  <c r="J134" i="37"/>
  <c r="J196" i="37"/>
  <c r="J29" i="37"/>
  <c r="J108" i="37"/>
  <c r="J21" i="37"/>
  <c r="J197" i="37"/>
  <c r="J56" i="37"/>
  <c r="J60" i="37"/>
  <c r="J98" i="37"/>
  <c r="J141" i="37"/>
  <c r="J144" i="37"/>
  <c r="J26" i="37"/>
  <c r="J100" i="37"/>
  <c r="J86" i="37"/>
  <c r="J150" i="37"/>
  <c r="J74" i="37"/>
  <c r="J175" i="37"/>
  <c r="J44" i="37"/>
  <c r="J165" i="37"/>
  <c r="J133" i="37"/>
  <c r="J87" i="37"/>
  <c r="J102" i="37"/>
  <c r="J13" i="37"/>
  <c r="J159" i="37"/>
  <c r="J37" i="37"/>
  <c r="J167" i="37"/>
  <c r="J187" i="37"/>
  <c r="J147" i="37"/>
  <c r="J30" i="37"/>
  <c r="J12" i="37"/>
  <c r="J90" i="37"/>
  <c r="J140" i="37"/>
  <c r="J84" i="37"/>
  <c r="J114" i="37"/>
  <c r="J8" i="37"/>
  <c r="J154" i="37"/>
  <c r="J143" i="37"/>
  <c r="J124" i="37"/>
  <c r="J64" i="37"/>
  <c r="J32" i="37"/>
  <c r="J92" i="37"/>
  <c r="J18" i="37"/>
  <c r="J14" i="37"/>
  <c r="J179" i="37"/>
  <c r="J146" i="37"/>
  <c r="J6" i="37"/>
  <c r="K6" i="37" s="1"/>
  <c r="K7" i="37" s="1"/>
  <c r="K8" i="37" s="1"/>
  <c r="K9" i="37" s="1"/>
  <c r="K10" i="37" s="1"/>
  <c r="K11" i="37" s="1"/>
  <c r="K12" i="37" s="1"/>
  <c r="J201" i="37"/>
  <c r="J162" i="37"/>
  <c r="J53" i="37"/>
  <c r="J59" i="37"/>
  <c r="J15" i="37"/>
  <c r="J24" i="37"/>
  <c r="J9" i="37"/>
  <c r="J75" i="37"/>
  <c r="J163" i="37"/>
  <c r="J194" i="37"/>
  <c r="J82" i="37"/>
  <c r="J118" i="37"/>
  <c r="J22" i="37"/>
  <c r="J155" i="37"/>
  <c r="J170" i="37"/>
  <c r="J47" i="37"/>
  <c r="J193" i="37"/>
  <c r="J28" i="37"/>
  <c r="J184" i="37"/>
  <c r="J45" i="37"/>
  <c r="J71" i="37"/>
  <c r="J36" i="37"/>
  <c r="J72" i="37"/>
  <c r="J27" i="37"/>
  <c r="J169" i="37"/>
  <c r="J41" i="37"/>
  <c r="J20" i="37"/>
  <c r="J93" i="37"/>
  <c r="J131" i="37"/>
  <c r="J10" i="37"/>
  <c r="J58" i="37"/>
  <c r="J123" i="37"/>
  <c r="J115" i="37"/>
  <c r="J109" i="37"/>
  <c r="J7" i="37"/>
  <c r="J139" i="37"/>
  <c r="J73" i="37"/>
  <c r="J52" i="37"/>
  <c r="J63" i="37"/>
  <c r="J83" i="37"/>
  <c r="J189" i="37"/>
  <c r="J16" i="37"/>
  <c r="J202" i="37"/>
  <c r="J181" i="37"/>
  <c r="J110" i="37"/>
  <c r="J129" i="37"/>
  <c r="J122" i="37"/>
  <c r="J121" i="37"/>
  <c r="J105" i="37"/>
  <c r="J89" i="37"/>
  <c r="J119" i="37"/>
  <c r="J35" i="37"/>
  <c r="J203" i="37"/>
  <c r="J161" i="37"/>
  <c r="J198" i="37"/>
  <c r="J66" i="37"/>
  <c r="J183" i="37"/>
  <c r="J128" i="37"/>
  <c r="J106" i="37"/>
  <c r="J42" i="37"/>
  <c r="J199" i="37"/>
  <c r="J55" i="37"/>
  <c r="J200" i="37"/>
  <c r="J132" i="37"/>
  <c r="J177" i="37"/>
  <c r="J33" i="37"/>
  <c r="J152" i="37"/>
  <c r="J192" i="37"/>
  <c r="J188" i="37"/>
  <c r="J70" i="37"/>
  <c r="J85" i="37"/>
  <c r="J185" i="37"/>
  <c r="J104" i="37"/>
  <c r="J145" i="37"/>
  <c r="J204" i="37"/>
  <c r="J176" i="37"/>
  <c r="J174" i="37"/>
  <c r="J103" i="37"/>
  <c r="J95" i="37"/>
  <c r="J135" i="37"/>
  <c r="J23" i="37"/>
  <c r="J195" i="37"/>
  <c r="J99" i="37"/>
  <c r="J142" i="37"/>
  <c r="J77" i="37"/>
  <c r="J153" i="37"/>
  <c r="C19" i="6"/>
  <c r="N208" i="4"/>
  <c r="O106" i="4"/>
  <c r="C11" i="22"/>
  <c r="C17" i="22" s="1"/>
  <c r="C14" i="22"/>
  <c r="C13" i="22"/>
  <c r="C16" i="22"/>
  <c r="C15" i="22"/>
  <c r="I3" i="6"/>
  <c r="E19" i="6" l="1"/>
  <c r="O62" i="4"/>
  <c r="O35" i="4"/>
  <c r="O201" i="4"/>
  <c r="O11" i="4"/>
  <c r="O44" i="4"/>
  <c r="O167" i="4"/>
  <c r="O71" i="4"/>
  <c r="O94" i="4"/>
  <c r="O28" i="4"/>
  <c r="O169" i="4"/>
  <c r="O99" i="4"/>
  <c r="O175" i="4"/>
  <c r="O14" i="4"/>
  <c r="O97" i="4"/>
  <c r="O124" i="4"/>
  <c r="O68" i="4"/>
  <c r="O136" i="4"/>
  <c r="O186" i="4"/>
  <c r="O16" i="4"/>
  <c r="O45" i="4"/>
  <c r="O23" i="4"/>
  <c r="O27" i="4"/>
  <c r="O8" i="4"/>
  <c r="O57" i="4"/>
  <c r="O165" i="4"/>
  <c r="O30" i="4"/>
  <c r="O38" i="4"/>
  <c r="O199" i="4"/>
  <c r="O24" i="4"/>
  <c r="O121" i="4"/>
  <c r="O58" i="4"/>
  <c r="O80" i="4"/>
  <c r="O194" i="4"/>
  <c r="O118" i="4"/>
  <c r="O120" i="4"/>
  <c r="O7" i="4"/>
  <c r="O66" i="4"/>
  <c r="O117" i="4"/>
  <c r="O98" i="4"/>
  <c r="O178" i="4"/>
  <c r="O166" i="4"/>
  <c r="O69" i="4"/>
  <c r="O189" i="4"/>
  <c r="O105" i="4"/>
  <c r="O152" i="4"/>
  <c r="O193" i="4"/>
  <c r="O198" i="4"/>
  <c r="O12" i="4"/>
  <c r="O81" i="4"/>
  <c r="O146" i="4"/>
  <c r="O52" i="4"/>
  <c r="O103" i="4"/>
  <c r="O192" i="4"/>
  <c r="O184" i="4"/>
  <c r="O76" i="4"/>
  <c r="O25" i="4"/>
  <c r="O196" i="4"/>
  <c r="O172" i="4"/>
  <c r="O125" i="4"/>
  <c r="O51" i="4"/>
  <c r="O84" i="4"/>
  <c r="O31" i="4"/>
  <c r="O92" i="4"/>
  <c r="O109" i="4"/>
  <c r="O122" i="4"/>
  <c r="O107" i="4"/>
  <c r="O95" i="4"/>
  <c r="O141" i="4"/>
  <c r="O180" i="4"/>
  <c r="O128" i="4"/>
  <c r="O127" i="4"/>
  <c r="O42" i="4"/>
  <c r="O185" i="4"/>
  <c r="O108" i="4"/>
  <c r="O200" i="4"/>
  <c r="O139" i="4"/>
  <c r="O207" i="4"/>
  <c r="O197" i="4"/>
  <c r="O77" i="4"/>
  <c r="O140" i="4"/>
  <c r="O41" i="4"/>
  <c r="O110" i="4"/>
  <c r="O202" i="4"/>
  <c r="O59" i="4"/>
  <c r="O164" i="4"/>
  <c r="O206" i="4"/>
  <c r="O5" i="4"/>
  <c r="O116" i="4"/>
  <c r="O83" i="4"/>
  <c r="O119" i="4"/>
  <c r="O170" i="4"/>
  <c r="O142" i="4"/>
  <c r="O150" i="4"/>
  <c r="O114" i="4"/>
  <c r="O113" i="4"/>
  <c r="O130" i="4"/>
  <c r="O43" i="4"/>
  <c r="O188" i="4"/>
  <c r="O145" i="4"/>
  <c r="O143" i="4"/>
  <c r="O46" i="4"/>
  <c r="O138" i="4"/>
  <c r="O162" i="4"/>
  <c r="O17" i="4"/>
  <c r="O86" i="4"/>
  <c r="O22" i="4"/>
  <c r="O6" i="4"/>
  <c r="O137" i="4"/>
  <c r="O70" i="4"/>
  <c r="O104" i="4"/>
  <c r="O18" i="4"/>
  <c r="O123" i="4"/>
  <c r="O13" i="4"/>
  <c r="O87" i="4"/>
  <c r="O144" i="4"/>
  <c r="O20" i="4"/>
  <c r="O39" i="4"/>
  <c r="O160" i="4"/>
  <c r="O79" i="4"/>
  <c r="O82" i="4"/>
  <c r="O40" i="4"/>
  <c r="O96" i="4"/>
  <c r="O190" i="4"/>
  <c r="O132" i="4"/>
  <c r="O64" i="4"/>
  <c r="O90" i="4"/>
  <c r="O91" i="4"/>
  <c r="O29" i="4"/>
  <c r="O34" i="4"/>
  <c r="O75" i="4"/>
  <c r="O32" i="4"/>
  <c r="O48" i="4"/>
  <c r="O161" i="4"/>
  <c r="O112" i="4"/>
  <c r="O149" i="4"/>
  <c r="O10" i="4"/>
  <c r="O36" i="4"/>
  <c r="O204" i="4"/>
  <c r="O21" i="4"/>
  <c r="O63" i="4"/>
  <c r="O89" i="4"/>
  <c r="O151" i="4"/>
  <c r="O115" i="4"/>
  <c r="O179" i="4"/>
  <c r="O191" i="4"/>
  <c r="O85" i="4"/>
  <c r="O37" i="4"/>
  <c r="O163" i="4"/>
  <c r="O73" i="4"/>
  <c r="O154" i="4"/>
  <c r="O33" i="4"/>
  <c r="O203" i="4"/>
  <c r="O168" i="4"/>
  <c r="O174" i="4"/>
  <c r="O101" i="4"/>
  <c r="O72" i="4"/>
  <c r="O195" i="4"/>
  <c r="O176" i="4"/>
  <c r="O93" i="4"/>
  <c r="O55" i="4"/>
  <c r="O19" i="4"/>
  <c r="O65" i="4"/>
  <c r="O26" i="4"/>
  <c r="O67" i="4"/>
  <c r="O9" i="4"/>
  <c r="O47" i="4"/>
  <c r="O148" i="4"/>
  <c r="O49" i="4"/>
  <c r="O50" i="4"/>
  <c r="O54" i="4"/>
  <c r="O74" i="4"/>
  <c r="O88" i="4"/>
  <c r="O61" i="4"/>
  <c r="O100" i="4"/>
  <c r="O131" i="4"/>
  <c r="O135" i="4"/>
  <c r="O56" i="4"/>
  <c r="O78" i="4"/>
  <c r="O183" i="4"/>
  <c r="O15" i="4"/>
  <c r="O129" i="4"/>
  <c r="O102" i="4"/>
  <c r="O205" i="4"/>
  <c r="O111" i="4"/>
  <c r="O153" i="4"/>
  <c r="K13" i="37"/>
  <c r="K14" i="37" s="1"/>
  <c r="K15" i="37" s="1"/>
  <c r="K16" i="37" s="1"/>
  <c r="K17" i="37" s="1"/>
  <c r="K18" i="37" s="1"/>
  <c r="K19" i="37" s="1"/>
  <c r="K20" i="37" s="1"/>
  <c r="K21" i="37" s="1"/>
  <c r="K22" i="37" s="1"/>
  <c r="K23" i="37" s="1"/>
  <c r="K24" i="37" s="1"/>
  <c r="K25" i="37" s="1"/>
  <c r="K26" i="37" s="1"/>
  <c r="K27" i="37" s="1"/>
  <c r="K28" i="37" s="1"/>
  <c r="K29" i="37" s="1"/>
  <c r="K30" i="37" s="1"/>
  <c r="K31" i="37" s="1"/>
  <c r="K32" i="37" s="1"/>
  <c r="K33" i="37" s="1"/>
  <c r="K34" i="37" s="1"/>
  <c r="K35" i="37" s="1"/>
  <c r="K36" i="37" s="1"/>
  <c r="K37" i="37" s="1"/>
  <c r="K38" i="37" s="1"/>
  <c r="K39" i="37" s="1"/>
  <c r="K40" i="37" s="1"/>
  <c r="K41" i="37" s="1"/>
  <c r="K42" i="37" s="1"/>
  <c r="K43" i="37" s="1"/>
  <c r="K44" i="37" s="1"/>
  <c r="K45" i="37" s="1"/>
  <c r="K46" i="37" s="1"/>
  <c r="K47" i="37" s="1"/>
  <c r="K48" i="37" s="1"/>
  <c r="K49" i="37" s="1"/>
  <c r="K50" i="37" s="1"/>
  <c r="K51" i="37" s="1"/>
  <c r="K52" i="37" s="1"/>
  <c r="K53" i="37" s="1"/>
  <c r="K54" i="37" s="1"/>
  <c r="K55" i="37" s="1"/>
  <c r="K56" i="37" s="1"/>
  <c r="K57" i="37" s="1"/>
  <c r="K58" i="37" s="1"/>
  <c r="K59" i="37" s="1"/>
  <c r="K60" i="37" s="1"/>
  <c r="K61" i="37" s="1"/>
  <c r="K62" i="37" s="1"/>
  <c r="K63" i="37" s="1"/>
  <c r="K64" i="37" s="1"/>
  <c r="K65" i="37" s="1"/>
  <c r="K66" i="37" s="1"/>
  <c r="K67" i="37" s="1"/>
  <c r="K68" i="37" s="1"/>
  <c r="K69" i="37" s="1"/>
  <c r="K70" i="37" s="1"/>
  <c r="K71" i="37" s="1"/>
  <c r="K72" i="37" s="1"/>
  <c r="K73" i="37" s="1"/>
  <c r="K74" i="37" s="1"/>
  <c r="K75" i="37" s="1"/>
  <c r="K76" i="37" s="1"/>
  <c r="K77" i="37" s="1"/>
  <c r="K78" i="37" s="1"/>
  <c r="K79" i="37" s="1"/>
  <c r="K80" i="37" s="1"/>
  <c r="K81" i="37" s="1"/>
  <c r="K82" i="37" s="1"/>
  <c r="K83" i="37" s="1"/>
  <c r="K84" i="37" s="1"/>
  <c r="K85" i="37" s="1"/>
  <c r="K86" i="37" s="1"/>
  <c r="K87" i="37" s="1"/>
  <c r="K88" i="37" s="1"/>
  <c r="K89" i="37" s="1"/>
  <c r="K90" i="37" s="1"/>
  <c r="K91" i="37" s="1"/>
  <c r="K92" i="37" s="1"/>
  <c r="K93" i="37" s="1"/>
  <c r="K94" i="37" s="1"/>
  <c r="K95" i="37" s="1"/>
  <c r="K96" i="37" s="1"/>
  <c r="K97" i="37" s="1"/>
  <c r="K98" i="37" s="1"/>
  <c r="K99" i="37" s="1"/>
  <c r="K100" i="37" s="1"/>
  <c r="K101" i="37" s="1"/>
  <c r="K102" i="37" s="1"/>
  <c r="K103" i="37" s="1"/>
  <c r="K104" i="37" s="1"/>
  <c r="K105" i="37" s="1"/>
  <c r="K106" i="37" s="1"/>
  <c r="K107" i="37" s="1"/>
  <c r="K108" i="37" s="1"/>
  <c r="K109" i="37" s="1"/>
  <c r="K110" i="37" s="1"/>
  <c r="K111" i="37" s="1"/>
  <c r="K112" i="37" s="1"/>
  <c r="K113" i="37" s="1"/>
  <c r="K114" i="37" s="1"/>
  <c r="K115" i="37" s="1"/>
  <c r="K116" i="37" s="1"/>
  <c r="K117" i="37" s="1"/>
  <c r="K118" i="37" s="1"/>
  <c r="K119" i="37" s="1"/>
  <c r="K120" i="37" s="1"/>
  <c r="K121" i="37" s="1"/>
  <c r="K122" i="37" s="1"/>
  <c r="K123" i="37" s="1"/>
  <c r="K124" i="37" s="1"/>
  <c r="K125" i="37" s="1"/>
  <c r="K126" i="37" s="1"/>
  <c r="K127" i="37" s="1"/>
  <c r="K128" i="37" s="1"/>
  <c r="K129" i="37" s="1"/>
  <c r="K130" i="37" s="1"/>
  <c r="K131" i="37" s="1"/>
  <c r="K132" i="37" s="1"/>
  <c r="K133" i="37" s="1"/>
  <c r="K134" i="37" s="1"/>
  <c r="K135" i="37" s="1"/>
  <c r="K136" i="37" s="1"/>
  <c r="K137" i="37" s="1"/>
  <c r="K138" i="37" s="1"/>
  <c r="K139" i="37" s="1"/>
  <c r="K140" i="37" s="1"/>
  <c r="K141" i="37" s="1"/>
  <c r="K142" i="37" s="1"/>
  <c r="K143" i="37" s="1"/>
  <c r="K144" i="37" s="1"/>
  <c r="K145" i="37" s="1"/>
  <c r="K146" i="37" s="1"/>
  <c r="K147" i="37" s="1"/>
  <c r="K148" i="37" s="1"/>
  <c r="K149" i="37" s="1"/>
  <c r="K150" i="37" s="1"/>
  <c r="K151" i="37" s="1"/>
  <c r="K152" i="37" s="1"/>
  <c r="K153" i="37" s="1"/>
  <c r="K154" i="37" s="1"/>
  <c r="K155" i="37" s="1"/>
  <c r="K156" i="37" s="1"/>
  <c r="K157" i="37" s="1"/>
  <c r="K158" i="37" s="1"/>
  <c r="K159" i="37" s="1"/>
  <c r="K160" i="37" s="1"/>
  <c r="K161" i="37" s="1"/>
  <c r="K162" i="37" s="1"/>
  <c r="K163" i="37" s="1"/>
  <c r="K164" i="37" s="1"/>
  <c r="C21" i="6"/>
  <c r="E21" i="6" s="1"/>
  <c r="O147" i="4"/>
  <c r="J3" i="6"/>
  <c r="F21" i="6" l="1"/>
  <c r="G21" i="6" s="1"/>
  <c r="H21" i="6" s="1"/>
  <c r="I21" i="6" s="1"/>
  <c r="J21" i="6" s="1"/>
  <c r="K21" i="6" s="1"/>
  <c r="E22" i="6"/>
  <c r="C29" i="6"/>
  <c r="D30" i="6" s="1"/>
  <c r="F19" i="6"/>
  <c r="E20" i="6"/>
  <c r="E29" i="6"/>
  <c r="E30" i="6" s="1"/>
  <c r="K3" i="6"/>
  <c r="F20" i="6" l="1"/>
  <c r="G20" i="6" s="1"/>
  <c r="H20" i="6" s="1"/>
  <c r="I20" i="6" s="1"/>
  <c r="J20" i="6" s="1"/>
  <c r="K20" i="6" s="1"/>
  <c r="L20" i="6"/>
  <c r="G19" i="6"/>
  <c r="F29" i="6"/>
  <c r="F30" i="6" s="1"/>
  <c r="L21" i="6"/>
  <c r="F22" i="6"/>
  <c r="G22" i="6" s="1"/>
  <c r="H22" i="6" s="1"/>
  <c r="I22" i="6" s="1"/>
  <c r="J22" i="6" s="1"/>
  <c r="K22" i="6" s="1"/>
  <c r="L22" i="6"/>
  <c r="L3" i="6"/>
  <c r="H19" i="6" l="1"/>
  <c r="G29" i="6"/>
  <c r="G30" i="6" s="1"/>
  <c r="I19" i="6" l="1"/>
  <c r="H29" i="6"/>
  <c r="K6" i="38"/>
  <c r="K7" i="38" s="1"/>
  <c r="K8" i="38" s="1"/>
  <c r="K9" i="38" s="1"/>
  <c r="K10" i="38" s="1"/>
  <c r="K11" i="38" s="1"/>
  <c r="K12" i="38" s="1"/>
  <c r="K13" i="38" s="1"/>
  <c r="K14" i="38" s="1"/>
  <c r="K15" i="38" s="1"/>
  <c r="K16" i="38" s="1"/>
  <c r="K17" i="38" s="1"/>
  <c r="K18" i="38" s="1"/>
  <c r="K19" i="38" s="1"/>
  <c r="K20" i="38" s="1"/>
  <c r="K21" i="38" s="1"/>
  <c r="K22" i="38" s="1"/>
  <c r="K23" i="38" s="1"/>
  <c r="K24" i="38" s="1"/>
  <c r="K25" i="38" s="1"/>
  <c r="K26" i="38" s="1"/>
  <c r="K27" i="38" s="1"/>
  <c r="K28" i="38" s="1"/>
  <c r="K29" i="38" s="1"/>
  <c r="K30" i="38" s="1"/>
  <c r="K31" i="38" s="1"/>
  <c r="K32" i="38" s="1"/>
  <c r="K33" i="38" s="1"/>
  <c r="K34" i="38" s="1"/>
  <c r="K35" i="38" s="1"/>
  <c r="K36" i="38" s="1"/>
  <c r="K37" i="38" s="1"/>
  <c r="K38" i="38" s="1"/>
  <c r="K39" i="38" s="1"/>
  <c r="K40" i="38" s="1"/>
  <c r="K41" i="38" s="1"/>
  <c r="K42" i="38" s="1"/>
  <c r="K43" i="38" s="1"/>
  <c r="K44" i="38" s="1"/>
  <c r="K45" i="38" s="1"/>
  <c r="K46" i="38" s="1"/>
  <c r="K47" i="38" s="1"/>
  <c r="K48" i="38" s="1"/>
  <c r="K49" i="38" s="1"/>
  <c r="K50" i="38" s="1"/>
  <c r="K51" i="38" s="1"/>
  <c r="K52" i="38" s="1"/>
  <c r="K53" i="38" s="1"/>
  <c r="K54" i="38" s="1"/>
  <c r="K55" i="38" s="1"/>
  <c r="K56" i="38" s="1"/>
  <c r="K57" i="38" s="1"/>
  <c r="K58" i="38" s="1"/>
  <c r="K59" i="38" s="1"/>
  <c r="K60" i="38" s="1"/>
  <c r="K61" i="38" s="1"/>
  <c r="K62" i="38" s="1"/>
  <c r="K63" i="38" s="1"/>
  <c r="K64" i="38" s="1"/>
  <c r="K65" i="38" s="1"/>
  <c r="K66" i="38" s="1"/>
  <c r="K67" i="38" s="1"/>
  <c r="K68" i="38" s="1"/>
  <c r="K69" i="38" s="1"/>
  <c r="K70" i="38" s="1"/>
  <c r="K71" i="38" s="1"/>
  <c r="K72" i="38" s="1"/>
  <c r="K73" i="38" s="1"/>
  <c r="K74" i="38" s="1"/>
  <c r="K75" i="38" s="1"/>
  <c r="K76" i="38" s="1"/>
  <c r="K77" i="38" s="1"/>
  <c r="K78" i="38" s="1"/>
  <c r="K79" i="38" s="1"/>
  <c r="K80" i="38" s="1"/>
  <c r="K81" i="38" s="1"/>
  <c r="K82" i="38" s="1"/>
  <c r="K83" i="38" s="1"/>
  <c r="K84" i="38" s="1"/>
  <c r="K85" i="38" s="1"/>
  <c r="K86" i="38" s="1"/>
  <c r="K87" i="38" s="1"/>
  <c r="K88" i="38" s="1"/>
  <c r="K89" i="38" s="1"/>
  <c r="K90" i="38" s="1"/>
  <c r="K91" i="38" s="1"/>
  <c r="K92" i="38" s="1"/>
  <c r="K93" i="38" s="1"/>
  <c r="K94" i="38" s="1"/>
  <c r="K95" i="38" s="1"/>
  <c r="K96" i="38" s="1"/>
  <c r="K97" i="38" s="1"/>
  <c r="K98" i="38" s="1"/>
  <c r="K99" i="38" s="1"/>
  <c r="K100" i="38" s="1"/>
  <c r="K101" i="38" s="1"/>
  <c r="K102" i="38" s="1"/>
  <c r="K103" i="38" s="1"/>
  <c r="K104" i="38" s="1"/>
  <c r="K105" i="38" s="1"/>
  <c r="K106" i="38" s="1"/>
  <c r="K107" i="38" s="1"/>
  <c r="K108" i="38" s="1"/>
  <c r="K109" i="38" s="1"/>
  <c r="K110" i="38" s="1"/>
  <c r="K111" i="38" s="1"/>
  <c r="K112" i="38" s="1"/>
  <c r="K113" i="38" s="1"/>
  <c r="K114" i="38" s="1"/>
  <c r="K115" i="38" s="1"/>
  <c r="K116" i="38" s="1"/>
  <c r="K117" i="38" s="1"/>
  <c r="K118" i="38" s="1"/>
  <c r="K119" i="38" s="1"/>
  <c r="K120" i="38" s="1"/>
  <c r="K121" i="38" s="1"/>
  <c r="K122" i="38" s="1"/>
  <c r="K123" i="38" s="1"/>
  <c r="K124" i="38" s="1"/>
  <c r="K125" i="38" s="1"/>
  <c r="K126" i="38" s="1"/>
  <c r="K127" i="38" s="1"/>
  <c r="K128" i="38" s="1"/>
  <c r="K129" i="38" s="1"/>
  <c r="K130" i="38" s="1"/>
  <c r="K131" i="38" s="1"/>
  <c r="K132" i="38" s="1"/>
  <c r="K133" i="38" s="1"/>
  <c r="K134" i="38" s="1"/>
  <c r="K135" i="38" s="1"/>
  <c r="K136" i="38" s="1"/>
  <c r="K137" i="38" s="1"/>
  <c r="K138" i="38" s="1"/>
  <c r="K139" i="38" s="1"/>
  <c r="K140" i="38" s="1"/>
  <c r="K141" i="38" s="1"/>
  <c r="K142" i="38" s="1"/>
  <c r="K143" i="38" s="1"/>
  <c r="K144" i="38" s="1"/>
  <c r="K145" i="38" s="1"/>
  <c r="K146" i="38" s="1"/>
  <c r="K147" i="38" s="1"/>
  <c r="K148" i="38" s="1"/>
  <c r="K149" i="38" s="1"/>
  <c r="K150" i="38" s="1"/>
  <c r="K151" i="38" s="1"/>
  <c r="K152" i="38" s="1"/>
  <c r="H30" i="6" l="1"/>
  <c r="J19" i="6"/>
  <c r="I29" i="6"/>
  <c r="I30" i="6" s="1"/>
  <c r="K19" i="6" l="1"/>
  <c r="J29" i="6"/>
  <c r="J30" i="6" s="1"/>
  <c r="L19" i="6" l="1"/>
  <c r="K29" i="6"/>
  <c r="K30" i="6" s="1"/>
  <c r="L30" i="6" s="1"/>
  <c r="L29" i="6" l="1"/>
</calcChain>
</file>

<file path=xl/sharedStrings.xml><?xml version="1.0" encoding="utf-8"?>
<sst xmlns="http://schemas.openxmlformats.org/spreadsheetml/2006/main" count="44392" uniqueCount="614">
  <si>
    <t>ITEM</t>
  </si>
  <si>
    <t>CODIGO</t>
  </si>
  <si>
    <t>BANCO</t>
  </si>
  <si>
    <t>DESCRIÇÃO</t>
  </si>
  <si>
    <t xml:space="preserve">UND  </t>
  </si>
  <si>
    <t>QUANT</t>
  </si>
  <si>
    <t>VALOR UNITARIO</t>
  </si>
  <si>
    <t>2.1</t>
  </si>
  <si>
    <t>2.2</t>
  </si>
  <si>
    <t>2.3</t>
  </si>
  <si>
    <t>2.4</t>
  </si>
  <si>
    <t>2.5</t>
  </si>
  <si>
    <t>2.6</t>
  </si>
  <si>
    <t>2.7</t>
  </si>
  <si>
    <t>2.8</t>
  </si>
  <si>
    <t>2.9</t>
  </si>
  <si>
    <t>2.10</t>
  </si>
  <si>
    <t>REMOÇÃO DE PISO ELEVADO, DE FORMA MANUAL, SEM REAPROVEITAMENTO</t>
  </si>
  <si>
    <t>REMOÇÃO DE PISO FLUTUANTE, DE FORMA MANUAL, COM REAPROVEITAMENTO</t>
  </si>
  <si>
    <t>M</t>
  </si>
  <si>
    <t xml:space="preserve">REMOÇÃO DE CABOS ELÉTRICOS, DE FORMA MANUAL, SEM REAPROVEITAMENTO. AF_12/2 </t>
  </si>
  <si>
    <t xml:space="preserve">REMOÇÃO DE QUADROS ELÉTRICOS / HACKS, DE FORMA MANUAL, SEM REAPROVEITAMENTO. AF_12/2 </t>
  </si>
  <si>
    <t>1</t>
  </si>
  <si>
    <t>SERVIÇOS AUXILIARES E ADMINISTRATIVOS</t>
  </si>
  <si>
    <t>1.1</t>
  </si>
  <si>
    <t>SINAPI</t>
  </si>
  <si>
    <t>H</t>
  </si>
  <si>
    <t>1.2</t>
  </si>
  <si>
    <t>1.3</t>
  </si>
  <si>
    <t>1.4</t>
  </si>
  <si>
    <t>m²</t>
  </si>
  <si>
    <t>1.5</t>
  </si>
  <si>
    <t>UN</t>
  </si>
  <si>
    <t>1.7</t>
  </si>
  <si>
    <t>APLICAÇÃO DE LONA PLÁSTICA (150 MICRAS) PARA PROTEÇÃO DE PISOS E PAREDES - FORNECIMENTO , INSTALAÇÃO E REMOÇÃO</t>
  </si>
  <si>
    <t>2</t>
  </si>
  <si>
    <t>DEMOLIÇÕES E RETIRADAS</t>
  </si>
  <si>
    <t>m³</t>
  </si>
  <si>
    <t>REMOCAO DE ESQUADRIA DE MADEIRA, INCLUSIVE BATENTE</t>
  </si>
  <si>
    <t>3</t>
  </si>
  <si>
    <t>3.17</t>
  </si>
  <si>
    <t>4</t>
  </si>
  <si>
    <t>PAREDES E PAINÉIS</t>
  </si>
  <si>
    <t>4.1</t>
  </si>
  <si>
    <t>(COMPOSIÇÃO REPRESENTATIVA) DO SERVIÇO DE ALVENARIA DE VEDAÇÃO DE BLOCOS VAZADOS DE CERÂMICA DE 9X19X19CM (ESPESSURA 9CM), PARA EDIFICAÇÃO HABITACIONAL UNIFAMILIAR (CASA) E EDIFICAÇÃO PÚBLICA PADRÃO. AF_11/2014</t>
  </si>
  <si>
    <t>4.2</t>
  </si>
  <si>
    <t>4.3</t>
  </si>
  <si>
    <t>ESQUADRIAS E VIDROS TEMPERADOS</t>
  </si>
  <si>
    <t>5.2</t>
  </si>
  <si>
    <t>5.3</t>
  </si>
  <si>
    <t>REVESTIMENTOS CERÂMICOS/BANCADAS/RODAPÉS</t>
  </si>
  <si>
    <t>6.1</t>
  </si>
  <si>
    <t>6.2</t>
  </si>
  <si>
    <t>(COMPOSIÇÃO REPRESENTATIVA) DO SERVIÇO DE CONTRAPISO EM ARGAMASSA TRAÇO 1:4 (CIM E AREIA), EM BETONEIRA 400 L, ESPESSURA 3 CM ÁREAS SECAS E 3 CM ÁREAS MOLHADAS, PARA EDIFICAÇÃO HABITACIONAL UNIFAMILIAR (CASA) E EDIFICAÇÃO PÚBLICA</t>
  </si>
  <si>
    <t>6.4</t>
  </si>
  <si>
    <t>6.5</t>
  </si>
  <si>
    <t>SOLEIRA EM GRANITO, LARGURA 15 CM, ESPESSURA 2,0 CM. AF_09/2020</t>
  </si>
  <si>
    <t>INSTALAÇÕES HIDROSSANITÁRIAS</t>
  </si>
  <si>
    <t>7.1</t>
  </si>
  <si>
    <t>VASO SANITARIO SIFONADO CONVENCIONAL COM LOUÇA BRANCA, INCLUSO CONJUNTO DE LIGAÇÃO PARA BACIA SANITÁRIA AJUSTÁVEL - FORNECIMENTO E INSTALAÇÃO. AF_10/2016</t>
  </si>
  <si>
    <t>7.2</t>
  </si>
  <si>
    <t>7.3</t>
  </si>
  <si>
    <t>7.4</t>
  </si>
  <si>
    <t>7.5</t>
  </si>
  <si>
    <t>un</t>
  </si>
  <si>
    <t>TORNEIRA CROMADA 1/2”OU 3/4”PARA TANQUE, PADRÃO MÉDIO - FORNECIMENTO E INSTALAÇÃO. AF_01/2020 - TORNEIRA DE LIMPEZA</t>
  </si>
  <si>
    <t>VÁLVULA DE DESCARGA METÁLICA, BASE 1 1/2 ", ACABAMENTO METALICO CROMADO - FORNECIMENTO E INSTALAÇÃO. AF_01/2019</t>
  </si>
  <si>
    <t>BARRA DE APOIO RETA, EM ACO INOX POLIDO, COMPRIMENTO 60CM, FIXADA NA PAREDE - FORNECIMENTO E INSTALAÇÃO. AF_01/2020</t>
  </si>
  <si>
    <t>BARRA DE APOIO RETA, EM ACO INOX POLIDO, COMPRIMENTO 70 CM, FIXADA NA PAREDE - FORNECIMENTO E INSTALAÇÃO. AF_01/2020</t>
  </si>
  <si>
    <t>BARRA DE APOIO RETA, EM ACO INOX POLIDO, COMPRIMENTO 80 CM, FIXADA NA PAREDE - FORNECIMENTO E INSTALAÇÃO. AF_01/2020</t>
  </si>
  <si>
    <t>REGISTRO DE GAVETA BRUTO, LATÃO, ROSCÁVEL, 1 1/2”, COM ACABAMENTO E CANOPLA CROMADOS, INSTALADO EM RESERVAÇÃO DE ÁGUA DE EDIFICAÇÃO QUE POSSUA RESERVATÓRIO DE FIBRA/FIBROCIMENTO –FORNECIMENTO E INSTALAÇÃO. AF_06/2016</t>
  </si>
  <si>
    <t>(COMPOSIÇÃO REPRESENTATIVA) DO SERVIÇO DE INSTALAÇÃO DE TUBOS DE PVC, SOLDÁVEL, ÁGUA FRIA, DN 25 MM (INSTALADO EM RAMAL, SUB-RAMAL, RAMAL DE DISTRIBUIÇÃO OU PRUMADA), INCLUSIVE CONEXÕES, CORTES E FIXAÇÕES, PARA PRÉDIOS.</t>
  </si>
  <si>
    <t>(COMPOSIÇÃO REPRESENTATIVA) DO SERVIÇO DE INSTALAÇÃO DE TUBO DE PVC, SÉRIE NORMAL, ESGOTO PREDIAL, DN 40 MM (INSTALADO EM RAMAL DE DESCARGA OU RAMAL DE ESGOTO SANITÁRIO), INCLUSIVE CONEXÕES, CORTES E FIXAÇÕES, PARA PRÉDIOS.</t>
  </si>
  <si>
    <t>(COMPOSIÇÃO REPRESENTATIVA) DO SERVIÇO DE INSTALAÇÃO DE TUBO DE PVC, SÉRIE NORMAL, ESGOTO PREDIAL, DN 50 MM (INSTALADO EM RAMAL DE DESCARGA OU RAMAL DE ESGOTO SANITÁRIO), INCLUSIVE CONEXÕES, CORTES E FIXAÇÕES PARA, PRÉDIOS.</t>
  </si>
  <si>
    <t>(COMPOSIÇÃO REPRESENTATIVA) DO SERVIÇO DE INST. TUBO PVC, SÉRIE N, ESGOTO PREDIAL, DN 75 MM, (INST. EM RAMAL DE DESCARGA, RAMAL DE ESG. SANITÁRIO, PRUMADA DE ESG. SANITÁRIO OU VENTILAÇÃO), INCL. CONEXÕES, CORTES E FIXAÇÕES, P/ PRÉDIOS.</t>
  </si>
  <si>
    <t>(COMPOSIÇÃO REPRESENTATIVA) DO SERVIÇO DE INST. TUBO PVC, SÉRIE N, ESGOTO PREDIAL, 100 MM (INST. RAMAL DESCARGA, RAMAL DE ESG. SANIT., PRUMADA ESG. SANIT., VENTILAÇÃO OU SUB-COLETOR AÉREO), INCL. CONEXÕES E CORTES, FIXAÇÕES, P/ PRÉDIOS.</t>
  </si>
  <si>
    <t>8.1</t>
  </si>
  <si>
    <t>CAIXA RETANGULAR 4" X 2" BAIXA (0,30 M DO PISO), PVC, INSTALADA EM PAREDE - FORNECIMENTO E INSTALAÇÃO. AF_12/2015</t>
  </si>
  <si>
    <t>8.2</t>
  </si>
  <si>
    <t>CAIXA RETANGULAR 4" X 2" MÉDIA (1,30 M DO PISO), PVC, INSTALADA EM PAREDE - FORNECIMENTO E INSTALAÇÃO. AF_12/2015</t>
  </si>
  <si>
    <t>8.3</t>
  </si>
  <si>
    <t>CAIXA RETANGULAR 4" X 2" ALTA (2,00 M DO PISO), PVC, INSTALADA EM PAREDE - FORNECIMENTO E INSTALAÇÃO. AF_12/2015</t>
  </si>
  <si>
    <t>8.4</t>
  </si>
  <si>
    <t>8.6</t>
  </si>
  <si>
    <t>8.7</t>
  </si>
  <si>
    <t>INTERRUPTOR SIMPLES (1 MÓDULO), 10A/250V, INCLUINDO SUPORTE E PLACA - FORNECIMENTO E INSTALAÇÃO. AF_12/2015</t>
  </si>
  <si>
    <t>8.10</t>
  </si>
  <si>
    <t>TOMADA ALTA DE EMBUTIR (1 MÓDULO), 2P+T 10 A, INCLUINDO SUPORTE E PLACA - FORNECIMENTO E INSTALAÇÃO. AF_12/2015</t>
  </si>
  <si>
    <t>8.12</t>
  </si>
  <si>
    <t>TOMADA BAIXA DE EMBUTIR (1 MÓDULO), 2P+T 10 A, INCLUINDO SUPORTE E PLACA - FORNECIMENTO E INSTALAÇÃO. AF_12/2015</t>
  </si>
  <si>
    <t>8.13</t>
  </si>
  <si>
    <t>8.14</t>
  </si>
  <si>
    <t>8.15</t>
  </si>
  <si>
    <t>8.16</t>
  </si>
  <si>
    <t>8.18</t>
  </si>
  <si>
    <t>9.1</t>
  </si>
  <si>
    <t>9.2</t>
  </si>
  <si>
    <t>9.3</t>
  </si>
  <si>
    <t>9.4</t>
  </si>
  <si>
    <t>9.5</t>
  </si>
  <si>
    <t>9.6</t>
  </si>
  <si>
    <t>PINTURA</t>
  </si>
  <si>
    <t>11.1</t>
  </si>
  <si>
    <t>PINTURA E TRATAMENTO DE SUPERFÍCIES</t>
  </si>
  <si>
    <t>LIMPEZA</t>
  </si>
  <si>
    <t>REMOÇÃO DE TUBULAÇÕES (TUBOS E CONEXÕES) DE ÁGUA FRIA, DE FORMA MANUAL, SEM REAPROVEITAMENTO. AF_12/2017</t>
  </si>
  <si>
    <t>2.11</t>
  </si>
  <si>
    <t>2.12</t>
  </si>
  <si>
    <t>2.13</t>
  </si>
  <si>
    <t>2.14</t>
  </si>
  <si>
    <t>2.15</t>
  </si>
  <si>
    <t>2.16</t>
  </si>
  <si>
    <t xml:space="preserve">ESTRUTURA DE CONCRETO </t>
  </si>
  <si>
    <t>MASSA ÚNICA, PARA RECEBIMENTO DE PINTURA, EM ARGAMASSA TRAÇO 1:2:8, PREPARO MANUAL, APLICADA MANUALMENTE EM FACES INTERNAS DE PAREDES, ESPESSURA DE 20MM, COM EXECUÇÃO DE TALISCAS. AF_06/2014</t>
  </si>
  <si>
    <t>FORROS, DIVISORIAS E PISOS ELEVADOS</t>
  </si>
  <si>
    <t>FORNECIMENTO E INSTALAÇAO DE DIVISORIAS ACUSTICAS CEGA</t>
  </si>
  <si>
    <t xml:space="preserve">FORNECIMENTO E INSTALAÇAO DE PORTAS PARA DIVISORIAS </t>
  </si>
  <si>
    <t>MERCADO</t>
  </si>
  <si>
    <t>5.7</t>
  </si>
  <si>
    <t>PORTA CORTA-FOGO 90X210X4CM - FORNECIMENTO E INSTALAÇÃO. AF_12/201</t>
  </si>
  <si>
    <t>REVESTIMENTO CERÂMICO PARA PISO COM PLACAS TIPO PORCELANATO DE DIMENSÕES 60X60 CM APLICADA EM AMBIENTES DE ÁREA ENTRE 5 M² E 10 M² - REF.SUPERQUADRA CONCRETO PORTOBELLO</t>
  </si>
  <si>
    <t>(COMPOSIÇÃO REPRESENTATIVA) DO SERVIÇO DE INSTALAÇÃO DE TUBOS DE PVC, SOLDÁVEL, ÁGUA FRIA, DN 50 MM (INSTALADO EM PRUMADA), INCLUSIVE CONEXÕES, CORTES E FIXAÇÕES, PARA PRÉDIOS. AF_10/2015</t>
  </si>
  <si>
    <t>TANQUE DE LOUÇA BRANCA SUSPENSO, 18L OU EQUIVALENTE - FORNECIMENTO E INSTALAÇÃO. AF_01/202</t>
  </si>
  <si>
    <t>TORNEIRA CROMADA AUTOMÁTICA COM ALAVANCA DE ACIONAMENTO (PNE) 1/2" - FORNECIMENTO E INSTALAÇÃO. AF_01/2020</t>
  </si>
  <si>
    <t>VÁLVULA DE DESCARGA METÁLICA, BASE 1 1/2 ", ACABAMENTO METALICO CROMADO E ALAVANCA DE ACIONAMENTO (PNE) - FORNECIMENTO E INSTALAÇÃO. AF_01/2019</t>
  </si>
  <si>
    <t>REGISTRO DE GAVETA BRUTO, LATÃO, ROSCÁVEL, 3/4", COM ACABAMENTO E CANOPLA CROMADOS. FORNECIDO E INSTALADO EM RAMAL DE ÁGUA. AF_12/2014</t>
  </si>
  <si>
    <t>REGISTRO DE PRESSÃO BRUTO, LATÃO, ROSCÁVEL, 3/4", COM ACABAMENTO E CANOPLA CROMADOS. FORNECIDO E INSTALADO EM RAMAL DE ÁGUA. AF_12/2014</t>
  </si>
  <si>
    <t>ENGATE FLEXÍVEL EM INOX, 1/2 X 40CM - FORNECIMENTO E INSTALAÇÃO. AF_01/2020</t>
  </si>
  <si>
    <t>TORNEIRA CROMADA DE MESA, FECHAMENTO AUTOMÁTICO, PARA LAVATÓRIO - FORNECIMENTO E INSTALAÇÃO</t>
  </si>
  <si>
    <t>FORNECIMENTO E MONTAGEM DE LUMINÁRIA DE EMBUTIR PARA FORRO MODULAR (REMOVÍVEL)  60 x 618 x 618mm</t>
  </si>
  <si>
    <t>ELETRODUTO FLEXÍVEL CORRUGADO, PVC, DN 25 MM (3/4"), PARA CIRCUITOS TERMINAIS, INSTALADO EM FORRO - FORNECIMENTO E INSTALAÇÃO. AF_12/2015</t>
  </si>
  <si>
    <t>INSTALAÇÕES CABEAMENTO ESTRUTURADO</t>
  </si>
  <si>
    <t>PESO (%)</t>
  </si>
  <si>
    <t>VALOR TOTAL</t>
  </si>
  <si>
    <t>VALOR TOTAL DO ITEM</t>
  </si>
  <si>
    <t>9.7</t>
  </si>
  <si>
    <t>9.8</t>
  </si>
  <si>
    <t>9.9</t>
  </si>
  <si>
    <t>9.10</t>
  </si>
  <si>
    <t>9.11</t>
  </si>
  <si>
    <t>INSTALAÇÕES DE AR CONDICIONADO TIPO VRF</t>
  </si>
  <si>
    <t>APLICAÇÃO DE FUNDO SELADOR ACRÍLICO EM TETO, UMA DEMÃO. AF_06/2014</t>
  </si>
  <si>
    <t>APLICAÇÃO MANUAL DE PINTURA COM TINTA LÁTEX ACRÍLICA EM PAREDES, DUAS DEMÃOS. AF_06/2014</t>
  </si>
  <si>
    <t>TOTAL PREVISTO</t>
  </si>
  <si>
    <t>LIMPEZA DE OBRAS</t>
  </si>
  <si>
    <t>DEMOLIÇÃO DE REVESTIMENTO CERÂMICO, DE FORMA MECANIZADA COM MARTELETE, SEM REAPROVEITAMENTO. AF_12/2017</t>
  </si>
  <si>
    <t>REMOÇÃO DE INTERRUPTORES/TOMADAS ELÉTRICAS, DE FORMA MANUAL, SEM REAPROVEITAMENTO. AF_12/2017</t>
  </si>
  <si>
    <t xml:space="preserve">REMOÇÃO DE METAIS SANITÁRIOS, DE FORMA MANUAL, SEM REAPROVEITAMENTO. AF_12/2017 </t>
  </si>
  <si>
    <t>ORSE</t>
  </si>
  <si>
    <t>REMOÇÃO DE AR CONDICIONADO TIPO SPLIT</t>
  </si>
  <si>
    <t>Un</t>
  </si>
  <si>
    <t>SEINFRA</t>
  </si>
  <si>
    <t>C3038</t>
  </si>
  <si>
    <t>RETIRADA DE CAIXA DE AR CONDICIONADO</t>
  </si>
  <si>
    <t>2.17</t>
  </si>
  <si>
    <t>2.18</t>
  </si>
  <si>
    <t>REMOÇÃO DE FORRO DE GESSO, DE FORMA MANUAL, SEM REAPROVEITAMENTO. AF_12/2017</t>
  </si>
  <si>
    <t>DEMOLIÇÃO DE ALVENARIA DE BLOCO FURADO, DE FORMA MANUAL, COM REAPROVEITAMENTO. AF_12/2017</t>
  </si>
  <si>
    <t>REMOÇÃO DE LOUÇAS, DE FORMA MANUAL, SEM  REAPROVEITAMENTO. AF_12/2017</t>
  </si>
  <si>
    <t>VERGA MOLDADA IN LOCO EM CONCRETO PARA PORTAS COM ATÉ 1,5 M DE VÃO. AF_03/2016</t>
  </si>
  <si>
    <t>ENGENHEIRO CIVIL DE OBRA PLENO COM ENCARGOS COMPLEMENTARES</t>
  </si>
  <si>
    <t>MONTAGEM E DESMONTAGEM DE ANDAIME TUBULAR TIPO TORRE (EXCLUSIVE ANDAIME E LIMPEZA). AF_11/2017</t>
  </si>
  <si>
    <t xml:space="preserve">DEMOLIÇÃO DE RODAPÉ CERÂMICO, DE FORMA MANUAL, SEM  REAPROVEITAMENTO. AF_12/2017 </t>
  </si>
  <si>
    <t>REMOÇÃO DE LUMINÁRIAS, DE FORMA MANUAL, SEM REAPROVEITAMENTO. AF_12/2017</t>
  </si>
  <si>
    <t>FORNECIMENTO E INSTALAÇAO DE DIVISORIAS  DE MEIA ALTURA</t>
  </si>
  <si>
    <t>PINTURA VERNIZ (INCOLOR) ALQUÍDICO EM MADEIRA, USO INTERNO E EXTERNO, 1 MÃO. AF_01/2021</t>
  </si>
  <si>
    <t>5.2.1</t>
  </si>
  <si>
    <t>DIVISORIAS</t>
  </si>
  <si>
    <t>5.3.1</t>
  </si>
  <si>
    <t>5.3.2</t>
  </si>
  <si>
    <t>5.3.3</t>
  </si>
  <si>
    <t>PISO ELEVADO</t>
  </si>
  <si>
    <t xml:space="preserve">FORRO DE MINERAL </t>
  </si>
  <si>
    <t xml:space="preserve">C0340 </t>
  </si>
  <si>
    <t>FORNECIMENTO E ASSENTAMENTO DE AZULEJOS JUNTA AMARRADA C/CIMENTO COLANTE</t>
  </si>
  <si>
    <t>ASSENTO SANITÁRIO CONVENCIONAL - FORNECIMENTO E INSTALACAO. AF_01/2020</t>
  </si>
  <si>
    <t>C4913</t>
  </si>
  <si>
    <t>REMOÇÃO DE PINTURA LÁTEX (RASPAGEM E/OU LIXAMENTO E/OU ESCOVAÇÃO)</t>
  </si>
  <si>
    <t>LIMPEZA DE PISO CERÂMICO OU PORCELANATO COM VASSOURA A SECO. AF_04/2019</t>
  </si>
  <si>
    <t>LIMPEZA DE PISO CERÂMICO OU PORCELANATO COM PANO ÚMIDO. AF_04/2019</t>
  </si>
  <si>
    <r>
      <rPr>
        <sz val="12"/>
        <rFont val="Calibri"/>
        <family val="2"/>
        <scheme val="minor"/>
      </rPr>
      <t>CHAPISCO APLICADO EM ALVENARIA (COM PRESENÇA DE VÃOS) E ESTRUTURAS DE CONCRETO DE FACHADA, COM COLHER DE PEDREIRO.  ARGAMASSA TRAÇO 1:3 COM PREPARO EM BETONEIRA
400L. AF_06/2014</t>
    </r>
  </si>
  <si>
    <t xml:space="preserve">RETIRADA DE ARMARIOS FECHADOS COM DIVISORIAS </t>
  </si>
  <si>
    <t>5.2.2</t>
  </si>
  <si>
    <t>5.2.3</t>
  </si>
  <si>
    <t>5.2.4</t>
  </si>
  <si>
    <t>5.2.5</t>
  </si>
  <si>
    <t>COFINS</t>
  </si>
  <si>
    <t>PIS</t>
  </si>
  <si>
    <t>12.1</t>
  </si>
  <si>
    <t>7.6</t>
  </si>
  <si>
    <t>8.5</t>
  </si>
  <si>
    <t>8.8</t>
  </si>
  <si>
    <t>8.9</t>
  </si>
  <si>
    <t>8.11</t>
  </si>
  <si>
    <t>8.17</t>
  </si>
  <si>
    <t>8.19</t>
  </si>
  <si>
    <t>8.21</t>
  </si>
  <si>
    <t>8.22</t>
  </si>
  <si>
    <t>8.23</t>
  </si>
  <si>
    <t>8.24</t>
  </si>
  <si>
    <t>8.25</t>
  </si>
  <si>
    <t>9.12</t>
  </si>
  <si>
    <t>9.13</t>
  </si>
  <si>
    <t>10.2</t>
  </si>
  <si>
    <t>10.3</t>
  </si>
  <si>
    <t>10.4</t>
  </si>
  <si>
    <t>10.5</t>
  </si>
  <si>
    <t>10.6</t>
  </si>
  <si>
    <t>10.7</t>
  </si>
  <si>
    <t>12.2</t>
  </si>
  <si>
    <t>12.3</t>
  </si>
  <si>
    <t>12.4</t>
  </si>
  <si>
    <t>12.5</t>
  </si>
  <si>
    <t>12.5.1</t>
  </si>
  <si>
    <t>13.1</t>
  </si>
  <si>
    <t>13.2</t>
  </si>
  <si>
    <t>QUINZENA 1</t>
  </si>
  <si>
    <t>QUINZENA 2</t>
  </si>
  <si>
    <t>QUINZENA 3</t>
  </si>
  <si>
    <t>QUINZENA 4</t>
  </si>
  <si>
    <t>QUINZENA 5</t>
  </si>
  <si>
    <t>QUINZENA 6</t>
  </si>
  <si>
    <t>QUINZENA 7</t>
  </si>
  <si>
    <t>QUINZENA 8</t>
  </si>
  <si>
    <t>VALOR</t>
  </si>
  <si>
    <t>TOTAL</t>
  </si>
  <si>
    <t>VALOR TOTAL COM BDI</t>
  </si>
  <si>
    <t>MATERIAL</t>
  </si>
  <si>
    <t>MÃO DE OBRA</t>
  </si>
  <si>
    <t xml:space="preserve">SERVENTE COM ENCARGOS COMPLEMENTARES </t>
  </si>
  <si>
    <t xml:space="preserve">PLACA DE OBRA (PARA CONSTRUCAO CIVIL) EM CHAPA GALVANIZADA *N. 22*, DE *2,0 X 1,125* M </t>
  </si>
  <si>
    <t>COMPO 1</t>
  </si>
  <si>
    <t>REMOÇÃO DE PISO FLUTUANTE, DE FORMA MANUAL, SEM REAPROVEITAMENTO</t>
  </si>
  <si>
    <t>COMPO 2</t>
  </si>
  <si>
    <t xml:space="preserve">ORSE </t>
  </si>
  <si>
    <t>2.19</t>
  </si>
  <si>
    <t xml:space="preserve">RETIRADA DE ENTULHO DA OBRA UTILIZANDO CAIXA COLETORA CAPACIDADE 5 M3 </t>
  </si>
  <si>
    <t>M³</t>
  </si>
  <si>
    <t>C3087</t>
  </si>
  <si>
    <t>5.1.</t>
  </si>
  <si>
    <t>5.1.1</t>
  </si>
  <si>
    <t>5.3.4</t>
  </si>
  <si>
    <t>BANCADA/TAMPO SECO EM GRANITO PRETO ONIX 2,0cm</t>
  </si>
  <si>
    <t>BANCADA DE GRANITO PRETO ONIX POLIDO, DE 0,50 X 0,60 M, PARA LAVATÓRIO - FO RNECIMENTO E INSTALAÇÃO. AF_01/2020</t>
  </si>
  <si>
    <t>CUBA DE EMBUTIR OVAL EM LOUÇA BRANCA, 35 X 50CM OU EQUIVALENTE - FORNECIMENTO E INSTALAÇÃO. AF_01/2020</t>
  </si>
  <si>
    <t>BANCADA DE PRETO ONIX CINZA POLIDO, DE 1,50 X 0,60 M, PARA PIA DE COZINHA  - FORNECIMENTO E INSTALAÇÃO. AF_01/2020</t>
  </si>
  <si>
    <t>BANCADA DE PRETO ONIX CINZA POLIDO, DE 2,50 X 0,60 M, PARA COZINHA  - FORNECIMENTO E INSTALAÇÃO. AF_01/2021</t>
  </si>
  <si>
    <t>TOMADA BAIXA DE EMBUTIR (1 MÓDULO), 2P+T 10 A, INCLUINDO SUPORTE E PLACA - FORNECIMENTO E INSTALAÇÃO. AF_12/2016</t>
  </si>
  <si>
    <t>PROPRIO</t>
  </si>
  <si>
    <t>9.14</t>
  </si>
  <si>
    <t>9.15</t>
  </si>
  <si>
    <t>CABO DE COBRE FLEXÍVEL ISOLADO, 2,5 MM², ANTI-CHAMA 450/750 V, PARA CIRCUITOS TERMINAIS - FORNECIMENTO E INSTALAÇÃO. AF_12/2015</t>
  </si>
  <si>
    <t>CABO DE COBRE FLEXÍVEL ISOLADO, 4,0 MM², ANTI-CHAMA 450/750 V, PARA CIRCUITOS TERMINAIS - FORNECIMENTO E INSTALAÇÃO. AF_12/2016</t>
  </si>
  <si>
    <t>CABO DE COBRE FLEXÍVEL ISOLADO, 6,0 MM², ANTI-CHAMA 450/750 V, PARA CIRCUITOS TERMINAIS - FORNECIMENTO E INSTALAÇÃO. AF_12/2017</t>
  </si>
  <si>
    <t>CABO DE COBRE FLEXÍVEL ISOLADO, 10,0 MM², ANTI-CHAMA 450/750 V, PARA CIRCUITOS TERMINAIS - FORNECIMENTO E INSTALAÇÃO. AF_12/2018</t>
  </si>
  <si>
    <t>CABO DE COBRE FLEXÍVEL ISOLADO, 25 MM², ANTI-CHAMA 450/750 V, PARA CIRCUITOS TERMINAIS - FORNECIMENTO E INSTALAÇÃO. AF_12/2019</t>
  </si>
  <si>
    <t>CABO DE COBRE FLEXÍVEL ISOLADO,35 MM², ANTI-CHAMA 450/750 V, PARA CIRCUITOS TERMINAIS - FORNECIMENTO E INSTALAÇÃO. AF_12/2020</t>
  </si>
  <si>
    <t>CABO DE COBRE FLEXÍVEL ISOLADO, 70 MM², ANTI-CHAMA 450/750 V, PARA CIRCUITOS TERMINAIS - FORNECIMENTO E INSTALAÇÃO. AF_12/2021</t>
  </si>
  <si>
    <t>11.2</t>
  </si>
  <si>
    <t>11.3</t>
  </si>
  <si>
    <t>11.4</t>
  </si>
  <si>
    <t>11.5</t>
  </si>
  <si>
    <t>11.6</t>
  </si>
  <si>
    <t>Fornecimento e aplicação de Fluído Gás Refrigerante Dugold Ecomate Formiato Metila 10,5kg ONU1243</t>
  </si>
  <si>
    <t>MONTAGEM E INSTALAÇÃO DE SISTEMA DE AR CONDICIONADO  TIPO VRF COM  CONDENSADORA de 25 hp</t>
  </si>
  <si>
    <t xml:space="preserve">MONTAGEM E INSTALAÇÃO DE AR CONDICIONADO HIWALL 1,20 TR </t>
  </si>
  <si>
    <t>MONTAGEM E INSTALAÇÃO DE AR CONDICIONADO CASSETE 1,26 TR</t>
  </si>
  <si>
    <t>MONTAGEM E INSTALAÇÃO DE AR CONDICIONADO CASSETE 1,65 TR</t>
  </si>
  <si>
    <t>MONTAGEM E INSTALAÇÃO DE AR CONDICIONADO CASSETE 2,4 TR</t>
  </si>
  <si>
    <t>11.7</t>
  </si>
  <si>
    <t>FORNECIMENTO E MONTAGEM DO SISTEMA DE AUTOMAÇÃO</t>
  </si>
  <si>
    <t>11.8</t>
  </si>
  <si>
    <t>11.9</t>
  </si>
  <si>
    <t>11.10</t>
  </si>
  <si>
    <t>9.16</t>
  </si>
  <si>
    <t>9.17</t>
  </si>
  <si>
    <t>9.18</t>
  </si>
  <si>
    <t>9.19</t>
  </si>
  <si>
    <t>CRONOGRAMA FISICO FINANCEIRO DA OBRA DE ADAPTAÇÃO DAS INSTALAÇÕES  DA ANAC -  2° ANDAR DO PALÁCIO DA FAZENDA (RIO DE JANEIRO/RJ)</t>
  </si>
  <si>
    <t>COMPO3</t>
  </si>
  <si>
    <t>COMPO 3</t>
  </si>
  <si>
    <t>RETIRADA DE ARMARIOS FECHADOS INCLUINDO AS  DIVISORIAS INTERNAS</t>
  </si>
  <si>
    <t>COMPO 4</t>
  </si>
  <si>
    <t>INSTALAÇÃO DE FORRO MINERAL 1250X625mm</t>
  </si>
  <si>
    <t>FORNECIMENTO  DE FORRO MINERAL 1250X625mm</t>
  </si>
  <si>
    <t>5.1.1.1.</t>
  </si>
  <si>
    <t>5.1.1.2</t>
  </si>
  <si>
    <t xml:space="preserve">MONTADOR DE ESTRUTURA METÁLICA COM ENCARGOS COMPLEMENTARES </t>
  </si>
  <si>
    <t>KG</t>
  </si>
  <si>
    <t>MASSA DE REJUNTE EM PO PARA DRYWALL, Á BASE DE GESSO, SECAGEM RAPIDA, PARA TRATAMENTO DE JUNTAS DE CHAPA DE GESSO (COM ADICAO DE AGUA)</t>
  </si>
  <si>
    <t>UM</t>
  </si>
  <si>
    <t xml:space="preserve">un </t>
  </si>
  <si>
    <t>PARAFUSO DRY WALL, EM ACO FOSFATIZADO, CABECA TROMBETA E PONTA AGULHA (TA), COMPRIMENTO 25 mm</t>
  </si>
  <si>
    <t>FITA DE PAPEL MICROPERFURADO, 50X150 MM, PARA TRATAMENTO DE JUNTAS DE CHAPA DE GESSO PARA DRYWAL</t>
  </si>
  <si>
    <t>Perfil para Forro Modular T24 Clicado 1250MM Branco - Alfa</t>
  </si>
  <si>
    <t>COTAÇÃO 1</t>
  </si>
  <si>
    <t>PERFIL PARA FORRO MODULAR T24 CLICADO 1250MM BRANCO - ALFA</t>
  </si>
  <si>
    <t>FORNECEDOR</t>
  </si>
  <si>
    <t>EMAIL</t>
  </si>
  <si>
    <t>TELEFONE</t>
  </si>
  <si>
    <t>TERAC FORROS E REVESTIMENTOS</t>
  </si>
  <si>
    <t>(11) 2806-9196</t>
  </si>
  <si>
    <t>vendas@terac.com.br</t>
  </si>
  <si>
    <t>COTAÇÃO 2</t>
  </si>
  <si>
    <t xml:space="preserve">Forro Fibra Mineral Armstrong Scala Lay In 625 x 625 x 14mm </t>
  </si>
  <si>
    <t>(11) 2797-7444</t>
  </si>
  <si>
    <t>https://www.artesana.com.br/Atendimento</t>
  </si>
  <si>
    <t>ARTESANA</t>
  </si>
  <si>
    <t>www.artesana.com.br/Atendimento</t>
  </si>
  <si>
    <t>GYIPCENTER</t>
  </si>
  <si>
    <t>(21) 3959-5323</t>
  </si>
  <si>
    <t>VALOR MEDIO  - metro linear / m² - ( 1,25ml x ml )</t>
  </si>
  <si>
    <t>VALOR MEDIO - m²</t>
  </si>
  <si>
    <t>COTAÇÃO 3</t>
  </si>
  <si>
    <t>CAPITAL DIVISORIAS</t>
  </si>
  <si>
    <t>(61) 9124-7994</t>
  </si>
  <si>
    <t>capitaldivisoriasdf@gmail.com</t>
  </si>
  <si>
    <t>COTAÇÃO 4</t>
  </si>
  <si>
    <t>COTAÇÃO 5</t>
  </si>
  <si>
    <t>COTAÇÃO 6</t>
  </si>
  <si>
    <t>Fornecimento e instalação de porta em madeira para divisoria de 90mm de espessura - 0,90 x 2,00 m</t>
  </si>
  <si>
    <t xml:space="preserve">Fornecimento e instalação de divisoria com isolamento acustico,  de 90mm de espessura, acabamento amadeirado - plano cego </t>
  </si>
  <si>
    <t>Fornecimento e instalação de divisoria com isolamento acustico,  de 90mm de espessura, acabamento amadeirado - com bandeira de vidro</t>
  </si>
  <si>
    <t>COTAÇÃO 8</t>
  </si>
  <si>
    <t>COTAÇÃO 12</t>
  </si>
  <si>
    <t>FORNECIMENTO E INSTALAÇAO DE DIVISORIAS ACUSTICAS COM BANDEIRAS DE VIDRO</t>
  </si>
  <si>
    <t>5.2.6</t>
  </si>
  <si>
    <t xml:space="preserve"> MOLA HIDRAULICA DE PISO PARA PORTA DE VIDRO TEMPERADO. AF_01/2021</t>
  </si>
  <si>
    <t>5.2.7</t>
  </si>
  <si>
    <t>INSTALAÇÃO DE DIVISORIA EM VIDRO TEMPERADO, E = 8 MM, ENCAIXADO EM PERFIL U. AF_01/2021_P PARA A SALA DE REUNIÃO PISO / TETO</t>
  </si>
  <si>
    <t>INSTALAÇÃO DE PORTA EM VIDRO TEMPERADO, E = 8 MM, ENCAIXADO EM PERFIL U. AF_01/2021_P PARA A SALA DE REUNIÃO PISO / TETO</t>
  </si>
  <si>
    <t>PELICULA ADESIVA APLICADA EM VIDROS-TIPO INSULFILM - SALA DE REUNIÃO 5 - MODULO 5/6</t>
  </si>
  <si>
    <t xml:space="preserve">ASSENTAMENTO DE CAIXA DE TOMADAS PARA PISO ELEVADO DE EMBUTIR ELETRICA E DADOS DE REDE 4T + 4P , REFERENCIA </t>
  </si>
  <si>
    <t>RIO DIVISORIAS</t>
  </si>
  <si>
    <t>contato@riodivisorias.com;br</t>
  </si>
  <si>
    <t xml:space="preserve">
fdrj.11@gmail.com</t>
  </si>
  <si>
    <t>(21)3592-6476</t>
  </si>
  <si>
    <t>FDRJ DIVISORIAS</t>
  </si>
  <si>
    <t>(21)2409-5497</t>
  </si>
  <si>
    <t>Porta-papel higiênico, linha Domus, ref. 102 C40, da Meber ou similar</t>
  </si>
  <si>
    <t>8.26</t>
  </si>
  <si>
    <t>8.27</t>
  </si>
  <si>
    <t>8.28</t>
  </si>
  <si>
    <t>8.29</t>
  </si>
  <si>
    <r>
      <rPr>
        <b/>
        <i/>
        <sz val="12"/>
        <color rgb="FF000000"/>
        <rFont val="Calibri"/>
        <family val="2"/>
        <scheme val="minor"/>
      </rPr>
      <t>ASSENTAMENTO</t>
    </r>
    <r>
      <rPr>
        <sz val="12"/>
        <color rgb="FF000000"/>
        <rFont val="Calibri"/>
        <family val="2"/>
        <scheme val="minor"/>
      </rPr>
      <t xml:space="preserve"> DE CAIXA DE TOMADAS PARA PISO ELEVADO, QUADRADA COM GARRA E FIO, USO INDUSTRIAL, FABRICAÇÃO STECK,TRÍ-POLARES: 2P+T, NEMA, 5-15R, OU 2P+T, PINAGEM UNIVERSAL -</t>
    </r>
    <r>
      <rPr>
        <b/>
        <sz val="12"/>
        <color rgb="FF000000"/>
        <rFont val="Calibri"/>
        <family val="2"/>
        <scheme val="minor"/>
      </rPr>
      <t xml:space="preserve"> MATERIAL FORNECIDO PELA ANAC</t>
    </r>
  </si>
  <si>
    <r>
      <t xml:space="preserve">MONTAGEM DE LUMINÁRIA DE EMBUTIR PARA FORRO MODULAR (REMOVÍVEL)  60 x 618 x 618mm -  </t>
    </r>
    <r>
      <rPr>
        <b/>
        <i/>
        <sz val="12"/>
        <rFont val="Calibri"/>
        <family val="2"/>
        <scheme val="minor"/>
      </rPr>
      <t>FORNECIDA PELA ANAC</t>
    </r>
  </si>
  <si>
    <t>C4945</t>
  </si>
  <si>
    <t>SEINFRA - CE</t>
  </si>
  <si>
    <t xml:space="preserve">C4944 </t>
  </si>
  <si>
    <t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10,5W COMPLETA EMBUTUDA EM FORRO </t>
  </si>
  <si>
    <t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12,5W COMPLETA EMBUTUDA EM FORRO </t>
  </si>
  <si>
    <t>LUMINARIA CIRCULAR 5 W, COMPLETA BIVOLT</t>
  </si>
  <si>
    <t>COMPO 5</t>
  </si>
  <si>
    <t>INSTALAÇÕES ELÉTRICAS  - QUADROS , TOMADAS DE PISO E PAREDES E ILUMINAÇÃO</t>
  </si>
  <si>
    <t xml:space="preserve">DISJUNTORES DOS QUADROS DE BARRAMENTO </t>
  </si>
  <si>
    <t>9.18.1</t>
  </si>
  <si>
    <t>DISJUNTOR MONOPOLAR TIPO NEMA, CORRENTE NOMINAL DE 10 ATÉ 30A - FORNECIMENTO E INSTALAÇÃO. AF_10/2020</t>
  </si>
  <si>
    <t xml:space="preserve"> UN </t>
  </si>
  <si>
    <t>9.18.2</t>
  </si>
  <si>
    <t>DISJUNTOR MONOPOLAR TIPO NEMA, CORRENTE NOMINAL DE 35 ATÉ 50A - FORNECIMENTO E INSTALAÇÃO. AF_10/2020</t>
  </si>
  <si>
    <t>DISJUNTOR BIPOLAR TIPO NEMA, CORRENTE NOMINAL DE 70A - FORNECIMENTO E INSTALAÇÃO. AF_10/2020 PARA OS QDC COM BARRAMENTO</t>
  </si>
  <si>
    <t>Disjuntor termomagnetico tripolar 125a para os QDCs</t>
  </si>
  <si>
    <t>Disjuntor termomagnetico tripolar 150 a / 600 v, tipo fxd /icc - 35 ka</t>
  </si>
  <si>
    <t>CABO DE COBRE FLEXÍVEL ISOLADO, 16,0 MM², ANTI-CHAMA 450/750 V, PARA CIRCUITOS TERMINAIS - FORNECIMENTO E INSTALAÇÃO. AF_12/2019</t>
  </si>
  <si>
    <t>CABO DE COBRE FLEXÍVEL ISOLADO, 100 MM², ANTI-CHAMA 450/750 V, PARA CIRCUITOS TERMINAIS - FORNECIMENTO E INSTALAÇÃO. AF_12/2022</t>
  </si>
  <si>
    <t>orse</t>
  </si>
  <si>
    <t>SUPORTE PARA ELETROCALHA LISA OU PERFURADA EM AÇO GALVANIZADO, LARGURA 2200 OU 400 MM E ALTURA 50 MM, ESPAÇADO A CADA 1,5 M, EM PERFILADO DE SEÇÃO 38X76 MM, POR METRO DE ELETRECALHA FIXADA. AF_07/2017</t>
  </si>
  <si>
    <t>9.18.3</t>
  </si>
  <si>
    <t>9.18.4</t>
  </si>
  <si>
    <t>9.18.5</t>
  </si>
  <si>
    <t xml:space="preserve">CABOS </t>
  </si>
  <si>
    <t>9.19.1</t>
  </si>
  <si>
    <t>9.19.2</t>
  </si>
  <si>
    <t>Eletrocalha metálica perfurada 100 x 50 x 3000 mm (ref. mopa ou similar)</t>
  </si>
  <si>
    <t>ALIMENTAÇÃO SUBESTAÇÃO - QUADROS DE DISTRIBUIÇÃO</t>
  </si>
  <si>
    <t>CABOS DE DISTRIBUIÇÃO</t>
  </si>
  <si>
    <t>9.19.1.1</t>
  </si>
  <si>
    <t>9.19.1.2</t>
  </si>
  <si>
    <t>9.19.1.3</t>
  </si>
  <si>
    <t>9.19.1.4</t>
  </si>
  <si>
    <t>9.19.2.1</t>
  </si>
  <si>
    <t>9.19.2.2</t>
  </si>
  <si>
    <t>9.19.2.3</t>
  </si>
  <si>
    <t>9.19.2.4</t>
  </si>
  <si>
    <t>9.19.2.5</t>
  </si>
  <si>
    <t>9.19.2.6</t>
  </si>
  <si>
    <t>9.19.2.7</t>
  </si>
  <si>
    <t>INSTALAÇÕES ELETRICAS - QUADROS,  DISJUNTORES E CABOS</t>
  </si>
  <si>
    <t>FORNECIMENTO E MONTAGEM DE QUADRO DE DISTRIBUIÇÃO DE ENERGIA EM CHAPA DE AÇO GALVANIZADO, DE EMBUTIR,  COM BARRAMENTO TRIFÁSICO, PARA 30 DISJUNTORES DIN 100A - FORNECIMENTO E INSTALAÇÃO. AF_10/2020 PARA ILUMINAÇÃO</t>
  </si>
  <si>
    <t>FORNECIMENTO E MONTAGEM DE QUADRO DE DISTRIBUIÇÃO DE ENERGIA EM CHAPA DE AÇO GALVANIZADO, DE EMBUTIR,  COM BARRAMENTO TRIFÁSICO, PARA 30 DISJUNTORES DIN 100A - FORNECIMENTO E INSTALAÇÃO. AF_10/2020 PARA TOMADAS DE PAREDES E TETOS</t>
  </si>
  <si>
    <t xml:space="preserve">FORNECIMENTO E MONTAGEM DE QUADRO DE DISTRIBUIÇÃO DE ENERGIA EM CHAPA DE AÇO GALVANIZADO, DE EMBUTIR,  COM BARRAMENTO TRIFÁSICO, PARA 30 DISJUNTORES DIN 100A - FORNECIMENTO E INSTALAÇÃO. AF_10/2020 PARA TOMADAS DE PISO </t>
  </si>
  <si>
    <t>FORNECIMENTO E MONTAGEM DE QUADRO DE DISTRIBUIÇÃO DE ENERGIA EM CHAPA DE AÇO GALVANIZADO, DE EMBUTIR,  COM BARRAMENTO TRIFÁSICO, PARA 12 DISJUNTORES DIN 100A - FORNECIMENTO E INSTALAÇÃO. AF_10/2020</t>
  </si>
  <si>
    <t xml:space="preserve">FORNECIMENTO E INSTALAÇÃO DE DISPOSITIVO DR, 2 POLOS, SENSIBILIDADE DE 30 MA, CORRENTE DE 100 A, TIPO AC </t>
  </si>
  <si>
    <t>ELETRICISTA DE MANUTENÇÃO</t>
  </si>
  <si>
    <t xml:space="preserve">UN </t>
  </si>
  <si>
    <t>TUBO DE ESPUMA DE POLIETILENO EXPANDIDO FLEXIVEL PARA ISOLAMENTO TERMICO DE TUBULACAO DE AR CONDICIONADO, AGUA QUENTE, DN 3/8", E= 10 MM</t>
  </si>
  <si>
    <t>TUBO EM COBRE FLEXÍVEL, DN 3/8", COM ISOLAMENTO, INSTALADO EM RAMAL DE ALIMENTAÇÃO DE AR CONDICIONADO COM CONDENSADORA INDIVIDUAL FORNECIMENTO  E INSTALAÇÃO. AF_12/2015</t>
  </si>
  <si>
    <t>TUBO EM COBRE FLEXÍVEL, DN 5/8", COM ISOLAMENTO, INSTALADO EM RAMAL DE ALIMENTAÇÃO DE AR CONDICIONADO COM CONDENSADORA INDIVIDUAL FORNECIMENTO  E INSTALAÇÃO. AF_12/2016</t>
  </si>
  <si>
    <t>9.18.6</t>
  </si>
  <si>
    <t>COMPO  5</t>
  </si>
  <si>
    <t>COMPO 6</t>
  </si>
  <si>
    <t xml:space="preserve">AJUDANTE DE ELETRICA  COM ENCARGOS COMPLEMENTARES </t>
  </si>
  <si>
    <t>COMPO 7</t>
  </si>
  <si>
    <t>COMPO 8</t>
  </si>
  <si>
    <t>COMPO 9</t>
  </si>
  <si>
    <t>COMPO 10</t>
  </si>
  <si>
    <t>COMPO 11</t>
  </si>
  <si>
    <t>SUPORTE PARA ELETROCALHA LISA OU PERFURADA EM AÇO GALVANIZADO, LARGURA 2200 OU 400 MM E ALTURA 50 MM, ESPAÇADO A CADA 1,5 M, EM PERFILADO DE SEÇÃO 38X76 MM, POR METRO DE ELETROCALHA FIXADA. AF_07/2017</t>
  </si>
  <si>
    <t>MOTORES DAS CONDESADORAS</t>
  </si>
  <si>
    <t>FORNECIMENTO E MONTAGEM DE QUADRO DE COMANDO DE MOTOR EM CHAPA DE AÇO GALVANIZADO, DE EMBUTIR,  COM BARRAMENTO TRIFÁSICO, PARA 12 DISJUNTORES DIN 100A - FORNECIMENTO E INSTALAÇÃO. AF_10/2020</t>
  </si>
  <si>
    <t>ENGENHEIRO ELETRICISTA</t>
  </si>
  <si>
    <t>ALIMENTAÇÃO A APARTIR DA SUBESTAÇÃO - QUADROS DE DISTRIBUIÇÃO</t>
  </si>
  <si>
    <t>Fornecimento de plugues RJ-45 (conector modular de oito vias) para dados nas saídas de telecomunicações</t>
  </si>
  <si>
    <t>Plug Conector RJ45 Macho Cat 5e 8 vias - Crimpar (100 unidades)</t>
  </si>
  <si>
    <t>MULTICABOS</t>
  </si>
  <si>
    <t>(21) 964467442</t>
  </si>
  <si>
    <t xml:space="preserve">mmaraujocartucho@hotmail.com
</t>
  </si>
  <si>
    <t>OFICINA DOS BITS</t>
  </si>
  <si>
    <t xml:space="preserve">(31) 2513-6700 </t>
  </si>
  <si>
    <t>vendas@oficinadosbits.com.br</t>
  </si>
  <si>
    <t>REDE CABOS</t>
  </si>
  <si>
    <t>(11) 3331-3340</t>
  </si>
  <si>
    <t>Whatsapp: (11) 95032-7817</t>
  </si>
  <si>
    <t>10.1</t>
  </si>
  <si>
    <t>COMPO 12</t>
  </si>
  <si>
    <t>Cabo UTP de cobre nu, 22 ou 24 AWG, isolados em composto especial. Capa externa em PVC não propagante à chama - CAT 6.</t>
  </si>
  <si>
    <t xml:space="preserve">CABO DE PAR TRANCADO UTP, 4 PARES, CATEGORIA 6 </t>
  </si>
  <si>
    <t>COMPO 13</t>
  </si>
  <si>
    <t>Fornecimento de PATCH CORD com 2 metros de extensão</t>
  </si>
  <si>
    <t xml:space="preserve">Plug Conector RJ45 Macho Cat 5e 8 vias - Crimpar </t>
  </si>
  <si>
    <t>COMPO 14</t>
  </si>
  <si>
    <t xml:space="preserve"> C3753 </t>
  </si>
  <si>
    <t>CABO DE FIBRA ÓPTICA, 04 PARES</t>
  </si>
  <si>
    <t>m</t>
  </si>
  <si>
    <t>PINTURA VERNIZ (INCOLOR) ALQUÍDICO EM MADEIRA, USO INTERNO E EXTERNO,  3 DEMÃOS. AF_01/2021 -  PISO EM MADEIRA EXISTENTE NA BIBLIOTECA / ARQUIVO PROTOCOLO / ESCRITORIOS</t>
  </si>
  <si>
    <t>COTAÇÃO 9</t>
  </si>
  <si>
    <t>COTAÇÃO 7</t>
  </si>
  <si>
    <t>REMASTER</t>
  </si>
  <si>
    <t>ASSENTAMENTO DE PISO ELEVADO EM PLACAS 50X50CM FEITO EM TERMOPLÁSTICO RECICLADO, COM PEDESTAIS FIXOS QUE ELEVAM O SISTEMA ATÉ 7 CMDE ALTURA ACABADA, SEM REVESTIMENTO PARA USO EM ÁREAS INTERNAS.</t>
  </si>
  <si>
    <t>Piso elevado em placas 50x50cm feito em termoplástico reciclado, com pedestais fixos que elevam o sistema até 11cmde altura acabada, sem revestimento para uso em áreas internas.</t>
  </si>
  <si>
    <t>NOVART PISOS E CARPETES</t>
  </si>
  <si>
    <t>novartdecorcarpete.com.br</t>
  </si>
  <si>
    <t>(21) 3905-8000</t>
  </si>
  <si>
    <t>(21) 2560-7172</t>
  </si>
  <si>
    <t>PISO VINILICO AMBIENTE STONE 3, 0 MM PLACAS 50x50 CM</t>
  </si>
  <si>
    <t>CARIOCA PISOS E REVESTIMENTOS</t>
  </si>
  <si>
    <t>COMPO 15</t>
  </si>
  <si>
    <t>Fornecimento de LINE CORD com 2,4  metros de extensão - Ponto de dados / telefone</t>
  </si>
  <si>
    <t>COMPO 16</t>
  </si>
  <si>
    <t xml:space="preserve">INSTALAÇÃO DO SISTEMA DE DADO E VOZ </t>
  </si>
  <si>
    <t>MÃO DE OBRA POR DADOS</t>
  </si>
  <si>
    <t>MÃO DE OBRA POR DADOS DE VOZ</t>
  </si>
  <si>
    <t>NUMERO DE PONTOS</t>
  </si>
  <si>
    <t>MÃO DE OBRA POR SERVIDOR E RACKS</t>
  </si>
  <si>
    <r>
      <rPr>
        <b/>
        <sz val="12"/>
        <rFont val="Calibri"/>
        <family val="2"/>
        <scheme val="minor"/>
      </rPr>
      <t>ASSENTAMENTO</t>
    </r>
    <r>
      <rPr>
        <sz val="12"/>
        <rFont val="Calibri"/>
        <family val="2"/>
        <scheme val="minor"/>
      </rPr>
      <t xml:space="preserve"> DE PISO ELEVADO EM PLACAS 50X50CM FEITO EM </t>
    </r>
    <r>
      <rPr>
        <b/>
        <i/>
        <sz val="12"/>
        <rFont val="Calibri"/>
        <family val="2"/>
        <scheme val="minor"/>
      </rPr>
      <t>TERMOPLÁSTICO RECICLADO</t>
    </r>
    <r>
      <rPr>
        <sz val="12"/>
        <rFont val="Calibri"/>
        <family val="2"/>
        <scheme val="minor"/>
      </rPr>
      <t>, COM PEDESTAIS FIXOS QUE ELEVAM O SISTEMA ATÉ 7 CMDE ALTURA ACABADA, SEM REVESTIMENTO PARA USO EM ÁREAS INTERNAS. MATERIAL FORNECIDO PELA ANAC</t>
    </r>
  </si>
  <si>
    <t xml:space="preserve"> JOGO DE FERRAGENS CROMADAS PARA PORTA DE VIDRO TEMPERADO, UMA FOLHA CO MPOSTO DE DOBRADICAS SUPERIOR E INFERIOR, TRINCO, FECHADURA, CONTRA FECHADURA COM CAPUCHINHO SEM MOLA E PUXADOR. </t>
  </si>
  <si>
    <t>ASSENTAMENTO DE REVESTIMENTO DE PISO ELEVADO EM PLACAS 50X50CM VINILICAS FORNECIDAS PELA ANAC</t>
  </si>
  <si>
    <t>COMPO 17</t>
  </si>
  <si>
    <r>
      <t xml:space="preserve"> ASSENTAMENTO DE CAIXA DE TOMADAS PARA PISO ELEVADO, QUADRADA COM GARRA E FIO, USO INDUSTRIAL, FABRICAÇÃO STECK,TRÍ-POLARES: 2P+T, NEMA, 5-15R, OU 2P+T, PINAGEM UNIVERSAL - </t>
    </r>
    <r>
      <rPr>
        <b/>
        <i/>
        <sz val="12"/>
        <rFont val="Calibri"/>
        <family val="2"/>
        <scheme val="minor"/>
      </rPr>
      <t>MATERIAL FORNECIDO PELA ANAC</t>
    </r>
  </si>
  <si>
    <t>C1625</t>
  </si>
  <si>
    <t>LIMPEZA DE PISOS E REVESTIMENTOS</t>
  </si>
  <si>
    <t>C1627</t>
  </si>
  <si>
    <t>LIMPEZA DE VIDROS</t>
  </si>
  <si>
    <t>13.3</t>
  </si>
  <si>
    <t>13.4</t>
  </si>
  <si>
    <t>Fornecimento de FIBRA ( cabo ) óptico LC/ LC MM 50/125  Interligação das salas tecnicas(DIO p/  switches)</t>
  </si>
  <si>
    <t>C4813</t>
  </si>
  <si>
    <t>C4125</t>
  </si>
  <si>
    <t xml:space="preserve">MESTRE DE OBRAS COM ENCARGOS COMPLEMENTARES </t>
  </si>
  <si>
    <t xml:space="preserve">RETIRADA DE PLACAS DIVISORIA/SANCADAS  DE GRANITO </t>
  </si>
  <si>
    <t>REMOÇÃO DE CHAPAS E PERFIS DE DRYWALL, DE FORMA MANUAL, SEM REAPROVEITAMENTO -  DIVISORIAS EM EUCATEX EM WC</t>
  </si>
  <si>
    <t xml:space="preserve">C1050 </t>
  </si>
  <si>
    <t>MATERIAL / EQUIPAMENTO</t>
  </si>
  <si>
    <t>INSTALAÇÃO DE FORRO MINERAL 625X625mm</t>
  </si>
  <si>
    <t>FORNECIMENTO DE FORRO MINERAL 625 X 625 mm</t>
  </si>
  <si>
    <t xml:space="preserve">ASSENTAMENTO DE REVESTIMENTO DE PISO ELEVADO EM PLACAS 50X50CM VINILICAS </t>
  </si>
  <si>
    <r>
      <rPr>
        <b/>
        <sz val="12"/>
        <rFont val="Calibri"/>
        <family val="2"/>
        <scheme val="minor"/>
      </rPr>
      <t xml:space="preserve">FORNECIMENTO </t>
    </r>
    <r>
      <rPr>
        <sz val="12"/>
        <rFont val="Calibri"/>
        <family val="2"/>
        <scheme val="minor"/>
      </rPr>
      <t xml:space="preserve"> DE PISO ELEVADO EM PLACAS 50X50CM FEITO EM T</t>
    </r>
    <r>
      <rPr>
        <b/>
        <i/>
        <sz val="12"/>
        <rFont val="Calibri"/>
        <family val="2"/>
        <scheme val="minor"/>
      </rPr>
      <t>ERMOPLÁSTICO RECICLADO</t>
    </r>
    <r>
      <rPr>
        <sz val="12"/>
        <rFont val="Calibri"/>
        <family val="2"/>
        <scheme val="minor"/>
      </rPr>
      <t>, COM PEDESTAIS FIXOS QUE ELEVAM O SISTEMA ATÉ 7 CMDE ALTURA ACABADA, SEM REVESTIMENTO PARA USO EM ÁREAS INTERNAS.</t>
    </r>
  </si>
  <si>
    <t xml:space="preserve">VIDRO TEMPERADO INCOLOR E = 8 MM, SEM COLOCACAO </t>
  </si>
  <si>
    <r>
      <t xml:space="preserve">KIT PORTA PRONTA DE MADEIRA, FOLHA MEDIA (NBR 15930) DE 80 X 210 CM, E = 35 MM, NUCLEO SARRAFEADO, ESTRUTURA USINADA PARA FECHADURA, CAPA LISA EM HDF, ACABAMENTO MELAMINICO (INCLUI MARCO, ALIZARES E DOBRADICAS) , CHAPA DE AÇO INOX 4 MM E BARRA DE APOIO PNE, PLACA DE IDENTIFICAÇÃO 20X20 , CONFORME PROJETO DE ARQUITETURA - </t>
    </r>
    <r>
      <rPr>
        <b/>
        <sz val="12"/>
        <rFont val="Calibri"/>
        <family val="2"/>
        <scheme val="minor"/>
      </rPr>
      <t xml:space="preserve">FORNECIMENTO E INSTALAÇÃO </t>
    </r>
    <r>
      <rPr>
        <sz val="12"/>
        <rFont val="Calibri"/>
        <family val="2"/>
        <scheme val="minor"/>
      </rPr>
      <t>-  AREA DE SERVIÇOS - BANHEIROS, DML , SALA DE ELETRICA E DADO E VOZ</t>
    </r>
  </si>
  <si>
    <t>FORNECIMENTO E ASSENTAMENTO DE PORTA PARA DIVISORIA SANITARIA COMPLETA DE MADEIRA 1 FL.0,80x1,80m REV.LAMINADO - PORTA PARA  BOX WC</t>
  </si>
  <si>
    <t>COMPO 18</t>
  </si>
  <si>
    <t>BANCADA DE GRANITO CINZA POLIDO, DE 1,50 X 0,60 M, PARA PIA DE COZINHA - FORNECIMENTO E INSTALAÇÃO. AF_01/202</t>
  </si>
  <si>
    <t>M²</t>
  </si>
  <si>
    <t>VALOR DO M² INSTALADO</t>
  </si>
  <si>
    <t>AREA BASE DE CALCULO DO ITEM ABAIXO</t>
  </si>
  <si>
    <t>DIVISORIA SANITÁRIA, TIPO CABINE, EM GRANITO BRANCO ITAUNAS, ESP = 2CM, ASSENTADO COM ARGAMASSA COLANTE AC III-E, EXCLUSIVE FERRAGENS</t>
  </si>
  <si>
    <t>CABO ELETRÔNICO CATEGORIA 6, INSTALADO EM EDIFICAÇÃO RESIDENCIAL</t>
  </si>
  <si>
    <t>TUBO DE ESPUMA DE POLIETILENO EXPANDIDO FLEXIVEL PARA ISOLAMENTO TERMICO DE TUBULACAO DE AR CONDICIONADO, AGUA QUENTE, DN 5/8", E= 6.3 MM</t>
  </si>
  <si>
    <t>CUSTO TOTAL DO SERVIÇO (R$):</t>
  </si>
  <si>
    <t>PREÇO TOTAL DO SERVIÇO (R$):</t>
  </si>
  <si>
    <t>DISCRIMINAÇÃO</t>
  </si>
  <si>
    <t>VALOR (R$)</t>
  </si>
  <si>
    <t>TAXA (%)</t>
  </si>
  <si>
    <t>OBSERVAÇÃO</t>
  </si>
  <si>
    <t>SITUAÇÃO DO INTERVALO ADMISSIVEL</t>
  </si>
  <si>
    <t>PARCELAS DO BDI (%)</t>
  </si>
  <si>
    <t>1 Quartil</t>
  </si>
  <si>
    <t>Médio</t>
  </si>
  <si>
    <t>3 Quartil</t>
  </si>
  <si>
    <t>AC - ADMINISTRAÇÃO CENTRAL</t>
  </si>
  <si>
    <t>SG - SEGUROS e GARANTIA</t>
  </si>
  <si>
    <t>R - RISCOS</t>
  </si>
  <si>
    <t>DF - DESPESAS FINANCEIRAS</t>
  </si>
  <si>
    <t>L - LUCRO BRUTO</t>
  </si>
  <si>
    <t>I - IMPOSTOS</t>
  </si>
  <si>
    <t>6.3</t>
  </si>
  <si>
    <t>ISS (CONFORME LEGISLAÇÃO MUNICIPAL)</t>
  </si>
  <si>
    <t>CONTRIB.PREV. SOBRE REC. BRUTA - CPRB</t>
  </si>
  <si>
    <t>Equação Acordão TCU 2.622/2013 - Plenário</t>
  </si>
  <si>
    <t>TOTAL DO BDI (R$)</t>
  </si>
  <si>
    <t>Parâmetros do Acórdão 2.622/2013 - Plenário</t>
  </si>
  <si>
    <t>PREÇO DE VENDA (R$)</t>
  </si>
  <si>
    <t>Sem CPRB</t>
  </si>
  <si>
    <t>BDI (%)</t>
  </si>
  <si>
    <t>Com CPRB</t>
  </si>
  <si>
    <t>Onde:</t>
  </si>
  <si>
    <t>AC: taxa de administração central;</t>
  </si>
  <si>
    <t>SG: taxa de garantias e taxa de seguros;</t>
  </si>
  <si>
    <t>R: taxa de riscos;</t>
  </si>
  <si>
    <t>DF: taxa de despesas financeiras;</t>
  </si>
  <si>
    <t>L: taxa de lucro/remuneração;</t>
  </si>
  <si>
    <t>I: taxa de incidência de impostos (PIS, COFINS, ISS, CPRB).</t>
  </si>
  <si>
    <t xml:space="preserve">VALOR TOTAL </t>
  </si>
  <si>
    <t>VALOR TOTAL DO ITEM                         COM BDI</t>
  </si>
  <si>
    <t>11.11</t>
  </si>
  <si>
    <t>11.11.1</t>
  </si>
  <si>
    <t>11.12</t>
  </si>
  <si>
    <t>11.12.1</t>
  </si>
  <si>
    <t>11.12.2</t>
  </si>
  <si>
    <t>11.12.3</t>
  </si>
  <si>
    <t>11.12.4</t>
  </si>
  <si>
    <t>11.12.5</t>
  </si>
  <si>
    <t>11.12.6</t>
  </si>
  <si>
    <t>11.12.7</t>
  </si>
  <si>
    <t>11.13</t>
  </si>
  <si>
    <t>11.13.1</t>
  </si>
  <si>
    <t>11.13.1.1</t>
  </si>
  <si>
    <t>11.13.1.2</t>
  </si>
  <si>
    <t>11.13.1.3</t>
  </si>
  <si>
    <t>11.13.1.4</t>
  </si>
  <si>
    <t>11.13.2</t>
  </si>
  <si>
    <t>11.13.2.1</t>
  </si>
  <si>
    <t>11.13.2.2</t>
  </si>
  <si>
    <t>11.13.2.3</t>
  </si>
  <si>
    <t>11.13.2.4</t>
  </si>
  <si>
    <t>11.13.2.5</t>
  </si>
  <si>
    <t>11.13.2.6</t>
  </si>
  <si>
    <t>11.13.2.7</t>
  </si>
  <si>
    <t>11.13.2.8</t>
  </si>
  <si>
    <t>LOCACAO MENSAL DE ANDAIME TUBULAR METALICO TIPO TORRE, COM LARGURA DE 1,00 ATE 1,50M E H=1,00M, INCLUSO MONTAGEM E DESMONTAGEM</t>
  </si>
  <si>
    <t>MICTÓRIO SIFONADO LOUÇA BRANCA –PADRÃO MÉDIO –FORNECIMENTO E INSTALAÇÃO. AF_01/2020</t>
  </si>
  <si>
    <t>DUCHA HIGIÊNICA METÁLICA COM REGISTRO E SUPORTE DE FIXAÇÃO - FORNECIMENTO E INSTALAÇÃO</t>
  </si>
  <si>
    <t>INTERRUPTOR SIMPLES (1 MÓDULO) COM 1 TOMADA DE EMBUTIR 2P+T10 A,  INCLUINDO SUPORTE E PLACA - FORNECIMENTO E INSTALAÇÃO. AF_12/2015</t>
  </si>
  <si>
    <t>Eletrocalha metálica perfurada 100 x 50 x 3000 mm (ref. mopa ou similar) -  FIBRA OPTICA</t>
  </si>
  <si>
    <t>10.8</t>
  </si>
  <si>
    <t>Eletrocalha metálica perfurada 100 x 50 x 3000 mm (ref. mopa ou similar) -  CABOS UTP</t>
  </si>
  <si>
    <t>10.9</t>
  </si>
  <si>
    <t>Eletrocalha metálica perfurada 100 x 50 x 3000 mm (ref. mopa ou similar) ACCES POINTS</t>
  </si>
  <si>
    <t>10.10</t>
  </si>
  <si>
    <t>FORNECIMENTO  DE MINI RACK PARA SERVIDOR 19 POLEGADAS, COM ALTURA DE 12 U E PROFUNDIDADE EXTERNA DE 600 MM</t>
  </si>
  <si>
    <t>10.11</t>
  </si>
  <si>
    <t>FORNECIMENTO  DE RACK PARA SERVIDOR 19 POLEGADAS, COM ALTURA DE 19 U E PROFUNDIDADE EXTERNA DE 600 MM</t>
  </si>
  <si>
    <t>COTAÇÃO 19</t>
  </si>
  <si>
    <t>COTAÇÃO 20</t>
  </si>
  <si>
    <t>INSTALAÇÃO DE VIDRO TEMPERADO, E = 8 MM, ENCAIXADO EM PERFIL U. AF_01/2021_P - HALL DO ELEVADOR</t>
  </si>
  <si>
    <t>COMPO 22</t>
  </si>
  <si>
    <t>COMPO 21</t>
  </si>
  <si>
    <t>FORNECIMENTO E INSTALAÇÃO DE PERSIANAS DE 25 mm ENTRE VIDRO DAS DIVISORIAS DE 90mm</t>
  </si>
  <si>
    <t>5.4</t>
  </si>
  <si>
    <t>5.4.1</t>
  </si>
  <si>
    <t>5.4.2.</t>
  </si>
  <si>
    <t>PERSIANA</t>
  </si>
  <si>
    <t>PESO ACUMULADO (%)</t>
  </si>
  <si>
    <t>COTAÇÃO 13</t>
  </si>
  <si>
    <t>AR CONDICIONADO CASSETE INVERTER 30000 BTUS</t>
  </si>
  <si>
    <t>AMERICANAS</t>
  </si>
  <si>
    <t xml:space="preserve">STR </t>
  </si>
  <si>
    <t>FRIGELAR</t>
  </si>
  <si>
    <t>Televendas
0800 725 3636</t>
  </si>
  <si>
    <t xml:space="preserve">0800 008 8999 </t>
  </si>
  <si>
    <t>WWW.AMERICANAS .COM</t>
  </si>
  <si>
    <t>centraldecobranca@frigelar.com.br</t>
  </si>
  <si>
    <t>WWW.CASABAHIA.COM.BR</t>
  </si>
  <si>
    <t>FRETE</t>
  </si>
  <si>
    <t>COTAÇÃO 14</t>
  </si>
  <si>
    <t>AR CONDICIONADO CASSETE INVERTER 21000 BTUS</t>
  </si>
  <si>
    <t>COTAÇÃO 16</t>
  </si>
  <si>
    <t>COTAÇÃO 17</t>
  </si>
  <si>
    <t>COTAÇÃO 18</t>
  </si>
  <si>
    <t>PERSIANA METALICA COR ALUMINIO FOSCO - 25mm</t>
  </si>
  <si>
    <t>FACIL PERSIANAS</t>
  </si>
  <si>
    <t>REI DAS PERSIANAS</t>
  </si>
  <si>
    <t>ABEL PERSIANAS</t>
  </si>
  <si>
    <t>(47) 4141-0162</t>
  </si>
  <si>
    <t>(21) 4104-5212</t>
  </si>
  <si>
    <t>(47) 4141-0164</t>
  </si>
  <si>
    <t>www.facilpersianas.com.br</t>
  </si>
  <si>
    <t>PERSIANA METALICA COR ALUMINIO FOSCO - 50mm</t>
  </si>
  <si>
    <t>ATERA Informática Ltda</t>
  </si>
  <si>
    <t>MAGAZINE LUIZE</t>
  </si>
  <si>
    <t>LOJAS AMERICANAS</t>
  </si>
  <si>
    <t>11 - 2272 22 55</t>
  </si>
  <si>
    <t>www.atera.com.br/</t>
  </si>
  <si>
    <t>www.magazineluiza.com.br</t>
  </si>
  <si>
    <t>www.americanas.com.br</t>
  </si>
  <si>
    <t>COTAÇÃO 15</t>
  </si>
  <si>
    <t>COMPOSIÇÃO DE BDI  DIFERENCIADO                                                                                                                                                                                                                                                                     OBRA DE ADAPTAÇÃO DAS INSTALAÇÕES  DA ANAC -  2° ANDAR DO PALÁCIO DA FAZENDA (RIO DE JANEIRO/RJ)                                                        NÃO DESONERADO</t>
  </si>
  <si>
    <t>FORNECIMENTO DE REVESTIMENTO VINÍLICO AUTOCOLANTE ESTAMPA CARVALHO M14 3mm 91,44x15,24cm  PLACAS DE PISO ELEVADO, SERVIÇO REALIZADO EM FABRICA.</t>
  </si>
  <si>
    <t>PERSIANA METALICA DE 50 mm COR ALUMINIO</t>
  </si>
  <si>
    <t xml:space="preserve">COMPOSIÇÃO DE BDI                                                                                                                                                                                                                                                                                  OBRA DE ADAPTAÇÃO DAS INSTALAÇÕES  DA ANAC -  2° ANDAR DO PALÁCIO DA FAZENDA (RIO DE JANEIRO/RJ)                                                        </t>
  </si>
  <si>
    <t xml:space="preserve">COMPOSIÇÃO DE BDI DIFERENCIADO                                                                                                                                                                                                                                                                                 OBRA DE ADAPTAÇÃO DAS INSTALAÇÕES  DA ANAC -  2° ANDAR DO PALÁCIO DA FAZENDA (RIO DE JANEIRO/RJ)                                                    </t>
  </si>
  <si>
    <t>PLANILHA DE PREÇOS DA OBRA DE ADAPTAÇÃO DAS INSTALAÇÕES  DA ANAC -  2° ANDAR DO PALÁCIO DA FAZENDA (RIO DE JANEIRO/RJ)</t>
  </si>
  <si>
    <r>
      <t>CUVA ABC  DE PREÇOS DE</t>
    </r>
    <r>
      <rPr>
        <b/>
        <sz val="16"/>
        <color rgb="FF000000"/>
        <rFont val="Calibri"/>
        <family val="2"/>
        <scheme val="minor"/>
      </rPr>
      <t xml:space="preserve"> </t>
    </r>
    <r>
      <rPr>
        <b/>
        <i/>
        <sz val="18"/>
        <color rgb="FF000000"/>
        <rFont val="Calibri"/>
        <family val="2"/>
        <scheme val="minor"/>
      </rPr>
      <t>MÃO DE OBRA</t>
    </r>
    <r>
      <rPr>
        <b/>
        <sz val="14"/>
        <color rgb="FF000000"/>
        <rFont val="Calibri"/>
        <family val="2"/>
        <scheme val="minor"/>
      </rPr>
      <t xml:space="preserve"> DA OBRA DE ADAPTAÇÃO DAS INSTALAÇÕES  DA ANAC -  2° ANDAR DO PALÁCIO DA FAZENDA (RIO DE JANEIRO/RJ)</t>
    </r>
  </si>
  <si>
    <r>
      <t>CUVA ABC  DE PREÇOS DE</t>
    </r>
    <r>
      <rPr>
        <b/>
        <sz val="16"/>
        <color rgb="FF000000"/>
        <rFont val="Calibri"/>
        <family val="2"/>
        <scheme val="minor"/>
      </rPr>
      <t xml:space="preserve"> </t>
    </r>
    <r>
      <rPr>
        <b/>
        <i/>
        <sz val="18"/>
        <color rgb="FF000000"/>
        <rFont val="Calibri"/>
        <family val="2"/>
        <scheme val="minor"/>
      </rPr>
      <t xml:space="preserve">MATERIAIS </t>
    </r>
    <r>
      <rPr>
        <b/>
        <sz val="14"/>
        <color rgb="FF000000"/>
        <rFont val="Calibri"/>
        <family val="2"/>
        <scheme val="minor"/>
      </rPr>
      <t xml:space="preserve"> DA OBRA DE ADAPTAÇÃO DAS INSTALAÇÕES  DA ANAC -  2° ANDAR DO PALÁCIO DA FAZENDA (RIO DE JANEIRO/RJ)</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</si>
</sst>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R$&quot;\ * #,##0.00_-;\-&quot;R$&quot;\ * #,##0.00_-;_-&quot;R$&quot;\ * &quot;-&quot;??_-;_-@_-"/>
    <numFmt numFmtId="43" formatCode="_-* #,##0.00_-;\-* #,##0.00_-;_-* &quot;-&quot;??_-;_-@_-"/>
    <numFmt numFmtId="164" formatCode="0000000000"/>
    <numFmt numFmtId="165" formatCode="000000"/>
    <numFmt numFmtId="166" formatCode="&quot;R$&quot;\ #,##0.00"/>
    <numFmt numFmtId="167" formatCode="0.0000"/>
    <numFmt numFmtId="168" formatCode="_(&quot;R$ &quot;* #,##0.00_);_(&quot;R$ &quot;* \(#,##0.00\);_(&quot;R$ &quot;* &quot;-&quot;??_);_(@_)"/>
    <numFmt numFmtId="169" formatCode="&quot; R$ &quot;* #,##0.00\ ;&quot;-R$ &quot;* #,##0.00\ ;&quot; R$ &quot;* \-#\ ;@\ "/>
    <numFmt numFmtId="170" formatCode="* #,##0.00\ ;\-* #,##0.00\ ;* \-#\ ;@\ "/>
    <numFmt numFmtId="171" formatCode="* #,##0.00\ ;* \(#,##0.00\);* \-#\ ;@\ "/>
    <numFmt numFmtId="172" formatCode="&quot; R$ &quot;* #,##0.00000\ ;&quot;-R$ &quot;* #,##0.00000\ ;&quot; R$ &quot;* \-#\ ;@\ "/>
    <numFmt numFmtId="173" formatCode="0.000%"/>
  </numFmts>
  <fonts count="44">
    <font>
      <sz val="10"/>
      <color rgb="FF000000"/>
      <name val="Times New Roman"/>
      <charset val="204"/>
    </font>
    <font>
      <sz val="10"/>
      <color rgb="FF000000"/>
      <name val="Times New Roman"/>
      <family val="1"/>
    </font>
    <font>
      <sz val="8"/>
      <name val="Times New Roman"/>
      <family val="1"/>
    </font>
    <font>
      <sz val="12"/>
      <color rgb="FF000000"/>
      <name val="Calibri"/>
      <family val="2"/>
      <scheme val="minor"/>
    </font>
    <font>
      <sz val="11"/>
      <color rgb="FF000000"/>
      <name val="Calibri"/>
      <family val="2"/>
      <scheme val="minor"/>
    </font>
    <font>
      <sz val="12"/>
      <color theme="1"/>
      <name val="Calibri"/>
      <family val="2"/>
      <scheme val="minor"/>
    </font>
    <font>
      <sz val="11"/>
      <color indexed="8"/>
      <name val="Calibri"/>
      <family val="2"/>
    </font>
    <font>
      <b/>
      <sz val="12"/>
      <name val="Calibri"/>
      <family val="2"/>
      <scheme val="minor"/>
    </font>
    <font>
      <b/>
      <sz val="12"/>
      <color rgb="FF000000"/>
      <name val="Calibri"/>
      <family val="2"/>
      <scheme val="minor"/>
    </font>
    <font>
      <sz val="12"/>
      <name val="Calibri"/>
      <family val="2"/>
      <scheme val="minor"/>
    </font>
    <font>
      <b/>
      <sz val="14"/>
      <color rgb="FF000000"/>
      <name val="Calibri"/>
      <family val="2"/>
      <scheme val="minor"/>
    </font>
    <font>
      <sz val="11"/>
      <color rgb="FF000000"/>
      <name val="Times New Roman"/>
      <family val="1"/>
    </font>
    <font>
      <b/>
      <sz val="10"/>
      <name val="Calibri"/>
      <family val="2"/>
      <scheme val="minor"/>
    </font>
    <font>
      <sz val="10"/>
      <name val="Calibri"/>
      <family val="2"/>
      <scheme val="minor"/>
    </font>
    <font>
      <u/>
      <sz val="10"/>
      <color theme="10"/>
      <name val="Times New Roman"/>
      <family val="1"/>
    </font>
    <font>
      <b/>
      <i/>
      <sz val="10"/>
      <name val="Calibri"/>
      <family val="2"/>
      <scheme val="minor"/>
    </font>
    <font>
      <i/>
      <sz val="12"/>
      <name val="Calibri"/>
      <family val="2"/>
      <scheme val="minor"/>
    </font>
    <font>
      <i/>
      <sz val="12"/>
      <color rgb="FF000000"/>
      <name val="Calibri"/>
      <family val="2"/>
      <scheme val="minor"/>
    </font>
    <font>
      <b/>
      <i/>
      <sz val="12"/>
      <name val="Calibri"/>
      <family val="2"/>
      <scheme val="minor"/>
    </font>
    <font>
      <b/>
      <i/>
      <sz val="12"/>
      <color rgb="FF000000"/>
      <name val="Calibri"/>
      <family val="2"/>
      <scheme val="minor"/>
    </font>
    <font>
      <sz val="14"/>
      <name val="Calibri"/>
      <family val="2"/>
      <scheme val="minor"/>
    </font>
    <font>
      <sz val="14"/>
      <color theme="1"/>
      <name val="Calibri"/>
      <family val="2"/>
      <scheme val="minor"/>
    </font>
    <font>
      <u/>
      <sz val="10"/>
      <color theme="4" tint="-0.249977111117893"/>
      <name val="Times New Roman"/>
      <family val="1"/>
    </font>
    <font>
      <sz val="10"/>
      <color theme="4" tint="-0.249977111117893"/>
      <name val="Calibri"/>
      <family val="2"/>
      <scheme val="minor"/>
    </font>
    <font>
      <sz val="11"/>
      <color indexed="8"/>
      <name val="Arial"/>
      <family val="2"/>
    </font>
    <font>
      <b/>
      <sz val="14"/>
      <color indexed="8"/>
      <name val="Calibri"/>
      <family val="2"/>
    </font>
    <font>
      <b/>
      <sz val="10"/>
      <color indexed="8"/>
      <name val="Calibri"/>
      <family val="2"/>
    </font>
    <font>
      <sz val="10"/>
      <name val="Arial"/>
      <family val="2"/>
    </font>
    <font>
      <b/>
      <sz val="9"/>
      <color indexed="8"/>
      <name val="Calibri"/>
      <family val="2"/>
    </font>
    <font>
      <sz val="10"/>
      <color indexed="8"/>
      <name val="Calibri"/>
      <family val="2"/>
    </font>
    <font>
      <sz val="9"/>
      <color indexed="8"/>
      <name val="Calibri"/>
      <family val="2"/>
    </font>
    <font>
      <sz val="8"/>
      <color indexed="8"/>
      <name val="Arial"/>
      <family val="2"/>
    </font>
    <font>
      <b/>
      <sz val="10"/>
      <color indexed="10"/>
      <name val="Calibri"/>
      <family val="2"/>
    </font>
    <font>
      <b/>
      <sz val="16"/>
      <color indexed="8"/>
      <name val="Calibri"/>
      <family val="2"/>
    </font>
    <font>
      <sz val="9"/>
      <color indexed="8"/>
      <name val="Arial"/>
      <family val="2"/>
    </font>
    <font>
      <sz val="10"/>
      <color indexed="8"/>
      <name val="Arial"/>
      <family val="2"/>
    </font>
    <font>
      <b/>
      <sz val="9"/>
      <color indexed="8"/>
      <name val="Arial"/>
      <family val="2"/>
    </font>
    <font>
      <sz val="9"/>
      <color indexed="8"/>
      <name val="Inherit"/>
    </font>
    <font>
      <sz val="12"/>
      <color theme="4" tint="0.79998168889431442"/>
      <name val="Calibri"/>
      <family val="2"/>
      <scheme val="minor"/>
    </font>
    <font>
      <sz val="14"/>
      <color rgb="FF000000"/>
      <name val="Calibri"/>
      <family val="2"/>
      <scheme val="minor"/>
    </font>
    <font>
      <sz val="16"/>
      <color theme="1"/>
      <name val="Calibri"/>
      <family val="2"/>
      <scheme val="minor"/>
    </font>
    <font>
      <b/>
      <sz val="16"/>
      <color rgb="FF000000"/>
      <name val="Calibri"/>
      <family val="2"/>
      <scheme val="minor"/>
    </font>
    <font>
      <sz val="12"/>
      <color theme="0"/>
      <name val="Calibri"/>
      <family val="2"/>
      <scheme val="minor"/>
    </font>
    <font>
      <b/>
      <i/>
      <sz val="18"/>
      <color rgb="FF00000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3" tint="0.59999389629810485"/>
        <bgColor indexed="64"/>
      </patternFill>
    </fill>
    <fill>
      <patternFill patternType="solid">
        <fgColor indexed="9"/>
        <bgColor indexed="26"/>
      </patternFill>
    </fill>
    <fill>
      <patternFill patternType="solid">
        <fgColor indexed="13"/>
        <bgColor indexed="34"/>
      </patternFill>
    </fill>
    <fill>
      <patternFill patternType="solid">
        <fgColor theme="0" tint="-0.14999847407452621"/>
        <bgColor indexed="22"/>
      </patternFill>
    </fill>
    <fill>
      <patternFill patternType="mediumGray">
        <bgColor theme="0" tint="-4.9989318521683403E-2"/>
      </patternFill>
    </fill>
    <fill>
      <patternFill patternType="solid">
        <fgColor theme="0"/>
        <bgColor indexed="22"/>
      </patternFill>
    </fill>
    <fill>
      <patternFill patternType="solid">
        <fgColor indexed="43"/>
        <bgColor indexed="34"/>
      </patternFill>
    </fill>
    <fill>
      <patternFill patternType="solid">
        <fgColor theme="6" tint="0.39997558519241921"/>
        <bgColor indexed="27"/>
      </patternFill>
    </fill>
    <fill>
      <patternFill patternType="solid">
        <fgColor rgb="FFFFFF00"/>
        <bgColor indexed="22"/>
      </patternFill>
    </fill>
    <fill>
      <patternFill patternType="mediumGray">
        <bgColor theme="0"/>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medium">
        <color indexed="64"/>
      </right>
      <top style="thin">
        <color indexed="8"/>
      </top>
      <bottom style="thin">
        <color indexed="8"/>
      </bottom>
      <diagonal/>
    </border>
    <border>
      <left style="medium">
        <color indexed="64"/>
      </left>
      <right/>
      <top style="thin">
        <color indexed="8"/>
      </top>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0" fontId="14" fillId="0" borderId="0" applyNumberFormat="0" applyFill="0" applyBorder="0" applyAlignment="0" applyProtection="0"/>
    <xf numFmtId="0" fontId="24" fillId="0" borderId="0"/>
    <xf numFmtId="168" fontId="27" fillId="0" borderId="0" applyFont="0" applyFill="0" applyBorder="0" applyAlignment="0" applyProtection="0"/>
    <xf numFmtId="0" fontId="27" fillId="0" borderId="0"/>
    <xf numFmtId="170" fontId="27" fillId="0" borderId="0" applyFill="0" applyBorder="0" applyProtection="0"/>
    <xf numFmtId="9" fontId="27" fillId="0" borderId="0" applyFill="0" applyBorder="0" applyProtection="0"/>
    <xf numFmtId="0" fontId="27" fillId="0" borderId="0"/>
  </cellStyleXfs>
  <cellXfs count="437">
    <xf numFmtId="0" fontId="0" fillId="0" borderId="0" xfId="0" applyFill="1" applyBorder="1" applyAlignment="1">
      <alignment horizontal="left" vertical="top"/>
    </xf>
    <xf numFmtId="0" fontId="4" fillId="2" borderId="0" xfId="0" applyFont="1" applyFill="1" applyBorder="1" applyAlignment="1">
      <alignment horizontal="left" vertical="center"/>
    </xf>
    <xf numFmtId="0" fontId="4" fillId="2" borderId="0" xfId="0" applyFont="1" applyFill="1" applyBorder="1" applyAlignment="1">
      <alignment horizontal="center" vertical="center"/>
    </xf>
    <xf numFmtId="0" fontId="5" fillId="0" borderId="1" xfId="0" applyFont="1" applyBorder="1" applyAlignment="1">
      <alignment horizontal="center" vertical="center" wrapText="1"/>
    </xf>
    <xf numFmtId="43" fontId="5" fillId="0" borderId="1" xfId="1" applyFont="1" applyBorder="1" applyAlignment="1">
      <alignment horizontal="center" vertical="center" wrapText="1"/>
    </xf>
    <xf numFmtId="44" fontId="5" fillId="0" borderId="1" xfId="2" applyFont="1" applyBorder="1" applyAlignment="1">
      <alignment horizontal="center" vertical="center" wrapText="1"/>
    </xf>
    <xf numFmtId="0" fontId="3" fillId="5" borderId="1" xfId="0" applyFont="1" applyFill="1" applyBorder="1" applyAlignment="1">
      <alignment horizontal="center" vertical="center" wrapText="1"/>
    </xf>
    <xf numFmtId="43" fontId="3" fillId="5" borderId="1" xfId="1" applyFont="1" applyFill="1" applyBorder="1" applyAlignment="1">
      <alignment horizontal="center" vertical="center" wrapText="1"/>
    </xf>
    <xf numFmtId="44" fontId="7" fillId="5" borderId="1" xfId="2" applyFont="1" applyFill="1" applyBorder="1" applyAlignment="1">
      <alignment horizontal="left" vertical="center" wrapText="1"/>
    </xf>
    <xf numFmtId="0" fontId="9" fillId="2" borderId="1" xfId="0" applyFont="1" applyFill="1" applyBorder="1" applyAlignment="1">
      <alignment horizontal="center" vertical="center" wrapText="1"/>
    </xf>
    <xf numFmtId="1" fontId="3" fillId="2" borderId="1" xfId="0" applyNumberFormat="1" applyFont="1" applyFill="1" applyBorder="1" applyAlignment="1">
      <alignment horizontal="center" vertical="center" shrinkToFit="1"/>
    </xf>
    <xf numFmtId="43" fontId="3" fillId="2" borderId="1" xfId="1" applyFont="1" applyFill="1" applyBorder="1" applyAlignment="1">
      <alignment horizontal="center" vertical="center" shrinkToFit="1"/>
    </xf>
    <xf numFmtId="166" fontId="9" fillId="2" borderId="1" xfId="2" applyNumberFormat="1" applyFont="1" applyFill="1" applyBorder="1" applyAlignment="1">
      <alignment horizontal="right" vertical="center" wrapText="1"/>
    </xf>
    <xf numFmtId="44" fontId="9" fillId="2" borderId="1" xfId="2" applyFont="1" applyFill="1" applyBorder="1" applyAlignment="1">
      <alignment horizontal="left" vertical="center" wrapText="1"/>
    </xf>
    <xf numFmtId="0" fontId="3" fillId="0" borderId="1" xfId="0" applyFont="1" applyFill="1" applyBorder="1" applyAlignment="1">
      <alignment horizontal="center" vertical="center"/>
    </xf>
    <xf numFmtId="44" fontId="7" fillId="5" borderId="1" xfId="2" applyFont="1" applyFill="1" applyBorder="1" applyAlignment="1">
      <alignment horizontal="center" vertical="center" wrapText="1"/>
    </xf>
    <xf numFmtId="44" fontId="9" fillId="2" borderId="1" xfId="2" applyFont="1" applyFill="1" applyBorder="1" applyAlignment="1">
      <alignment horizontal="center" vertical="center" wrapText="1"/>
    </xf>
    <xf numFmtId="165" fontId="3" fillId="2" borderId="1" xfId="0" applyNumberFormat="1" applyFont="1" applyFill="1" applyBorder="1" applyAlignment="1">
      <alignment horizontal="center" vertical="center" shrinkToFit="1"/>
    </xf>
    <xf numFmtId="0" fontId="3" fillId="2" borderId="1" xfId="0" applyFont="1" applyFill="1" applyBorder="1" applyAlignment="1">
      <alignment horizontal="center" vertical="center"/>
    </xf>
    <xf numFmtId="44" fontId="3" fillId="5" borderId="1" xfId="2" applyFont="1" applyFill="1" applyBorder="1" applyAlignment="1">
      <alignment horizontal="center" vertical="center" wrapText="1"/>
    </xf>
    <xf numFmtId="44" fontId="9" fillId="5" borderId="1" xfId="2" applyFont="1" applyFill="1" applyBorder="1" applyAlignment="1">
      <alignment horizontal="center" vertical="center" wrapText="1"/>
    </xf>
    <xf numFmtId="44" fontId="9" fillId="2" borderId="1" xfId="2" applyFont="1" applyFill="1" applyBorder="1" applyAlignment="1">
      <alignment horizontal="right" vertical="center" wrapText="1"/>
    </xf>
    <xf numFmtId="0" fontId="4" fillId="0"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3" fontId="3" fillId="2" borderId="1" xfId="1" applyFont="1" applyFill="1" applyBorder="1" applyAlignment="1">
      <alignment horizontal="center" vertical="center" wrapText="1"/>
    </xf>
    <xf numFmtId="166" fontId="3" fillId="2" borderId="1" xfId="2" applyNumberFormat="1" applyFont="1" applyFill="1" applyBorder="1" applyAlignment="1">
      <alignment horizontal="right" vertical="center" wrapText="1"/>
    </xf>
    <xf numFmtId="44" fontId="3" fillId="2" borderId="0" xfId="2" applyFont="1" applyFill="1" applyBorder="1" applyAlignment="1">
      <alignment horizontal="right" vertical="center"/>
    </xf>
    <xf numFmtId="44" fontId="7" fillId="2" borderId="1" xfId="2" applyFont="1" applyFill="1" applyBorder="1" applyAlignment="1">
      <alignment horizontal="left" vertical="center" wrapText="1"/>
    </xf>
    <xf numFmtId="0" fontId="9" fillId="7" borderId="1" xfId="0" applyFont="1" applyFill="1" applyBorder="1" applyAlignment="1">
      <alignment horizontal="center" vertical="center" wrapText="1"/>
    </xf>
    <xf numFmtId="164" fontId="3" fillId="7" borderId="1" xfId="0" applyNumberFormat="1" applyFont="1" applyFill="1" applyBorder="1" applyAlignment="1">
      <alignment horizontal="center" vertical="center" shrinkToFit="1"/>
    </xf>
    <xf numFmtId="43" fontId="3" fillId="7" borderId="1" xfId="1" applyFont="1" applyFill="1" applyBorder="1" applyAlignment="1">
      <alignment horizontal="center" vertical="center" shrinkToFit="1"/>
    </xf>
    <xf numFmtId="44" fontId="9" fillId="7" borderId="1" xfId="2" applyFont="1" applyFill="1" applyBorder="1" applyAlignment="1">
      <alignment horizontal="left" vertical="center" wrapText="1"/>
    </xf>
    <xf numFmtId="43" fontId="3" fillId="2" borderId="1" xfId="1" applyNumberFormat="1" applyFont="1" applyFill="1" applyBorder="1" applyAlignment="1">
      <alignment horizontal="center" vertical="center" shrinkToFit="1"/>
    </xf>
    <xf numFmtId="0" fontId="5" fillId="0" borderId="1" xfId="0" applyFont="1" applyBorder="1" applyAlignment="1">
      <alignment horizontal="justify" vertical="center" wrapText="1"/>
    </xf>
    <xf numFmtId="0" fontId="11" fillId="0" borderId="0" xfId="0" applyFont="1" applyFill="1" applyBorder="1" applyAlignment="1">
      <alignment horizontal="left" vertical="center"/>
    </xf>
    <xf numFmtId="44" fontId="4" fillId="0" borderId="1" xfId="0" applyNumberFormat="1" applyFont="1" applyFill="1" applyBorder="1" applyAlignment="1">
      <alignment horizontal="right" vertical="center"/>
    </xf>
    <xf numFmtId="43" fontId="4" fillId="0" borderId="1" xfId="1" applyFont="1" applyFill="1" applyBorder="1" applyAlignment="1">
      <alignment horizontal="left" vertical="center"/>
    </xf>
    <xf numFmtId="10" fontId="4" fillId="0" borderId="1" xfId="3" applyNumberFormat="1" applyFont="1" applyFill="1" applyBorder="1" applyAlignment="1">
      <alignment vertical="center"/>
    </xf>
    <xf numFmtId="10" fontId="4" fillId="0" borderId="1" xfId="1" applyNumberFormat="1" applyFont="1" applyFill="1" applyBorder="1" applyAlignment="1">
      <alignment vertical="center"/>
    </xf>
    <xf numFmtId="0" fontId="4" fillId="0" borderId="1" xfId="0" applyFont="1" applyFill="1" applyBorder="1" applyAlignment="1">
      <alignment horizontal="left" vertical="center"/>
    </xf>
    <xf numFmtId="10" fontId="4" fillId="0" borderId="1" xfId="3" applyNumberFormat="1" applyFont="1" applyFill="1" applyBorder="1" applyAlignment="1">
      <alignment horizontal="center" vertical="center"/>
    </xf>
    <xf numFmtId="43" fontId="11" fillId="0" borderId="0" xfId="1" applyFont="1" applyFill="1" applyBorder="1" applyAlignment="1">
      <alignment horizontal="left" vertical="center"/>
    </xf>
    <xf numFmtId="10" fontId="4" fillId="0" borderId="1" xfId="1" applyNumberFormat="1" applyFont="1" applyFill="1" applyBorder="1" applyAlignment="1">
      <alignment horizontal="center" vertical="center"/>
    </xf>
    <xf numFmtId="0" fontId="11" fillId="0" borderId="0" xfId="0" applyFont="1" applyFill="1" applyBorder="1" applyAlignment="1">
      <alignment horizontal="right" vertical="center"/>
    </xf>
    <xf numFmtId="0" fontId="16" fillId="2" borderId="1" xfId="0" applyFont="1" applyFill="1" applyBorder="1" applyAlignment="1">
      <alignment horizontal="center" vertical="center" wrapText="1"/>
    </xf>
    <xf numFmtId="1" fontId="17" fillId="2" borderId="1" xfId="0" applyNumberFormat="1" applyFont="1" applyFill="1" applyBorder="1" applyAlignment="1">
      <alignment horizontal="center" vertical="center" shrinkToFit="1"/>
    </xf>
    <xf numFmtId="43" fontId="17" fillId="2" borderId="1" xfId="1" applyFont="1" applyFill="1" applyBorder="1" applyAlignment="1">
      <alignment horizontal="center" vertical="center" shrinkToFit="1"/>
    </xf>
    <xf numFmtId="44" fontId="16" fillId="2" borderId="1" xfId="2" applyFont="1" applyFill="1" applyBorder="1" applyAlignment="1">
      <alignment horizontal="center" vertical="center" wrapText="1"/>
    </xf>
    <xf numFmtId="44" fontId="16" fillId="2" borderId="1" xfId="2" applyFont="1" applyFill="1" applyBorder="1" applyAlignment="1">
      <alignment horizontal="left" vertical="center" wrapText="1"/>
    </xf>
    <xf numFmtId="0" fontId="7" fillId="5" borderId="1" xfId="0" applyFont="1" applyFill="1" applyBorder="1" applyAlignment="1">
      <alignment horizontal="justify" vertical="center" wrapText="1"/>
    </xf>
    <xf numFmtId="0" fontId="9" fillId="2" borderId="1" xfId="0" applyFont="1" applyFill="1" applyBorder="1" applyAlignment="1">
      <alignment horizontal="justify" vertical="center" wrapText="1"/>
    </xf>
    <xf numFmtId="0" fontId="3" fillId="2" borderId="1" xfId="0" applyFont="1" applyFill="1" applyBorder="1" applyAlignment="1">
      <alignment horizontal="justify" vertical="center" wrapText="1"/>
    </xf>
    <xf numFmtId="0" fontId="16" fillId="2" borderId="1" xfId="0" applyFont="1" applyFill="1" applyBorder="1" applyAlignment="1">
      <alignment horizontal="justify" vertical="center" wrapText="1"/>
    </xf>
    <xf numFmtId="0" fontId="20" fillId="2" borderId="1" xfId="0" applyFont="1" applyFill="1" applyBorder="1" applyAlignment="1">
      <alignment horizontal="justify" vertical="center" wrapText="1"/>
    </xf>
    <xf numFmtId="0" fontId="9" fillId="2" borderId="0" xfId="0" applyFont="1" applyFill="1" applyBorder="1" applyAlignment="1">
      <alignment horizontal="justify" vertical="center" wrapText="1"/>
    </xf>
    <xf numFmtId="0" fontId="21" fillId="0" borderId="1" xfId="0" applyFont="1" applyBorder="1" applyAlignment="1">
      <alignment horizontal="justify" vertical="center" wrapText="1"/>
    </xf>
    <xf numFmtId="0" fontId="9" fillId="0" borderId="1" xfId="0" applyFont="1" applyFill="1" applyBorder="1" applyAlignment="1">
      <alignment horizontal="center" vertical="center" wrapText="1"/>
    </xf>
    <xf numFmtId="43" fontId="3" fillId="0" borderId="1" xfId="1" applyFont="1" applyFill="1" applyBorder="1" applyAlignment="1">
      <alignment horizontal="center" vertical="center" shrinkToFit="1"/>
    </xf>
    <xf numFmtId="44" fontId="9" fillId="0" borderId="1" xfId="2" applyFont="1" applyFill="1" applyBorder="1" applyAlignment="1">
      <alignment horizontal="right" vertical="center" wrapText="1"/>
    </xf>
    <xf numFmtId="44" fontId="3" fillId="2" borderId="1" xfId="2" applyFont="1" applyFill="1" applyBorder="1" applyAlignment="1">
      <alignment horizontal="right" vertical="center"/>
    </xf>
    <xf numFmtId="44" fontId="9" fillId="0" borderId="1" xfId="2" applyFont="1" applyFill="1" applyBorder="1" applyAlignment="1">
      <alignment horizontal="left" vertical="center" wrapText="1"/>
    </xf>
    <xf numFmtId="44" fontId="9" fillId="7" borderId="1" xfId="0" applyNumberFormat="1" applyFont="1" applyFill="1" applyBorder="1" applyAlignment="1">
      <alignment horizontal="justify" vertical="center" wrapText="1"/>
    </xf>
    <xf numFmtId="0" fontId="0" fillId="0" borderId="0" xfId="0" applyFill="1" applyBorder="1" applyAlignment="1">
      <alignment horizontal="left" vertical="center"/>
    </xf>
    <xf numFmtId="0" fontId="9"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0" fillId="0" borderId="1" xfId="0" applyFill="1" applyBorder="1" applyAlignment="1">
      <alignment horizontal="left" vertical="center"/>
    </xf>
    <xf numFmtId="0" fontId="0" fillId="0" borderId="0" xfId="0" applyFill="1" applyBorder="1" applyAlignment="1">
      <alignment horizontal="justify" vertical="center"/>
    </xf>
    <xf numFmtId="0" fontId="12" fillId="9" borderId="1" xfId="0" applyFont="1" applyFill="1" applyBorder="1" applyAlignment="1">
      <alignment horizontal="center" vertical="center"/>
    </xf>
    <xf numFmtId="44" fontId="13" fillId="0" borderId="1" xfId="2" applyFont="1" applyFill="1" applyBorder="1" applyAlignment="1">
      <alignment horizontal="center" vertical="center"/>
    </xf>
    <xf numFmtId="44" fontId="12" fillId="0" borderId="1" xfId="2" applyFont="1" applyFill="1" applyBorder="1" applyAlignment="1">
      <alignment horizontal="center" vertical="center"/>
    </xf>
    <xf numFmtId="44" fontId="14" fillId="0" borderId="1" xfId="5" applyNumberFormat="1" applyFill="1" applyBorder="1" applyAlignment="1">
      <alignment horizontal="center" vertical="center"/>
    </xf>
    <xf numFmtId="44" fontId="12" fillId="8" borderId="1" xfId="2" applyFont="1" applyFill="1" applyBorder="1" applyAlignment="1">
      <alignment horizontal="center" vertical="center"/>
    </xf>
    <xf numFmtId="44" fontId="15" fillId="0" borderId="1" xfId="2" applyFont="1" applyFill="1" applyBorder="1" applyAlignment="1">
      <alignment horizontal="center" vertical="center"/>
    </xf>
    <xf numFmtId="44" fontId="12" fillId="0" borderId="1" xfId="2" applyFont="1" applyFill="1" applyBorder="1" applyAlignment="1">
      <alignment horizontal="center" vertical="center" wrapText="1"/>
    </xf>
    <xf numFmtId="44" fontId="22" fillId="0" borderId="1" xfId="5" applyNumberFormat="1" applyFont="1" applyFill="1" applyBorder="1" applyAlignment="1">
      <alignment horizontal="center" vertical="center" wrapText="1"/>
    </xf>
    <xf numFmtId="44" fontId="22" fillId="0" borderId="1" xfId="5" applyNumberFormat="1" applyFont="1" applyFill="1" applyBorder="1" applyAlignment="1">
      <alignment horizontal="center" vertical="center"/>
    </xf>
    <xf numFmtId="44" fontId="9" fillId="2" borderId="1" xfId="0" applyNumberFormat="1" applyFont="1" applyFill="1" applyBorder="1" applyAlignment="1">
      <alignment horizontal="justify"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justify" vertical="center" wrapText="1"/>
    </xf>
    <xf numFmtId="43" fontId="5" fillId="2" borderId="1" xfId="1" applyFont="1" applyFill="1" applyBorder="1" applyAlignment="1">
      <alignment horizontal="center" vertical="center" wrapText="1"/>
    </xf>
    <xf numFmtId="44" fontId="5" fillId="2" borderId="1" xfId="2" applyFont="1" applyFill="1" applyBorder="1" applyAlignment="1">
      <alignment horizontal="center" vertical="center" wrapText="1"/>
    </xf>
    <xf numFmtId="167" fontId="3" fillId="5" borderId="1" xfId="3" applyNumberFormat="1" applyFont="1" applyFill="1" applyBorder="1" applyAlignment="1">
      <alignment horizontal="center" vertical="center" shrinkToFit="1"/>
    </xf>
    <xf numFmtId="0" fontId="7" fillId="5" borderId="1"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43" fontId="4" fillId="0" borderId="11" xfId="0" applyNumberFormat="1" applyFont="1" applyFill="1" applyBorder="1" applyAlignment="1">
      <alignment horizontal="right" vertical="center"/>
    </xf>
    <xf numFmtId="10" fontId="4" fillId="0" borderId="11" xfId="3" applyNumberFormat="1" applyFont="1" applyFill="1" applyBorder="1" applyAlignment="1">
      <alignment horizontal="right" vertical="center"/>
    </xf>
    <xf numFmtId="10" fontId="4" fillId="0" borderId="11" xfId="0" applyNumberFormat="1" applyFont="1" applyFill="1" applyBorder="1" applyAlignment="1">
      <alignment horizontal="right" vertical="center"/>
    </xf>
    <xf numFmtId="0" fontId="4" fillId="0" borderId="16" xfId="0" applyFont="1" applyFill="1" applyBorder="1" applyAlignment="1">
      <alignment horizontal="left" vertical="center"/>
    </xf>
    <xf numFmtId="10" fontId="4" fillId="0" borderId="16" xfId="3" applyNumberFormat="1" applyFont="1" applyFill="1" applyBorder="1" applyAlignment="1">
      <alignment horizontal="center" vertical="center"/>
    </xf>
    <xf numFmtId="10" fontId="4" fillId="0" borderId="17" xfId="0" applyNumberFormat="1" applyFont="1" applyFill="1" applyBorder="1" applyAlignment="1">
      <alignment horizontal="right" vertical="center"/>
    </xf>
    <xf numFmtId="44" fontId="4" fillId="0" borderId="2" xfId="0" applyNumberFormat="1" applyFont="1" applyFill="1" applyBorder="1" applyAlignment="1">
      <alignment horizontal="right" vertical="center"/>
    </xf>
    <xf numFmtId="43" fontId="4" fillId="0" borderId="2" xfId="1" applyFont="1" applyFill="1" applyBorder="1" applyAlignment="1">
      <alignment horizontal="left" vertical="center"/>
    </xf>
    <xf numFmtId="10" fontId="4" fillId="0" borderId="2" xfId="3" applyNumberFormat="1" applyFont="1" applyFill="1" applyBorder="1" applyAlignment="1">
      <alignment horizontal="center" vertical="center"/>
    </xf>
    <xf numFmtId="10" fontId="4" fillId="0" borderId="19" xfId="0" applyNumberFormat="1" applyFont="1" applyFill="1" applyBorder="1" applyAlignment="1">
      <alignment horizontal="right" vertical="center"/>
    </xf>
    <xf numFmtId="44" fontId="4" fillId="0" borderId="22" xfId="0" applyNumberFormat="1" applyFont="1" applyFill="1" applyBorder="1" applyAlignment="1">
      <alignment horizontal="right" vertical="center"/>
    </xf>
    <xf numFmtId="43" fontId="4" fillId="0" borderId="22" xfId="1" applyFont="1" applyFill="1" applyBorder="1" applyAlignment="1">
      <alignment horizontal="left" vertical="center"/>
    </xf>
    <xf numFmtId="43" fontId="4" fillId="0" borderId="23" xfId="0" applyNumberFormat="1" applyFont="1" applyFill="1" applyBorder="1" applyAlignment="1">
      <alignment horizontal="right" vertical="center"/>
    </xf>
    <xf numFmtId="166" fontId="9" fillId="0" borderId="1" xfId="2" applyNumberFormat="1" applyFont="1" applyFill="1" applyBorder="1" applyAlignment="1">
      <alignment horizontal="right" vertical="center" wrapText="1"/>
    </xf>
    <xf numFmtId="43" fontId="9" fillId="2" borderId="1" xfId="1" applyFont="1" applyFill="1" applyBorder="1" applyAlignment="1">
      <alignment horizontal="right" vertical="center" wrapText="1"/>
    </xf>
    <xf numFmtId="10" fontId="7" fillId="4" borderId="1" xfId="3" applyNumberFormat="1" applyFont="1" applyFill="1" applyBorder="1" applyAlignment="1">
      <alignment horizontal="center" vertical="center" wrapText="1"/>
    </xf>
    <xf numFmtId="0" fontId="0" fillId="0" borderId="0" xfId="0"/>
    <xf numFmtId="0" fontId="24" fillId="0" borderId="0" xfId="6"/>
    <xf numFmtId="169" fontId="26" fillId="11" borderId="34" xfId="7" applyNumberFormat="1" applyFont="1" applyFill="1" applyBorder="1" applyAlignment="1" applyProtection="1"/>
    <xf numFmtId="0" fontId="28" fillId="10" borderId="0" xfId="6" applyFont="1" applyFill="1"/>
    <xf numFmtId="169" fontId="26" fillId="11" borderId="35" xfId="7" applyNumberFormat="1" applyFont="1" applyFill="1" applyBorder="1" applyAlignment="1" applyProtection="1"/>
    <xf numFmtId="43" fontId="28" fillId="0" borderId="0" xfId="6" applyNumberFormat="1" applyFont="1"/>
    <xf numFmtId="0" fontId="28" fillId="0" borderId="0" xfId="6" applyFont="1"/>
    <xf numFmtId="0" fontId="26" fillId="12" borderId="41" xfId="8" applyFont="1" applyFill="1" applyBorder="1" applyAlignment="1" applyProtection="1">
      <alignment horizontal="center" vertical="center"/>
      <protection hidden="1"/>
    </xf>
    <xf numFmtId="0" fontId="12" fillId="4" borderId="1" xfId="11" applyFont="1" applyFill="1" applyBorder="1" applyAlignment="1" applyProtection="1">
      <alignment horizontal="left" vertical="center"/>
      <protection hidden="1"/>
    </xf>
    <xf numFmtId="169" fontId="26" fillId="12" borderId="37" xfId="7" applyNumberFormat="1" applyFont="1" applyFill="1" applyBorder="1" applyAlignment="1" applyProtection="1">
      <alignment vertical="center"/>
    </xf>
    <xf numFmtId="10" fontId="26" fillId="11" borderId="37" xfId="10" applyNumberFormat="1" applyFont="1" applyFill="1" applyBorder="1" applyProtection="1"/>
    <xf numFmtId="0" fontId="26" fillId="12" borderId="37" xfId="10" applyNumberFormat="1" applyFont="1" applyFill="1" applyBorder="1" applyAlignment="1" applyProtection="1">
      <alignment horizontal="center"/>
    </xf>
    <xf numFmtId="10" fontId="26" fillId="12" borderId="37" xfId="9" applyNumberFormat="1" applyFont="1" applyFill="1" applyBorder="1" applyAlignment="1" applyProtection="1">
      <alignment horizontal="center" vertical="center"/>
      <protection hidden="1"/>
    </xf>
    <xf numFmtId="10" fontId="26" fillId="12" borderId="34" xfId="9" applyNumberFormat="1" applyFont="1" applyFill="1" applyBorder="1" applyAlignment="1" applyProtection="1">
      <alignment horizontal="center" vertical="center"/>
      <protection hidden="1"/>
    </xf>
    <xf numFmtId="0" fontId="28" fillId="10" borderId="0" xfId="8" applyFont="1" applyFill="1" applyAlignment="1" applyProtection="1">
      <alignment horizontal="center"/>
      <protection hidden="1"/>
    </xf>
    <xf numFmtId="0" fontId="28" fillId="10" borderId="0" xfId="8" applyFont="1" applyFill="1" applyAlignment="1" applyProtection="1">
      <alignment horizontal="left" vertical="center"/>
      <protection hidden="1"/>
    </xf>
    <xf numFmtId="169" fontId="24" fillId="0" borderId="0" xfId="6" applyNumberFormat="1"/>
    <xf numFmtId="0" fontId="26" fillId="12" borderId="39" xfId="8" applyFont="1" applyFill="1" applyBorder="1" applyAlignment="1" applyProtection="1">
      <alignment horizontal="center" vertical="center"/>
      <protection hidden="1"/>
    </xf>
    <xf numFmtId="169" fontId="26" fillId="12" borderId="40" xfId="7" applyNumberFormat="1" applyFont="1" applyFill="1" applyBorder="1" applyAlignment="1" applyProtection="1">
      <alignment vertical="center"/>
    </xf>
    <xf numFmtId="10" fontId="26" fillId="11" borderId="40" xfId="10" applyNumberFormat="1" applyFont="1" applyFill="1" applyBorder="1" applyProtection="1"/>
    <xf numFmtId="2" fontId="29" fillId="10" borderId="42" xfId="8" applyNumberFormat="1" applyFont="1" applyFill="1" applyBorder="1" applyAlignment="1" applyProtection="1">
      <alignment vertical="top"/>
      <protection hidden="1"/>
    </xf>
    <xf numFmtId="10" fontId="26" fillId="10" borderId="0" xfId="10" applyNumberFormat="1" applyFont="1" applyFill="1" applyBorder="1" applyAlignment="1" applyProtection="1">
      <alignment horizontal="center" vertical="center"/>
      <protection hidden="1"/>
    </xf>
    <xf numFmtId="10" fontId="26" fillId="10" borderId="30" xfId="10" applyNumberFormat="1" applyFont="1" applyFill="1" applyBorder="1" applyAlignment="1" applyProtection="1">
      <alignment horizontal="center" vertical="center"/>
      <protection hidden="1"/>
    </xf>
    <xf numFmtId="0" fontId="29" fillId="10" borderId="41" xfId="8" applyFont="1" applyFill="1" applyBorder="1" applyAlignment="1" applyProtection="1">
      <alignment horizontal="center" vertical="center"/>
      <protection hidden="1"/>
    </xf>
    <xf numFmtId="0" fontId="29" fillId="10" borderId="43" xfId="8" applyFont="1" applyFill="1" applyBorder="1" applyAlignment="1" applyProtection="1">
      <alignment vertical="center"/>
      <protection hidden="1"/>
    </xf>
    <xf numFmtId="169" fontId="29" fillId="10" borderId="37" xfId="8" applyNumberFormat="1" applyFont="1" applyFill="1" applyBorder="1" applyAlignment="1" applyProtection="1">
      <alignment vertical="center"/>
      <protection hidden="1"/>
    </xf>
    <xf numFmtId="10" fontId="29" fillId="10" borderId="0" xfId="8" applyNumberFormat="1" applyFont="1" applyFill="1" applyAlignment="1" applyProtection="1">
      <alignment horizontal="left" vertical="top"/>
      <protection hidden="1"/>
    </xf>
    <xf numFmtId="2" fontId="29" fillId="10" borderId="30" xfId="8" applyNumberFormat="1" applyFont="1" applyFill="1" applyBorder="1" applyAlignment="1" applyProtection="1">
      <alignment vertical="top"/>
      <protection hidden="1"/>
    </xf>
    <xf numFmtId="10" fontId="30" fillId="10" borderId="0" xfId="8" applyNumberFormat="1" applyFont="1" applyFill="1" applyAlignment="1" applyProtection="1">
      <alignment horizontal="left" vertical="top"/>
      <protection hidden="1"/>
    </xf>
    <xf numFmtId="169" fontId="31" fillId="0" borderId="0" xfId="6" applyNumberFormat="1" applyFont="1"/>
    <xf numFmtId="0" fontId="29" fillId="10" borderId="36" xfId="8" applyFont="1" applyFill="1" applyBorder="1" applyAlignment="1" applyProtection="1">
      <alignment horizontal="center" vertical="center"/>
      <protection hidden="1"/>
    </xf>
    <xf numFmtId="0" fontId="29" fillId="10" borderId="44" xfId="8" applyFont="1" applyFill="1" applyBorder="1" applyAlignment="1" applyProtection="1">
      <alignment vertical="center" wrapText="1"/>
      <protection hidden="1"/>
    </xf>
    <xf numFmtId="169" fontId="29" fillId="10" borderId="38" xfId="8" applyNumberFormat="1" applyFont="1" applyFill="1" applyBorder="1" applyAlignment="1" applyProtection="1">
      <alignment vertical="center"/>
      <protection hidden="1"/>
    </xf>
    <xf numFmtId="10" fontId="26" fillId="11" borderId="42" xfId="10" applyNumberFormat="1" applyFont="1" applyFill="1" applyBorder="1" applyProtection="1"/>
    <xf numFmtId="0" fontId="28" fillId="0" borderId="0" xfId="8" applyFont="1" applyAlignment="1" applyProtection="1">
      <alignment vertical="center"/>
      <protection hidden="1"/>
    </xf>
    <xf numFmtId="0" fontId="30" fillId="10" borderId="0" xfId="6" applyFont="1" applyFill="1"/>
    <xf numFmtId="170" fontId="30" fillId="10" borderId="0" xfId="6" applyNumberFormat="1" applyFont="1" applyFill="1"/>
    <xf numFmtId="0" fontId="28" fillId="10" borderId="0" xfId="8" applyFont="1" applyFill="1" applyAlignment="1">
      <alignment horizontal="left"/>
    </xf>
    <xf numFmtId="0" fontId="34" fillId="10" borderId="0" xfId="8" applyFont="1" applyFill="1" applyAlignment="1">
      <alignment vertical="center"/>
    </xf>
    <xf numFmtId="0" fontId="28" fillId="10" borderId="0" xfId="8" applyFont="1" applyFill="1" applyAlignment="1">
      <alignment vertical="center"/>
    </xf>
    <xf numFmtId="9" fontId="35" fillId="10" borderId="0" xfId="10" applyFont="1" applyFill="1" applyBorder="1" applyProtection="1"/>
    <xf numFmtId="10" fontId="30" fillId="10" borderId="0" xfId="8" applyNumberFormat="1" applyFont="1" applyFill="1" applyAlignment="1">
      <alignment vertical="center"/>
    </xf>
    <xf numFmtId="0" fontId="36" fillId="10" borderId="0" xfId="8" applyFont="1" applyFill="1"/>
    <xf numFmtId="0" fontId="30" fillId="10" borderId="0" xfId="8" applyFont="1" applyFill="1" applyAlignment="1">
      <alignment horizontal="left"/>
    </xf>
    <xf numFmtId="0" fontId="34" fillId="10" borderId="0" xfId="8" applyFont="1" applyFill="1"/>
    <xf numFmtId="0" fontId="30" fillId="10" borderId="0" xfId="8" applyFont="1" applyFill="1" applyAlignment="1">
      <alignment vertical="center"/>
    </xf>
    <xf numFmtId="171" fontId="35" fillId="10" borderId="0" xfId="9" applyNumberFormat="1" applyFont="1" applyFill="1" applyBorder="1" applyProtection="1"/>
    <xf numFmtId="169" fontId="30" fillId="10" borderId="0" xfId="8" applyNumberFormat="1" applyFont="1" applyFill="1" applyAlignment="1">
      <alignment vertical="center"/>
    </xf>
    <xf numFmtId="172" fontId="30" fillId="10" borderId="0" xfId="7" applyNumberFormat="1" applyFont="1" applyFill="1" applyBorder="1" applyAlignment="1" applyProtection="1">
      <alignment vertical="center"/>
    </xf>
    <xf numFmtId="171" fontId="31" fillId="0" borderId="0" xfId="9" applyNumberFormat="1" applyFont="1" applyFill="1" applyBorder="1" applyProtection="1"/>
    <xf numFmtId="0" fontId="30" fillId="10" borderId="0" xfId="8" applyFont="1" applyFill="1" applyAlignment="1">
      <alignment horizontal="left" vertical="center" wrapText="1"/>
    </xf>
    <xf numFmtId="0" fontId="37" fillId="10" borderId="0" xfId="8" applyFont="1" applyFill="1"/>
    <xf numFmtId="0" fontId="24" fillId="10" borderId="0" xfId="6" applyFill="1"/>
    <xf numFmtId="10" fontId="7" fillId="4" borderId="3" xfId="3" applyNumberFormat="1" applyFont="1" applyFill="1" applyBorder="1" applyAlignment="1">
      <alignment horizontal="center" vertical="center" wrapText="1"/>
    </xf>
    <xf numFmtId="44" fontId="38" fillId="5" borderId="1" xfId="2" applyFont="1" applyFill="1" applyBorder="1" applyAlignment="1">
      <alignment horizontal="center" vertical="center" wrapText="1"/>
    </xf>
    <xf numFmtId="0" fontId="8" fillId="5" borderId="1" xfId="0" applyFont="1" applyFill="1" applyBorder="1" applyAlignment="1">
      <alignment horizontal="center" vertical="center" wrapText="1"/>
    </xf>
    <xf numFmtId="43" fontId="8" fillId="5" borderId="1" xfId="1" applyFont="1" applyFill="1" applyBorder="1" applyAlignment="1">
      <alignment horizontal="center" vertical="center" wrapText="1"/>
    </xf>
    <xf numFmtId="44" fontId="9" fillId="2" borderId="1" xfId="2" applyFont="1" applyFill="1" applyBorder="1" applyAlignment="1">
      <alignment vertical="center" wrapText="1"/>
    </xf>
    <xf numFmtId="166" fontId="3" fillId="5" borderId="1" xfId="2" applyNumberFormat="1" applyFont="1" applyFill="1" applyBorder="1" applyAlignment="1">
      <alignment horizontal="center" vertical="center" wrapText="1"/>
    </xf>
    <xf numFmtId="44" fontId="3" fillId="5" borderId="1" xfId="2" applyFont="1" applyFill="1" applyBorder="1" applyAlignment="1">
      <alignment horizontal="center" vertical="center"/>
    </xf>
    <xf numFmtId="44" fontId="3" fillId="2" borderId="0" xfId="2" applyFont="1" applyFill="1" applyBorder="1" applyAlignment="1">
      <alignment horizontal="center" vertical="center"/>
    </xf>
    <xf numFmtId="0" fontId="9" fillId="2" borderId="2" xfId="0" applyFont="1" applyFill="1" applyBorder="1" applyAlignment="1">
      <alignment horizontal="center" vertical="center" wrapText="1"/>
    </xf>
    <xf numFmtId="1" fontId="3" fillId="2" borderId="2" xfId="0" applyNumberFormat="1" applyFont="1" applyFill="1" applyBorder="1" applyAlignment="1">
      <alignment horizontal="center" vertical="center" shrinkToFit="1"/>
    </xf>
    <xf numFmtId="0" fontId="9" fillId="2" borderId="2" xfId="0" applyFont="1" applyFill="1" applyBorder="1" applyAlignment="1">
      <alignment horizontal="justify" vertical="center" wrapText="1"/>
    </xf>
    <xf numFmtId="43" fontId="3" fillId="2" borderId="2" xfId="1" applyFont="1" applyFill="1" applyBorder="1" applyAlignment="1">
      <alignment horizontal="center" vertical="center" shrinkToFit="1"/>
    </xf>
    <xf numFmtId="44" fontId="9" fillId="2" borderId="2" xfId="2" applyFont="1" applyFill="1" applyBorder="1" applyAlignment="1">
      <alignment horizontal="center" vertical="center" wrapText="1"/>
    </xf>
    <xf numFmtId="44" fontId="9" fillId="2" borderId="2" xfId="2" applyFont="1" applyFill="1" applyBorder="1" applyAlignment="1">
      <alignment horizontal="left" vertical="center" wrapText="1"/>
    </xf>
    <xf numFmtId="44" fontId="8" fillId="13" borderId="51" xfId="2" applyFont="1" applyFill="1" applyBorder="1" applyAlignment="1" applyProtection="1">
      <alignment horizontal="center" vertical="center"/>
      <protection locked="0"/>
    </xf>
    <xf numFmtId="0" fontId="3" fillId="2" borderId="0" xfId="0" applyFont="1" applyFill="1" applyBorder="1" applyAlignment="1">
      <alignment horizontal="left" vertical="center"/>
    </xf>
    <xf numFmtId="0" fontId="3" fillId="2" borderId="0" xfId="0" applyFont="1" applyFill="1" applyBorder="1" applyAlignment="1">
      <alignment horizontal="center" vertical="center"/>
    </xf>
    <xf numFmtId="44" fontId="3" fillId="2" borderId="0" xfId="0" applyNumberFormat="1" applyFont="1" applyFill="1" applyBorder="1" applyAlignment="1">
      <alignment horizontal="left" vertical="center"/>
    </xf>
    <xf numFmtId="0" fontId="8" fillId="2" borderId="0" xfId="0" applyFont="1" applyFill="1" applyBorder="1" applyAlignment="1">
      <alignment horizontal="left" vertical="center"/>
    </xf>
    <xf numFmtId="0" fontId="17" fillId="2" borderId="0" xfId="0" applyFont="1" applyFill="1" applyBorder="1" applyAlignment="1">
      <alignment horizontal="left" vertical="center"/>
    </xf>
    <xf numFmtId="0" fontId="3" fillId="3" borderId="0" xfId="0" applyFont="1" applyFill="1" applyBorder="1" applyAlignment="1">
      <alignment horizontal="left" vertical="center"/>
    </xf>
    <xf numFmtId="44" fontId="5" fillId="0" borderId="1" xfId="0" applyNumberFormat="1" applyFont="1" applyBorder="1" applyAlignment="1">
      <alignment horizontal="justify" vertical="center" wrapText="1"/>
    </xf>
    <xf numFmtId="0" fontId="3" fillId="2" borderId="0" xfId="0" applyFont="1" applyFill="1" applyBorder="1" applyAlignment="1">
      <alignment horizontal="justify" vertical="center"/>
    </xf>
    <xf numFmtId="43" fontId="3" fillId="2" borderId="0" xfId="1" applyFont="1" applyFill="1" applyBorder="1" applyAlignment="1">
      <alignment horizontal="center" vertical="center"/>
    </xf>
    <xf numFmtId="44" fontId="3" fillId="2" borderId="0" xfId="2" applyFont="1" applyFill="1" applyBorder="1" applyAlignment="1">
      <alignment horizontal="left" vertical="center"/>
    </xf>
    <xf numFmtId="0" fontId="39" fillId="2" borderId="0" xfId="0" applyFont="1" applyFill="1" applyBorder="1" applyAlignment="1">
      <alignment horizontal="left" vertical="center"/>
    </xf>
    <xf numFmtId="0" fontId="40" fillId="0" borderId="1" xfId="0" applyFont="1" applyBorder="1" applyAlignment="1">
      <alignment horizontal="justify" vertical="center" wrapText="1"/>
    </xf>
    <xf numFmtId="0" fontId="20" fillId="0" borderId="1" xfId="0" applyFont="1" applyBorder="1" applyAlignment="1">
      <alignment horizontal="justify" vertical="center" wrapText="1"/>
    </xf>
    <xf numFmtId="0" fontId="9" fillId="2" borderId="10" xfId="0" applyFont="1" applyFill="1" applyBorder="1" applyAlignment="1">
      <alignment horizontal="center" vertical="center" wrapText="1"/>
    </xf>
    <xf numFmtId="0" fontId="26" fillId="14" borderId="37" xfId="8" applyFont="1" applyFill="1" applyBorder="1" applyAlignment="1" applyProtection="1">
      <alignment horizontal="center" vertical="center"/>
      <protection hidden="1"/>
    </xf>
    <xf numFmtId="170" fontId="26" fillId="14" borderId="37" xfId="9" applyFont="1" applyFill="1" applyBorder="1" applyAlignment="1" applyProtection="1">
      <alignment horizontal="center" vertical="center"/>
    </xf>
    <xf numFmtId="10" fontId="26" fillId="14" borderId="34" xfId="10" applyNumberFormat="1" applyFont="1" applyFill="1" applyBorder="1" applyAlignment="1" applyProtection="1">
      <alignment horizontal="center" vertical="center"/>
    </xf>
    <xf numFmtId="169" fontId="26" fillId="14" borderId="37" xfId="7" applyNumberFormat="1" applyFont="1" applyFill="1" applyBorder="1" applyAlignment="1" applyProtection="1">
      <alignment vertical="center"/>
      <protection hidden="1"/>
    </xf>
    <xf numFmtId="0" fontId="26" fillId="14" borderId="43" xfId="8" applyFont="1" applyFill="1" applyBorder="1" applyAlignment="1" applyProtection="1">
      <alignment vertical="center"/>
      <protection hidden="1"/>
    </xf>
    <xf numFmtId="169" fontId="26" fillId="14" borderId="37" xfId="8" applyNumberFormat="1" applyFont="1" applyFill="1" applyBorder="1" applyAlignment="1" applyProtection="1">
      <alignment horizontal="left" vertical="center"/>
      <protection hidden="1"/>
    </xf>
    <xf numFmtId="0" fontId="26" fillId="14" borderId="43" xfId="8" applyFont="1" applyFill="1" applyBorder="1" applyAlignment="1" applyProtection="1">
      <alignment horizontal="left" vertical="center"/>
      <protection hidden="1"/>
    </xf>
    <xf numFmtId="0" fontId="26" fillId="14" borderId="37" xfId="10" applyNumberFormat="1" applyFont="1" applyFill="1" applyBorder="1" applyAlignment="1" applyProtection="1">
      <alignment horizontal="center"/>
    </xf>
    <xf numFmtId="10" fontId="26" fillId="14" borderId="37" xfId="9" applyNumberFormat="1" applyFont="1" applyFill="1" applyBorder="1" applyAlignment="1" applyProtection="1">
      <alignment horizontal="center" vertical="center"/>
      <protection hidden="1"/>
    </xf>
    <xf numFmtId="10" fontId="26" fillId="14" borderId="34" xfId="9" applyNumberFormat="1" applyFont="1" applyFill="1" applyBorder="1" applyAlignment="1" applyProtection="1">
      <alignment horizontal="center" vertical="center"/>
      <protection hidden="1"/>
    </xf>
    <xf numFmtId="0" fontId="26" fillId="14" borderId="48" xfId="8" applyFont="1" applyFill="1" applyBorder="1" applyAlignment="1" applyProtection="1">
      <alignment vertical="center"/>
      <protection hidden="1"/>
    </xf>
    <xf numFmtId="0" fontId="26" fillId="14" borderId="48" xfId="10" applyNumberFormat="1" applyFont="1" applyFill="1" applyBorder="1" applyAlignment="1" applyProtection="1">
      <alignment horizontal="center"/>
    </xf>
    <xf numFmtId="10" fontId="26" fillId="14" borderId="48" xfId="9" applyNumberFormat="1" applyFont="1" applyFill="1" applyBorder="1" applyAlignment="1" applyProtection="1">
      <alignment horizontal="center" vertical="center"/>
      <protection hidden="1"/>
    </xf>
    <xf numFmtId="10" fontId="26" fillId="14" borderId="49" xfId="9" applyNumberFormat="1" applyFont="1" applyFill="1" applyBorder="1" applyAlignment="1" applyProtection="1">
      <alignment horizontal="center" vertical="center"/>
      <protection hidden="1"/>
    </xf>
    <xf numFmtId="10" fontId="29" fillId="10" borderId="0" xfId="8" applyNumberFormat="1" applyFont="1" applyFill="1" applyBorder="1" applyAlignment="1" applyProtection="1">
      <alignment horizontal="left" vertical="top"/>
      <protection hidden="1"/>
    </xf>
    <xf numFmtId="0" fontId="30" fillId="10" borderId="29" xfId="6" applyFont="1" applyFill="1" applyBorder="1"/>
    <xf numFmtId="0" fontId="30" fillId="10" borderId="0" xfId="6" applyFont="1" applyFill="1" applyBorder="1"/>
    <xf numFmtId="170" fontId="30" fillId="10" borderId="30" xfId="6" applyNumberFormat="1" applyFont="1" applyFill="1" applyBorder="1"/>
    <xf numFmtId="0" fontId="28" fillId="10" borderId="29" xfId="8" applyFont="1" applyFill="1" applyBorder="1" applyAlignment="1">
      <alignment horizontal="left"/>
    </xf>
    <xf numFmtId="0" fontId="34" fillId="10" borderId="0" xfId="8" applyFont="1" applyFill="1" applyBorder="1" applyAlignment="1">
      <alignment vertical="center"/>
    </xf>
    <xf numFmtId="0" fontId="28" fillId="10" borderId="0" xfId="8" applyFont="1" applyFill="1" applyBorder="1" applyAlignment="1">
      <alignment vertical="center"/>
    </xf>
    <xf numFmtId="10" fontId="30" fillId="10" borderId="0" xfId="8" applyNumberFormat="1" applyFont="1" applyFill="1" applyBorder="1" applyAlignment="1">
      <alignment vertical="center"/>
    </xf>
    <xf numFmtId="0" fontId="36" fillId="10" borderId="30" xfId="8" applyFont="1" applyFill="1" applyBorder="1"/>
    <xf numFmtId="0" fontId="30" fillId="10" borderId="29" xfId="8" applyFont="1" applyFill="1" applyBorder="1" applyAlignment="1">
      <alignment horizontal="left"/>
    </xf>
    <xf numFmtId="0" fontId="34" fillId="10" borderId="0" xfId="8" applyFont="1" applyFill="1" applyBorder="1"/>
    <xf numFmtId="0" fontId="30" fillId="10" borderId="0" xfId="8" applyFont="1" applyFill="1" applyBorder="1" applyAlignment="1">
      <alignment vertical="center"/>
    </xf>
    <xf numFmtId="0" fontId="34" fillId="10" borderId="30" xfId="8" applyFont="1" applyFill="1" applyBorder="1"/>
    <xf numFmtId="169" fontId="30" fillId="10" borderId="0" xfId="8" applyNumberFormat="1" applyFont="1" applyFill="1" applyBorder="1" applyAlignment="1">
      <alignment vertical="center"/>
    </xf>
    <xf numFmtId="0" fontId="30" fillId="10" borderId="0" xfId="8" applyFont="1" applyFill="1" applyBorder="1" applyAlignment="1">
      <alignment horizontal="left" vertical="center" wrapText="1"/>
    </xf>
    <xf numFmtId="0" fontId="37" fillId="10" borderId="0" xfId="8" applyFont="1" applyFill="1" applyBorder="1"/>
    <xf numFmtId="0" fontId="30" fillId="10" borderId="58" xfId="8" applyFont="1" applyFill="1" applyBorder="1" applyAlignment="1">
      <alignment horizontal="left"/>
    </xf>
    <xf numFmtId="0" fontId="30" fillId="10" borderId="59" xfId="8" applyFont="1" applyFill="1" applyBorder="1" applyAlignment="1">
      <alignment horizontal="left" vertical="center" wrapText="1"/>
    </xf>
    <xf numFmtId="0" fontId="30" fillId="10" borderId="59" xfId="8" applyFont="1" applyFill="1" applyBorder="1" applyAlignment="1">
      <alignment vertical="center"/>
    </xf>
    <xf numFmtId="10" fontId="30" fillId="10" borderId="59" xfId="8" applyNumberFormat="1" applyFont="1" applyFill="1" applyBorder="1" applyAlignment="1">
      <alignment vertical="center"/>
    </xf>
    <xf numFmtId="0" fontId="34" fillId="10" borderId="60" xfId="8" applyFont="1" applyFill="1" applyBorder="1"/>
    <xf numFmtId="44" fontId="7" fillId="4" borderId="1" xfId="2" applyFont="1" applyFill="1" applyBorder="1" applyAlignment="1">
      <alignment horizontal="center" vertical="center" wrapText="1"/>
    </xf>
    <xf numFmtId="44" fontId="7" fillId="4" borderId="5" xfId="2" applyFont="1" applyFill="1" applyBorder="1" applyAlignment="1">
      <alignment horizontal="center" vertical="center" wrapText="1"/>
    </xf>
    <xf numFmtId="0" fontId="26" fillId="15" borderId="37" xfId="10" applyNumberFormat="1" applyFont="1" applyFill="1" applyBorder="1" applyAlignment="1" applyProtection="1">
      <alignment horizontal="center"/>
    </xf>
    <xf numFmtId="10" fontId="26" fillId="15" borderId="37" xfId="9" applyNumberFormat="1" applyFont="1" applyFill="1" applyBorder="1" applyAlignment="1" applyProtection="1">
      <alignment horizontal="center" vertical="center"/>
      <protection hidden="1"/>
    </xf>
    <xf numFmtId="10" fontId="26" fillId="15" borderId="34" xfId="9" applyNumberFormat="1" applyFont="1" applyFill="1" applyBorder="1" applyAlignment="1" applyProtection="1">
      <alignment horizontal="center" vertical="center"/>
      <protection hidden="1"/>
    </xf>
    <xf numFmtId="0" fontId="26" fillId="16" borderId="48" xfId="10" applyNumberFormat="1" applyFont="1" applyFill="1" applyBorder="1" applyAlignment="1" applyProtection="1">
      <alignment horizontal="center"/>
    </xf>
    <xf numFmtId="10" fontId="26" fillId="16" borderId="48" xfId="9" applyNumberFormat="1" applyFont="1" applyFill="1" applyBorder="1" applyAlignment="1" applyProtection="1">
      <alignment horizontal="center" vertical="center"/>
      <protection hidden="1"/>
    </xf>
    <xf numFmtId="10" fontId="26" fillId="16" borderId="49" xfId="9" applyNumberFormat="1" applyFont="1" applyFill="1" applyBorder="1" applyAlignment="1" applyProtection="1">
      <alignment horizontal="center" vertical="center"/>
      <protection hidden="1"/>
    </xf>
    <xf numFmtId="10" fontId="26" fillId="11" borderId="44" xfId="10" applyNumberFormat="1" applyFont="1" applyFill="1" applyBorder="1" applyAlignment="1" applyProtection="1">
      <alignment horizontal="center" vertical="center"/>
    </xf>
    <xf numFmtId="10" fontId="26" fillId="11" borderId="37" xfId="10" applyNumberFormat="1" applyFont="1" applyFill="1" applyBorder="1" applyAlignment="1" applyProtection="1">
      <alignment horizontal="center" vertical="center"/>
    </xf>
    <xf numFmtId="10" fontId="26" fillId="11" borderId="40" xfId="9" applyNumberFormat="1" applyFont="1" applyFill="1" applyBorder="1" applyAlignment="1" applyProtection="1">
      <alignment horizontal="center" vertical="center"/>
      <protection hidden="1"/>
    </xf>
    <xf numFmtId="10" fontId="26" fillId="11" borderId="43" xfId="10" applyNumberFormat="1" applyFont="1" applyFill="1" applyBorder="1" applyAlignment="1" applyProtection="1">
      <alignment horizontal="center" vertical="center"/>
    </xf>
    <xf numFmtId="10" fontId="26" fillId="11" borderId="0" xfId="10" applyNumberFormat="1" applyFont="1" applyFill="1" applyBorder="1" applyAlignment="1" applyProtection="1">
      <alignment horizontal="center" vertical="center"/>
    </xf>
    <xf numFmtId="10" fontId="33" fillId="14" borderId="48" xfId="10" applyNumberFormat="1" applyFont="1" applyFill="1" applyBorder="1" applyAlignment="1" applyProtection="1">
      <alignment horizontal="center" vertical="center"/>
    </xf>
    <xf numFmtId="0" fontId="30" fillId="10" borderId="0" xfId="6" applyFont="1" applyFill="1" applyBorder="1" applyAlignment="1">
      <alignment horizontal="center" vertical="center"/>
    </xf>
    <xf numFmtId="0" fontId="28" fillId="10" borderId="0" xfId="8" applyFont="1" applyFill="1" applyBorder="1" applyAlignment="1">
      <alignment horizontal="center" vertical="center"/>
    </xf>
    <xf numFmtId="0" fontId="30" fillId="10" borderId="0" xfId="8" applyFont="1" applyFill="1" applyBorder="1" applyAlignment="1">
      <alignment horizontal="center" vertical="center"/>
    </xf>
    <xf numFmtId="169" fontId="30" fillId="10" borderId="0" xfId="8" applyNumberFormat="1" applyFont="1" applyFill="1" applyBorder="1" applyAlignment="1">
      <alignment horizontal="center" vertical="center"/>
    </xf>
    <xf numFmtId="0" fontId="30" fillId="10" borderId="59" xfId="8" applyFont="1" applyFill="1" applyBorder="1" applyAlignment="1">
      <alignment horizontal="center" vertical="center"/>
    </xf>
    <xf numFmtId="0" fontId="24" fillId="10" borderId="0" xfId="6" applyFill="1" applyAlignment="1">
      <alignment horizontal="center" vertical="center"/>
    </xf>
    <xf numFmtId="0" fontId="0" fillId="0" borderId="0" xfId="0" applyAlignment="1">
      <alignment horizontal="center" vertical="center"/>
    </xf>
    <xf numFmtId="0" fontId="30" fillId="10" borderId="0" xfId="6" applyFont="1" applyFill="1" applyAlignment="1">
      <alignment horizontal="center" vertical="center"/>
    </xf>
    <xf numFmtId="0" fontId="28" fillId="10" borderId="0" xfId="8" applyFont="1" applyFill="1" applyAlignment="1">
      <alignment horizontal="center" vertical="center"/>
    </xf>
    <xf numFmtId="0" fontId="30" fillId="10" borderId="0" xfId="8" applyFont="1" applyFill="1" applyAlignment="1">
      <alignment horizontal="center" vertical="center"/>
    </xf>
    <xf numFmtId="169" fontId="30" fillId="10" borderId="0" xfId="8" applyNumberFormat="1" applyFont="1" applyFill="1" applyAlignment="1">
      <alignment horizontal="center" vertical="center"/>
    </xf>
    <xf numFmtId="10" fontId="26" fillId="17" borderId="37" xfId="9" applyNumberFormat="1" applyFont="1" applyFill="1" applyBorder="1" applyAlignment="1" applyProtection="1">
      <alignment horizontal="center" vertical="center"/>
      <protection hidden="1"/>
    </xf>
    <xf numFmtId="0" fontId="3" fillId="2" borderId="0" xfId="0" applyFont="1" applyFill="1" applyAlignment="1">
      <alignment horizontal="left" vertical="center"/>
    </xf>
    <xf numFmtId="0" fontId="42" fillId="2" borderId="0" xfId="0" applyFont="1" applyFill="1" applyAlignment="1">
      <alignment horizontal="left" vertical="center"/>
    </xf>
    <xf numFmtId="10" fontId="3" fillId="2" borderId="1" xfId="3" applyNumberFormat="1" applyFont="1" applyFill="1" applyBorder="1" applyAlignment="1">
      <alignment horizontal="center" vertical="center" shrinkToFit="1"/>
    </xf>
    <xf numFmtId="10" fontId="8" fillId="5" borderId="1" xfId="3" applyNumberFormat="1" applyFont="1" applyFill="1" applyBorder="1" applyAlignment="1">
      <alignment horizontal="center" vertical="center" shrinkToFit="1"/>
    </xf>
    <xf numFmtId="10" fontId="16" fillId="2" borderId="1" xfId="2" applyNumberFormat="1" applyFont="1" applyFill="1" applyBorder="1" applyAlignment="1">
      <alignment horizontal="right" vertical="center" wrapText="1"/>
    </xf>
    <xf numFmtId="10" fontId="3" fillId="2" borderId="1" xfId="1" applyNumberFormat="1" applyFont="1" applyFill="1" applyBorder="1" applyAlignment="1">
      <alignment horizontal="center" vertical="center" shrinkToFit="1"/>
    </xf>
    <xf numFmtId="10" fontId="3" fillId="5" borderId="1" xfId="3" applyNumberFormat="1" applyFont="1" applyFill="1" applyBorder="1" applyAlignment="1">
      <alignment horizontal="center" vertical="center" shrinkToFit="1"/>
    </xf>
    <xf numFmtId="10" fontId="3" fillId="2" borderId="2" xfId="3" applyNumberFormat="1" applyFont="1" applyFill="1" applyBorder="1" applyAlignment="1">
      <alignment horizontal="center" vertical="center" shrinkToFit="1"/>
    </xf>
    <xf numFmtId="10" fontId="8" fillId="6" borderId="52" xfId="3" applyNumberFormat="1" applyFont="1" applyFill="1" applyBorder="1" applyAlignment="1">
      <alignment horizontal="left" vertical="center"/>
    </xf>
    <xf numFmtId="10" fontId="3" fillId="2" borderId="0" xfId="3" applyNumberFormat="1" applyFont="1" applyFill="1" applyBorder="1" applyAlignment="1">
      <alignment horizontal="left" vertical="center"/>
    </xf>
    <xf numFmtId="1" fontId="9" fillId="2" borderId="1" xfId="0" applyNumberFormat="1" applyFont="1" applyFill="1" applyBorder="1" applyAlignment="1">
      <alignment horizontal="center" vertical="center" wrapText="1"/>
    </xf>
    <xf numFmtId="1" fontId="9" fillId="2" borderId="1" xfId="0" applyNumberFormat="1" applyFont="1" applyFill="1" applyBorder="1" applyAlignment="1">
      <alignment horizontal="left" vertical="center" wrapText="1"/>
    </xf>
    <xf numFmtId="43" fontId="9" fillId="2" borderId="1" xfId="1" applyFont="1" applyFill="1" applyBorder="1" applyAlignment="1">
      <alignment horizontal="left" vertical="center" wrapText="1"/>
    </xf>
    <xf numFmtId="44" fontId="3" fillId="5" borderId="1" xfId="2" applyFont="1" applyFill="1" applyBorder="1" applyAlignment="1">
      <alignment vertical="center" wrapText="1"/>
    </xf>
    <xf numFmtId="44" fontId="8" fillId="6" borderId="51" xfId="2" applyFont="1" applyFill="1" applyBorder="1" applyAlignment="1">
      <alignment horizontal="center" vertical="center"/>
    </xf>
    <xf numFmtId="44" fontId="8" fillId="6" borderId="51" xfId="2" applyFont="1" applyFill="1" applyBorder="1" applyAlignment="1">
      <alignment horizontal="right" vertical="center"/>
    </xf>
    <xf numFmtId="44" fontId="3" fillId="2" borderId="0" xfId="2" applyFont="1" applyFill="1" applyBorder="1" applyAlignment="1">
      <alignment vertical="center"/>
    </xf>
    <xf numFmtId="10" fontId="9" fillId="2" borderId="1" xfId="3" applyNumberFormat="1" applyFont="1" applyFill="1" applyBorder="1" applyAlignment="1">
      <alignment horizontal="center" vertical="center" wrapText="1"/>
    </xf>
    <xf numFmtId="10" fontId="3" fillId="2" borderId="0" xfId="3" applyNumberFormat="1" applyFont="1" applyFill="1" applyBorder="1" applyAlignment="1">
      <alignment horizontal="center" vertical="center"/>
    </xf>
    <xf numFmtId="44" fontId="7" fillId="2" borderId="1" xfId="2" applyFont="1" applyFill="1" applyBorder="1" applyAlignment="1">
      <alignment horizontal="center" vertical="center" wrapText="1"/>
    </xf>
    <xf numFmtId="44" fontId="7" fillId="2" borderId="3" xfId="2" applyFont="1" applyFill="1" applyBorder="1" applyAlignment="1">
      <alignment horizontal="center" vertical="center" wrapText="1"/>
    </xf>
    <xf numFmtId="44" fontId="3" fillId="2" borderId="1" xfId="2" applyFont="1" applyFill="1" applyBorder="1" applyAlignment="1">
      <alignment vertical="center" wrapText="1"/>
    </xf>
    <xf numFmtId="44" fontId="3" fillId="2" borderId="1" xfId="2" applyFont="1" applyFill="1" applyBorder="1" applyAlignment="1">
      <alignment horizontal="center" vertical="center" wrapText="1"/>
    </xf>
    <xf numFmtId="44" fontId="38" fillId="2" borderId="1" xfId="2" applyFont="1" applyFill="1" applyBorder="1" applyAlignment="1">
      <alignment horizontal="center" vertical="center" wrapText="1"/>
    </xf>
    <xf numFmtId="10" fontId="8" fillId="2" borderId="1" xfId="3" applyNumberFormat="1" applyFont="1" applyFill="1" applyBorder="1" applyAlignment="1">
      <alignment horizontal="center" vertical="center" shrinkToFit="1"/>
    </xf>
    <xf numFmtId="167" fontId="3" fillId="2" borderId="1" xfId="3" applyNumberFormat="1" applyFont="1" applyFill="1" applyBorder="1" applyAlignment="1">
      <alignment horizontal="center" vertical="center" shrinkToFit="1"/>
    </xf>
    <xf numFmtId="0" fontId="7" fillId="2" borderId="1" xfId="0" applyFont="1" applyFill="1" applyBorder="1" applyAlignment="1">
      <alignment horizontal="left" vertical="center" wrapText="1"/>
    </xf>
    <xf numFmtId="44" fontId="8" fillId="2" borderId="51" xfId="2" applyFont="1" applyFill="1" applyBorder="1" applyAlignment="1">
      <alignment horizontal="center" vertical="center"/>
    </xf>
    <xf numFmtId="44" fontId="8" fillId="18" borderId="51" xfId="2" applyFont="1" applyFill="1" applyBorder="1" applyAlignment="1" applyProtection="1">
      <alignment horizontal="center" vertical="center"/>
      <protection locked="0"/>
    </xf>
    <xf numFmtId="10" fontId="8" fillId="2" borderId="52" xfId="3" applyNumberFormat="1" applyFont="1" applyFill="1" applyBorder="1" applyAlignment="1">
      <alignment horizontal="center" vertical="center"/>
    </xf>
    <xf numFmtId="0" fontId="3" fillId="2" borderId="2" xfId="0" applyFont="1" applyFill="1" applyBorder="1" applyAlignment="1">
      <alignment horizontal="center" vertical="center" wrapText="1"/>
    </xf>
    <xf numFmtId="0" fontId="9" fillId="2" borderId="5" xfId="0" applyFont="1" applyFill="1" applyBorder="1" applyAlignment="1">
      <alignment horizontal="justify" vertical="center" wrapText="1"/>
    </xf>
    <xf numFmtId="167" fontId="3" fillId="2" borderId="0" xfId="3" applyNumberFormat="1" applyFont="1" applyFill="1" applyBorder="1" applyAlignment="1">
      <alignment horizontal="center" vertical="center" shrinkToFit="1"/>
    </xf>
    <xf numFmtId="0" fontId="42" fillId="2" borderId="0" xfId="0" applyFont="1" applyFill="1" applyBorder="1" applyAlignment="1">
      <alignment horizontal="left" vertical="center"/>
    </xf>
    <xf numFmtId="10" fontId="9" fillId="2" borderId="11" xfId="3" applyNumberFormat="1" applyFont="1" applyFill="1" applyBorder="1" applyAlignment="1">
      <alignment horizontal="center" vertical="center" wrapText="1"/>
    </xf>
    <xf numFmtId="44" fontId="7" fillId="2" borderId="55" xfId="2" applyFont="1" applyFill="1" applyBorder="1" applyAlignment="1">
      <alignment horizontal="center" vertical="center" wrapText="1"/>
    </xf>
    <xf numFmtId="44" fontId="7" fillId="2" borderId="16" xfId="2" applyFont="1" applyFill="1" applyBorder="1" applyAlignment="1">
      <alignment horizontal="center" vertical="center" wrapText="1"/>
    </xf>
    <xf numFmtId="173" fontId="9" fillId="2" borderId="11" xfId="3" applyNumberFormat="1" applyFont="1" applyFill="1" applyBorder="1" applyAlignment="1">
      <alignment horizontal="center" vertical="center" wrapText="1"/>
    </xf>
    <xf numFmtId="173" fontId="3" fillId="2" borderId="0" xfId="3" applyNumberFormat="1" applyFont="1" applyFill="1" applyBorder="1" applyAlignment="1">
      <alignment horizontal="center" vertical="center"/>
    </xf>
    <xf numFmtId="173" fontId="8" fillId="2" borderId="52" xfId="3" applyNumberFormat="1" applyFont="1" applyFill="1" applyBorder="1" applyAlignment="1">
      <alignment horizontal="center" vertical="center"/>
    </xf>
    <xf numFmtId="0" fontId="12" fillId="2" borderId="1" xfId="0" applyFont="1" applyFill="1" applyBorder="1" applyAlignment="1">
      <alignment horizontal="center" vertical="center"/>
    </xf>
    <xf numFmtId="0" fontId="13" fillId="2" borderId="0" xfId="0" applyFont="1" applyFill="1" applyAlignment="1">
      <alignment horizontal="center" vertical="center"/>
    </xf>
    <xf numFmtId="44" fontId="13" fillId="2" borderId="1" xfId="2" applyFont="1" applyFill="1" applyBorder="1" applyAlignment="1">
      <alignment horizontal="center" vertical="center"/>
    </xf>
    <xf numFmtId="0" fontId="13" fillId="2" borderId="1" xfId="0" applyFont="1" applyFill="1" applyBorder="1" applyAlignment="1">
      <alignment horizontal="center" vertical="center"/>
    </xf>
    <xf numFmtId="44" fontId="12" fillId="2" borderId="1" xfId="2" applyFont="1" applyFill="1" applyBorder="1" applyAlignment="1">
      <alignment horizontal="center" vertical="center" wrapText="1"/>
    </xf>
    <xf numFmtId="44" fontId="14" fillId="2" borderId="1" xfId="5" applyNumberFormat="1" applyFill="1" applyBorder="1" applyAlignment="1">
      <alignment horizontal="center" vertical="center"/>
    </xf>
    <xf numFmtId="0" fontId="14" fillId="2" borderId="1" xfId="5" applyFill="1" applyBorder="1" applyAlignment="1">
      <alignment horizontal="center" vertical="center"/>
    </xf>
    <xf numFmtId="0" fontId="14" fillId="2" borderId="0" xfId="5" applyFill="1" applyBorder="1" applyAlignment="1">
      <alignment horizontal="center" vertical="center"/>
    </xf>
    <xf numFmtId="0" fontId="15" fillId="2" borderId="1" xfId="0" applyFont="1" applyFill="1" applyBorder="1" applyAlignment="1">
      <alignment horizontal="center" vertical="center"/>
    </xf>
    <xf numFmtId="166" fontId="15" fillId="2" borderId="1" xfId="2" applyNumberFormat="1" applyFont="1" applyFill="1" applyBorder="1" applyAlignment="1">
      <alignment horizontal="center" vertical="center"/>
    </xf>
    <xf numFmtId="0" fontId="12" fillId="2" borderId="1" xfId="0" applyFont="1" applyFill="1" applyBorder="1" applyAlignment="1">
      <alignment horizontal="right" vertical="center"/>
    </xf>
    <xf numFmtId="44" fontId="12" fillId="2" borderId="1" xfId="2" applyFont="1" applyFill="1" applyBorder="1" applyAlignment="1">
      <alignment horizontal="center" vertical="center"/>
    </xf>
    <xf numFmtId="0" fontId="12" fillId="2" borderId="0" xfId="0" applyFont="1" applyFill="1" applyAlignment="1">
      <alignment horizontal="center" vertical="center"/>
    </xf>
    <xf numFmtId="44" fontId="13" fillId="2" borderId="1" xfId="2" applyFont="1" applyFill="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3" fillId="0" borderId="0" xfId="0" applyFont="1" applyAlignment="1">
      <alignment horizontal="center" vertical="center"/>
    </xf>
    <xf numFmtId="0" fontId="12" fillId="0" borderId="0" xfId="0" applyFont="1" applyAlignment="1">
      <alignment horizontal="center" vertical="center"/>
    </xf>
    <xf numFmtId="0" fontId="15" fillId="0" borderId="1" xfId="0" applyFont="1" applyBorder="1" applyAlignment="1">
      <alignment horizontal="center" vertical="center"/>
    </xf>
    <xf numFmtId="166" fontId="13" fillId="0" borderId="0" xfId="0" applyNumberFormat="1" applyFont="1" applyAlignment="1">
      <alignment horizontal="center" vertical="center"/>
    </xf>
    <xf numFmtId="0" fontId="23" fillId="0" borderId="0" xfId="0" applyFont="1" applyAlignment="1">
      <alignment horizontal="center" vertical="center"/>
    </xf>
    <xf numFmtId="0" fontId="13" fillId="0" borderId="1" xfId="0" applyFont="1" applyBorder="1" applyAlignment="1">
      <alignment horizontal="center" vertical="center" wrapText="1"/>
    </xf>
    <xf numFmtId="44" fontId="3" fillId="2" borderId="1" xfId="2" applyFont="1" applyFill="1" applyBorder="1" applyAlignment="1">
      <alignment horizontal="center" vertical="center" shrinkToFit="1"/>
    </xf>
    <xf numFmtId="44" fontId="7" fillId="5" borderId="1" xfId="2" applyFont="1" applyFill="1" applyBorder="1" applyAlignment="1">
      <alignment vertical="center" wrapText="1"/>
    </xf>
    <xf numFmtId="44" fontId="16" fillId="2" borderId="1" xfId="2" applyFont="1" applyFill="1" applyBorder="1" applyAlignment="1">
      <alignment vertical="center" wrapText="1"/>
    </xf>
    <xf numFmtId="44" fontId="8" fillId="5" borderId="1" xfId="2" applyFont="1" applyFill="1" applyBorder="1" applyAlignment="1">
      <alignment horizontal="center" vertical="center" wrapText="1"/>
    </xf>
    <xf numFmtId="44" fontId="7" fillId="5" borderId="1" xfId="2" applyFont="1" applyFill="1" applyBorder="1" applyAlignment="1">
      <alignment horizontal="right" vertical="center" wrapText="1"/>
    </xf>
    <xf numFmtId="44" fontId="16" fillId="2" borderId="1" xfId="2" applyFont="1" applyFill="1" applyBorder="1" applyAlignment="1">
      <alignment horizontal="right" vertical="center" wrapText="1"/>
    </xf>
    <xf numFmtId="44" fontId="9" fillId="2" borderId="1" xfId="2" applyFont="1" applyFill="1" applyBorder="1" applyAlignment="1">
      <alignment horizontal="justify" vertical="center" wrapText="1"/>
    </xf>
    <xf numFmtId="44" fontId="5" fillId="0" borderId="1" xfId="2" applyFont="1" applyBorder="1" applyAlignment="1">
      <alignment vertical="center" wrapText="1"/>
    </xf>
    <xf numFmtId="44" fontId="5" fillId="2" borderId="1" xfId="2" applyFont="1" applyFill="1" applyBorder="1" applyAlignment="1">
      <alignment vertical="center" wrapText="1"/>
    </xf>
    <xf numFmtId="0" fontId="9" fillId="6" borderId="3" xfId="0" applyFont="1" applyFill="1" applyBorder="1" applyAlignment="1">
      <alignment horizontal="center" vertical="center" wrapText="1"/>
    </xf>
    <xf numFmtId="173" fontId="9" fillId="6" borderId="62" xfId="3" applyNumberFormat="1" applyFont="1" applyFill="1" applyBorder="1" applyAlignment="1">
      <alignment horizontal="center" vertical="center" wrapText="1"/>
    </xf>
    <xf numFmtId="0" fontId="9" fillId="6" borderId="1" xfId="0" applyFont="1" applyFill="1" applyBorder="1" applyAlignment="1">
      <alignment horizontal="center" vertical="center" wrapText="1"/>
    </xf>
    <xf numFmtId="173" fontId="9" fillId="6" borderId="11" xfId="3" applyNumberFormat="1" applyFont="1" applyFill="1" applyBorder="1" applyAlignment="1">
      <alignment horizontal="center" vertical="center" wrapText="1"/>
    </xf>
    <xf numFmtId="1" fontId="9" fillId="6" borderId="1" xfId="0" applyNumberFormat="1" applyFont="1" applyFill="1" applyBorder="1" applyAlignment="1">
      <alignment horizontal="left" vertical="center" wrapText="1"/>
    </xf>
    <xf numFmtId="43" fontId="9" fillId="6" borderId="1" xfId="1" applyFont="1" applyFill="1" applyBorder="1" applyAlignment="1">
      <alignment horizontal="left" vertical="center" wrapText="1"/>
    </xf>
    <xf numFmtId="44" fontId="9" fillId="6" borderId="1" xfId="2" applyFont="1" applyFill="1" applyBorder="1" applyAlignment="1">
      <alignment horizontal="left" vertical="center" wrapText="1"/>
    </xf>
    <xf numFmtId="10" fontId="9" fillId="6" borderId="1" xfId="3" applyNumberFormat="1" applyFont="1" applyFill="1" applyBorder="1" applyAlignment="1">
      <alignment horizontal="center" vertical="center" wrapText="1"/>
    </xf>
    <xf numFmtId="0" fontId="9" fillId="6" borderId="10" xfId="0" applyFont="1" applyFill="1" applyBorder="1" applyAlignment="1">
      <alignment horizontal="center" vertical="center" wrapText="1"/>
    </xf>
    <xf numFmtId="10" fontId="9" fillId="6" borderId="11" xfId="3" applyNumberFormat="1" applyFont="1" applyFill="1" applyBorder="1" applyAlignment="1">
      <alignment horizontal="center" vertical="center" wrapText="1"/>
    </xf>
    <xf numFmtId="0" fontId="9" fillId="6" borderId="13" xfId="0" applyFont="1" applyFill="1" applyBorder="1" applyAlignment="1">
      <alignment horizontal="center" vertical="center" wrapText="1"/>
    </xf>
    <xf numFmtId="1" fontId="9" fillId="6" borderId="3" xfId="0" applyNumberFormat="1" applyFont="1" applyFill="1" applyBorder="1" applyAlignment="1">
      <alignment horizontal="left" vertical="center" wrapText="1"/>
    </xf>
    <xf numFmtId="43" fontId="9" fillId="6" borderId="3" xfId="1" applyFont="1" applyFill="1" applyBorder="1" applyAlignment="1">
      <alignment horizontal="left" vertical="center" wrapText="1"/>
    </xf>
    <xf numFmtId="44" fontId="9" fillId="6" borderId="3" xfId="2" applyFont="1" applyFill="1" applyBorder="1" applyAlignment="1">
      <alignment horizontal="left" vertical="center" wrapText="1"/>
    </xf>
    <xf numFmtId="10" fontId="9" fillId="6" borderId="62" xfId="3" applyNumberFormat="1" applyFont="1" applyFill="1" applyBorder="1" applyAlignment="1">
      <alignment horizontal="center" vertical="center" wrapText="1"/>
    </xf>
    <xf numFmtId="1" fontId="9" fillId="6" borderId="1" xfId="0" applyNumberFormat="1" applyFont="1" applyFill="1" applyBorder="1" applyAlignment="1">
      <alignment horizontal="center" vertical="center" wrapText="1"/>
    </xf>
    <xf numFmtId="0" fontId="25" fillId="10" borderId="26" xfId="6" applyFont="1" applyFill="1" applyBorder="1" applyAlignment="1">
      <alignment horizontal="center" vertical="center" wrapText="1"/>
    </xf>
    <xf numFmtId="0" fontId="25" fillId="10" borderId="27" xfId="6" applyFont="1" applyFill="1" applyBorder="1" applyAlignment="1">
      <alignment horizontal="center" vertical="center" wrapText="1"/>
    </xf>
    <xf numFmtId="0" fontId="25" fillId="10" borderId="28" xfId="6" applyFont="1" applyFill="1" applyBorder="1" applyAlignment="1">
      <alignment horizontal="center" vertical="center" wrapText="1"/>
    </xf>
    <xf numFmtId="0" fontId="25" fillId="10" borderId="29" xfId="6" applyFont="1" applyFill="1" applyBorder="1" applyAlignment="1">
      <alignment horizontal="center" vertical="center" wrapText="1"/>
    </xf>
    <xf numFmtId="0" fontId="25" fillId="10" borderId="0" xfId="6" applyFont="1" applyFill="1" applyAlignment="1">
      <alignment horizontal="center" vertical="center" wrapText="1"/>
    </xf>
    <xf numFmtId="0" fontId="25" fillId="10" borderId="30" xfId="6" applyFont="1" applyFill="1" applyBorder="1" applyAlignment="1">
      <alignment horizontal="center" vertical="center" wrapText="1"/>
    </xf>
    <xf numFmtId="0" fontId="26" fillId="14" borderId="31" xfId="6" applyFont="1" applyFill="1" applyBorder="1" applyAlignment="1">
      <alignment horizontal="right"/>
    </xf>
    <xf numFmtId="0" fontId="26" fillId="14" borderId="32" xfId="6" applyFont="1" applyFill="1" applyBorder="1" applyAlignment="1">
      <alignment horizontal="right"/>
    </xf>
    <xf numFmtId="0" fontId="26" fillId="14" borderId="33" xfId="6" applyFont="1" applyFill="1" applyBorder="1" applyAlignment="1">
      <alignment horizontal="right"/>
    </xf>
    <xf numFmtId="0" fontId="26" fillId="14" borderId="36" xfId="6" applyFont="1" applyFill="1" applyBorder="1" applyAlignment="1">
      <alignment horizontal="center" vertical="center"/>
    </xf>
    <xf numFmtId="0" fontId="26" fillId="14" borderId="39" xfId="6" applyFont="1" applyFill="1" applyBorder="1" applyAlignment="1">
      <alignment horizontal="center" vertical="center"/>
    </xf>
    <xf numFmtId="0" fontId="26" fillId="14" borderId="37" xfId="6" applyFont="1" applyFill="1" applyBorder="1" applyAlignment="1">
      <alignment horizontal="center" vertical="center"/>
    </xf>
    <xf numFmtId="0" fontId="26" fillId="14" borderId="38" xfId="6" applyFont="1" applyFill="1" applyBorder="1" applyAlignment="1">
      <alignment horizontal="center" vertical="center"/>
    </xf>
    <xf numFmtId="0" fontId="26" fillId="14" borderId="40" xfId="6" applyFont="1" applyFill="1" applyBorder="1" applyAlignment="1">
      <alignment horizontal="center" vertical="center"/>
    </xf>
    <xf numFmtId="0" fontId="26" fillId="14" borderId="38" xfId="6" applyFont="1" applyFill="1" applyBorder="1" applyAlignment="1">
      <alignment horizontal="center" vertical="center" wrapText="1"/>
    </xf>
    <xf numFmtId="0" fontId="26" fillId="14" borderId="40" xfId="6" applyFont="1" applyFill="1" applyBorder="1" applyAlignment="1">
      <alignment horizontal="center" vertical="center" wrapText="1"/>
    </xf>
    <xf numFmtId="0" fontId="26" fillId="14" borderId="34" xfId="6" applyFont="1" applyFill="1" applyBorder="1" applyAlignment="1">
      <alignment horizontal="center" vertical="center"/>
    </xf>
    <xf numFmtId="2" fontId="32" fillId="11" borderId="37" xfId="8" applyNumberFormat="1" applyFont="1" applyFill="1" applyBorder="1" applyAlignment="1" applyProtection="1">
      <alignment horizontal="center" vertical="center"/>
      <protection hidden="1"/>
    </xf>
    <xf numFmtId="2" fontId="32" fillId="11" borderId="34" xfId="8" applyNumberFormat="1" applyFont="1" applyFill="1" applyBorder="1" applyAlignment="1" applyProtection="1">
      <alignment horizontal="center" vertical="center"/>
      <protection hidden="1"/>
    </xf>
    <xf numFmtId="0" fontId="26" fillId="14" borderId="31" xfId="8" applyFont="1" applyFill="1" applyBorder="1" applyAlignment="1" applyProtection="1">
      <alignment horizontal="center" vertical="center"/>
      <protection hidden="1"/>
    </xf>
    <xf numFmtId="0" fontId="26" fillId="14" borderId="43" xfId="8" applyFont="1" applyFill="1" applyBorder="1" applyAlignment="1" applyProtection="1">
      <alignment horizontal="center" vertical="center"/>
      <protection hidden="1"/>
    </xf>
    <xf numFmtId="0" fontId="26" fillId="14" borderId="43" xfId="10" applyNumberFormat="1" applyFont="1" applyFill="1" applyBorder="1" applyAlignment="1" applyProtection="1">
      <alignment horizontal="center" wrapText="1"/>
    </xf>
    <xf numFmtId="0" fontId="26" fillId="14" borderId="32" xfId="10" applyNumberFormat="1" applyFont="1" applyFill="1" applyBorder="1" applyAlignment="1" applyProtection="1">
      <alignment horizontal="center" wrapText="1"/>
    </xf>
    <xf numFmtId="0" fontId="26" fillId="14" borderId="45" xfId="10" applyNumberFormat="1" applyFont="1" applyFill="1" applyBorder="1" applyAlignment="1" applyProtection="1">
      <alignment horizontal="center" wrapText="1"/>
    </xf>
    <xf numFmtId="0" fontId="26" fillId="14" borderId="46" xfId="8" applyFont="1" applyFill="1" applyBorder="1" applyAlignment="1" applyProtection="1">
      <alignment horizontal="center" vertical="center"/>
      <protection hidden="1"/>
    </xf>
    <xf numFmtId="0" fontId="26" fillId="14" borderId="44" xfId="8" applyFont="1" applyFill="1" applyBorder="1" applyAlignment="1" applyProtection="1">
      <alignment horizontal="center" vertical="center"/>
      <protection hidden="1"/>
    </xf>
    <xf numFmtId="0" fontId="26" fillId="14" borderId="47" xfId="8" applyFont="1" applyFill="1" applyBorder="1" applyAlignment="1" applyProtection="1">
      <alignment horizontal="center" vertical="center"/>
      <protection hidden="1"/>
    </xf>
    <xf numFmtId="0" fontId="26" fillId="14" borderId="48" xfId="8" applyFont="1" applyFill="1" applyBorder="1" applyAlignment="1" applyProtection="1">
      <alignment horizontal="center" vertical="center"/>
      <protection hidden="1"/>
    </xf>
    <xf numFmtId="0" fontId="25" fillId="10" borderId="0" xfId="6"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10" fontId="7" fillId="4" borderId="1" xfId="3" applyNumberFormat="1" applyFont="1" applyFill="1" applyBorder="1" applyAlignment="1">
      <alignment horizontal="center" vertical="center" wrapText="1"/>
    </xf>
    <xf numFmtId="44" fontId="7" fillId="4" borderId="1" xfId="2" applyFont="1" applyFill="1" applyBorder="1" applyAlignment="1">
      <alignment horizontal="center" vertical="center" wrapText="1"/>
    </xf>
    <xf numFmtId="43" fontId="7" fillId="4" borderId="1" xfId="1"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justify" vertical="center" wrapText="1"/>
    </xf>
    <xf numFmtId="0" fontId="7" fillId="4" borderId="6" xfId="0" applyFont="1" applyFill="1" applyBorder="1" applyAlignment="1">
      <alignment horizontal="justify" vertical="center" wrapText="1"/>
    </xf>
    <xf numFmtId="0" fontId="7" fillId="4" borderId="3" xfId="0" applyFont="1" applyFill="1" applyBorder="1" applyAlignment="1">
      <alignment horizontal="justify" vertical="center" wrapText="1"/>
    </xf>
    <xf numFmtId="44" fontId="7" fillId="4" borderId="4" xfId="2" applyFont="1" applyFill="1" applyBorder="1" applyAlignment="1">
      <alignment horizontal="center" vertical="center" wrapText="1"/>
    </xf>
    <xf numFmtId="44" fontId="7" fillId="4" borderId="5" xfId="2" applyFont="1" applyFill="1" applyBorder="1" applyAlignment="1">
      <alignment horizontal="center" vertical="center" wrapText="1"/>
    </xf>
    <xf numFmtId="44" fontId="7" fillId="4" borderId="24" xfId="2" applyFont="1" applyFill="1" applyBorder="1" applyAlignment="1">
      <alignment horizontal="center" vertical="center" wrapText="1"/>
    </xf>
    <xf numFmtId="44" fontId="7" fillId="4" borderId="25" xfId="2" applyFont="1" applyFill="1" applyBorder="1" applyAlignment="1">
      <alignment horizontal="center" vertical="center" wrapText="1"/>
    </xf>
    <xf numFmtId="44" fontId="7" fillId="4" borderId="2" xfId="2" applyFont="1" applyFill="1" applyBorder="1" applyAlignment="1">
      <alignment horizontal="center" vertical="center" wrapText="1"/>
    </xf>
    <xf numFmtId="44" fontId="7" fillId="4" borderId="3" xfId="2" applyFont="1" applyFill="1" applyBorder="1" applyAlignment="1">
      <alignment horizontal="center" vertical="center" wrapText="1"/>
    </xf>
    <xf numFmtId="0" fontId="8" fillId="6" borderId="50" xfId="0" applyFont="1" applyFill="1" applyBorder="1" applyAlignment="1">
      <alignment horizontal="right" vertical="center"/>
    </xf>
    <xf numFmtId="0" fontId="8" fillId="6" borderId="51" xfId="0" applyFont="1" applyFill="1" applyBorder="1" applyAlignment="1">
      <alignment horizontal="right" vertical="center"/>
    </xf>
    <xf numFmtId="0" fontId="4" fillId="0" borderId="2" xfId="0" applyFont="1" applyFill="1" applyBorder="1" applyAlignment="1">
      <alignment horizontal="left" vertical="center"/>
    </xf>
    <xf numFmtId="0" fontId="0" fillId="0" borderId="6" xfId="0" applyFill="1" applyBorder="1" applyAlignment="1">
      <alignment horizontal="left" vertical="center"/>
    </xf>
    <xf numFmtId="0" fontId="4" fillId="0" borderId="21" xfId="0" applyFont="1" applyFill="1" applyBorder="1" applyAlignment="1">
      <alignment horizontal="left" vertical="center"/>
    </xf>
    <xf numFmtId="0" fontId="4" fillId="0" borderId="15" xfId="0" applyFont="1" applyFill="1" applyBorder="1" applyAlignment="1">
      <alignment horizontal="left"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0" fillId="0" borderId="3" xfId="0" applyFill="1" applyBorder="1" applyAlignment="1">
      <alignment horizontal="left" vertical="center"/>
    </xf>
    <xf numFmtId="0" fontId="4" fillId="0" borderId="3" xfId="0" applyFont="1" applyFill="1" applyBorder="1" applyAlignment="1">
      <alignment horizontal="left" vertical="center"/>
    </xf>
    <xf numFmtId="0" fontId="4" fillId="0" borderId="20"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3" xfId="0" applyFont="1" applyFill="1" applyBorder="1" applyAlignment="1">
      <alignment horizontal="center" vertical="center"/>
    </xf>
    <xf numFmtId="173" fontId="7" fillId="2" borderId="62" xfId="3" applyNumberFormat="1" applyFont="1" applyFill="1" applyBorder="1" applyAlignment="1">
      <alignment horizontal="center" vertical="center" wrapText="1"/>
    </xf>
    <xf numFmtId="173" fontId="7" fillId="2" borderId="11" xfId="3" applyNumberFormat="1" applyFont="1" applyFill="1" applyBorder="1" applyAlignment="1">
      <alignment horizontal="center" vertical="center" wrapText="1"/>
    </xf>
    <xf numFmtId="173" fontId="7" fillId="2" borderId="17" xfId="3" applyNumberFormat="1"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64" xfId="0" applyFont="1" applyFill="1" applyBorder="1" applyAlignment="1">
      <alignment horizontal="center" vertical="center" wrapText="1"/>
    </xf>
    <xf numFmtId="0" fontId="10" fillId="2" borderId="65" xfId="0" applyFont="1" applyFill="1" applyBorder="1" applyAlignment="1">
      <alignment horizontal="center" vertical="center" wrapText="1"/>
    </xf>
    <xf numFmtId="0" fontId="8" fillId="2" borderId="50" xfId="0" applyFont="1" applyFill="1" applyBorder="1" applyAlignment="1">
      <alignment horizontal="right" vertical="center"/>
    </xf>
    <xf numFmtId="0" fontId="8" fillId="2" borderId="51" xfId="0" applyFont="1" applyFill="1" applyBorder="1" applyAlignment="1">
      <alignment horizontal="right" vertical="center"/>
    </xf>
    <xf numFmtId="10" fontId="7" fillId="2" borderId="3" xfId="3" applyNumberFormat="1" applyFont="1" applyFill="1" applyBorder="1" applyAlignment="1">
      <alignment horizontal="center" vertical="center" wrapText="1"/>
    </xf>
    <xf numFmtId="10" fontId="7" fillId="2" borderId="1" xfId="3" applyNumberFormat="1" applyFont="1" applyFill="1" applyBorder="1" applyAlignment="1">
      <alignment horizontal="center" vertical="center" wrapText="1"/>
    </xf>
    <xf numFmtId="44" fontId="7" fillId="2" borderId="24" xfId="2" applyFont="1" applyFill="1" applyBorder="1" applyAlignment="1">
      <alignment horizontal="center" vertical="center" wrapText="1"/>
    </xf>
    <xf numFmtId="44" fontId="7" fillId="2" borderId="25" xfId="2" applyFont="1" applyFill="1" applyBorder="1" applyAlignment="1">
      <alignment horizontal="center" vertical="center" wrapText="1"/>
    </xf>
    <xf numFmtId="44" fontId="7" fillId="2" borderId="2" xfId="2" applyFont="1" applyFill="1" applyBorder="1" applyAlignment="1">
      <alignment horizontal="center" vertical="center" wrapText="1"/>
    </xf>
    <xf numFmtId="44" fontId="7" fillId="2" borderId="3" xfId="2"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left" vertical="center" wrapText="1"/>
    </xf>
    <xf numFmtId="0" fontId="7" fillId="2" borderId="3" xfId="0" applyFont="1" applyFill="1" applyBorder="1" applyAlignment="1">
      <alignment horizontal="left" vertical="center" wrapText="1"/>
    </xf>
    <xf numFmtId="43" fontId="7" fillId="2" borderId="3" xfId="1" applyFont="1" applyFill="1" applyBorder="1" applyAlignment="1">
      <alignment horizontal="center" vertical="center" wrapText="1"/>
    </xf>
    <xf numFmtId="43" fontId="7" fillId="2" borderId="1" xfId="1" applyFont="1" applyFill="1" applyBorder="1" applyAlignment="1">
      <alignment horizontal="center" vertical="center" wrapText="1"/>
    </xf>
    <xf numFmtId="44" fontId="7" fillId="2" borderId="61" xfId="2" applyFont="1" applyFill="1" applyBorder="1" applyAlignment="1">
      <alignment horizontal="center" vertical="center" wrapText="1"/>
    </xf>
    <xf numFmtId="173" fontId="7" fillId="2" borderId="23" xfId="3" applyNumberFormat="1" applyFont="1" applyFill="1" applyBorder="1" applyAlignment="1">
      <alignment horizontal="center" vertical="center" wrapText="1"/>
    </xf>
    <xf numFmtId="10" fontId="7" fillId="2" borderId="23" xfId="3" applyNumberFormat="1" applyFont="1" applyFill="1" applyBorder="1" applyAlignment="1">
      <alignment horizontal="center" vertical="center" wrapText="1"/>
    </xf>
    <xf numFmtId="10" fontId="7" fillId="2" borderId="11" xfId="3" applyNumberFormat="1" applyFont="1" applyFill="1" applyBorder="1" applyAlignment="1">
      <alignment horizontal="center" vertical="center" wrapText="1"/>
    </xf>
    <xf numFmtId="10" fontId="7" fillId="2" borderId="17" xfId="3" applyNumberFormat="1" applyFont="1" applyFill="1" applyBorder="1" applyAlignment="1">
      <alignment horizontal="center" vertical="center" wrapText="1"/>
    </xf>
    <xf numFmtId="44" fontId="7" fillId="2" borderId="57" xfId="2" applyFont="1" applyFill="1" applyBorder="1" applyAlignment="1">
      <alignment horizontal="center" vertical="center" wrapText="1"/>
    </xf>
    <xf numFmtId="44" fontId="7" fillId="2" borderId="15" xfId="2" applyFont="1" applyFill="1" applyBorder="1" applyAlignment="1">
      <alignment horizontal="center" vertical="center" wrapText="1"/>
    </xf>
    <xf numFmtId="0" fontId="7" fillId="2" borderId="53"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56"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21" xfId="0" applyFont="1" applyFill="1" applyBorder="1" applyAlignment="1">
      <alignment horizontal="left" vertical="center" wrapText="1"/>
    </xf>
    <xf numFmtId="0" fontId="7" fillId="2" borderId="15" xfId="0" applyFont="1" applyFill="1" applyBorder="1" applyAlignment="1">
      <alignment horizontal="left" vertical="center" wrapText="1"/>
    </xf>
    <xf numFmtId="43" fontId="7" fillId="2" borderId="22" xfId="1" applyFont="1" applyFill="1" applyBorder="1" applyAlignment="1">
      <alignment horizontal="center" vertical="center" wrapText="1"/>
    </xf>
    <xf numFmtId="43" fontId="7" fillId="2" borderId="16" xfId="1" applyFont="1" applyFill="1" applyBorder="1" applyAlignment="1">
      <alignment horizontal="center" vertical="center" wrapText="1"/>
    </xf>
    <xf numFmtId="44" fontId="7" fillId="2" borderId="54" xfId="2" applyFont="1" applyFill="1" applyBorder="1" applyAlignment="1">
      <alignment horizontal="center" vertical="center" wrapText="1"/>
    </xf>
    <xf numFmtId="44" fontId="7" fillId="2" borderId="55" xfId="2"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7" fillId="4" borderId="1" xfId="0" applyFont="1" applyFill="1" applyBorder="1" applyAlignment="1">
      <alignment horizontal="justify" vertical="center" wrapText="1"/>
    </xf>
    <xf numFmtId="44" fontId="12" fillId="9" borderId="1" xfId="2" applyFont="1" applyFill="1" applyBorder="1" applyAlignment="1">
      <alignment horizontal="justify" vertical="center" wrapText="1"/>
    </xf>
    <xf numFmtId="0" fontId="12" fillId="8" borderId="1" xfId="0" applyFont="1" applyFill="1" applyBorder="1" applyAlignment="1">
      <alignment horizontal="right" vertical="center"/>
    </xf>
    <xf numFmtId="44" fontId="12" fillId="9" borderId="1" xfId="2" applyFont="1" applyFill="1" applyBorder="1" applyAlignment="1">
      <alignment horizontal="justify" vertical="justify" wrapText="1"/>
    </xf>
    <xf numFmtId="44" fontId="12" fillId="9" borderId="1" xfId="2" applyFont="1" applyFill="1" applyBorder="1" applyAlignment="1">
      <alignment horizontal="left" vertical="center" wrapText="1"/>
    </xf>
    <xf numFmtId="0" fontId="12" fillId="9" borderId="1" xfId="0" applyFont="1" applyFill="1" applyBorder="1" applyAlignment="1">
      <alignment horizontal="left" vertical="center" wrapText="1"/>
    </xf>
  </cellXfs>
  <cellStyles count="12">
    <cellStyle name="Hiperlink" xfId="5" builtinId="8"/>
    <cellStyle name="Moeda" xfId="2" builtinId="4"/>
    <cellStyle name="Moeda 2 2" xfId="7" xr:uid="{8B40C4E4-AA3C-4C16-9303-C4247BB4E38E}"/>
    <cellStyle name="Normal" xfId="0" builtinId="0"/>
    <cellStyle name="Normal 2 10" xfId="11" xr:uid="{C071590E-5DA0-4200-87D8-19F2C3271E63}"/>
    <cellStyle name="Normal 2 2 2" xfId="8" xr:uid="{98DBDE4D-A658-40AE-9630-843850EF36AA}"/>
    <cellStyle name="Normal 4 2" xfId="6" xr:uid="{66A78D84-9EC1-44CB-81A5-E9395ADA1D06}"/>
    <cellStyle name="Porcentagem" xfId="3" builtinId="5"/>
    <cellStyle name="Porcentagem 3 2" xfId="10" xr:uid="{F1BB5A74-198A-4513-8BCB-7302CB07AEC8}"/>
    <cellStyle name="Separador de milhares 3 2" xfId="9" xr:uid="{76EC84AC-214A-4930-89DA-9879870B0EC5}"/>
    <cellStyle name="Vírgula" xfId="1" builtinId="3"/>
    <cellStyle name="Vírgula 3" xfId="4" xr:uid="{9D2B957E-E510-4143-8E5F-F39745216309}"/>
  </cellStyles>
  <dxfs count="2">
    <dxf>
      <fill>
        <patternFill patternType="solid">
          <fgColor indexed="26"/>
          <bgColor indexed="9"/>
        </patternFill>
      </fill>
    </dxf>
    <dxf>
      <fill>
        <patternFill patternType="solid">
          <fgColor indexed="26"/>
          <bgColor indexed="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5</xdr:col>
      <xdr:colOff>419100</xdr:colOff>
      <xdr:row>11</xdr:row>
      <xdr:rowOff>38100</xdr:rowOff>
    </xdr:from>
    <xdr:to>
      <xdr:col>8</xdr:col>
      <xdr:colOff>771525</xdr:colOff>
      <xdr:row>14</xdr:row>
      <xdr:rowOff>152400</xdr:rowOff>
    </xdr:to>
    <xdr:pic>
      <xdr:nvPicPr>
        <xdr:cNvPr id="2" name="Imagem 4">
          <a:extLst>
            <a:ext uri="{FF2B5EF4-FFF2-40B4-BE49-F238E27FC236}">
              <a16:creationId xmlns:a16="http://schemas.microsoft.com/office/drawing/2014/main" id="{F4CFDB14-0145-4BFE-9C9F-62A0EF63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0" y="2162175"/>
          <a:ext cx="3133725" cy="6572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419100</xdr:colOff>
      <xdr:row>11</xdr:row>
      <xdr:rowOff>38100</xdr:rowOff>
    </xdr:from>
    <xdr:to>
      <xdr:col>8</xdr:col>
      <xdr:colOff>771525</xdr:colOff>
      <xdr:row>14</xdr:row>
      <xdr:rowOff>152400</xdr:rowOff>
    </xdr:to>
    <xdr:pic>
      <xdr:nvPicPr>
        <xdr:cNvPr id="2" name="Imagem 4">
          <a:extLst>
            <a:ext uri="{FF2B5EF4-FFF2-40B4-BE49-F238E27FC236}">
              <a16:creationId xmlns:a16="http://schemas.microsoft.com/office/drawing/2014/main" id="{B7383B32-5D72-46B4-9C5B-A6507D5187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0" y="2009775"/>
          <a:ext cx="3238500" cy="6572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sites.seinfra.ce.gov.br/siproce/desonerada/html/C4945.html?a=1620068801428"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mailto:mmaraujocartucho@hotmail.com" TargetMode="External"/><Relationship Id="rId13" Type="http://schemas.openxmlformats.org/officeDocument/2006/relationships/hyperlink" Target="http://www.artesana.com.br/Atendimento" TargetMode="External"/><Relationship Id="rId18" Type="http://schemas.openxmlformats.org/officeDocument/2006/relationships/hyperlink" Target="mailto:centraldecobranca@frigelar.com.br" TargetMode="External"/><Relationship Id="rId26" Type="http://schemas.openxmlformats.org/officeDocument/2006/relationships/hyperlink" Target="https://web.whatsapp.com/send?phone=+554741410162&amp;text=Ol%C3%A1,%20tudo%20bem?%20Estava%20vendo%20persianas%20no%20site%20e%20gostaria%20de%20receber%20ajuda!" TargetMode="External"/><Relationship Id="rId3" Type="http://schemas.openxmlformats.org/officeDocument/2006/relationships/hyperlink" Target="mailto:contato@riodivisorias.com;br" TargetMode="External"/><Relationship Id="rId21" Type="http://schemas.openxmlformats.org/officeDocument/2006/relationships/hyperlink" Target="mailto:centraldecobranca@frigelar.com.br" TargetMode="External"/><Relationship Id="rId34" Type="http://schemas.openxmlformats.org/officeDocument/2006/relationships/hyperlink" Target="http://www.americanas.com.br/" TargetMode="External"/><Relationship Id="rId7" Type="http://schemas.openxmlformats.org/officeDocument/2006/relationships/hyperlink" Target="mailto:contato@riodivisorias.com;br" TargetMode="External"/><Relationship Id="rId12" Type="http://schemas.openxmlformats.org/officeDocument/2006/relationships/hyperlink" Target="mailto:mmaraujocartucho@hotmail.com" TargetMode="External"/><Relationship Id="rId17" Type="http://schemas.openxmlformats.org/officeDocument/2006/relationships/hyperlink" Target="http://www.casabahia.com.br/" TargetMode="External"/><Relationship Id="rId25" Type="http://schemas.openxmlformats.org/officeDocument/2006/relationships/hyperlink" Target="mailto:centraldecobranca@frigelar.com.br" TargetMode="External"/><Relationship Id="rId33" Type="http://schemas.openxmlformats.org/officeDocument/2006/relationships/hyperlink" Target="http://www.atera.com.br/" TargetMode="External"/><Relationship Id="rId2" Type="http://schemas.openxmlformats.org/officeDocument/2006/relationships/hyperlink" Target="mailto:capitaldivisoriasdf@gmail.com" TargetMode="External"/><Relationship Id="rId16" Type="http://schemas.openxmlformats.org/officeDocument/2006/relationships/hyperlink" Target="http://www.artesana.com.br/Atendimento" TargetMode="External"/><Relationship Id="rId20" Type="http://schemas.openxmlformats.org/officeDocument/2006/relationships/hyperlink" Target="http://www.casabahia.com.br/" TargetMode="External"/><Relationship Id="rId29" Type="http://schemas.openxmlformats.org/officeDocument/2006/relationships/hyperlink" Target="mailto:centraldecobranca@frigelar.com.br" TargetMode="External"/><Relationship Id="rId1" Type="http://schemas.openxmlformats.org/officeDocument/2006/relationships/hyperlink" Target="http://www.artesana.com.br/Atendimento" TargetMode="External"/><Relationship Id="rId6" Type="http://schemas.openxmlformats.org/officeDocument/2006/relationships/hyperlink" Target="mailto:capitaldivisoriasdf@gmail.com" TargetMode="External"/><Relationship Id="rId11" Type="http://schemas.openxmlformats.org/officeDocument/2006/relationships/hyperlink" Target="mailto:mmaraujocartucho@hotmail.com" TargetMode="External"/><Relationship Id="rId24" Type="http://schemas.openxmlformats.org/officeDocument/2006/relationships/hyperlink" Target="http://www.artesana.com.br/Atendimento" TargetMode="External"/><Relationship Id="rId32" Type="http://schemas.openxmlformats.org/officeDocument/2006/relationships/hyperlink" Target="http://www.atera.com.br/" TargetMode="External"/><Relationship Id="rId5" Type="http://schemas.openxmlformats.org/officeDocument/2006/relationships/hyperlink" Target="mailto:contato@riodivisorias.com;br" TargetMode="External"/><Relationship Id="rId15" Type="http://schemas.openxmlformats.org/officeDocument/2006/relationships/hyperlink" Target="mailto:centraldecobranca@frigelar.com.br" TargetMode="External"/><Relationship Id="rId23" Type="http://schemas.openxmlformats.org/officeDocument/2006/relationships/hyperlink" Target="mailto:centraldecobranca@frigelar.com.br" TargetMode="External"/><Relationship Id="rId28" Type="http://schemas.openxmlformats.org/officeDocument/2006/relationships/hyperlink" Target="http://www.artesana.com.br/Atendimento" TargetMode="External"/><Relationship Id="rId36" Type="http://schemas.openxmlformats.org/officeDocument/2006/relationships/vmlDrawing" Target="../drawings/vmlDrawing6.vml"/><Relationship Id="rId10" Type="http://schemas.openxmlformats.org/officeDocument/2006/relationships/hyperlink" Target="mailto:mmaraujocartucho@hotmail.com" TargetMode="External"/><Relationship Id="rId19" Type="http://schemas.openxmlformats.org/officeDocument/2006/relationships/hyperlink" Target="http://www.artesana.com.br/Atendimento" TargetMode="External"/><Relationship Id="rId31" Type="http://schemas.openxmlformats.org/officeDocument/2006/relationships/hyperlink" Target="http://www.americanas.com.br/" TargetMode="External"/><Relationship Id="rId4" Type="http://schemas.openxmlformats.org/officeDocument/2006/relationships/hyperlink" Target="mailto:capitaldivisoriasdf@gmail.com" TargetMode="External"/><Relationship Id="rId9" Type="http://schemas.openxmlformats.org/officeDocument/2006/relationships/hyperlink" Target="mailto:mmaraujocartucho@hotmail.com" TargetMode="External"/><Relationship Id="rId14" Type="http://schemas.openxmlformats.org/officeDocument/2006/relationships/hyperlink" Target="http://www.casabahia.com.br/" TargetMode="External"/><Relationship Id="rId22" Type="http://schemas.openxmlformats.org/officeDocument/2006/relationships/hyperlink" Target="http://www.artesana.com.br/Atendimento" TargetMode="External"/><Relationship Id="rId27" Type="http://schemas.openxmlformats.org/officeDocument/2006/relationships/hyperlink" Target="https://web.whatsapp.com/send?phone=+554741410162&amp;text=Ol%C3%A1,%20tudo%20bem?%20Estava%20vendo%20persianas%20no%20site%20e%20gostaria%20de%20receber%20ajuda!" TargetMode="External"/><Relationship Id="rId30" Type="http://schemas.openxmlformats.org/officeDocument/2006/relationships/hyperlink" Target="https://web.whatsapp.com/send?phone=+554741410162&amp;text=Ol%C3%A1,%20tudo%20bem?%20Estava%20vendo%20persianas%20no%20site%20e%20gostaria%20de%20receber%20ajuda!" TargetMode="External"/><Relationship Id="rId35"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271DB-2AA0-4F40-AECC-3C6840914BC1}">
  <sheetPr>
    <pageSetUpPr fitToPage="1"/>
  </sheetPr>
  <dimension ref="A1:L28"/>
  <sheetViews>
    <sheetView view="pageBreakPreview" zoomScale="85" zoomScaleNormal="96" zoomScaleSheetLayoutView="85" workbookViewId="0">
      <selection activeCell="E8" sqref="E8"/>
    </sheetView>
  </sheetViews>
  <sheetFormatPr defaultColWidth="16.83203125" defaultRowHeight="12.75"/>
  <cols>
    <col min="1" max="1" width="13.1640625" style="102" customWidth="1"/>
    <col min="2" max="2" width="34" style="102" customWidth="1"/>
    <col min="3" max="3" width="25.6640625" style="102" bestFit="1" customWidth="1"/>
    <col min="4" max="4" width="17" style="239" bestFit="1" customWidth="1"/>
    <col min="5" max="5" width="16.83203125" style="102"/>
    <col min="6" max="6" width="15" style="102" customWidth="1"/>
    <col min="7" max="8" width="17" style="102" bestFit="1" customWidth="1"/>
    <col min="9" max="9" width="17.33203125" style="102" bestFit="1" customWidth="1"/>
    <col min="10" max="16384" width="16.83203125" style="102"/>
  </cols>
  <sheetData>
    <row r="1" spans="1:12">
      <c r="A1" s="332" t="s">
        <v>609</v>
      </c>
      <c r="B1" s="333"/>
      <c r="C1" s="333"/>
      <c r="D1" s="333"/>
      <c r="E1" s="333"/>
      <c r="F1" s="333"/>
      <c r="G1" s="333"/>
      <c r="H1" s="333"/>
      <c r="I1" s="334"/>
    </row>
    <row r="2" spans="1:12" ht="57" customHeight="1">
      <c r="A2" s="335"/>
      <c r="B2" s="336"/>
      <c r="C2" s="336"/>
      <c r="D2" s="336"/>
      <c r="E2" s="336"/>
      <c r="F2" s="336"/>
      <c r="G2" s="336"/>
      <c r="H2" s="336"/>
      <c r="I2" s="337"/>
      <c r="J2" s="103"/>
      <c r="K2" s="103"/>
      <c r="L2" s="103"/>
    </row>
    <row r="3" spans="1:12" ht="14.25">
      <c r="A3" s="338" t="s">
        <v>488</v>
      </c>
      <c r="B3" s="339"/>
      <c r="C3" s="339"/>
      <c r="D3" s="339"/>
      <c r="E3" s="339"/>
      <c r="F3" s="339"/>
      <c r="G3" s="339"/>
      <c r="H3" s="340"/>
      <c r="I3" s="104">
        <f>+'PLANILHA GERAL'!H208</f>
        <v>1104494.1929296236</v>
      </c>
      <c r="J3" s="105"/>
      <c r="K3" s="103"/>
      <c r="L3" s="103"/>
    </row>
    <row r="4" spans="1:12" ht="14.25">
      <c r="A4" s="338" t="s">
        <v>489</v>
      </c>
      <c r="B4" s="339"/>
      <c r="C4" s="339"/>
      <c r="D4" s="339"/>
      <c r="E4" s="339"/>
      <c r="F4" s="339"/>
      <c r="G4" s="339"/>
      <c r="H4" s="340"/>
      <c r="I4" s="106">
        <f>+'PLANILHA GERAL'!K208</f>
        <v>1416974.7145872721</v>
      </c>
      <c r="J4" s="105"/>
      <c r="K4" s="103"/>
      <c r="L4" s="103"/>
    </row>
    <row r="5" spans="1:12" ht="14.25">
      <c r="A5" s="341" t="s">
        <v>0</v>
      </c>
      <c r="B5" s="343" t="s">
        <v>490</v>
      </c>
      <c r="C5" s="343" t="s">
        <v>491</v>
      </c>
      <c r="D5" s="343" t="s">
        <v>492</v>
      </c>
      <c r="E5" s="344" t="s">
        <v>493</v>
      </c>
      <c r="F5" s="346" t="s">
        <v>494</v>
      </c>
      <c r="G5" s="343" t="s">
        <v>495</v>
      </c>
      <c r="H5" s="343"/>
      <c r="I5" s="348"/>
      <c r="J5" s="108"/>
      <c r="K5" s="103"/>
      <c r="L5" s="103"/>
    </row>
    <row r="6" spans="1:12" ht="26.25" customHeight="1">
      <c r="A6" s="342"/>
      <c r="B6" s="343"/>
      <c r="C6" s="343"/>
      <c r="D6" s="343"/>
      <c r="E6" s="345"/>
      <c r="F6" s="347"/>
      <c r="G6" s="184" t="s">
        <v>496</v>
      </c>
      <c r="H6" s="185" t="s">
        <v>497</v>
      </c>
      <c r="I6" s="186" t="s">
        <v>498</v>
      </c>
      <c r="J6" s="108"/>
      <c r="K6" s="103"/>
      <c r="L6" s="103"/>
    </row>
    <row r="7" spans="1:12" ht="14.25">
      <c r="A7" s="109">
        <v>1</v>
      </c>
      <c r="B7" s="110" t="s">
        <v>499</v>
      </c>
      <c r="C7" s="111">
        <f>ROUND((D7*$I$3),2)</f>
        <v>44179.77</v>
      </c>
      <c r="D7" s="244">
        <f>+H7</f>
        <v>0.04</v>
      </c>
      <c r="E7" s="112"/>
      <c r="F7" s="113" t="str">
        <f>IF(AND(D7&gt;=G7,D7&lt;=I7),"OK","DIFERE")</f>
        <v>OK</v>
      </c>
      <c r="G7" s="114">
        <v>0.03</v>
      </c>
      <c r="H7" s="114">
        <v>0.04</v>
      </c>
      <c r="I7" s="115">
        <v>5.5E-2</v>
      </c>
      <c r="J7" s="117"/>
      <c r="K7" s="103"/>
      <c r="L7" s="118"/>
    </row>
    <row r="8" spans="1:12" ht="14.25">
      <c r="A8" s="109">
        <v>2</v>
      </c>
      <c r="B8" s="110" t="s">
        <v>500</v>
      </c>
      <c r="C8" s="111">
        <f>ROUND((D8*$I$3),2)</f>
        <v>8835.9500000000007</v>
      </c>
      <c r="D8" s="244">
        <f t="shared" ref="D8:D11" si="0">+H8</f>
        <v>8.0000000000000002E-3</v>
      </c>
      <c r="E8" s="112"/>
      <c r="F8" s="113" t="str">
        <f>IF(AND(D8&gt;=G8,D8&lt;=I8),"OK","DIFERE")</f>
        <v>OK</v>
      </c>
      <c r="G8" s="114">
        <v>8.0000000000000002E-3</v>
      </c>
      <c r="H8" s="114">
        <v>8.0000000000000002E-3</v>
      </c>
      <c r="I8" s="115">
        <v>0.01</v>
      </c>
      <c r="J8" s="117"/>
      <c r="K8" s="103"/>
      <c r="L8" s="103"/>
    </row>
    <row r="9" spans="1:12" ht="14.25">
      <c r="A9" s="109">
        <v>3</v>
      </c>
      <c r="B9" s="110" t="s">
        <v>501</v>
      </c>
      <c r="C9" s="111">
        <f>ROUND((D9*$I$3),2)</f>
        <v>14027.08</v>
      </c>
      <c r="D9" s="244">
        <f t="shared" si="0"/>
        <v>1.2699999999999999E-2</v>
      </c>
      <c r="E9" s="112"/>
      <c r="F9" s="113" t="str">
        <f>IF(AND(D9&gt;=G9,D9&lt;=I9),"OK","DIFERE")</f>
        <v>OK</v>
      </c>
      <c r="G9" s="114">
        <v>9.7000000000000003E-3</v>
      </c>
      <c r="H9" s="114">
        <v>1.2699999999999999E-2</v>
      </c>
      <c r="I9" s="115">
        <v>1.2699999999999999E-2</v>
      </c>
      <c r="J9" s="117"/>
      <c r="K9" s="103"/>
      <c r="L9" s="103"/>
    </row>
    <row r="10" spans="1:12" ht="14.25">
      <c r="A10" s="109">
        <v>4</v>
      </c>
      <c r="B10" s="110" t="s">
        <v>502</v>
      </c>
      <c r="C10" s="111">
        <f>ROUND(D10*($I$3+C7+C8+C9),2)+0.01</f>
        <v>14409.92</v>
      </c>
      <c r="D10" s="244">
        <f t="shared" si="0"/>
        <v>1.23E-2</v>
      </c>
      <c r="E10" s="112"/>
      <c r="F10" s="113" t="str">
        <f>IF(AND(D10&gt;=G10,D10&lt;=I10),"OK","DIFERE")</f>
        <v>OK</v>
      </c>
      <c r="G10" s="114">
        <v>5.8999999999999999E-3</v>
      </c>
      <c r="H10" s="114">
        <v>1.23E-2</v>
      </c>
      <c r="I10" s="115">
        <v>1.3899999999999999E-2</v>
      </c>
      <c r="J10" s="117"/>
      <c r="K10" s="103"/>
      <c r="L10" s="103"/>
    </row>
    <row r="11" spans="1:12" ht="14.25">
      <c r="A11" s="109">
        <v>5</v>
      </c>
      <c r="B11" s="110" t="s">
        <v>503</v>
      </c>
      <c r="C11" s="111">
        <f>ROUND(D11*($I$3+C7+C8+C9+C10),2)</f>
        <v>87760.07</v>
      </c>
      <c r="D11" s="244">
        <f t="shared" si="0"/>
        <v>7.3999999999999996E-2</v>
      </c>
      <c r="E11" s="112"/>
      <c r="F11" s="113" t="str">
        <f>IF(AND(D11&gt;=G11,D11&lt;=I11),"OK","DIFERE")</f>
        <v>OK</v>
      </c>
      <c r="G11" s="114">
        <v>6.1600000000000002E-2</v>
      </c>
      <c r="H11" s="114">
        <v>7.3999999999999996E-2</v>
      </c>
      <c r="I11" s="115">
        <v>8.9599999999999999E-2</v>
      </c>
      <c r="J11" s="117"/>
      <c r="K11" s="103"/>
      <c r="L11" s="103"/>
    </row>
    <row r="12" spans="1:12" ht="14.25">
      <c r="A12" s="119">
        <v>6</v>
      </c>
      <c r="B12" s="110" t="s">
        <v>504</v>
      </c>
      <c r="C12" s="120">
        <f>ROUND(D12*$I$3*(1+D19),2)</f>
        <v>143885.65</v>
      </c>
      <c r="D12" s="229">
        <f>SUM(D13:D16)</f>
        <v>0.10149999999999999</v>
      </c>
      <c r="E12" s="121"/>
      <c r="F12" s="122"/>
      <c r="G12" s="123"/>
      <c r="H12" s="123"/>
      <c r="I12" s="124"/>
      <c r="J12" s="117"/>
      <c r="K12" s="103"/>
      <c r="L12" s="103"/>
    </row>
    <row r="13" spans="1:12" ht="14.25">
      <c r="A13" s="125" t="s">
        <v>51</v>
      </c>
      <c r="B13" s="126" t="s">
        <v>187</v>
      </c>
      <c r="C13" s="127">
        <f>D13*$I$4</f>
        <v>9210.335644817269</v>
      </c>
      <c r="D13" s="230">
        <v>6.5000000000000006E-3</v>
      </c>
      <c r="E13" s="121"/>
      <c r="F13" s="122"/>
      <c r="G13" s="128"/>
      <c r="H13" s="128"/>
      <c r="I13" s="129"/>
      <c r="J13" s="130"/>
      <c r="K13" s="103"/>
      <c r="L13" s="131"/>
    </row>
    <row r="14" spans="1:12" ht="14.25">
      <c r="A14" s="125" t="s">
        <v>52</v>
      </c>
      <c r="B14" s="126" t="s">
        <v>186</v>
      </c>
      <c r="C14" s="127">
        <f>D14*$I$4</f>
        <v>42509.241437618162</v>
      </c>
      <c r="D14" s="230">
        <v>0.03</v>
      </c>
      <c r="E14" s="121"/>
      <c r="F14" s="122"/>
      <c r="G14" s="128"/>
      <c r="H14" s="128"/>
      <c r="I14" s="129"/>
      <c r="J14" s="130"/>
      <c r="K14" s="103"/>
      <c r="L14" s="131"/>
    </row>
    <row r="15" spans="1:12" ht="25.5">
      <c r="A15" s="125" t="s">
        <v>505</v>
      </c>
      <c r="B15" s="133" t="s">
        <v>506</v>
      </c>
      <c r="C15" s="127">
        <f>D15*$I$4</f>
        <v>28339.494291745443</v>
      </c>
      <c r="D15" s="231">
        <v>0.02</v>
      </c>
      <c r="E15" s="121"/>
      <c r="F15" s="122"/>
      <c r="G15" s="128"/>
      <c r="H15" s="128"/>
      <c r="I15" s="129"/>
      <c r="J15" s="130"/>
      <c r="K15" s="103"/>
      <c r="L15" s="131"/>
    </row>
    <row r="16" spans="1:12" ht="25.5">
      <c r="A16" s="132" t="s">
        <v>54</v>
      </c>
      <c r="B16" s="133" t="s">
        <v>507</v>
      </c>
      <c r="C16" s="134">
        <f>D16*$I$4</f>
        <v>63763.862156427247</v>
      </c>
      <c r="D16" s="227">
        <v>4.4999999999999998E-2</v>
      </c>
      <c r="E16" s="135"/>
      <c r="F16" s="349" t="s">
        <v>508</v>
      </c>
      <c r="G16" s="349"/>
      <c r="H16" s="349"/>
      <c r="I16" s="350"/>
      <c r="J16" s="136"/>
      <c r="K16" s="103"/>
      <c r="L16" s="131"/>
    </row>
    <row r="17" spans="1:12" ht="14.25">
      <c r="A17" s="351" t="s">
        <v>509</v>
      </c>
      <c r="B17" s="352"/>
      <c r="C17" s="187">
        <f>SUM(C7:C12)</f>
        <v>313098.44</v>
      </c>
      <c r="D17" s="184"/>
      <c r="E17" s="188"/>
      <c r="F17" s="353" t="s">
        <v>510</v>
      </c>
      <c r="G17" s="354"/>
      <c r="H17" s="354"/>
      <c r="I17" s="355"/>
      <c r="J17" s="117"/>
      <c r="K17" s="103"/>
      <c r="L17" s="103"/>
    </row>
    <row r="18" spans="1:12" ht="14.25">
      <c r="A18" s="356" t="s">
        <v>511</v>
      </c>
      <c r="B18" s="357"/>
      <c r="C18" s="189">
        <f>+I4</f>
        <v>1416974.7145872721</v>
      </c>
      <c r="D18" s="184"/>
      <c r="E18" s="190"/>
      <c r="F18" s="221" t="s">
        <v>512</v>
      </c>
      <c r="G18" s="222">
        <v>0.2034</v>
      </c>
      <c r="H18" s="222">
        <v>0.22120000000000001</v>
      </c>
      <c r="I18" s="223">
        <v>0.25</v>
      </c>
      <c r="J18" s="117"/>
      <c r="K18" s="103"/>
      <c r="L18" s="103"/>
    </row>
    <row r="19" spans="1:12" ht="21.75" thickBot="1">
      <c r="A19" s="358" t="s">
        <v>513</v>
      </c>
      <c r="B19" s="359"/>
      <c r="C19" s="194"/>
      <c r="D19" s="232">
        <f>(((1+$D7+$D9+$D8)*(1+$D10)*(1+$D11)/(1-$D12))-1)</f>
        <v>0.28347674918197008</v>
      </c>
      <c r="E19" s="195" t="str">
        <f>IF(AND($D19&gt;=$G19,$D19&lt;=$I19),"OK","DIFERE")</f>
        <v>OK</v>
      </c>
      <c r="F19" s="224" t="s">
        <v>514</v>
      </c>
      <c r="G19" s="225">
        <f>(1+G18)/(0.955)-1</f>
        <v>0.2601047120418849</v>
      </c>
      <c r="H19" s="225">
        <f>(1+H18)/(0.955)-1</f>
        <v>0.27874345549738222</v>
      </c>
      <c r="I19" s="226">
        <f>(1+I18)/(0.955)-1</f>
        <v>0.30890052356020958</v>
      </c>
      <c r="J19" s="103"/>
      <c r="K19" s="103"/>
      <c r="L19" s="103"/>
    </row>
    <row r="20" spans="1:12" ht="14.25">
      <c r="A20" s="137"/>
      <c r="B20" s="137"/>
      <c r="C20" s="137"/>
      <c r="D20" s="240"/>
      <c r="E20" s="137"/>
      <c r="F20" s="137"/>
      <c r="G20" s="137"/>
      <c r="H20" s="137"/>
      <c r="I20" s="138"/>
      <c r="J20" s="103"/>
      <c r="K20" s="103"/>
      <c r="L20" s="103"/>
    </row>
    <row r="21" spans="1:12" ht="14.25">
      <c r="A21" s="139" t="s">
        <v>515</v>
      </c>
      <c r="B21" s="140"/>
      <c r="C21" s="141"/>
      <c r="D21" s="241"/>
      <c r="E21" s="141"/>
      <c r="F21" s="142"/>
      <c r="G21" s="141"/>
      <c r="H21" s="143"/>
      <c r="I21" s="144"/>
      <c r="J21" s="103"/>
      <c r="K21" s="103"/>
      <c r="L21" s="103"/>
    </row>
    <row r="22" spans="1:12" ht="14.25">
      <c r="A22" s="145" t="s">
        <v>516</v>
      </c>
      <c r="B22" s="146"/>
      <c r="C22" s="147"/>
      <c r="D22" s="242"/>
      <c r="E22" s="147"/>
      <c r="F22" s="148"/>
      <c r="G22" s="147"/>
      <c r="H22" s="143"/>
      <c r="I22" s="146"/>
      <c r="J22" s="103"/>
      <c r="K22" s="103"/>
      <c r="L22" s="103"/>
    </row>
    <row r="23" spans="1:12" ht="14.25">
      <c r="A23" s="145" t="s">
        <v>517</v>
      </c>
      <c r="B23" s="146"/>
      <c r="C23" s="147"/>
      <c r="D23" s="242"/>
      <c r="E23" s="149"/>
      <c r="F23" s="147"/>
      <c r="G23" s="150"/>
      <c r="H23" s="143"/>
      <c r="I23" s="146"/>
      <c r="J23" s="103"/>
      <c r="K23" s="103"/>
      <c r="L23" s="151"/>
    </row>
    <row r="24" spans="1:12" ht="14.25">
      <c r="A24" s="145" t="s">
        <v>518</v>
      </c>
      <c r="B24" s="152"/>
      <c r="C24" s="147"/>
      <c r="D24" s="243"/>
      <c r="E24" s="147"/>
      <c r="F24" s="147"/>
      <c r="G24" s="149"/>
      <c r="H24" s="143"/>
      <c r="I24" s="146"/>
      <c r="J24" s="103"/>
      <c r="K24" s="103"/>
      <c r="L24" s="103"/>
    </row>
    <row r="25" spans="1:12" ht="14.25">
      <c r="A25" s="145" t="s">
        <v>519</v>
      </c>
      <c r="B25" s="153"/>
      <c r="C25" s="147"/>
      <c r="D25" s="242"/>
      <c r="E25" s="147"/>
      <c r="F25" s="147"/>
      <c r="G25" s="147"/>
      <c r="H25" s="143"/>
      <c r="I25" s="146"/>
      <c r="J25" s="103"/>
      <c r="K25" s="103"/>
      <c r="L25" s="103"/>
    </row>
    <row r="26" spans="1:12" ht="14.25">
      <c r="A26" s="145" t="s">
        <v>520</v>
      </c>
      <c r="B26" s="152"/>
      <c r="C26" s="147"/>
      <c r="D26" s="242"/>
      <c r="E26" s="147"/>
      <c r="F26" s="147"/>
      <c r="G26" s="147"/>
      <c r="H26" s="143"/>
      <c r="I26" s="146"/>
      <c r="J26" s="103"/>
      <c r="K26" s="103"/>
      <c r="L26" s="103"/>
    </row>
    <row r="27" spans="1:12" ht="14.25">
      <c r="A27" s="145" t="s">
        <v>521</v>
      </c>
      <c r="B27" s="152"/>
      <c r="C27" s="147"/>
      <c r="D27" s="242"/>
      <c r="E27" s="147"/>
      <c r="F27" s="147"/>
      <c r="G27" s="147"/>
      <c r="H27" s="143"/>
      <c r="I27" s="146"/>
      <c r="J27" s="103"/>
      <c r="K27" s="103"/>
      <c r="L27" s="103"/>
    </row>
    <row r="28" spans="1:12" ht="14.25">
      <c r="A28" s="154"/>
      <c r="B28" s="154"/>
      <c r="C28" s="154"/>
      <c r="D28" s="238"/>
      <c r="E28" s="154"/>
      <c r="F28" s="154"/>
      <c r="G28" s="154"/>
      <c r="H28" s="154"/>
      <c r="I28" s="154"/>
      <c r="J28" s="103"/>
      <c r="K28" s="103"/>
      <c r="L28" s="103"/>
    </row>
  </sheetData>
  <mergeCells count="15">
    <mergeCell ref="F16:I16"/>
    <mergeCell ref="A17:B17"/>
    <mergeCell ref="F17:I17"/>
    <mergeCell ref="A18:B18"/>
    <mergeCell ref="A19:B19"/>
    <mergeCell ref="A1:I2"/>
    <mergeCell ref="A3:H3"/>
    <mergeCell ref="A4:H4"/>
    <mergeCell ref="A5:A6"/>
    <mergeCell ref="B5:B6"/>
    <mergeCell ref="C5:C6"/>
    <mergeCell ref="D5:D6"/>
    <mergeCell ref="E5:E6"/>
    <mergeCell ref="F5:F6"/>
    <mergeCell ref="G5:I5"/>
  </mergeCells>
  <conditionalFormatting sqref="D15">
    <cfRule type="cellIs" dxfId="1" priority="1" stopIfTrue="1" operator="equal">
      <formula>"ERRO"</formula>
    </cfRule>
  </conditionalFormatting>
  <pageMargins left="0.25" right="0.25" top="0.75" bottom="0.75" header="0.3" footer="0.3"/>
  <pageSetup paperSize="9" scale="64"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31B73-A25B-4749-8870-D92FC8951D70}">
  <dimension ref="A1:M28"/>
  <sheetViews>
    <sheetView view="pageBreakPreview" zoomScale="85" zoomScaleNormal="100" zoomScaleSheetLayoutView="85" workbookViewId="0">
      <selection sqref="A1:I2"/>
    </sheetView>
  </sheetViews>
  <sheetFormatPr defaultColWidth="16.83203125" defaultRowHeight="12.75"/>
  <cols>
    <col min="1" max="1" width="13.1640625" style="102" customWidth="1"/>
    <col min="2" max="2" width="34" style="102" customWidth="1"/>
    <col min="3" max="3" width="25.6640625" style="102" bestFit="1" customWidth="1"/>
    <col min="4" max="4" width="17" style="239" bestFit="1" customWidth="1"/>
    <col min="5" max="5" width="16.83203125" style="102"/>
    <col min="6" max="6" width="15" style="102" customWidth="1"/>
    <col min="7" max="8" width="17" style="102" bestFit="1" customWidth="1"/>
    <col min="9" max="9" width="18.83203125" style="102" customWidth="1"/>
    <col min="10" max="16384" width="16.83203125" style="102"/>
  </cols>
  <sheetData>
    <row r="1" spans="1:13">
      <c r="A1" s="332" t="s">
        <v>610</v>
      </c>
      <c r="B1" s="333"/>
      <c r="C1" s="333"/>
      <c r="D1" s="333"/>
      <c r="E1" s="333"/>
      <c r="F1" s="333"/>
      <c r="G1" s="333"/>
      <c r="H1" s="333"/>
      <c r="I1" s="334"/>
    </row>
    <row r="2" spans="1:13" ht="59.25" customHeight="1">
      <c r="A2" s="335"/>
      <c r="B2" s="360"/>
      <c r="C2" s="360"/>
      <c r="D2" s="360"/>
      <c r="E2" s="360"/>
      <c r="F2" s="360"/>
      <c r="G2" s="360"/>
      <c r="H2" s="360"/>
      <c r="I2" s="337"/>
      <c r="J2" s="103"/>
      <c r="K2" s="103"/>
      <c r="L2" s="103"/>
      <c r="M2" s="103"/>
    </row>
    <row r="3" spans="1:13" ht="14.25">
      <c r="A3" s="338" t="s">
        <v>488</v>
      </c>
      <c r="B3" s="339"/>
      <c r="C3" s="339"/>
      <c r="D3" s="339"/>
      <c r="E3" s="339"/>
      <c r="F3" s="339"/>
      <c r="G3" s="339"/>
      <c r="H3" s="340"/>
      <c r="I3" s="104">
        <f>+'PLANILHA GERAL'!J208</f>
        <v>1679281.567237044</v>
      </c>
      <c r="J3" s="105"/>
      <c r="K3" s="105"/>
      <c r="L3" s="103"/>
      <c r="M3" s="103"/>
    </row>
    <row r="4" spans="1:13" ht="14.25">
      <c r="A4" s="338" t="s">
        <v>489</v>
      </c>
      <c r="B4" s="339"/>
      <c r="C4" s="339"/>
      <c r="D4" s="339"/>
      <c r="E4" s="339"/>
      <c r="F4" s="339"/>
      <c r="G4" s="339"/>
      <c r="H4" s="340"/>
      <c r="I4" s="106">
        <f>+C18</f>
        <v>2030685.627237044</v>
      </c>
      <c r="J4" s="105"/>
      <c r="K4" s="105"/>
      <c r="L4" s="103" t="s">
        <v>606</v>
      </c>
      <c r="M4" s="103"/>
    </row>
    <row r="5" spans="1:13" ht="14.25">
      <c r="A5" s="341" t="s">
        <v>0</v>
      </c>
      <c r="B5" s="343" t="s">
        <v>490</v>
      </c>
      <c r="C5" s="343" t="s">
        <v>491</v>
      </c>
      <c r="D5" s="343" t="s">
        <v>492</v>
      </c>
      <c r="E5" s="344" t="s">
        <v>493</v>
      </c>
      <c r="F5" s="346" t="s">
        <v>494</v>
      </c>
      <c r="G5" s="343" t="s">
        <v>495</v>
      </c>
      <c r="H5" s="343"/>
      <c r="I5" s="348"/>
      <c r="J5" s="107"/>
      <c r="K5" s="108"/>
      <c r="L5" s="103"/>
      <c r="M5" s="103"/>
    </row>
    <row r="6" spans="1:13" ht="26.25" customHeight="1">
      <c r="A6" s="342"/>
      <c r="B6" s="343"/>
      <c r="C6" s="343"/>
      <c r="D6" s="343"/>
      <c r="E6" s="345"/>
      <c r="F6" s="347"/>
      <c r="G6" s="184" t="s">
        <v>496</v>
      </c>
      <c r="H6" s="185" t="s">
        <v>497</v>
      </c>
      <c r="I6" s="186" t="s">
        <v>498</v>
      </c>
      <c r="J6" s="107"/>
      <c r="K6" s="108"/>
      <c r="L6" s="103"/>
      <c r="M6" s="103"/>
    </row>
    <row r="7" spans="1:13" ht="14.25">
      <c r="A7" s="109">
        <v>1</v>
      </c>
      <c r="B7" s="110" t="s">
        <v>499</v>
      </c>
      <c r="C7" s="111">
        <f>ROUND((D7*$I$3),2)</f>
        <v>57935.21</v>
      </c>
      <c r="D7" s="228">
        <f>+H7</f>
        <v>3.4500000000000003E-2</v>
      </c>
      <c r="E7" s="112"/>
      <c r="F7" s="113" t="str">
        <f>IF(AND(D7&gt;=G7,D7&lt;=I7),"OK","DIFERE")</f>
        <v>OK</v>
      </c>
      <c r="G7" s="114">
        <v>1.4999999999999999E-2</v>
      </c>
      <c r="H7" s="114">
        <v>3.4500000000000003E-2</v>
      </c>
      <c r="I7" s="115">
        <v>4.4900000000000002E-2</v>
      </c>
      <c r="J7" s="116"/>
      <c r="K7" s="117"/>
      <c r="L7" s="103"/>
      <c r="M7" s="118"/>
    </row>
    <row r="8" spans="1:13" ht="14.25">
      <c r="A8" s="109">
        <v>2</v>
      </c>
      <c r="B8" s="110" t="s">
        <v>500</v>
      </c>
      <c r="C8" s="111">
        <f>ROUND((D8*$I$3),2)</f>
        <v>8060.55</v>
      </c>
      <c r="D8" s="228">
        <f t="shared" ref="D8:D11" si="0">+H8</f>
        <v>4.7999999999999996E-3</v>
      </c>
      <c r="E8" s="112"/>
      <c r="F8" s="113" t="str">
        <f>IF(AND(D8&gt;=G8,D8&lt;=I8),"OK","DIFERE")</f>
        <v>OK</v>
      </c>
      <c r="G8" s="114">
        <v>3.0000000000000001E-3</v>
      </c>
      <c r="H8" s="114">
        <v>4.7999999999999996E-3</v>
      </c>
      <c r="I8" s="115">
        <v>8.2000000000000007E-3</v>
      </c>
      <c r="J8" s="116"/>
      <c r="K8" s="117"/>
      <c r="L8" s="103"/>
      <c r="M8" s="103"/>
    </row>
    <row r="9" spans="1:13" ht="14.25">
      <c r="A9" s="109">
        <v>3</v>
      </c>
      <c r="B9" s="110" t="s">
        <v>501</v>
      </c>
      <c r="C9" s="111">
        <f>ROUND((D9*$I$3),2)</f>
        <v>14273.89</v>
      </c>
      <c r="D9" s="228">
        <f t="shared" si="0"/>
        <v>8.5000000000000006E-3</v>
      </c>
      <c r="E9" s="112"/>
      <c r="F9" s="113" t="str">
        <f>IF(AND(D9&gt;=G9,D9&lt;=I9),"OK","DIFERE")</f>
        <v>OK</v>
      </c>
      <c r="G9" s="114">
        <v>5.5999999999999999E-3</v>
      </c>
      <c r="H9" s="114">
        <v>8.5000000000000006E-3</v>
      </c>
      <c r="I9" s="115">
        <v>8.8999999999999999E-3</v>
      </c>
      <c r="J9" s="116"/>
      <c r="K9" s="117"/>
      <c r="L9" s="103"/>
      <c r="M9" s="103"/>
    </row>
    <row r="10" spans="1:13" ht="14.25">
      <c r="A10" s="109">
        <v>4</v>
      </c>
      <c r="B10" s="110" t="s">
        <v>502</v>
      </c>
      <c r="C10" s="111">
        <f>ROUND(D10*($I$3+C7+C8+C9),2)+0.01</f>
        <v>14956.2</v>
      </c>
      <c r="D10" s="228">
        <f t="shared" si="0"/>
        <v>8.5000000000000006E-3</v>
      </c>
      <c r="E10" s="112"/>
      <c r="F10" s="113" t="str">
        <f>IF(AND(D10&gt;=G10,D10&lt;=I10),"OK","DIFERE")</f>
        <v>OK</v>
      </c>
      <c r="G10" s="114">
        <v>8.5000000000000006E-3</v>
      </c>
      <c r="H10" s="114">
        <v>8.5000000000000006E-3</v>
      </c>
      <c r="I10" s="115">
        <v>1.11E-2</v>
      </c>
      <c r="J10" s="116"/>
      <c r="K10" s="117"/>
      <c r="L10" s="103"/>
      <c r="M10" s="103"/>
    </row>
    <row r="11" spans="1:13" ht="14.25">
      <c r="A11" s="109">
        <v>5</v>
      </c>
      <c r="B11" s="110" t="s">
        <v>503</v>
      </c>
      <c r="C11" s="111">
        <f>ROUND(D11*($I$3+C7+C8+C9+C10),2)</f>
        <v>90677.33</v>
      </c>
      <c r="D11" s="228">
        <f t="shared" si="0"/>
        <v>5.11E-2</v>
      </c>
      <c r="E11" s="112"/>
      <c r="F11" s="113" t="str">
        <f>IF(AND(D11&gt;=G11,D11&lt;=I11),"OK","DIFERE")</f>
        <v>OK</v>
      </c>
      <c r="G11" s="114">
        <v>3.5000000000000003E-2</v>
      </c>
      <c r="H11" s="114">
        <v>5.11E-2</v>
      </c>
      <c r="I11" s="115">
        <v>6.2199999999999998E-2</v>
      </c>
      <c r="J11" s="116"/>
      <c r="K11" s="117"/>
      <c r="L11" s="103"/>
      <c r="M11" s="103"/>
    </row>
    <row r="12" spans="1:13" ht="14.25">
      <c r="A12" s="119">
        <v>6</v>
      </c>
      <c r="B12" s="110" t="s">
        <v>504</v>
      </c>
      <c r="C12" s="120">
        <f>ROUND(D12*$I$3*(1+D19),2)</f>
        <v>165500.88</v>
      </c>
      <c r="D12" s="229">
        <f>SUM(D13:D16)</f>
        <v>8.1499999999999989E-2</v>
      </c>
      <c r="E12" s="121"/>
      <c r="F12" s="122"/>
      <c r="G12" s="123"/>
      <c r="H12" s="123"/>
      <c r="I12" s="124"/>
      <c r="J12" s="116"/>
      <c r="K12" s="117"/>
      <c r="L12" s="103"/>
      <c r="M12" s="103"/>
    </row>
    <row r="13" spans="1:13" ht="14.25">
      <c r="A13" s="125" t="s">
        <v>51</v>
      </c>
      <c r="B13" s="126" t="s">
        <v>187</v>
      </c>
      <c r="C13" s="127">
        <f>D13*$I$4</f>
        <v>13199.456577040788</v>
      </c>
      <c r="D13" s="230">
        <v>6.5000000000000006E-3</v>
      </c>
      <c r="E13" s="121"/>
      <c r="F13" s="122"/>
      <c r="G13" s="198"/>
      <c r="H13" s="198"/>
      <c r="I13" s="129"/>
      <c r="J13" s="130"/>
      <c r="K13" s="130"/>
      <c r="L13" s="103"/>
      <c r="M13" s="131"/>
    </row>
    <row r="14" spans="1:13" ht="14.25">
      <c r="A14" s="125" t="s">
        <v>52</v>
      </c>
      <c r="B14" s="126" t="s">
        <v>186</v>
      </c>
      <c r="C14" s="127">
        <f>D14*$I$4</f>
        <v>60920.568817111322</v>
      </c>
      <c r="D14" s="230">
        <v>0.03</v>
      </c>
      <c r="E14" s="121"/>
      <c r="F14" s="122"/>
      <c r="G14" s="198"/>
      <c r="H14" s="198"/>
      <c r="I14" s="129"/>
      <c r="J14" s="130"/>
      <c r="K14" s="130"/>
      <c r="L14" s="103"/>
      <c r="M14" s="131"/>
    </row>
    <row r="15" spans="1:13" ht="14.25">
      <c r="A15" s="125" t="s">
        <v>505</v>
      </c>
      <c r="B15" s="126" t="s">
        <v>506</v>
      </c>
      <c r="C15" s="127">
        <f>D15*$I$4</f>
        <v>0</v>
      </c>
      <c r="D15" s="231"/>
      <c r="E15" s="121"/>
      <c r="F15" s="122"/>
      <c r="G15" s="198"/>
      <c r="H15" s="198"/>
      <c r="I15" s="129"/>
      <c r="J15" s="130"/>
      <c r="K15" s="130"/>
      <c r="L15" s="103"/>
      <c r="M15" s="131"/>
    </row>
    <row r="16" spans="1:13" ht="25.5">
      <c r="A16" s="132" t="s">
        <v>54</v>
      </c>
      <c r="B16" s="133" t="s">
        <v>507</v>
      </c>
      <c r="C16" s="134">
        <f>D16*$I$4</f>
        <v>91380.853225666971</v>
      </c>
      <c r="D16" s="227">
        <v>4.4999999999999998E-2</v>
      </c>
      <c r="E16" s="135"/>
      <c r="F16" s="349" t="s">
        <v>508</v>
      </c>
      <c r="G16" s="349"/>
      <c r="H16" s="349"/>
      <c r="I16" s="350"/>
      <c r="J16" s="136"/>
      <c r="K16" s="136"/>
      <c r="L16" s="103"/>
      <c r="M16" s="131"/>
    </row>
    <row r="17" spans="1:13" ht="14.25">
      <c r="A17" s="351" t="s">
        <v>509</v>
      </c>
      <c r="B17" s="352"/>
      <c r="C17" s="187">
        <f>SUM(C7:C12)</f>
        <v>351404.06</v>
      </c>
      <c r="D17" s="184"/>
      <c r="E17" s="188"/>
      <c r="F17" s="353" t="s">
        <v>510</v>
      </c>
      <c r="G17" s="354"/>
      <c r="H17" s="354"/>
      <c r="I17" s="355"/>
      <c r="J17" s="116"/>
      <c r="K17" s="117"/>
      <c r="L17" s="103"/>
      <c r="M17" s="103"/>
    </row>
    <row r="18" spans="1:13" ht="14.25">
      <c r="A18" s="356" t="s">
        <v>511</v>
      </c>
      <c r="B18" s="357"/>
      <c r="C18" s="189">
        <f>(I3+C17)+P3</f>
        <v>2030685.627237044</v>
      </c>
      <c r="D18" s="184"/>
      <c r="E18" s="190"/>
      <c r="F18" s="191" t="s">
        <v>512</v>
      </c>
      <c r="G18" s="192">
        <v>0.111</v>
      </c>
      <c r="H18" s="192">
        <v>0.14019999999999999</v>
      </c>
      <c r="I18" s="193">
        <v>0.16800000000000001</v>
      </c>
      <c r="J18" s="116"/>
      <c r="K18" s="117"/>
      <c r="L18" s="103"/>
      <c r="M18" s="103"/>
    </row>
    <row r="19" spans="1:13" ht="21.75" thickBot="1">
      <c r="A19" s="358" t="s">
        <v>513</v>
      </c>
      <c r="B19" s="359"/>
      <c r="C19" s="194"/>
      <c r="D19" s="232">
        <f>(((1+$D7+$D9+$D8)*(1+$D10)*(1+$D11)/(1-$D12))-1)</f>
        <v>0.20925856497550321</v>
      </c>
      <c r="E19" s="195" t="str">
        <f>IF(AND($D19&gt;=$G19,$D19&lt;=$I19),"OK","DIFERE")</f>
        <v>OK</v>
      </c>
      <c r="F19" s="195" t="s">
        <v>514</v>
      </c>
      <c r="G19" s="196">
        <f>(1+G18)/(0.955)-1</f>
        <v>0.16335078534031422</v>
      </c>
      <c r="H19" s="196">
        <f>(1+H18)/(0.955)-1</f>
        <v>0.1939267015706807</v>
      </c>
      <c r="I19" s="197">
        <f>(1+I18)/(0.955)-1</f>
        <v>0.2230366492146596</v>
      </c>
      <c r="J19" s="103"/>
      <c r="K19" s="103"/>
      <c r="L19" s="103"/>
      <c r="M19" s="103"/>
    </row>
    <row r="20" spans="1:13" ht="14.25">
      <c r="A20" s="199"/>
      <c r="B20" s="200"/>
      <c r="C20" s="200"/>
      <c r="D20" s="233"/>
      <c r="E20" s="200"/>
      <c r="F20" s="200"/>
      <c r="G20" s="200"/>
      <c r="H20" s="200"/>
      <c r="I20" s="201"/>
      <c r="J20" s="103"/>
      <c r="K20" s="103"/>
      <c r="L20" s="103"/>
      <c r="M20" s="103"/>
    </row>
    <row r="21" spans="1:13" ht="14.25">
      <c r="A21" s="202" t="s">
        <v>515</v>
      </c>
      <c r="B21" s="203"/>
      <c r="C21" s="204"/>
      <c r="D21" s="234"/>
      <c r="E21" s="204"/>
      <c r="F21" s="142"/>
      <c r="G21" s="204"/>
      <c r="H21" s="205"/>
      <c r="I21" s="206"/>
      <c r="J21" s="103"/>
      <c r="K21" s="103"/>
      <c r="L21" s="103"/>
      <c r="M21" s="103"/>
    </row>
    <row r="22" spans="1:13" ht="14.25">
      <c r="A22" s="207" t="s">
        <v>516</v>
      </c>
      <c r="B22" s="208"/>
      <c r="C22" s="209"/>
      <c r="D22" s="235"/>
      <c r="E22" s="209"/>
      <c r="F22" s="148"/>
      <c r="G22" s="209"/>
      <c r="H22" s="205"/>
      <c r="I22" s="210"/>
      <c r="J22" s="103"/>
      <c r="K22" s="103"/>
      <c r="L22" s="103"/>
      <c r="M22" s="103"/>
    </row>
    <row r="23" spans="1:13" ht="14.25">
      <c r="A23" s="207" t="s">
        <v>517</v>
      </c>
      <c r="B23" s="208"/>
      <c r="C23" s="209"/>
      <c r="D23" s="235"/>
      <c r="E23" s="211"/>
      <c r="F23" s="209"/>
      <c r="G23" s="150"/>
      <c r="H23" s="205"/>
      <c r="I23" s="210"/>
      <c r="J23" s="103"/>
      <c r="K23" s="103"/>
      <c r="L23" s="103"/>
      <c r="M23" s="151"/>
    </row>
    <row r="24" spans="1:13" ht="14.25">
      <c r="A24" s="207" t="s">
        <v>518</v>
      </c>
      <c r="B24" s="212"/>
      <c r="C24" s="209"/>
      <c r="D24" s="236"/>
      <c r="E24" s="209"/>
      <c r="F24" s="209"/>
      <c r="G24" s="211"/>
      <c r="H24" s="205"/>
      <c r="I24" s="210"/>
      <c r="J24" s="103"/>
      <c r="K24" s="103"/>
      <c r="L24" s="103"/>
      <c r="M24" s="103"/>
    </row>
    <row r="25" spans="1:13" ht="14.25">
      <c r="A25" s="207" t="s">
        <v>519</v>
      </c>
      <c r="B25" s="213"/>
      <c r="C25" s="209"/>
      <c r="D25" s="235"/>
      <c r="E25" s="209"/>
      <c r="F25" s="209"/>
      <c r="G25" s="209"/>
      <c r="H25" s="205"/>
      <c r="I25" s="210"/>
      <c r="J25" s="103"/>
      <c r="K25" s="103"/>
      <c r="L25" s="103"/>
      <c r="M25" s="103"/>
    </row>
    <row r="26" spans="1:13" ht="14.25">
      <c r="A26" s="207" t="s">
        <v>520</v>
      </c>
      <c r="B26" s="212"/>
      <c r="C26" s="209"/>
      <c r="D26" s="235"/>
      <c r="E26" s="209"/>
      <c r="F26" s="209"/>
      <c r="G26" s="209"/>
      <c r="H26" s="205"/>
      <c r="I26" s="210"/>
      <c r="J26" s="103"/>
      <c r="K26" s="103"/>
      <c r="L26" s="103"/>
      <c r="M26" s="103"/>
    </row>
    <row r="27" spans="1:13" ht="15" thickBot="1">
      <c r="A27" s="214" t="s">
        <v>521</v>
      </c>
      <c r="B27" s="215"/>
      <c r="C27" s="216"/>
      <c r="D27" s="237"/>
      <c r="E27" s="216"/>
      <c r="F27" s="216"/>
      <c r="G27" s="216"/>
      <c r="H27" s="217"/>
      <c r="I27" s="218"/>
      <c r="J27" s="103"/>
      <c r="K27" s="103"/>
      <c r="L27" s="103"/>
      <c r="M27" s="103"/>
    </row>
    <row r="28" spans="1:13" ht="14.25">
      <c r="A28" s="154"/>
      <c r="B28" s="154"/>
      <c r="C28" s="154"/>
      <c r="D28" s="238"/>
      <c r="E28" s="154"/>
      <c r="F28" s="154"/>
      <c r="G28" s="154"/>
      <c r="H28" s="154"/>
      <c r="I28" s="154"/>
      <c r="J28" s="103"/>
      <c r="K28" s="103"/>
      <c r="L28" s="103"/>
      <c r="M28" s="103"/>
    </row>
  </sheetData>
  <mergeCells count="15">
    <mergeCell ref="F16:I16"/>
    <mergeCell ref="A17:B17"/>
    <mergeCell ref="F17:I17"/>
    <mergeCell ref="A18:B18"/>
    <mergeCell ref="A19:B19"/>
    <mergeCell ref="A1:I2"/>
    <mergeCell ref="A3:H3"/>
    <mergeCell ref="A4:H4"/>
    <mergeCell ref="A5:A6"/>
    <mergeCell ref="B5:B6"/>
    <mergeCell ref="C5:C6"/>
    <mergeCell ref="D5:D6"/>
    <mergeCell ref="E5:E6"/>
    <mergeCell ref="F5:F6"/>
    <mergeCell ref="G5:I5"/>
  </mergeCells>
  <conditionalFormatting sqref="D15">
    <cfRule type="cellIs" dxfId="0" priority="1" stopIfTrue="1" operator="equal">
      <formula>"ERRO"</formula>
    </cfRule>
  </conditionalFormatting>
  <pageMargins left="0.511811024" right="0.511811024" top="0.78740157499999996" bottom="0.78740157499999996" header="0.31496062000000002" footer="0.31496062000000002"/>
  <pageSetup paperSize="9" scale="5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3DA7-BEB4-43E7-BC66-4DF4239394BF}">
  <dimension ref="A1:XEX208"/>
  <sheetViews>
    <sheetView tabSelected="1" zoomScale="85" zoomScaleNormal="85" zoomScaleSheetLayoutView="70" zoomScalePageLayoutView="70" workbookViewId="0">
      <selection sqref="A1:O1"/>
    </sheetView>
  </sheetViews>
  <sheetFormatPr defaultColWidth="9.33203125" defaultRowHeight="15.75"/>
  <cols>
    <col min="1" max="1" width="14.83203125" style="171" customWidth="1"/>
    <col min="2" max="2" width="15.6640625" style="171" bestFit="1" customWidth="1"/>
    <col min="3" max="3" width="15.6640625" style="171" customWidth="1"/>
    <col min="4" max="4" width="73.5" style="177" customWidth="1"/>
    <col min="5" max="5" width="9.33203125" style="171" customWidth="1"/>
    <col min="6" max="6" width="14.1640625" style="178" customWidth="1"/>
    <col min="7" max="7" width="17.83203125" style="261" customWidth="1"/>
    <col min="8" max="8" width="21.1640625" style="162" customWidth="1"/>
    <col min="9" max="9" width="17.83203125" style="162" customWidth="1"/>
    <col min="10" max="10" width="21.1640625" style="162" customWidth="1"/>
    <col min="11" max="12" width="26.5" style="162" customWidth="1"/>
    <col min="13" max="13" width="21.1640625" style="162" customWidth="1"/>
    <col min="14" max="14" width="24.6640625" style="179" customWidth="1"/>
    <col min="15" max="15" width="14.1640625" style="254" customWidth="1"/>
    <col min="16" max="16" width="22.1640625" style="170" customWidth="1"/>
    <col min="17" max="17" width="14.5" style="170" customWidth="1"/>
    <col min="18" max="18" width="12.83203125" style="170" customWidth="1"/>
    <col min="19" max="19" width="14.5" style="170" customWidth="1"/>
    <col min="20" max="22" width="9.33203125" style="170"/>
    <col min="23" max="23" width="9.33203125" style="170" customWidth="1"/>
    <col min="24" max="16384" width="9.33203125" style="170"/>
  </cols>
  <sheetData>
    <row r="1" spans="1:21" s="180" customFormat="1" ht="48.75" customHeight="1">
      <c r="A1" s="361" t="s">
        <v>611</v>
      </c>
      <c r="B1" s="362"/>
      <c r="C1" s="362"/>
      <c r="D1" s="362"/>
      <c r="E1" s="362"/>
      <c r="F1" s="362"/>
      <c r="G1" s="362"/>
      <c r="H1" s="362"/>
      <c r="I1" s="362"/>
      <c r="J1" s="362"/>
      <c r="K1" s="362"/>
      <c r="L1" s="362"/>
      <c r="M1" s="362"/>
      <c r="N1" s="362"/>
      <c r="O1" s="362"/>
    </row>
    <row r="2" spans="1:21" s="171" customFormat="1" ht="31.5">
      <c r="A2" s="366" t="s">
        <v>0</v>
      </c>
      <c r="B2" s="366" t="s">
        <v>1</v>
      </c>
      <c r="C2" s="366" t="s">
        <v>2</v>
      </c>
      <c r="D2" s="367" t="s">
        <v>3</v>
      </c>
      <c r="E2" s="366" t="s">
        <v>4</v>
      </c>
      <c r="F2" s="365" t="s">
        <v>5</v>
      </c>
      <c r="G2" s="370" t="s">
        <v>228</v>
      </c>
      <c r="H2" s="371"/>
      <c r="I2" s="370" t="s">
        <v>472</v>
      </c>
      <c r="J2" s="371"/>
      <c r="K2" s="219" t="s">
        <v>228</v>
      </c>
      <c r="L2" s="220" t="s">
        <v>472</v>
      </c>
      <c r="M2" s="364" t="s">
        <v>523</v>
      </c>
      <c r="N2" s="364" t="s">
        <v>522</v>
      </c>
      <c r="O2" s="363" t="s">
        <v>132</v>
      </c>
    </row>
    <row r="3" spans="1:21" s="171" customFormat="1" ht="31.5">
      <c r="A3" s="366"/>
      <c r="B3" s="366"/>
      <c r="C3" s="366"/>
      <c r="D3" s="368"/>
      <c r="E3" s="366"/>
      <c r="F3" s="365"/>
      <c r="G3" s="372" t="s">
        <v>6</v>
      </c>
      <c r="H3" s="374" t="s">
        <v>522</v>
      </c>
      <c r="I3" s="372" t="s">
        <v>6</v>
      </c>
      <c r="J3" s="374" t="s">
        <v>522</v>
      </c>
      <c r="K3" s="219" t="s">
        <v>226</v>
      </c>
      <c r="L3" s="219" t="s">
        <v>226</v>
      </c>
      <c r="M3" s="364"/>
      <c r="N3" s="364"/>
      <c r="O3" s="363"/>
    </row>
    <row r="4" spans="1:21" s="171" customFormat="1">
      <c r="A4" s="366"/>
      <c r="B4" s="366"/>
      <c r="C4" s="366"/>
      <c r="D4" s="369"/>
      <c r="E4" s="366"/>
      <c r="F4" s="365"/>
      <c r="G4" s="373"/>
      <c r="H4" s="375"/>
      <c r="I4" s="373"/>
      <c r="J4" s="375"/>
      <c r="K4" s="155">
        <f>+'BDI '!$D$19</f>
        <v>0.28347674918197008</v>
      </c>
      <c r="L4" s="101">
        <f>+'BDI DIF'!D19</f>
        <v>0.20925856497550321</v>
      </c>
      <c r="M4" s="364"/>
      <c r="N4" s="364"/>
      <c r="O4" s="363"/>
    </row>
    <row r="5" spans="1:21">
      <c r="A5" s="83" t="s">
        <v>22</v>
      </c>
      <c r="B5" s="6"/>
      <c r="C5" s="6"/>
      <c r="D5" s="50" t="s">
        <v>23</v>
      </c>
      <c r="E5" s="6"/>
      <c r="F5" s="7"/>
      <c r="G5" s="258"/>
      <c r="H5" s="19"/>
      <c r="I5" s="19"/>
      <c r="J5" s="19"/>
      <c r="K5" s="156"/>
      <c r="L5" s="156"/>
      <c r="M5" s="161"/>
      <c r="N5" s="8">
        <f>SUM(M6:M11)</f>
        <v>158473.06253376944</v>
      </c>
      <c r="O5" s="248">
        <f>+N5/$N$208</f>
        <v>4.5965393118136542E-2</v>
      </c>
      <c r="P5" s="172"/>
    </row>
    <row r="6" spans="1:21" ht="31.5">
      <c r="A6" s="9" t="s">
        <v>24</v>
      </c>
      <c r="B6" s="10">
        <v>90778</v>
      </c>
      <c r="C6" s="9" t="s">
        <v>25</v>
      </c>
      <c r="D6" s="51" t="s">
        <v>160</v>
      </c>
      <c r="E6" s="9" t="s">
        <v>26</v>
      </c>
      <c r="F6" s="11">
        <f>44.5*4*4</f>
        <v>712</v>
      </c>
      <c r="G6" s="16">
        <v>97.670199999999994</v>
      </c>
      <c r="H6" s="16">
        <f>+G6*F6</f>
        <v>69541.182399999991</v>
      </c>
      <c r="I6" s="16"/>
      <c r="J6" s="16">
        <f>+I6*F6</f>
        <v>0</v>
      </c>
      <c r="K6" s="16">
        <f>+H6+H6*$K$4</f>
        <v>89254.490721022419</v>
      </c>
      <c r="L6" s="16">
        <f>+J6*$L$4+J6</f>
        <v>0</v>
      </c>
      <c r="M6" s="16">
        <f>+L6+K6</f>
        <v>89254.490721022419</v>
      </c>
      <c r="N6" s="13"/>
      <c r="O6" s="247">
        <f t="shared" ref="O6:O11" si="0">+M6/$N$208</f>
        <v>2.5888423483181114E-2</v>
      </c>
      <c r="U6" s="170">
        <v>0.86</v>
      </c>
    </row>
    <row r="7" spans="1:21">
      <c r="A7" s="9" t="s">
        <v>27</v>
      </c>
      <c r="B7" s="10">
        <v>90780</v>
      </c>
      <c r="C7" s="9" t="s">
        <v>25</v>
      </c>
      <c r="D7" s="51" t="s">
        <v>468</v>
      </c>
      <c r="E7" s="9" t="s">
        <v>26</v>
      </c>
      <c r="F7" s="11">
        <f>44.5*4*4.5</f>
        <v>801</v>
      </c>
      <c r="G7" s="159">
        <v>50.826000000000001</v>
      </c>
      <c r="H7" s="16">
        <f t="shared" ref="H7:H73" si="1">+G7*F7</f>
        <v>40711.626000000004</v>
      </c>
      <c r="I7" s="16"/>
      <c r="J7" s="16">
        <f t="shared" ref="J7:J11" si="2">+I7*F7</f>
        <v>0</v>
      </c>
      <c r="K7" s="16">
        <f>+H7+H7*$K$4</f>
        <v>52252.425392392179</v>
      </c>
      <c r="L7" s="16">
        <f t="shared" ref="L7:L11" si="3">+J7*$L$4+J7</f>
        <v>0</v>
      </c>
      <c r="M7" s="16">
        <f t="shared" ref="M7:M11" si="4">+L7+K7</f>
        <v>52252.425392392179</v>
      </c>
      <c r="N7" s="13"/>
      <c r="O7" s="247">
        <f t="shared" si="0"/>
        <v>1.5155908746482387E-2</v>
      </c>
      <c r="R7" s="82"/>
    </row>
    <row r="8" spans="1:21" ht="31.5">
      <c r="A8" s="9" t="s">
        <v>28</v>
      </c>
      <c r="B8" s="10">
        <v>97064</v>
      </c>
      <c r="C8" s="9" t="s">
        <v>25</v>
      </c>
      <c r="D8" s="51" t="s">
        <v>161</v>
      </c>
      <c r="E8" s="9" t="s">
        <v>19</v>
      </c>
      <c r="F8" s="11">
        <f>6*32</f>
        <v>192</v>
      </c>
      <c r="G8" s="159">
        <v>4.6783999999999999</v>
      </c>
      <c r="H8" s="16">
        <f>+G8*F8</f>
        <v>898.25279999999998</v>
      </c>
      <c r="I8" s="16">
        <v>17.440000000000001</v>
      </c>
      <c r="J8" s="16">
        <f t="shared" si="2"/>
        <v>3348.4800000000005</v>
      </c>
      <c r="K8" s="16">
        <f t="shared" ref="K8:K11" si="5">+H8+H8*$K$4</f>
        <v>1152.8865836876023</v>
      </c>
      <c r="L8" s="16">
        <f t="shared" si="3"/>
        <v>4049.1781196491738</v>
      </c>
      <c r="M8" s="16">
        <f t="shared" si="4"/>
        <v>5202.0647033367759</v>
      </c>
      <c r="N8" s="13"/>
      <c r="O8" s="247">
        <f t="shared" si="0"/>
        <v>1.5088681021981488E-3</v>
      </c>
    </row>
    <row r="9" spans="1:21" ht="31.5">
      <c r="A9" s="9" t="s">
        <v>29</v>
      </c>
      <c r="B9" s="10" t="s">
        <v>466</v>
      </c>
      <c r="C9" s="9" t="s">
        <v>151</v>
      </c>
      <c r="D9" s="51" t="s">
        <v>230</v>
      </c>
      <c r="E9" s="9" t="s">
        <v>30</v>
      </c>
      <c r="F9" s="11">
        <v>6</v>
      </c>
      <c r="G9" s="159">
        <v>32.566049999999997</v>
      </c>
      <c r="H9" s="16">
        <f t="shared" si="1"/>
        <v>195.3963</v>
      </c>
      <c r="I9" s="159">
        <f>0.75*151.47</f>
        <v>113.60249999999999</v>
      </c>
      <c r="J9" s="16">
        <f t="shared" si="2"/>
        <v>681.61500000000001</v>
      </c>
      <c r="K9" s="16">
        <f t="shared" si="5"/>
        <v>250.78660792618498</v>
      </c>
      <c r="L9" s="16">
        <f t="shared" si="3"/>
        <v>824.24877676577762</v>
      </c>
      <c r="M9" s="16">
        <f t="shared" si="4"/>
        <v>1075.0353846919627</v>
      </c>
      <c r="N9" s="13"/>
      <c r="O9" s="247">
        <f t="shared" si="0"/>
        <v>3.1181592179266028E-4</v>
      </c>
    </row>
    <row r="10" spans="1:21" ht="47.25">
      <c r="A10" s="9" t="s">
        <v>31</v>
      </c>
      <c r="B10" s="10" t="s">
        <v>467</v>
      </c>
      <c r="C10" s="9" t="s">
        <v>151</v>
      </c>
      <c r="D10" s="51" t="s">
        <v>549</v>
      </c>
      <c r="E10" s="9" t="s">
        <v>19</v>
      </c>
      <c r="F10" s="11">
        <f>192*2.5*1</f>
        <v>480</v>
      </c>
      <c r="G10" s="159">
        <v>1.075</v>
      </c>
      <c r="H10" s="16">
        <f t="shared" si="1"/>
        <v>516</v>
      </c>
      <c r="I10" s="16">
        <v>4.05</v>
      </c>
      <c r="J10" s="16">
        <f t="shared" si="2"/>
        <v>1944</v>
      </c>
      <c r="K10" s="16">
        <f t="shared" si="5"/>
        <v>662.27400257789657</v>
      </c>
      <c r="L10" s="16">
        <f t="shared" si="3"/>
        <v>2350.7986503123784</v>
      </c>
      <c r="M10" s="16">
        <f t="shared" si="4"/>
        <v>3013.0726528902751</v>
      </c>
      <c r="N10" s="13"/>
      <c r="O10" s="247">
        <f t="shared" si="0"/>
        <v>8.7394707194539997E-4</v>
      </c>
    </row>
    <row r="11" spans="1:21" ht="47.25">
      <c r="A11" s="9" t="s">
        <v>33</v>
      </c>
      <c r="B11" s="9">
        <v>42208</v>
      </c>
      <c r="C11" s="9" t="s">
        <v>25</v>
      </c>
      <c r="D11" s="51" t="s">
        <v>34</v>
      </c>
      <c r="E11" s="9" t="s">
        <v>30</v>
      </c>
      <c r="F11" s="11">
        <v>4000</v>
      </c>
      <c r="G11" s="159">
        <v>0.129</v>
      </c>
      <c r="H11" s="16">
        <f t="shared" si="1"/>
        <v>516</v>
      </c>
      <c r="I11" s="16">
        <v>1.45</v>
      </c>
      <c r="J11" s="16">
        <f t="shared" si="2"/>
        <v>5800</v>
      </c>
      <c r="K11" s="16">
        <f t="shared" si="5"/>
        <v>662.27400257789657</v>
      </c>
      <c r="L11" s="16">
        <f t="shared" si="3"/>
        <v>7013.6996768579183</v>
      </c>
      <c r="M11" s="16">
        <f t="shared" si="4"/>
        <v>7675.973679435815</v>
      </c>
      <c r="N11" s="13"/>
      <c r="O11" s="247">
        <f t="shared" si="0"/>
        <v>2.2264297925368294E-3</v>
      </c>
    </row>
    <row r="12" spans="1:21" s="173" customFormat="1">
      <c r="A12" s="83" t="s">
        <v>35</v>
      </c>
      <c r="B12" s="157"/>
      <c r="C12" s="157"/>
      <c r="D12" s="50" t="s">
        <v>36</v>
      </c>
      <c r="E12" s="157"/>
      <c r="F12" s="158"/>
      <c r="G12" s="308"/>
      <c r="H12" s="15"/>
      <c r="I12" s="15"/>
      <c r="J12" s="15"/>
      <c r="K12" s="15"/>
      <c r="L12" s="15"/>
      <c r="M12" s="15"/>
      <c r="N12" s="311">
        <f>SUM(M13:M32)</f>
        <v>125595.3314876846</v>
      </c>
      <c r="O12" s="248">
        <f>+N12/$N$208</f>
        <v>3.642914886183829E-2</v>
      </c>
    </row>
    <row r="13" spans="1:21" ht="31.5">
      <c r="A13" s="9" t="s">
        <v>7</v>
      </c>
      <c r="B13" s="10">
        <v>97621</v>
      </c>
      <c r="C13" s="9" t="s">
        <v>25</v>
      </c>
      <c r="D13" s="51" t="s">
        <v>157</v>
      </c>
      <c r="E13" s="9" t="s">
        <v>37</v>
      </c>
      <c r="F13" s="11">
        <f>0.15*388.16</f>
        <v>58.224000000000004</v>
      </c>
      <c r="G13" s="159">
        <v>31.175000000000001</v>
      </c>
      <c r="H13" s="16">
        <f t="shared" si="1"/>
        <v>1815.1332000000002</v>
      </c>
      <c r="I13" s="16">
        <v>89.14</v>
      </c>
      <c r="J13" s="16">
        <f t="shared" ref="J13:J32" si="6">+I13*F13</f>
        <v>5190.0873600000004</v>
      </c>
      <c r="K13" s="16">
        <f>+H13+H13*$K$4</f>
        <v>2329.6812588682669</v>
      </c>
      <c r="L13" s="16">
        <f t="shared" ref="L13:L32" si="7">+J13*$L$4+J13</f>
        <v>6276.157593051099</v>
      </c>
      <c r="M13" s="16">
        <f t="shared" ref="M13:M32" si="8">+L13+K13</f>
        <v>8605.838851919365</v>
      </c>
      <c r="N13" s="13"/>
      <c r="O13" s="247">
        <f t="shared" ref="O13:O32" si="9">+M13/$N$208</f>
        <v>2.4961388365641844E-3</v>
      </c>
    </row>
    <row r="14" spans="1:21" ht="31.5">
      <c r="A14" s="9" t="s">
        <v>8</v>
      </c>
      <c r="B14" s="10">
        <v>97641</v>
      </c>
      <c r="C14" s="9" t="s">
        <v>25</v>
      </c>
      <c r="D14" s="51" t="s">
        <v>156</v>
      </c>
      <c r="E14" s="9" t="s">
        <v>30</v>
      </c>
      <c r="F14" s="11">
        <v>2667.84</v>
      </c>
      <c r="G14" s="159">
        <v>3.4142000000000001</v>
      </c>
      <c r="H14" s="16">
        <f t="shared" si="1"/>
        <v>9108.5393280000008</v>
      </c>
      <c r="I14" s="16">
        <v>1.43</v>
      </c>
      <c r="J14" s="16">
        <f t="shared" si="6"/>
        <v>3815.0111999999999</v>
      </c>
      <c r="K14" s="16">
        <f t="shared" ref="K14:K33" si="10">+H14+H14*$K$4</f>
        <v>11690.598446497566</v>
      </c>
      <c r="L14" s="16">
        <f t="shared" si="7"/>
        <v>4613.3349690774721</v>
      </c>
      <c r="M14" s="16">
        <f t="shared" si="8"/>
        <v>16303.933415575038</v>
      </c>
      <c r="N14" s="13"/>
      <c r="O14" s="247">
        <f t="shared" si="9"/>
        <v>4.7289848308392102E-3</v>
      </c>
    </row>
    <row r="15" spans="1:21" ht="47.25">
      <c r="A15" s="9" t="s">
        <v>9</v>
      </c>
      <c r="B15" s="10">
        <v>97634</v>
      </c>
      <c r="C15" s="9" t="s">
        <v>25</v>
      </c>
      <c r="D15" s="52" t="s">
        <v>145</v>
      </c>
      <c r="E15" s="9" t="s">
        <v>30</v>
      </c>
      <c r="F15" s="11">
        <f>238+569</f>
        <v>807</v>
      </c>
      <c r="G15" s="159">
        <v>8.9783999999999988</v>
      </c>
      <c r="H15" s="16">
        <f t="shared" si="1"/>
        <v>7245.5687999999991</v>
      </c>
      <c r="I15" s="16">
        <v>3.47</v>
      </c>
      <c r="J15" s="16">
        <f t="shared" si="6"/>
        <v>2800.29</v>
      </c>
      <c r="K15" s="16">
        <f t="shared" si="10"/>
        <v>9299.5190893983072</v>
      </c>
      <c r="L15" s="16">
        <f t="shared" si="7"/>
        <v>3386.2746669152521</v>
      </c>
      <c r="M15" s="16">
        <f t="shared" si="8"/>
        <v>12685.79375631356</v>
      </c>
      <c r="N15" s="13"/>
      <c r="O15" s="247">
        <f t="shared" si="9"/>
        <v>3.6795369995471562E-3</v>
      </c>
    </row>
    <row r="16" spans="1:21" ht="31.5">
      <c r="A16" s="9" t="s">
        <v>10</v>
      </c>
      <c r="B16" s="9" t="s">
        <v>231</v>
      </c>
      <c r="C16" s="9"/>
      <c r="D16" s="51" t="s">
        <v>17</v>
      </c>
      <c r="E16" s="9" t="s">
        <v>30</v>
      </c>
      <c r="F16" s="11">
        <v>857.04</v>
      </c>
      <c r="G16" s="159">
        <v>0.45580000000000004</v>
      </c>
      <c r="H16" s="16">
        <f t="shared" si="1"/>
        <v>390.63883200000004</v>
      </c>
      <c r="I16" s="16">
        <v>0.21</v>
      </c>
      <c r="J16" s="16">
        <f t="shared" si="6"/>
        <v>179.97839999999999</v>
      </c>
      <c r="K16" s="16">
        <f t="shared" si="10"/>
        <v>501.37585819960179</v>
      </c>
      <c r="L16" s="16">
        <f t="shared" si="7"/>
        <v>217.64042171058711</v>
      </c>
      <c r="M16" s="16">
        <f t="shared" si="8"/>
        <v>719.01627991018893</v>
      </c>
      <c r="N16" s="13"/>
      <c r="O16" s="247">
        <f t="shared" si="9"/>
        <v>2.0855194842574114E-4</v>
      </c>
    </row>
    <row r="17" spans="1:16378" ht="31.5">
      <c r="A17" s="9" t="s">
        <v>11</v>
      </c>
      <c r="B17" s="9" t="s">
        <v>233</v>
      </c>
      <c r="C17" s="9"/>
      <c r="D17" s="51" t="s">
        <v>18</v>
      </c>
      <c r="E17" s="9" t="s">
        <v>30</v>
      </c>
      <c r="F17" s="11">
        <v>295</v>
      </c>
      <c r="G17" s="159">
        <v>0.30099999999999999</v>
      </c>
      <c r="H17" s="16">
        <f t="shared" si="1"/>
        <v>88.795000000000002</v>
      </c>
      <c r="I17" s="159">
        <f>+COMPOSIÇÕES!H11*0.85</f>
        <v>1.9906999999999999</v>
      </c>
      <c r="J17" s="16">
        <f t="shared" si="6"/>
        <v>587.25649999999996</v>
      </c>
      <c r="K17" s="16">
        <f t="shared" si="10"/>
        <v>113.96631794361303</v>
      </c>
      <c r="L17" s="16">
        <f t="shared" si="7"/>
        <v>710.14495246253659</v>
      </c>
      <c r="M17" s="16">
        <f t="shared" si="8"/>
        <v>824.11127040614963</v>
      </c>
      <c r="N17" s="13"/>
      <c r="O17" s="247">
        <f t="shared" si="9"/>
        <v>2.3903493698958155E-4</v>
      </c>
    </row>
    <row r="18" spans="1:16378">
      <c r="A18" s="9" t="s">
        <v>12</v>
      </c>
      <c r="B18" s="9">
        <v>97638</v>
      </c>
      <c r="C18" s="9" t="s">
        <v>234</v>
      </c>
      <c r="D18" s="51" t="s">
        <v>469</v>
      </c>
      <c r="E18" s="9" t="s">
        <v>30</v>
      </c>
      <c r="F18" s="11">
        <v>18.25</v>
      </c>
      <c r="G18" s="159">
        <v>4.0557600000000003</v>
      </c>
      <c r="H18" s="16">
        <f t="shared" si="1"/>
        <v>74.017620000000008</v>
      </c>
      <c r="I18" s="16">
        <f>0.6*11.84</f>
        <v>7.1040000000000001</v>
      </c>
      <c r="J18" s="16">
        <f t="shared" si="6"/>
        <v>129.648</v>
      </c>
      <c r="K18" s="16">
        <f t="shared" si="10"/>
        <v>94.999894299786376</v>
      </c>
      <c r="L18" s="16">
        <f t="shared" si="7"/>
        <v>156.77795443194404</v>
      </c>
      <c r="M18" s="16">
        <f t="shared" si="8"/>
        <v>251.77784873173042</v>
      </c>
      <c r="N18" s="13"/>
      <c r="O18" s="247">
        <f t="shared" si="9"/>
        <v>7.3028611994714054E-5</v>
      </c>
    </row>
    <row r="19" spans="1:16378" ht="47.25">
      <c r="A19" s="9" t="s">
        <v>13</v>
      </c>
      <c r="B19" s="9" t="s">
        <v>471</v>
      </c>
      <c r="C19" s="9" t="s">
        <v>347</v>
      </c>
      <c r="D19" s="51" t="s">
        <v>470</v>
      </c>
      <c r="E19" s="9" t="s">
        <v>30</v>
      </c>
      <c r="F19" s="11">
        <v>1365</v>
      </c>
      <c r="G19" s="159">
        <v>17.054659999999995</v>
      </c>
      <c r="H19" s="16">
        <f t="shared" si="1"/>
        <v>23279.610899999992</v>
      </c>
      <c r="I19" s="16">
        <f>0.3*28.33</f>
        <v>8.4989999999999988</v>
      </c>
      <c r="J19" s="16">
        <f t="shared" si="6"/>
        <v>11601.134999999998</v>
      </c>
      <c r="K19" s="16">
        <f t="shared" si="10"/>
        <v>29878.839320153147</v>
      </c>
      <c r="L19" s="16">
        <f t="shared" si="7"/>
        <v>14028.771862187083</v>
      </c>
      <c r="M19" s="16">
        <f t="shared" si="8"/>
        <v>43907.611182340232</v>
      </c>
      <c r="N19" s="13"/>
      <c r="O19" s="247">
        <f t="shared" si="9"/>
        <v>1.2735480570677346E-2</v>
      </c>
    </row>
    <row r="20" spans="1:16378" ht="31.5">
      <c r="A20" s="9" t="s">
        <v>13</v>
      </c>
      <c r="B20" s="9" t="s">
        <v>280</v>
      </c>
      <c r="C20" s="9"/>
      <c r="D20" s="51" t="s">
        <v>281</v>
      </c>
      <c r="E20" s="9" t="s">
        <v>30</v>
      </c>
      <c r="F20" s="11">
        <f>(80+80+115+35+35)*2.8</f>
        <v>965.99999999999989</v>
      </c>
      <c r="G20" s="159">
        <v>3.6291999999999995</v>
      </c>
      <c r="H20" s="16">
        <f t="shared" si="1"/>
        <v>3505.8071999999993</v>
      </c>
      <c r="I20" s="16">
        <v>8.2200000000000006</v>
      </c>
      <c r="J20" s="16">
        <f t="shared" si="6"/>
        <v>7940.5199999999995</v>
      </c>
      <c r="K20" s="16">
        <f t="shared" si="10"/>
        <v>4499.6220283147441</v>
      </c>
      <c r="L20" s="16">
        <f t="shared" si="7"/>
        <v>9602.1418203592821</v>
      </c>
      <c r="M20" s="16">
        <f t="shared" si="8"/>
        <v>14101.763848674025</v>
      </c>
      <c r="N20" s="13"/>
      <c r="O20" s="247">
        <f t="shared" si="9"/>
        <v>4.0902416385453682E-3</v>
      </c>
    </row>
    <row r="21" spans="1:16378" ht="31.5">
      <c r="A21" s="9" t="s">
        <v>14</v>
      </c>
      <c r="B21" s="10">
        <v>97632</v>
      </c>
      <c r="C21" s="9" t="s">
        <v>25</v>
      </c>
      <c r="D21" s="51" t="s">
        <v>162</v>
      </c>
      <c r="E21" s="9" t="s">
        <v>19</v>
      </c>
      <c r="F21" s="11">
        <f>74*2+72.37+63.71</f>
        <v>284.08</v>
      </c>
      <c r="G21" s="159">
        <v>1.8145999999999998</v>
      </c>
      <c r="H21" s="16">
        <f t="shared" si="1"/>
        <v>515.49156799999992</v>
      </c>
      <c r="I21" s="16">
        <v>0.74</v>
      </c>
      <c r="J21" s="16">
        <f t="shared" si="6"/>
        <v>210.21919999999997</v>
      </c>
      <c r="K21" s="16">
        <f t="shared" si="10"/>
        <v>661.62144192735639</v>
      </c>
      <c r="L21" s="16">
        <f t="shared" si="7"/>
        <v>254.20936812229826</v>
      </c>
      <c r="M21" s="16">
        <f t="shared" si="8"/>
        <v>915.8308100496547</v>
      </c>
      <c r="N21" s="13"/>
      <c r="O21" s="247">
        <f t="shared" si="9"/>
        <v>2.6563835228882106E-4</v>
      </c>
    </row>
    <row r="22" spans="1:16378" ht="47.25">
      <c r="A22" s="9" t="s">
        <v>15</v>
      </c>
      <c r="B22" s="14">
        <v>97662</v>
      </c>
      <c r="C22" s="9" t="s">
        <v>25</v>
      </c>
      <c r="D22" s="52" t="s">
        <v>105</v>
      </c>
      <c r="E22" s="9" t="s">
        <v>19</v>
      </c>
      <c r="F22" s="11">
        <f>68*12.3</f>
        <v>836.40000000000009</v>
      </c>
      <c r="G22" s="159">
        <v>0.36119999999999997</v>
      </c>
      <c r="H22" s="16">
        <f t="shared" si="1"/>
        <v>302.10768000000002</v>
      </c>
      <c r="I22" s="16">
        <v>0.1</v>
      </c>
      <c r="J22" s="16">
        <f t="shared" si="6"/>
        <v>83.640000000000015</v>
      </c>
      <c r="K22" s="16">
        <f t="shared" si="10"/>
        <v>387.74818302930692</v>
      </c>
      <c r="L22" s="16">
        <f t="shared" si="7"/>
        <v>101.14238637455111</v>
      </c>
      <c r="M22" s="16">
        <f t="shared" si="8"/>
        <v>488.89056940385802</v>
      </c>
      <c r="N22" s="13"/>
      <c r="O22" s="247">
        <f t="shared" si="9"/>
        <v>1.4180357756138728E-4</v>
      </c>
    </row>
    <row r="23" spans="1:16378" ht="31.5">
      <c r="A23" s="9" t="s">
        <v>16</v>
      </c>
      <c r="B23" s="9">
        <v>97663</v>
      </c>
      <c r="C23" s="9" t="s">
        <v>25</v>
      </c>
      <c r="D23" s="52" t="s">
        <v>158</v>
      </c>
      <c r="E23" s="9" t="s">
        <v>32</v>
      </c>
      <c r="F23" s="11">
        <f>16+30+13</f>
        <v>59</v>
      </c>
      <c r="G23" s="159">
        <v>8.0237999999999996</v>
      </c>
      <c r="H23" s="16">
        <f t="shared" si="1"/>
        <v>473.4042</v>
      </c>
      <c r="I23" s="16">
        <v>4.25</v>
      </c>
      <c r="J23" s="16">
        <f t="shared" si="6"/>
        <v>250.75</v>
      </c>
      <c r="K23" s="16">
        <f t="shared" si="10"/>
        <v>607.60328366509123</v>
      </c>
      <c r="L23" s="16">
        <f t="shared" si="7"/>
        <v>303.22158516760743</v>
      </c>
      <c r="M23" s="16">
        <f t="shared" si="8"/>
        <v>910.82486883269871</v>
      </c>
      <c r="N23" s="13"/>
      <c r="O23" s="247">
        <f t="shared" si="9"/>
        <v>2.6418637015201697E-4</v>
      </c>
    </row>
    <row r="24" spans="1:16378" ht="31.5">
      <c r="A24" s="9" t="s">
        <v>106</v>
      </c>
      <c r="B24" s="14">
        <v>97666</v>
      </c>
      <c r="C24" s="9" t="s">
        <v>25</v>
      </c>
      <c r="D24" s="52" t="s">
        <v>147</v>
      </c>
      <c r="E24" s="9" t="s">
        <v>32</v>
      </c>
      <c r="F24" s="11">
        <f>+F23+9</f>
        <v>68</v>
      </c>
      <c r="G24" s="159">
        <v>6.7767999999999997</v>
      </c>
      <c r="H24" s="16">
        <f t="shared" si="1"/>
        <v>460.82239999999996</v>
      </c>
      <c r="I24" s="16">
        <v>2.85</v>
      </c>
      <c r="J24" s="16">
        <f t="shared" si="6"/>
        <v>193.8</v>
      </c>
      <c r="K24" s="16">
        <f t="shared" si="10"/>
        <v>591.45483590223341</v>
      </c>
      <c r="L24" s="16">
        <f t="shared" si="7"/>
        <v>234.35430989225253</v>
      </c>
      <c r="M24" s="16">
        <f t="shared" si="8"/>
        <v>825.80914579448597</v>
      </c>
      <c r="N24" s="13"/>
      <c r="O24" s="247">
        <f t="shared" si="9"/>
        <v>2.3952740876013155E-4</v>
      </c>
    </row>
    <row r="25" spans="1:16378" ht="31.5">
      <c r="A25" s="9" t="s">
        <v>107</v>
      </c>
      <c r="B25" s="10">
        <v>97660</v>
      </c>
      <c r="C25" s="9" t="s">
        <v>25</v>
      </c>
      <c r="D25" s="51" t="s">
        <v>146</v>
      </c>
      <c r="E25" s="9" t="s">
        <v>32</v>
      </c>
      <c r="F25" s="11">
        <v>112</v>
      </c>
      <c r="G25" s="159">
        <v>0.129</v>
      </c>
      <c r="H25" s="16">
        <f t="shared" si="1"/>
        <v>14.448</v>
      </c>
      <c r="I25" s="16">
        <v>0.56999999999999995</v>
      </c>
      <c r="J25" s="16">
        <f t="shared" si="6"/>
        <v>63.839999999999996</v>
      </c>
      <c r="K25" s="16">
        <f t="shared" si="10"/>
        <v>18.543672072181103</v>
      </c>
      <c r="L25" s="16">
        <f t="shared" si="7"/>
        <v>77.19906678803612</v>
      </c>
      <c r="M25" s="16">
        <f t="shared" si="8"/>
        <v>95.74273886021723</v>
      </c>
      <c r="N25" s="13"/>
      <c r="O25" s="247">
        <f t="shared" si="9"/>
        <v>2.7770351374254437E-5</v>
      </c>
    </row>
    <row r="26" spans="1:16378" ht="31.5">
      <c r="A26" s="9" t="s">
        <v>108</v>
      </c>
      <c r="B26" s="10">
        <v>97644</v>
      </c>
      <c r="C26" s="9" t="s">
        <v>25</v>
      </c>
      <c r="D26" s="51" t="s">
        <v>163</v>
      </c>
      <c r="E26" s="9" t="s">
        <v>32</v>
      </c>
      <c r="F26" s="11">
        <v>670</v>
      </c>
      <c r="G26" s="159">
        <v>1.0664</v>
      </c>
      <c r="H26" s="16">
        <f t="shared" si="1"/>
        <v>714.48800000000006</v>
      </c>
      <c r="I26" s="16">
        <v>0.4</v>
      </c>
      <c r="J26" s="16">
        <f t="shared" si="6"/>
        <v>268</v>
      </c>
      <c r="K26" s="16">
        <f t="shared" si="10"/>
        <v>917.0287355695275</v>
      </c>
      <c r="L26" s="16">
        <f t="shared" si="7"/>
        <v>324.08129541343487</v>
      </c>
      <c r="M26" s="16">
        <f t="shared" si="8"/>
        <v>1241.1100309829624</v>
      </c>
      <c r="N26" s="13"/>
      <c r="O26" s="247">
        <f t="shared" si="9"/>
        <v>3.5998616777433681E-4</v>
      </c>
    </row>
    <row r="27" spans="1:16378">
      <c r="A27" s="9" t="s">
        <v>109</v>
      </c>
      <c r="B27" s="9">
        <v>4942</v>
      </c>
      <c r="C27" s="9" t="s">
        <v>148</v>
      </c>
      <c r="D27" s="51" t="s">
        <v>38</v>
      </c>
      <c r="E27" s="9" t="s">
        <v>30</v>
      </c>
      <c r="F27" s="11">
        <f>15*2.1*0.8</f>
        <v>25.200000000000003</v>
      </c>
      <c r="G27" s="159">
        <v>17.354800000000001</v>
      </c>
      <c r="H27" s="16">
        <f t="shared" si="1"/>
        <v>437.34096000000005</v>
      </c>
      <c r="I27" s="16">
        <v>13.2</v>
      </c>
      <c r="J27" s="16">
        <f t="shared" si="6"/>
        <v>332.64000000000004</v>
      </c>
      <c r="K27" s="16">
        <f t="shared" si="10"/>
        <v>561.31695362492212</v>
      </c>
      <c r="L27" s="16">
        <f t="shared" si="7"/>
        <v>402.24776905345141</v>
      </c>
      <c r="M27" s="16">
        <f t="shared" si="8"/>
        <v>963.56472267837353</v>
      </c>
      <c r="N27" s="13"/>
      <c r="O27" s="247">
        <f t="shared" si="9"/>
        <v>2.7948365838668417E-4</v>
      </c>
    </row>
    <row r="28" spans="1:16378">
      <c r="A28" s="9" t="s">
        <v>110</v>
      </c>
      <c r="B28" s="9">
        <v>12376</v>
      </c>
      <c r="C28" s="10" t="s">
        <v>148</v>
      </c>
      <c r="D28" s="52" t="s">
        <v>149</v>
      </c>
      <c r="E28" s="9" t="s">
        <v>150</v>
      </c>
      <c r="F28" s="11">
        <v>5</v>
      </c>
      <c r="G28" s="159">
        <v>7.1121999999999996</v>
      </c>
      <c r="H28" s="16">
        <f t="shared" si="1"/>
        <v>35.561</v>
      </c>
      <c r="I28" s="16">
        <v>4.97</v>
      </c>
      <c r="J28" s="16">
        <f t="shared" si="6"/>
        <v>24.849999999999998</v>
      </c>
      <c r="K28" s="16">
        <f t="shared" si="10"/>
        <v>45.641716677660035</v>
      </c>
      <c r="L28" s="16">
        <f t="shared" si="7"/>
        <v>30.050075339641253</v>
      </c>
      <c r="M28" s="16">
        <f t="shared" si="8"/>
        <v>75.691792017301282</v>
      </c>
      <c r="N28" s="13"/>
      <c r="O28" s="247">
        <f t="shared" si="9"/>
        <v>2.1954538646907832E-5</v>
      </c>
      <c r="DC28" s="170" t="s">
        <v>148</v>
      </c>
      <c r="DD28" s="170">
        <v>12376</v>
      </c>
      <c r="DE28" s="170" t="s">
        <v>149</v>
      </c>
      <c r="DF28" s="170" t="s">
        <v>150</v>
      </c>
      <c r="DG28" s="170">
        <v>5</v>
      </c>
      <c r="DH28" s="170">
        <v>12.97</v>
      </c>
      <c r="DI28" s="170">
        <f>ROUNDDOWN(DH28*($I$10+1),2)</f>
        <v>65.489999999999995</v>
      </c>
      <c r="DJ28" s="170">
        <f>DG28*DI28</f>
        <v>327.45</v>
      </c>
      <c r="DK28" s="170" t="s">
        <v>148</v>
      </c>
      <c r="DL28" s="170">
        <v>12376</v>
      </c>
      <c r="DM28" s="170" t="s">
        <v>149</v>
      </c>
      <c r="DN28" s="170" t="s">
        <v>150</v>
      </c>
      <c r="DO28" s="170">
        <v>5</v>
      </c>
      <c r="DP28" s="170">
        <v>12.97</v>
      </c>
      <c r="DQ28" s="170">
        <f>ROUNDDOWN(DP28*($I$10+1),2)</f>
        <v>65.489999999999995</v>
      </c>
      <c r="DR28" s="170">
        <f>DO28*DQ28</f>
        <v>327.45</v>
      </c>
      <c r="DS28" s="170" t="s">
        <v>148</v>
      </c>
      <c r="DT28" s="170">
        <v>12376</v>
      </c>
      <c r="DU28" s="170" t="s">
        <v>149</v>
      </c>
      <c r="DV28" s="170" t="s">
        <v>150</v>
      </c>
      <c r="DW28" s="170">
        <v>5</v>
      </c>
      <c r="DX28" s="170">
        <v>12.97</v>
      </c>
      <c r="DY28" s="170">
        <f>ROUNDDOWN(DX28*($I$10+1),2)</f>
        <v>65.489999999999995</v>
      </c>
      <c r="DZ28" s="170">
        <f>DW28*DY28</f>
        <v>327.45</v>
      </c>
      <c r="EA28" s="170" t="s">
        <v>148</v>
      </c>
      <c r="EB28" s="170">
        <v>12376</v>
      </c>
      <c r="EC28" s="170" t="s">
        <v>149</v>
      </c>
      <c r="ED28" s="170" t="s">
        <v>150</v>
      </c>
      <c r="EE28" s="170">
        <v>5</v>
      </c>
      <c r="EF28" s="170">
        <v>12.97</v>
      </c>
      <c r="EG28" s="170">
        <f>ROUNDDOWN(EF28*($I$10+1),2)</f>
        <v>65.489999999999995</v>
      </c>
      <c r="EH28" s="170">
        <f>EE28*EG28</f>
        <v>327.45</v>
      </c>
      <c r="EI28" s="170" t="s">
        <v>148</v>
      </c>
      <c r="EJ28" s="170">
        <v>12376</v>
      </c>
      <c r="EK28" s="170" t="s">
        <v>149</v>
      </c>
      <c r="EL28" s="170" t="s">
        <v>150</v>
      </c>
      <c r="EM28" s="170">
        <v>5</v>
      </c>
      <c r="EN28" s="170">
        <v>12.97</v>
      </c>
      <c r="EO28" s="170">
        <f>ROUNDDOWN(EN28*($I$10+1),2)</f>
        <v>65.489999999999995</v>
      </c>
      <c r="EP28" s="170">
        <f>EM28*EO28</f>
        <v>327.45</v>
      </c>
      <c r="EQ28" s="170" t="s">
        <v>148</v>
      </c>
      <c r="ER28" s="170">
        <v>12376</v>
      </c>
      <c r="ES28" s="170" t="s">
        <v>149</v>
      </c>
      <c r="ET28" s="170" t="s">
        <v>150</v>
      </c>
      <c r="EU28" s="170">
        <v>5</v>
      </c>
      <c r="EV28" s="170">
        <v>12.97</v>
      </c>
      <c r="EW28" s="170">
        <f>ROUNDDOWN(EV28*($I$10+1),2)</f>
        <v>65.489999999999995</v>
      </c>
      <c r="EX28" s="170">
        <f>EU28*EW28</f>
        <v>327.45</v>
      </c>
      <c r="EY28" s="170" t="s">
        <v>148</v>
      </c>
      <c r="EZ28" s="170">
        <v>12376</v>
      </c>
      <c r="FA28" s="170" t="s">
        <v>149</v>
      </c>
      <c r="FB28" s="170" t="s">
        <v>150</v>
      </c>
      <c r="FC28" s="170">
        <v>5</v>
      </c>
      <c r="FD28" s="170">
        <v>12.97</v>
      </c>
      <c r="FE28" s="170">
        <f>ROUNDDOWN(FD28*($I$10+1),2)</f>
        <v>65.489999999999995</v>
      </c>
      <c r="FF28" s="170">
        <f>FC28*FE28</f>
        <v>327.45</v>
      </c>
      <c r="FG28" s="170" t="s">
        <v>148</v>
      </c>
      <c r="FH28" s="170">
        <v>12376</v>
      </c>
      <c r="FI28" s="170" t="s">
        <v>149</v>
      </c>
      <c r="FJ28" s="170" t="s">
        <v>150</v>
      </c>
      <c r="FK28" s="170">
        <v>5</v>
      </c>
      <c r="FL28" s="170">
        <v>12.97</v>
      </c>
      <c r="FM28" s="170">
        <f>ROUNDDOWN(FL28*($I$10+1),2)</f>
        <v>65.489999999999995</v>
      </c>
      <c r="FN28" s="170">
        <f>FK28*FM28</f>
        <v>327.45</v>
      </c>
      <c r="FO28" s="170" t="s">
        <v>148</v>
      </c>
      <c r="FP28" s="170">
        <v>12376</v>
      </c>
      <c r="FQ28" s="170" t="s">
        <v>149</v>
      </c>
      <c r="FR28" s="170" t="s">
        <v>150</v>
      </c>
      <c r="FS28" s="170">
        <v>5</v>
      </c>
      <c r="FT28" s="170">
        <v>12.97</v>
      </c>
      <c r="FU28" s="170">
        <f>ROUNDDOWN(FT28*($I$10+1),2)</f>
        <v>65.489999999999995</v>
      </c>
      <c r="FV28" s="170">
        <f>FS28*FU28</f>
        <v>327.45</v>
      </c>
      <c r="FW28" s="170" t="s">
        <v>148</v>
      </c>
      <c r="FX28" s="170">
        <v>12376</v>
      </c>
      <c r="FY28" s="170" t="s">
        <v>149</v>
      </c>
      <c r="FZ28" s="170" t="s">
        <v>150</v>
      </c>
      <c r="GA28" s="170">
        <v>5</v>
      </c>
      <c r="GB28" s="170">
        <v>12.97</v>
      </c>
      <c r="GC28" s="170">
        <f>ROUNDDOWN(GB28*($I$10+1),2)</f>
        <v>65.489999999999995</v>
      </c>
      <c r="GD28" s="170">
        <f>GA28*GC28</f>
        <v>327.45</v>
      </c>
      <c r="GE28" s="170" t="s">
        <v>148</v>
      </c>
      <c r="GF28" s="170">
        <v>12376</v>
      </c>
      <c r="GG28" s="170" t="s">
        <v>149</v>
      </c>
      <c r="GH28" s="170" t="s">
        <v>150</v>
      </c>
      <c r="GI28" s="170">
        <v>5</v>
      </c>
      <c r="GJ28" s="170">
        <v>12.97</v>
      </c>
      <c r="GK28" s="170">
        <f>ROUNDDOWN(GJ28*($I$10+1),2)</f>
        <v>65.489999999999995</v>
      </c>
      <c r="GL28" s="170">
        <f>GI28*GK28</f>
        <v>327.45</v>
      </c>
      <c r="GM28" s="170" t="s">
        <v>148</v>
      </c>
      <c r="GN28" s="170">
        <v>12376</v>
      </c>
      <c r="GO28" s="170" t="s">
        <v>149</v>
      </c>
      <c r="GP28" s="170" t="s">
        <v>150</v>
      </c>
      <c r="GQ28" s="170">
        <v>5</v>
      </c>
      <c r="GR28" s="170">
        <v>12.97</v>
      </c>
      <c r="GS28" s="170">
        <f>ROUNDDOWN(GR28*($I$10+1),2)</f>
        <v>65.489999999999995</v>
      </c>
      <c r="GT28" s="170">
        <f>GQ28*GS28</f>
        <v>327.45</v>
      </c>
      <c r="GU28" s="170" t="s">
        <v>148</v>
      </c>
      <c r="GV28" s="170">
        <v>12376</v>
      </c>
      <c r="GW28" s="170" t="s">
        <v>149</v>
      </c>
      <c r="GX28" s="170" t="s">
        <v>150</v>
      </c>
      <c r="GY28" s="170">
        <v>5</v>
      </c>
      <c r="GZ28" s="170">
        <v>12.97</v>
      </c>
      <c r="HA28" s="170">
        <f>ROUNDDOWN(GZ28*($I$10+1),2)</f>
        <v>65.489999999999995</v>
      </c>
      <c r="HB28" s="170">
        <f>GY28*HA28</f>
        <v>327.45</v>
      </c>
      <c r="HC28" s="170" t="s">
        <v>148</v>
      </c>
      <c r="HD28" s="170">
        <v>12376</v>
      </c>
      <c r="HE28" s="170" t="s">
        <v>149</v>
      </c>
      <c r="HF28" s="170" t="s">
        <v>150</v>
      </c>
      <c r="HG28" s="170">
        <v>5</v>
      </c>
      <c r="HH28" s="170">
        <v>12.97</v>
      </c>
      <c r="HI28" s="170">
        <f>ROUNDDOWN(HH28*($I$10+1),2)</f>
        <v>65.489999999999995</v>
      </c>
      <c r="HJ28" s="170">
        <f>HG28*HI28</f>
        <v>327.45</v>
      </c>
      <c r="HK28" s="170" t="s">
        <v>148</v>
      </c>
      <c r="HL28" s="170">
        <v>12376</v>
      </c>
      <c r="HM28" s="170" t="s">
        <v>149</v>
      </c>
      <c r="HN28" s="170" t="s">
        <v>150</v>
      </c>
      <c r="HO28" s="170">
        <v>5</v>
      </c>
      <c r="HP28" s="170">
        <v>12.97</v>
      </c>
      <c r="HQ28" s="170">
        <f>ROUNDDOWN(HP28*($I$10+1),2)</f>
        <v>65.489999999999995</v>
      </c>
      <c r="HR28" s="170">
        <f>HO28*HQ28</f>
        <v>327.45</v>
      </c>
      <c r="HS28" s="170" t="s">
        <v>148</v>
      </c>
      <c r="HT28" s="170">
        <v>12376</v>
      </c>
      <c r="HU28" s="170" t="s">
        <v>149</v>
      </c>
      <c r="HV28" s="170" t="s">
        <v>150</v>
      </c>
      <c r="HW28" s="170">
        <v>5</v>
      </c>
      <c r="HX28" s="170">
        <v>12.97</v>
      </c>
      <c r="HY28" s="170">
        <f>ROUNDDOWN(HX28*($I$10+1),2)</f>
        <v>65.489999999999995</v>
      </c>
      <c r="HZ28" s="170">
        <f>HW28*HY28</f>
        <v>327.45</v>
      </c>
      <c r="IA28" s="170" t="s">
        <v>148</v>
      </c>
      <c r="IB28" s="170">
        <v>12376</v>
      </c>
      <c r="IC28" s="170" t="s">
        <v>149</v>
      </c>
      <c r="ID28" s="170" t="s">
        <v>150</v>
      </c>
      <c r="IE28" s="170">
        <v>5</v>
      </c>
      <c r="IF28" s="170">
        <v>12.97</v>
      </c>
      <c r="IG28" s="170">
        <f>ROUNDDOWN(IF28*($I$10+1),2)</f>
        <v>65.489999999999995</v>
      </c>
      <c r="IH28" s="170">
        <f>IE28*IG28</f>
        <v>327.45</v>
      </c>
      <c r="II28" s="170" t="s">
        <v>148</v>
      </c>
      <c r="IJ28" s="170">
        <v>12376</v>
      </c>
      <c r="IK28" s="170" t="s">
        <v>149</v>
      </c>
      <c r="IL28" s="170" t="s">
        <v>150</v>
      </c>
      <c r="IM28" s="170">
        <v>5</v>
      </c>
      <c r="IN28" s="170">
        <v>12.97</v>
      </c>
      <c r="IO28" s="170">
        <f>ROUNDDOWN(IN28*($I$10+1),2)</f>
        <v>65.489999999999995</v>
      </c>
      <c r="IP28" s="170">
        <f>IM28*IO28</f>
        <v>327.45</v>
      </c>
      <c r="IQ28" s="170" t="s">
        <v>148</v>
      </c>
      <c r="IR28" s="170">
        <v>12376</v>
      </c>
      <c r="IS28" s="170" t="s">
        <v>149</v>
      </c>
      <c r="IT28" s="170" t="s">
        <v>150</v>
      </c>
      <c r="IU28" s="170">
        <v>5</v>
      </c>
      <c r="IV28" s="170">
        <v>12.97</v>
      </c>
      <c r="IW28" s="170">
        <f>ROUNDDOWN(IV28*($I$10+1),2)</f>
        <v>65.489999999999995</v>
      </c>
      <c r="IX28" s="170">
        <f>IU28*IW28</f>
        <v>327.45</v>
      </c>
      <c r="IY28" s="170" t="s">
        <v>148</v>
      </c>
      <c r="IZ28" s="170">
        <v>12376</v>
      </c>
      <c r="JA28" s="170" t="s">
        <v>149</v>
      </c>
      <c r="JB28" s="170" t="s">
        <v>150</v>
      </c>
      <c r="JC28" s="170">
        <v>5</v>
      </c>
      <c r="JD28" s="170">
        <v>12.97</v>
      </c>
      <c r="JE28" s="170">
        <f>ROUNDDOWN(JD28*($I$10+1),2)</f>
        <v>65.489999999999995</v>
      </c>
      <c r="JF28" s="170">
        <f>JC28*JE28</f>
        <v>327.45</v>
      </c>
      <c r="JG28" s="170" t="s">
        <v>148</v>
      </c>
      <c r="JH28" s="170">
        <v>12376</v>
      </c>
      <c r="JI28" s="170" t="s">
        <v>149</v>
      </c>
      <c r="JJ28" s="170" t="s">
        <v>150</v>
      </c>
      <c r="JK28" s="170">
        <v>5</v>
      </c>
      <c r="JL28" s="170">
        <v>12.97</v>
      </c>
      <c r="JM28" s="170">
        <f>ROUNDDOWN(JL28*($I$10+1),2)</f>
        <v>65.489999999999995</v>
      </c>
      <c r="JN28" s="170">
        <f>JK28*JM28</f>
        <v>327.45</v>
      </c>
      <c r="JO28" s="170" t="s">
        <v>148</v>
      </c>
      <c r="JP28" s="170">
        <v>12376</v>
      </c>
      <c r="JQ28" s="170" t="s">
        <v>149</v>
      </c>
      <c r="JR28" s="170" t="s">
        <v>150</v>
      </c>
      <c r="JS28" s="170">
        <v>5</v>
      </c>
      <c r="JT28" s="170">
        <v>12.97</v>
      </c>
      <c r="JU28" s="170">
        <f>ROUNDDOWN(JT28*($I$10+1),2)</f>
        <v>65.489999999999995</v>
      </c>
      <c r="JV28" s="170">
        <f>JS28*JU28</f>
        <v>327.45</v>
      </c>
      <c r="JW28" s="170" t="s">
        <v>148</v>
      </c>
      <c r="JX28" s="170">
        <v>12376</v>
      </c>
      <c r="JY28" s="170" t="s">
        <v>149</v>
      </c>
      <c r="JZ28" s="170" t="s">
        <v>150</v>
      </c>
      <c r="KA28" s="170">
        <v>5</v>
      </c>
      <c r="KB28" s="170">
        <v>12.97</v>
      </c>
      <c r="KC28" s="170">
        <f>ROUNDDOWN(KB28*($I$10+1),2)</f>
        <v>65.489999999999995</v>
      </c>
      <c r="KD28" s="170">
        <f>KA28*KC28</f>
        <v>327.45</v>
      </c>
      <c r="KE28" s="170" t="s">
        <v>148</v>
      </c>
      <c r="KF28" s="170">
        <v>12376</v>
      </c>
      <c r="KG28" s="170" t="s">
        <v>149</v>
      </c>
      <c r="KH28" s="170" t="s">
        <v>150</v>
      </c>
      <c r="KI28" s="170">
        <v>5</v>
      </c>
      <c r="KJ28" s="170">
        <v>12.97</v>
      </c>
      <c r="KK28" s="170">
        <f>ROUNDDOWN(KJ28*($I$10+1),2)</f>
        <v>65.489999999999995</v>
      </c>
      <c r="KL28" s="170">
        <f>KI28*KK28</f>
        <v>327.45</v>
      </c>
      <c r="KM28" s="170" t="s">
        <v>148</v>
      </c>
      <c r="KN28" s="170">
        <v>12376</v>
      </c>
      <c r="KO28" s="170" t="s">
        <v>149</v>
      </c>
      <c r="KP28" s="170" t="s">
        <v>150</v>
      </c>
      <c r="KQ28" s="170">
        <v>5</v>
      </c>
      <c r="KR28" s="170">
        <v>12.97</v>
      </c>
      <c r="KS28" s="170">
        <f>ROUNDDOWN(KR28*($I$10+1),2)</f>
        <v>65.489999999999995</v>
      </c>
      <c r="KT28" s="170">
        <f>KQ28*KS28</f>
        <v>327.45</v>
      </c>
      <c r="KU28" s="170" t="s">
        <v>148</v>
      </c>
      <c r="KV28" s="170">
        <v>12376</v>
      </c>
      <c r="KW28" s="170" t="s">
        <v>149</v>
      </c>
      <c r="KX28" s="170" t="s">
        <v>150</v>
      </c>
      <c r="KY28" s="170">
        <v>5</v>
      </c>
      <c r="KZ28" s="170">
        <v>12.97</v>
      </c>
      <c r="LA28" s="170">
        <f>ROUNDDOWN(KZ28*($I$10+1),2)</f>
        <v>65.489999999999995</v>
      </c>
      <c r="LB28" s="170">
        <f>KY28*LA28</f>
        <v>327.45</v>
      </c>
      <c r="LC28" s="170" t="s">
        <v>148</v>
      </c>
      <c r="LD28" s="170">
        <v>12376</v>
      </c>
      <c r="LE28" s="170" t="s">
        <v>149</v>
      </c>
      <c r="LF28" s="170" t="s">
        <v>150</v>
      </c>
      <c r="LG28" s="170">
        <v>5</v>
      </c>
      <c r="LH28" s="170">
        <v>12.97</v>
      </c>
      <c r="LI28" s="170">
        <f>ROUNDDOWN(LH28*($I$10+1),2)</f>
        <v>65.489999999999995</v>
      </c>
      <c r="LJ28" s="170">
        <f>LG28*LI28</f>
        <v>327.45</v>
      </c>
      <c r="LK28" s="170" t="s">
        <v>148</v>
      </c>
      <c r="LL28" s="170">
        <v>12376</v>
      </c>
      <c r="LM28" s="170" t="s">
        <v>149</v>
      </c>
      <c r="LN28" s="170" t="s">
        <v>150</v>
      </c>
      <c r="LO28" s="170">
        <v>5</v>
      </c>
      <c r="LP28" s="170">
        <v>12.97</v>
      </c>
      <c r="LQ28" s="170">
        <f>ROUNDDOWN(LP28*($I$10+1),2)</f>
        <v>65.489999999999995</v>
      </c>
      <c r="LR28" s="170">
        <f>LO28*LQ28</f>
        <v>327.45</v>
      </c>
      <c r="LS28" s="170" t="s">
        <v>148</v>
      </c>
      <c r="LT28" s="170">
        <v>12376</v>
      </c>
      <c r="LU28" s="170" t="s">
        <v>149</v>
      </c>
      <c r="LV28" s="170" t="s">
        <v>150</v>
      </c>
      <c r="LW28" s="170">
        <v>5</v>
      </c>
      <c r="LX28" s="170">
        <v>12.97</v>
      </c>
      <c r="LY28" s="170">
        <f>ROUNDDOWN(LX28*($I$10+1),2)</f>
        <v>65.489999999999995</v>
      </c>
      <c r="LZ28" s="170">
        <f>LW28*LY28</f>
        <v>327.45</v>
      </c>
      <c r="MA28" s="170" t="s">
        <v>148</v>
      </c>
      <c r="MB28" s="170">
        <v>12376</v>
      </c>
      <c r="MC28" s="170" t="s">
        <v>149</v>
      </c>
      <c r="MD28" s="170" t="s">
        <v>150</v>
      </c>
      <c r="ME28" s="170">
        <v>5</v>
      </c>
      <c r="MF28" s="170">
        <v>12.97</v>
      </c>
      <c r="MG28" s="170">
        <f>ROUNDDOWN(MF28*($I$10+1),2)</f>
        <v>65.489999999999995</v>
      </c>
      <c r="MH28" s="170">
        <f>ME28*MG28</f>
        <v>327.45</v>
      </c>
      <c r="MI28" s="170" t="s">
        <v>148</v>
      </c>
      <c r="MJ28" s="170">
        <v>12376</v>
      </c>
      <c r="MK28" s="170" t="s">
        <v>149</v>
      </c>
      <c r="ML28" s="170" t="s">
        <v>150</v>
      </c>
      <c r="MM28" s="170">
        <v>5</v>
      </c>
      <c r="MN28" s="170">
        <v>12.97</v>
      </c>
      <c r="MO28" s="170">
        <f>ROUNDDOWN(MN28*($I$10+1),2)</f>
        <v>65.489999999999995</v>
      </c>
      <c r="MP28" s="170">
        <f>MM28*MO28</f>
        <v>327.45</v>
      </c>
      <c r="MQ28" s="170" t="s">
        <v>148</v>
      </c>
      <c r="MR28" s="170">
        <v>12376</v>
      </c>
      <c r="MS28" s="170" t="s">
        <v>149</v>
      </c>
      <c r="MT28" s="170" t="s">
        <v>150</v>
      </c>
      <c r="MU28" s="170">
        <v>5</v>
      </c>
      <c r="MV28" s="170">
        <v>12.97</v>
      </c>
      <c r="MW28" s="170">
        <f>ROUNDDOWN(MV28*($I$10+1),2)</f>
        <v>65.489999999999995</v>
      </c>
      <c r="MX28" s="170">
        <f>MU28*MW28</f>
        <v>327.45</v>
      </c>
      <c r="MY28" s="170" t="s">
        <v>148</v>
      </c>
      <c r="MZ28" s="170">
        <v>12376</v>
      </c>
      <c r="NA28" s="170" t="s">
        <v>149</v>
      </c>
      <c r="NB28" s="170" t="s">
        <v>150</v>
      </c>
      <c r="NC28" s="170">
        <v>5</v>
      </c>
      <c r="ND28" s="170">
        <v>12.97</v>
      </c>
      <c r="NE28" s="170">
        <f>ROUNDDOWN(ND28*($I$10+1),2)</f>
        <v>65.489999999999995</v>
      </c>
      <c r="NF28" s="170">
        <f>NC28*NE28</f>
        <v>327.45</v>
      </c>
      <c r="NG28" s="170" t="s">
        <v>148</v>
      </c>
      <c r="NH28" s="170">
        <v>12376</v>
      </c>
      <c r="NI28" s="170" t="s">
        <v>149</v>
      </c>
      <c r="NJ28" s="170" t="s">
        <v>150</v>
      </c>
      <c r="NK28" s="170">
        <v>5</v>
      </c>
      <c r="NL28" s="170">
        <v>12.97</v>
      </c>
      <c r="NM28" s="170">
        <f>ROUNDDOWN(NL28*($I$10+1),2)</f>
        <v>65.489999999999995</v>
      </c>
      <c r="NN28" s="170">
        <f>NK28*NM28</f>
        <v>327.45</v>
      </c>
      <c r="NO28" s="170" t="s">
        <v>148</v>
      </c>
      <c r="NP28" s="170">
        <v>12376</v>
      </c>
      <c r="NQ28" s="170" t="s">
        <v>149</v>
      </c>
      <c r="NR28" s="170" t="s">
        <v>150</v>
      </c>
      <c r="NS28" s="170">
        <v>5</v>
      </c>
      <c r="NT28" s="170">
        <v>12.97</v>
      </c>
      <c r="NU28" s="170">
        <f>ROUNDDOWN(NT28*($I$10+1),2)</f>
        <v>65.489999999999995</v>
      </c>
      <c r="NV28" s="170">
        <f>NS28*NU28</f>
        <v>327.45</v>
      </c>
      <c r="NW28" s="170" t="s">
        <v>148</v>
      </c>
      <c r="NX28" s="170">
        <v>12376</v>
      </c>
      <c r="NY28" s="170" t="s">
        <v>149</v>
      </c>
      <c r="NZ28" s="170" t="s">
        <v>150</v>
      </c>
      <c r="OA28" s="170">
        <v>5</v>
      </c>
      <c r="OB28" s="170">
        <v>12.97</v>
      </c>
      <c r="OC28" s="170">
        <f>ROUNDDOWN(OB28*($I$10+1),2)</f>
        <v>65.489999999999995</v>
      </c>
      <c r="OD28" s="170">
        <f>OA28*OC28</f>
        <v>327.45</v>
      </c>
      <c r="OE28" s="170" t="s">
        <v>148</v>
      </c>
      <c r="OF28" s="170">
        <v>12376</v>
      </c>
      <c r="OG28" s="170" t="s">
        <v>149</v>
      </c>
      <c r="OH28" s="170" t="s">
        <v>150</v>
      </c>
      <c r="OI28" s="170">
        <v>5</v>
      </c>
      <c r="OJ28" s="170">
        <v>12.97</v>
      </c>
      <c r="OK28" s="170">
        <f>ROUNDDOWN(OJ28*($I$10+1),2)</f>
        <v>65.489999999999995</v>
      </c>
      <c r="OL28" s="170">
        <f>OI28*OK28</f>
        <v>327.45</v>
      </c>
      <c r="OM28" s="170" t="s">
        <v>148</v>
      </c>
      <c r="ON28" s="170">
        <v>12376</v>
      </c>
      <c r="OO28" s="170" t="s">
        <v>149</v>
      </c>
      <c r="OP28" s="170" t="s">
        <v>150</v>
      </c>
      <c r="OQ28" s="170">
        <v>5</v>
      </c>
      <c r="OR28" s="170">
        <v>12.97</v>
      </c>
      <c r="OS28" s="170">
        <f>ROUNDDOWN(OR28*($I$10+1),2)</f>
        <v>65.489999999999995</v>
      </c>
      <c r="OT28" s="170">
        <f>OQ28*OS28</f>
        <v>327.45</v>
      </c>
      <c r="OU28" s="170" t="s">
        <v>148</v>
      </c>
      <c r="OV28" s="170">
        <v>12376</v>
      </c>
      <c r="OW28" s="170" t="s">
        <v>149</v>
      </c>
      <c r="OX28" s="170" t="s">
        <v>150</v>
      </c>
      <c r="OY28" s="170">
        <v>5</v>
      </c>
      <c r="OZ28" s="170">
        <v>12.97</v>
      </c>
      <c r="PA28" s="170">
        <f>ROUNDDOWN(OZ28*($I$10+1),2)</f>
        <v>65.489999999999995</v>
      </c>
      <c r="PB28" s="170">
        <f>OY28*PA28</f>
        <v>327.45</v>
      </c>
      <c r="PC28" s="170" t="s">
        <v>148</v>
      </c>
      <c r="PD28" s="170">
        <v>12376</v>
      </c>
      <c r="PE28" s="170" t="s">
        <v>149</v>
      </c>
      <c r="PF28" s="170" t="s">
        <v>150</v>
      </c>
      <c r="PG28" s="170">
        <v>5</v>
      </c>
      <c r="PH28" s="170">
        <v>12.97</v>
      </c>
      <c r="PI28" s="170">
        <f>ROUNDDOWN(PH28*($I$10+1),2)</f>
        <v>65.489999999999995</v>
      </c>
      <c r="PJ28" s="170">
        <f>PG28*PI28</f>
        <v>327.45</v>
      </c>
      <c r="PK28" s="170" t="s">
        <v>148</v>
      </c>
      <c r="PL28" s="170">
        <v>12376</v>
      </c>
      <c r="PM28" s="170" t="s">
        <v>149</v>
      </c>
      <c r="PN28" s="170" t="s">
        <v>150</v>
      </c>
      <c r="PO28" s="170">
        <v>5</v>
      </c>
      <c r="PP28" s="170">
        <v>12.97</v>
      </c>
      <c r="PQ28" s="170">
        <f>ROUNDDOWN(PP28*($I$10+1),2)</f>
        <v>65.489999999999995</v>
      </c>
      <c r="PR28" s="170">
        <f>PO28*PQ28</f>
        <v>327.45</v>
      </c>
      <c r="PS28" s="170" t="s">
        <v>148</v>
      </c>
      <c r="PT28" s="170">
        <v>12376</v>
      </c>
      <c r="PU28" s="170" t="s">
        <v>149</v>
      </c>
      <c r="PV28" s="170" t="s">
        <v>150</v>
      </c>
      <c r="PW28" s="170">
        <v>5</v>
      </c>
      <c r="PX28" s="170">
        <v>12.97</v>
      </c>
      <c r="PY28" s="170">
        <f>ROUNDDOWN(PX28*($I$10+1),2)</f>
        <v>65.489999999999995</v>
      </c>
      <c r="PZ28" s="170">
        <f>PW28*PY28</f>
        <v>327.45</v>
      </c>
      <c r="QA28" s="170" t="s">
        <v>148</v>
      </c>
      <c r="QB28" s="170">
        <v>12376</v>
      </c>
      <c r="QC28" s="170" t="s">
        <v>149</v>
      </c>
      <c r="QD28" s="170" t="s">
        <v>150</v>
      </c>
      <c r="QE28" s="170">
        <v>5</v>
      </c>
      <c r="QF28" s="170">
        <v>12.97</v>
      </c>
      <c r="QG28" s="170">
        <f>ROUNDDOWN(QF28*($I$10+1),2)</f>
        <v>65.489999999999995</v>
      </c>
      <c r="QH28" s="170">
        <f>QE28*QG28</f>
        <v>327.45</v>
      </c>
      <c r="QI28" s="170" t="s">
        <v>148</v>
      </c>
      <c r="QJ28" s="170">
        <v>12376</v>
      </c>
      <c r="QK28" s="170" t="s">
        <v>149</v>
      </c>
      <c r="QL28" s="170" t="s">
        <v>150</v>
      </c>
      <c r="QM28" s="170">
        <v>5</v>
      </c>
      <c r="QN28" s="170">
        <v>12.97</v>
      </c>
      <c r="QO28" s="170">
        <f>ROUNDDOWN(QN28*($I$10+1),2)</f>
        <v>65.489999999999995</v>
      </c>
      <c r="QP28" s="170">
        <f>QM28*QO28</f>
        <v>327.45</v>
      </c>
      <c r="QQ28" s="170" t="s">
        <v>148</v>
      </c>
      <c r="QR28" s="170">
        <v>12376</v>
      </c>
      <c r="QS28" s="170" t="s">
        <v>149</v>
      </c>
      <c r="QT28" s="170" t="s">
        <v>150</v>
      </c>
      <c r="QU28" s="170">
        <v>5</v>
      </c>
      <c r="QV28" s="170">
        <v>12.97</v>
      </c>
      <c r="QW28" s="170">
        <f>ROUNDDOWN(QV28*($I$10+1),2)</f>
        <v>65.489999999999995</v>
      </c>
      <c r="QX28" s="170">
        <f>QU28*QW28</f>
        <v>327.45</v>
      </c>
      <c r="QY28" s="170" t="s">
        <v>148</v>
      </c>
      <c r="QZ28" s="170">
        <v>12376</v>
      </c>
      <c r="RA28" s="170" t="s">
        <v>149</v>
      </c>
      <c r="RB28" s="170" t="s">
        <v>150</v>
      </c>
      <c r="RC28" s="170">
        <v>5</v>
      </c>
      <c r="RD28" s="170">
        <v>12.97</v>
      </c>
      <c r="RE28" s="170">
        <f>ROUNDDOWN(RD28*($I$10+1),2)</f>
        <v>65.489999999999995</v>
      </c>
      <c r="RF28" s="170">
        <f>RC28*RE28</f>
        <v>327.45</v>
      </c>
      <c r="RG28" s="170" t="s">
        <v>148</v>
      </c>
      <c r="RH28" s="170">
        <v>12376</v>
      </c>
      <c r="RI28" s="170" t="s">
        <v>149</v>
      </c>
      <c r="RJ28" s="170" t="s">
        <v>150</v>
      </c>
      <c r="RK28" s="170">
        <v>5</v>
      </c>
      <c r="RL28" s="170">
        <v>12.97</v>
      </c>
      <c r="RM28" s="170">
        <f>ROUNDDOWN(RL28*($I$10+1),2)</f>
        <v>65.489999999999995</v>
      </c>
      <c r="RN28" s="170">
        <f>RK28*RM28</f>
        <v>327.45</v>
      </c>
      <c r="RO28" s="170" t="s">
        <v>148</v>
      </c>
      <c r="RP28" s="170">
        <v>12376</v>
      </c>
      <c r="RQ28" s="170" t="s">
        <v>149</v>
      </c>
      <c r="RR28" s="170" t="s">
        <v>150</v>
      </c>
      <c r="RS28" s="170">
        <v>5</v>
      </c>
      <c r="RT28" s="170">
        <v>12.97</v>
      </c>
      <c r="RU28" s="170">
        <f>ROUNDDOWN(RT28*($I$10+1),2)</f>
        <v>65.489999999999995</v>
      </c>
      <c r="RV28" s="170">
        <f>RS28*RU28</f>
        <v>327.45</v>
      </c>
      <c r="RW28" s="170" t="s">
        <v>148</v>
      </c>
      <c r="RX28" s="170">
        <v>12376</v>
      </c>
      <c r="RY28" s="170" t="s">
        <v>149</v>
      </c>
      <c r="RZ28" s="170" t="s">
        <v>150</v>
      </c>
      <c r="SA28" s="170">
        <v>5</v>
      </c>
      <c r="SB28" s="170">
        <v>12.97</v>
      </c>
      <c r="SC28" s="170">
        <f>ROUNDDOWN(SB28*($I$10+1),2)</f>
        <v>65.489999999999995</v>
      </c>
      <c r="SD28" s="170">
        <f>SA28*SC28</f>
        <v>327.45</v>
      </c>
      <c r="SE28" s="170" t="s">
        <v>148</v>
      </c>
      <c r="SF28" s="170">
        <v>12376</v>
      </c>
      <c r="SG28" s="170" t="s">
        <v>149</v>
      </c>
      <c r="SH28" s="170" t="s">
        <v>150</v>
      </c>
      <c r="SI28" s="170">
        <v>5</v>
      </c>
      <c r="SJ28" s="170">
        <v>12.97</v>
      </c>
      <c r="SK28" s="170">
        <f>ROUNDDOWN(SJ28*($I$10+1),2)</f>
        <v>65.489999999999995</v>
      </c>
      <c r="SL28" s="170">
        <f>SI28*SK28</f>
        <v>327.45</v>
      </c>
      <c r="SM28" s="170" t="s">
        <v>148</v>
      </c>
      <c r="SN28" s="170">
        <v>12376</v>
      </c>
      <c r="SO28" s="170" t="s">
        <v>149</v>
      </c>
      <c r="SP28" s="170" t="s">
        <v>150</v>
      </c>
      <c r="SQ28" s="170">
        <v>5</v>
      </c>
      <c r="SR28" s="170">
        <v>12.97</v>
      </c>
      <c r="SS28" s="170">
        <f>ROUNDDOWN(SR28*($I$10+1),2)</f>
        <v>65.489999999999995</v>
      </c>
      <c r="ST28" s="170">
        <f>SQ28*SS28</f>
        <v>327.45</v>
      </c>
      <c r="SU28" s="170" t="s">
        <v>148</v>
      </c>
      <c r="SV28" s="170">
        <v>12376</v>
      </c>
      <c r="SW28" s="170" t="s">
        <v>149</v>
      </c>
      <c r="SX28" s="170" t="s">
        <v>150</v>
      </c>
      <c r="SY28" s="170">
        <v>5</v>
      </c>
      <c r="SZ28" s="170">
        <v>12.97</v>
      </c>
      <c r="TA28" s="170">
        <f>ROUNDDOWN(SZ28*($I$10+1),2)</f>
        <v>65.489999999999995</v>
      </c>
      <c r="TB28" s="170">
        <f>SY28*TA28</f>
        <v>327.45</v>
      </c>
      <c r="TC28" s="170" t="s">
        <v>148</v>
      </c>
      <c r="TD28" s="170">
        <v>12376</v>
      </c>
      <c r="TE28" s="170" t="s">
        <v>149</v>
      </c>
      <c r="TF28" s="170" t="s">
        <v>150</v>
      </c>
      <c r="TG28" s="170">
        <v>5</v>
      </c>
      <c r="TH28" s="170">
        <v>12.97</v>
      </c>
      <c r="TI28" s="170">
        <f>ROUNDDOWN(TH28*($I$10+1),2)</f>
        <v>65.489999999999995</v>
      </c>
      <c r="TJ28" s="170">
        <f>TG28*TI28</f>
        <v>327.45</v>
      </c>
      <c r="TK28" s="170" t="s">
        <v>148</v>
      </c>
      <c r="TL28" s="170">
        <v>12376</v>
      </c>
      <c r="TM28" s="170" t="s">
        <v>149</v>
      </c>
      <c r="TN28" s="170" t="s">
        <v>150</v>
      </c>
      <c r="TO28" s="170">
        <v>5</v>
      </c>
      <c r="TP28" s="170">
        <v>12.97</v>
      </c>
      <c r="TQ28" s="170">
        <f>ROUNDDOWN(TP28*($I$10+1),2)</f>
        <v>65.489999999999995</v>
      </c>
      <c r="TR28" s="170">
        <f>TO28*TQ28</f>
        <v>327.45</v>
      </c>
      <c r="TS28" s="170" t="s">
        <v>148</v>
      </c>
      <c r="TT28" s="170">
        <v>12376</v>
      </c>
      <c r="TU28" s="170" t="s">
        <v>149</v>
      </c>
      <c r="TV28" s="170" t="s">
        <v>150</v>
      </c>
      <c r="TW28" s="170">
        <v>5</v>
      </c>
      <c r="TX28" s="170">
        <v>12.97</v>
      </c>
      <c r="TY28" s="170">
        <f>ROUNDDOWN(TX28*($I$10+1),2)</f>
        <v>65.489999999999995</v>
      </c>
      <c r="TZ28" s="170">
        <f>TW28*TY28</f>
        <v>327.45</v>
      </c>
      <c r="UA28" s="170" t="s">
        <v>148</v>
      </c>
      <c r="UB28" s="170">
        <v>12376</v>
      </c>
      <c r="UC28" s="170" t="s">
        <v>149</v>
      </c>
      <c r="UD28" s="170" t="s">
        <v>150</v>
      </c>
      <c r="UE28" s="170">
        <v>5</v>
      </c>
      <c r="UF28" s="170">
        <v>12.97</v>
      </c>
      <c r="UG28" s="170">
        <f>ROUNDDOWN(UF28*($I$10+1),2)</f>
        <v>65.489999999999995</v>
      </c>
      <c r="UH28" s="170">
        <f>UE28*UG28</f>
        <v>327.45</v>
      </c>
      <c r="UI28" s="170" t="s">
        <v>148</v>
      </c>
      <c r="UJ28" s="170">
        <v>12376</v>
      </c>
      <c r="UK28" s="170" t="s">
        <v>149</v>
      </c>
      <c r="UL28" s="170" t="s">
        <v>150</v>
      </c>
      <c r="UM28" s="170">
        <v>5</v>
      </c>
      <c r="UN28" s="170">
        <v>12.97</v>
      </c>
      <c r="UO28" s="170">
        <f>ROUNDDOWN(UN28*($I$10+1),2)</f>
        <v>65.489999999999995</v>
      </c>
      <c r="UP28" s="170">
        <f>UM28*UO28</f>
        <v>327.45</v>
      </c>
      <c r="UQ28" s="170" t="s">
        <v>148</v>
      </c>
      <c r="UR28" s="170">
        <v>12376</v>
      </c>
      <c r="US28" s="170" t="s">
        <v>149</v>
      </c>
      <c r="UT28" s="170" t="s">
        <v>150</v>
      </c>
      <c r="UU28" s="170">
        <v>5</v>
      </c>
      <c r="UV28" s="170">
        <v>12.97</v>
      </c>
      <c r="UW28" s="170">
        <f>ROUNDDOWN(UV28*($I$10+1),2)</f>
        <v>65.489999999999995</v>
      </c>
      <c r="UX28" s="170">
        <f>UU28*UW28</f>
        <v>327.45</v>
      </c>
      <c r="UY28" s="170" t="s">
        <v>148</v>
      </c>
      <c r="UZ28" s="170">
        <v>12376</v>
      </c>
      <c r="VA28" s="170" t="s">
        <v>149</v>
      </c>
      <c r="VB28" s="170" t="s">
        <v>150</v>
      </c>
      <c r="VC28" s="170">
        <v>5</v>
      </c>
      <c r="VD28" s="170">
        <v>12.97</v>
      </c>
      <c r="VE28" s="170">
        <f>ROUNDDOWN(VD28*($I$10+1),2)</f>
        <v>65.489999999999995</v>
      </c>
      <c r="VF28" s="170">
        <f>VC28*VE28</f>
        <v>327.45</v>
      </c>
      <c r="VG28" s="170" t="s">
        <v>148</v>
      </c>
      <c r="VH28" s="170">
        <v>12376</v>
      </c>
      <c r="VI28" s="170" t="s">
        <v>149</v>
      </c>
      <c r="VJ28" s="170" t="s">
        <v>150</v>
      </c>
      <c r="VK28" s="170">
        <v>5</v>
      </c>
      <c r="VL28" s="170">
        <v>12.97</v>
      </c>
      <c r="VM28" s="170">
        <f>ROUNDDOWN(VL28*($I$10+1),2)</f>
        <v>65.489999999999995</v>
      </c>
      <c r="VN28" s="170">
        <f>VK28*VM28</f>
        <v>327.45</v>
      </c>
      <c r="VO28" s="170" t="s">
        <v>148</v>
      </c>
      <c r="VP28" s="170">
        <v>12376</v>
      </c>
      <c r="VQ28" s="170" t="s">
        <v>149</v>
      </c>
      <c r="VR28" s="170" t="s">
        <v>150</v>
      </c>
      <c r="VS28" s="170">
        <v>5</v>
      </c>
      <c r="VT28" s="170">
        <v>12.97</v>
      </c>
      <c r="VU28" s="170">
        <f>ROUNDDOWN(VT28*($I$10+1),2)</f>
        <v>65.489999999999995</v>
      </c>
      <c r="VV28" s="170">
        <f>VS28*VU28</f>
        <v>327.45</v>
      </c>
      <c r="VW28" s="170" t="s">
        <v>148</v>
      </c>
      <c r="VX28" s="170">
        <v>12376</v>
      </c>
      <c r="VY28" s="170" t="s">
        <v>149</v>
      </c>
      <c r="VZ28" s="170" t="s">
        <v>150</v>
      </c>
      <c r="WA28" s="170">
        <v>5</v>
      </c>
      <c r="WB28" s="170">
        <v>12.97</v>
      </c>
      <c r="WC28" s="170">
        <f>ROUNDDOWN(WB28*($I$10+1),2)</f>
        <v>65.489999999999995</v>
      </c>
      <c r="WD28" s="170">
        <f>WA28*WC28</f>
        <v>327.45</v>
      </c>
      <c r="WE28" s="170" t="s">
        <v>148</v>
      </c>
      <c r="WF28" s="170">
        <v>12376</v>
      </c>
      <c r="WG28" s="170" t="s">
        <v>149</v>
      </c>
      <c r="WH28" s="170" t="s">
        <v>150</v>
      </c>
      <c r="WI28" s="170">
        <v>5</v>
      </c>
      <c r="WJ28" s="170">
        <v>12.97</v>
      </c>
      <c r="WK28" s="170">
        <f>ROUNDDOWN(WJ28*($I$10+1),2)</f>
        <v>65.489999999999995</v>
      </c>
      <c r="WL28" s="170">
        <f>WI28*WK28</f>
        <v>327.45</v>
      </c>
      <c r="WM28" s="170" t="s">
        <v>148</v>
      </c>
      <c r="WN28" s="170">
        <v>12376</v>
      </c>
      <c r="WO28" s="170" t="s">
        <v>149</v>
      </c>
      <c r="WP28" s="170" t="s">
        <v>150</v>
      </c>
      <c r="WQ28" s="170">
        <v>5</v>
      </c>
      <c r="WR28" s="170">
        <v>12.97</v>
      </c>
      <c r="WS28" s="170">
        <f>ROUNDDOWN(WR28*($I$10+1),2)</f>
        <v>65.489999999999995</v>
      </c>
      <c r="WT28" s="170">
        <f>WQ28*WS28</f>
        <v>327.45</v>
      </c>
      <c r="WU28" s="170" t="s">
        <v>148</v>
      </c>
      <c r="WV28" s="170">
        <v>12376</v>
      </c>
      <c r="WW28" s="170" t="s">
        <v>149</v>
      </c>
      <c r="WX28" s="170" t="s">
        <v>150</v>
      </c>
      <c r="WY28" s="170">
        <v>5</v>
      </c>
      <c r="WZ28" s="170">
        <v>12.97</v>
      </c>
      <c r="XA28" s="170">
        <f>ROUNDDOWN(WZ28*($I$10+1),2)</f>
        <v>65.489999999999995</v>
      </c>
      <c r="XB28" s="170">
        <f>WY28*XA28</f>
        <v>327.45</v>
      </c>
      <c r="XC28" s="170" t="s">
        <v>148</v>
      </c>
      <c r="XD28" s="170">
        <v>12376</v>
      </c>
      <c r="XE28" s="170" t="s">
        <v>149</v>
      </c>
      <c r="XF28" s="170" t="s">
        <v>150</v>
      </c>
      <c r="XG28" s="170">
        <v>5</v>
      </c>
      <c r="XH28" s="170">
        <v>12.97</v>
      </c>
      <c r="XI28" s="170">
        <f>ROUNDDOWN(XH28*($I$10+1),2)</f>
        <v>65.489999999999995</v>
      </c>
      <c r="XJ28" s="170">
        <f>XG28*XI28</f>
        <v>327.45</v>
      </c>
      <c r="XK28" s="170" t="s">
        <v>148</v>
      </c>
      <c r="XL28" s="170">
        <v>12376</v>
      </c>
      <c r="XM28" s="170" t="s">
        <v>149</v>
      </c>
      <c r="XN28" s="170" t="s">
        <v>150</v>
      </c>
      <c r="XO28" s="170">
        <v>5</v>
      </c>
      <c r="XP28" s="170">
        <v>12.97</v>
      </c>
      <c r="XQ28" s="170">
        <f>ROUNDDOWN(XP28*($I$10+1),2)</f>
        <v>65.489999999999995</v>
      </c>
      <c r="XR28" s="170">
        <f>XO28*XQ28</f>
        <v>327.45</v>
      </c>
      <c r="XS28" s="170" t="s">
        <v>148</v>
      </c>
      <c r="XT28" s="170">
        <v>12376</v>
      </c>
      <c r="XU28" s="170" t="s">
        <v>149</v>
      </c>
      <c r="XV28" s="170" t="s">
        <v>150</v>
      </c>
      <c r="XW28" s="170">
        <v>5</v>
      </c>
      <c r="XX28" s="170">
        <v>12.97</v>
      </c>
      <c r="XY28" s="170">
        <f>ROUNDDOWN(XX28*($I$10+1),2)</f>
        <v>65.489999999999995</v>
      </c>
      <c r="XZ28" s="170">
        <f>XW28*XY28</f>
        <v>327.45</v>
      </c>
      <c r="YA28" s="170" t="s">
        <v>148</v>
      </c>
      <c r="YB28" s="170">
        <v>12376</v>
      </c>
      <c r="YC28" s="170" t="s">
        <v>149</v>
      </c>
      <c r="YD28" s="170" t="s">
        <v>150</v>
      </c>
      <c r="YE28" s="170">
        <v>5</v>
      </c>
      <c r="YF28" s="170">
        <v>12.97</v>
      </c>
      <c r="YG28" s="170">
        <f>ROUNDDOWN(YF28*($I$10+1),2)</f>
        <v>65.489999999999995</v>
      </c>
      <c r="YH28" s="170">
        <f>YE28*YG28</f>
        <v>327.45</v>
      </c>
      <c r="YI28" s="170" t="s">
        <v>148</v>
      </c>
      <c r="YJ28" s="170">
        <v>12376</v>
      </c>
      <c r="YK28" s="170" t="s">
        <v>149</v>
      </c>
      <c r="YL28" s="170" t="s">
        <v>150</v>
      </c>
      <c r="YM28" s="170">
        <v>5</v>
      </c>
      <c r="YN28" s="170">
        <v>12.97</v>
      </c>
      <c r="YO28" s="170">
        <f>ROUNDDOWN(YN28*($I$10+1),2)</f>
        <v>65.489999999999995</v>
      </c>
      <c r="YP28" s="170">
        <f>YM28*YO28</f>
        <v>327.45</v>
      </c>
      <c r="YQ28" s="170" t="s">
        <v>148</v>
      </c>
      <c r="YR28" s="170">
        <v>12376</v>
      </c>
      <c r="YS28" s="170" t="s">
        <v>149</v>
      </c>
      <c r="YT28" s="170" t="s">
        <v>150</v>
      </c>
      <c r="YU28" s="170">
        <v>5</v>
      </c>
      <c r="YV28" s="170">
        <v>12.97</v>
      </c>
      <c r="YW28" s="170">
        <f>ROUNDDOWN(YV28*($I$10+1),2)</f>
        <v>65.489999999999995</v>
      </c>
      <c r="YX28" s="170">
        <f>YU28*YW28</f>
        <v>327.45</v>
      </c>
      <c r="YY28" s="170" t="s">
        <v>148</v>
      </c>
      <c r="YZ28" s="170">
        <v>12376</v>
      </c>
      <c r="ZA28" s="170" t="s">
        <v>149</v>
      </c>
      <c r="ZB28" s="170" t="s">
        <v>150</v>
      </c>
      <c r="ZC28" s="170">
        <v>5</v>
      </c>
      <c r="ZD28" s="170">
        <v>12.97</v>
      </c>
      <c r="ZE28" s="170">
        <f>ROUNDDOWN(ZD28*($I$10+1),2)</f>
        <v>65.489999999999995</v>
      </c>
      <c r="ZF28" s="170">
        <f>ZC28*ZE28</f>
        <v>327.45</v>
      </c>
      <c r="ZG28" s="170" t="s">
        <v>148</v>
      </c>
      <c r="ZH28" s="170">
        <v>12376</v>
      </c>
      <c r="ZI28" s="170" t="s">
        <v>149</v>
      </c>
      <c r="ZJ28" s="170" t="s">
        <v>150</v>
      </c>
      <c r="ZK28" s="170">
        <v>5</v>
      </c>
      <c r="ZL28" s="170">
        <v>12.97</v>
      </c>
      <c r="ZM28" s="170">
        <f>ROUNDDOWN(ZL28*($I$10+1),2)</f>
        <v>65.489999999999995</v>
      </c>
      <c r="ZN28" s="170">
        <f>ZK28*ZM28</f>
        <v>327.45</v>
      </c>
      <c r="ZO28" s="170" t="s">
        <v>148</v>
      </c>
      <c r="ZP28" s="170">
        <v>12376</v>
      </c>
      <c r="ZQ28" s="170" t="s">
        <v>149</v>
      </c>
      <c r="ZR28" s="170" t="s">
        <v>150</v>
      </c>
      <c r="ZS28" s="170">
        <v>5</v>
      </c>
      <c r="ZT28" s="170">
        <v>12.97</v>
      </c>
      <c r="ZU28" s="170">
        <f>ROUNDDOWN(ZT28*($I$10+1),2)</f>
        <v>65.489999999999995</v>
      </c>
      <c r="ZV28" s="170">
        <f>ZS28*ZU28</f>
        <v>327.45</v>
      </c>
      <c r="ZW28" s="170" t="s">
        <v>148</v>
      </c>
      <c r="ZX28" s="170">
        <v>12376</v>
      </c>
      <c r="ZY28" s="170" t="s">
        <v>149</v>
      </c>
      <c r="ZZ28" s="170" t="s">
        <v>150</v>
      </c>
      <c r="AAA28" s="170">
        <v>5</v>
      </c>
      <c r="AAB28" s="170">
        <v>12.97</v>
      </c>
      <c r="AAC28" s="170">
        <f>ROUNDDOWN(AAB28*($I$10+1),2)</f>
        <v>65.489999999999995</v>
      </c>
      <c r="AAD28" s="170">
        <f>AAA28*AAC28</f>
        <v>327.45</v>
      </c>
      <c r="AAE28" s="170" t="s">
        <v>148</v>
      </c>
      <c r="AAF28" s="170">
        <v>12376</v>
      </c>
      <c r="AAG28" s="170" t="s">
        <v>149</v>
      </c>
      <c r="AAH28" s="170" t="s">
        <v>150</v>
      </c>
      <c r="AAI28" s="170">
        <v>5</v>
      </c>
      <c r="AAJ28" s="170">
        <v>12.97</v>
      </c>
      <c r="AAK28" s="170">
        <f>ROUNDDOWN(AAJ28*($I$10+1),2)</f>
        <v>65.489999999999995</v>
      </c>
      <c r="AAL28" s="170">
        <f>AAI28*AAK28</f>
        <v>327.45</v>
      </c>
      <c r="AAM28" s="170" t="s">
        <v>148</v>
      </c>
      <c r="AAN28" s="170">
        <v>12376</v>
      </c>
      <c r="AAO28" s="170" t="s">
        <v>149</v>
      </c>
      <c r="AAP28" s="170" t="s">
        <v>150</v>
      </c>
      <c r="AAQ28" s="170">
        <v>5</v>
      </c>
      <c r="AAR28" s="170">
        <v>12.97</v>
      </c>
      <c r="AAS28" s="170">
        <f>ROUNDDOWN(AAR28*($I$10+1),2)</f>
        <v>65.489999999999995</v>
      </c>
      <c r="AAT28" s="170">
        <f>AAQ28*AAS28</f>
        <v>327.45</v>
      </c>
      <c r="AAU28" s="170" t="s">
        <v>148</v>
      </c>
      <c r="AAV28" s="170">
        <v>12376</v>
      </c>
      <c r="AAW28" s="170" t="s">
        <v>149</v>
      </c>
      <c r="AAX28" s="170" t="s">
        <v>150</v>
      </c>
      <c r="AAY28" s="170">
        <v>5</v>
      </c>
      <c r="AAZ28" s="170">
        <v>12.97</v>
      </c>
      <c r="ABA28" s="170">
        <f>ROUNDDOWN(AAZ28*($I$10+1),2)</f>
        <v>65.489999999999995</v>
      </c>
      <c r="ABB28" s="170">
        <f>AAY28*ABA28</f>
        <v>327.45</v>
      </c>
      <c r="ABC28" s="170" t="s">
        <v>148</v>
      </c>
      <c r="ABD28" s="170">
        <v>12376</v>
      </c>
      <c r="ABE28" s="170" t="s">
        <v>149</v>
      </c>
      <c r="ABF28" s="170" t="s">
        <v>150</v>
      </c>
      <c r="ABG28" s="170">
        <v>5</v>
      </c>
      <c r="ABH28" s="170">
        <v>12.97</v>
      </c>
      <c r="ABI28" s="170">
        <f>ROUNDDOWN(ABH28*($I$10+1),2)</f>
        <v>65.489999999999995</v>
      </c>
      <c r="ABJ28" s="170">
        <f>ABG28*ABI28</f>
        <v>327.45</v>
      </c>
      <c r="ABK28" s="170" t="s">
        <v>148</v>
      </c>
      <c r="ABL28" s="170">
        <v>12376</v>
      </c>
      <c r="ABM28" s="170" t="s">
        <v>149</v>
      </c>
      <c r="ABN28" s="170" t="s">
        <v>150</v>
      </c>
      <c r="ABO28" s="170">
        <v>5</v>
      </c>
      <c r="ABP28" s="170">
        <v>12.97</v>
      </c>
      <c r="ABQ28" s="170">
        <f>ROUNDDOWN(ABP28*($I$10+1),2)</f>
        <v>65.489999999999995</v>
      </c>
      <c r="ABR28" s="170">
        <f>ABO28*ABQ28</f>
        <v>327.45</v>
      </c>
      <c r="ABS28" s="170" t="s">
        <v>148</v>
      </c>
      <c r="ABT28" s="170">
        <v>12376</v>
      </c>
      <c r="ABU28" s="170" t="s">
        <v>149</v>
      </c>
      <c r="ABV28" s="170" t="s">
        <v>150</v>
      </c>
      <c r="ABW28" s="170">
        <v>5</v>
      </c>
      <c r="ABX28" s="170">
        <v>12.97</v>
      </c>
      <c r="ABY28" s="170">
        <f>ROUNDDOWN(ABX28*($I$10+1),2)</f>
        <v>65.489999999999995</v>
      </c>
      <c r="ABZ28" s="170">
        <f>ABW28*ABY28</f>
        <v>327.45</v>
      </c>
      <c r="ACA28" s="170" t="s">
        <v>148</v>
      </c>
      <c r="ACB28" s="170">
        <v>12376</v>
      </c>
      <c r="ACC28" s="170" t="s">
        <v>149</v>
      </c>
      <c r="ACD28" s="170" t="s">
        <v>150</v>
      </c>
      <c r="ACE28" s="170">
        <v>5</v>
      </c>
      <c r="ACF28" s="170">
        <v>12.97</v>
      </c>
      <c r="ACG28" s="170">
        <f>ROUNDDOWN(ACF28*($I$10+1),2)</f>
        <v>65.489999999999995</v>
      </c>
      <c r="ACH28" s="170">
        <f>ACE28*ACG28</f>
        <v>327.45</v>
      </c>
      <c r="ACI28" s="170" t="s">
        <v>148</v>
      </c>
      <c r="ACJ28" s="170">
        <v>12376</v>
      </c>
      <c r="ACK28" s="170" t="s">
        <v>149</v>
      </c>
      <c r="ACL28" s="170" t="s">
        <v>150</v>
      </c>
      <c r="ACM28" s="170">
        <v>5</v>
      </c>
      <c r="ACN28" s="170">
        <v>12.97</v>
      </c>
      <c r="ACO28" s="170">
        <f>ROUNDDOWN(ACN28*($I$10+1),2)</f>
        <v>65.489999999999995</v>
      </c>
      <c r="ACP28" s="170">
        <f>ACM28*ACO28</f>
        <v>327.45</v>
      </c>
      <c r="ACQ28" s="170" t="s">
        <v>148</v>
      </c>
      <c r="ACR28" s="170">
        <v>12376</v>
      </c>
      <c r="ACS28" s="170" t="s">
        <v>149</v>
      </c>
      <c r="ACT28" s="170" t="s">
        <v>150</v>
      </c>
      <c r="ACU28" s="170">
        <v>5</v>
      </c>
      <c r="ACV28" s="170">
        <v>12.97</v>
      </c>
      <c r="ACW28" s="170">
        <f>ROUNDDOWN(ACV28*($I$10+1),2)</f>
        <v>65.489999999999995</v>
      </c>
      <c r="ACX28" s="170">
        <f>ACU28*ACW28</f>
        <v>327.45</v>
      </c>
      <c r="ACY28" s="170" t="s">
        <v>148</v>
      </c>
      <c r="ACZ28" s="170">
        <v>12376</v>
      </c>
      <c r="ADA28" s="170" t="s">
        <v>149</v>
      </c>
      <c r="ADB28" s="170" t="s">
        <v>150</v>
      </c>
      <c r="ADC28" s="170">
        <v>5</v>
      </c>
      <c r="ADD28" s="170">
        <v>12.97</v>
      </c>
      <c r="ADE28" s="170">
        <f>ROUNDDOWN(ADD28*($I$10+1),2)</f>
        <v>65.489999999999995</v>
      </c>
      <c r="ADF28" s="170">
        <f>ADC28*ADE28</f>
        <v>327.45</v>
      </c>
      <c r="ADG28" s="170" t="s">
        <v>148</v>
      </c>
      <c r="ADH28" s="170">
        <v>12376</v>
      </c>
      <c r="ADI28" s="170" t="s">
        <v>149</v>
      </c>
      <c r="ADJ28" s="170" t="s">
        <v>150</v>
      </c>
      <c r="ADK28" s="170">
        <v>5</v>
      </c>
      <c r="ADL28" s="170">
        <v>12.97</v>
      </c>
      <c r="ADM28" s="170">
        <f>ROUNDDOWN(ADL28*($I$10+1),2)</f>
        <v>65.489999999999995</v>
      </c>
      <c r="ADN28" s="170">
        <f>ADK28*ADM28</f>
        <v>327.45</v>
      </c>
      <c r="ADO28" s="170" t="s">
        <v>148</v>
      </c>
      <c r="ADP28" s="170">
        <v>12376</v>
      </c>
      <c r="ADQ28" s="170" t="s">
        <v>149</v>
      </c>
      <c r="ADR28" s="170" t="s">
        <v>150</v>
      </c>
      <c r="ADS28" s="170">
        <v>5</v>
      </c>
      <c r="ADT28" s="170">
        <v>12.97</v>
      </c>
      <c r="ADU28" s="170">
        <f>ROUNDDOWN(ADT28*($I$10+1),2)</f>
        <v>65.489999999999995</v>
      </c>
      <c r="ADV28" s="170">
        <f>ADS28*ADU28</f>
        <v>327.45</v>
      </c>
      <c r="ADW28" s="170" t="s">
        <v>148</v>
      </c>
      <c r="ADX28" s="170">
        <v>12376</v>
      </c>
      <c r="ADY28" s="170" t="s">
        <v>149</v>
      </c>
      <c r="ADZ28" s="170" t="s">
        <v>150</v>
      </c>
      <c r="AEA28" s="170">
        <v>5</v>
      </c>
      <c r="AEB28" s="170">
        <v>12.97</v>
      </c>
      <c r="AEC28" s="170">
        <f>ROUNDDOWN(AEB28*($I$10+1),2)</f>
        <v>65.489999999999995</v>
      </c>
      <c r="AED28" s="170">
        <f>AEA28*AEC28</f>
        <v>327.45</v>
      </c>
      <c r="AEE28" s="170" t="s">
        <v>148</v>
      </c>
      <c r="AEF28" s="170">
        <v>12376</v>
      </c>
      <c r="AEG28" s="170" t="s">
        <v>149</v>
      </c>
      <c r="AEH28" s="170" t="s">
        <v>150</v>
      </c>
      <c r="AEI28" s="170">
        <v>5</v>
      </c>
      <c r="AEJ28" s="170">
        <v>12.97</v>
      </c>
      <c r="AEK28" s="170">
        <f>ROUNDDOWN(AEJ28*($I$10+1),2)</f>
        <v>65.489999999999995</v>
      </c>
      <c r="AEL28" s="170">
        <f>AEI28*AEK28</f>
        <v>327.45</v>
      </c>
      <c r="AEM28" s="170" t="s">
        <v>148</v>
      </c>
      <c r="AEN28" s="170">
        <v>12376</v>
      </c>
      <c r="AEO28" s="170" t="s">
        <v>149</v>
      </c>
      <c r="AEP28" s="170" t="s">
        <v>150</v>
      </c>
      <c r="AEQ28" s="170">
        <v>5</v>
      </c>
      <c r="AER28" s="170">
        <v>12.97</v>
      </c>
      <c r="AES28" s="170">
        <f>ROUNDDOWN(AER28*($I$10+1),2)</f>
        <v>65.489999999999995</v>
      </c>
      <c r="AET28" s="170">
        <f>AEQ28*AES28</f>
        <v>327.45</v>
      </c>
      <c r="AEU28" s="170" t="s">
        <v>148</v>
      </c>
      <c r="AEV28" s="170">
        <v>12376</v>
      </c>
      <c r="AEW28" s="170" t="s">
        <v>149</v>
      </c>
      <c r="AEX28" s="170" t="s">
        <v>150</v>
      </c>
      <c r="AEY28" s="170">
        <v>5</v>
      </c>
      <c r="AEZ28" s="170">
        <v>12.97</v>
      </c>
      <c r="AFA28" s="170">
        <f>ROUNDDOWN(AEZ28*($I$10+1),2)</f>
        <v>65.489999999999995</v>
      </c>
      <c r="AFB28" s="170">
        <f>AEY28*AFA28</f>
        <v>327.45</v>
      </c>
      <c r="AFC28" s="170" t="s">
        <v>148</v>
      </c>
      <c r="AFD28" s="170">
        <v>12376</v>
      </c>
      <c r="AFE28" s="170" t="s">
        <v>149</v>
      </c>
      <c r="AFF28" s="170" t="s">
        <v>150</v>
      </c>
      <c r="AFG28" s="170">
        <v>5</v>
      </c>
      <c r="AFH28" s="170">
        <v>12.97</v>
      </c>
      <c r="AFI28" s="170">
        <f>ROUNDDOWN(AFH28*($I$10+1),2)</f>
        <v>65.489999999999995</v>
      </c>
      <c r="AFJ28" s="170">
        <f>AFG28*AFI28</f>
        <v>327.45</v>
      </c>
      <c r="AFK28" s="170" t="s">
        <v>148</v>
      </c>
      <c r="AFL28" s="170">
        <v>12376</v>
      </c>
      <c r="AFM28" s="170" t="s">
        <v>149</v>
      </c>
      <c r="AFN28" s="170" t="s">
        <v>150</v>
      </c>
      <c r="AFO28" s="170">
        <v>5</v>
      </c>
      <c r="AFP28" s="170">
        <v>12.97</v>
      </c>
      <c r="AFQ28" s="170">
        <f>ROUNDDOWN(AFP28*($I$10+1),2)</f>
        <v>65.489999999999995</v>
      </c>
      <c r="AFR28" s="170">
        <f>AFO28*AFQ28</f>
        <v>327.45</v>
      </c>
      <c r="AFS28" s="170" t="s">
        <v>148</v>
      </c>
      <c r="AFT28" s="170">
        <v>12376</v>
      </c>
      <c r="AFU28" s="170" t="s">
        <v>149</v>
      </c>
      <c r="AFV28" s="170" t="s">
        <v>150</v>
      </c>
      <c r="AFW28" s="170">
        <v>5</v>
      </c>
      <c r="AFX28" s="170">
        <v>12.97</v>
      </c>
      <c r="AFY28" s="170">
        <f>ROUNDDOWN(AFX28*($I$10+1),2)</f>
        <v>65.489999999999995</v>
      </c>
      <c r="AFZ28" s="170">
        <f>AFW28*AFY28</f>
        <v>327.45</v>
      </c>
      <c r="AGA28" s="170" t="s">
        <v>148</v>
      </c>
      <c r="AGB28" s="170">
        <v>12376</v>
      </c>
      <c r="AGC28" s="170" t="s">
        <v>149</v>
      </c>
      <c r="AGD28" s="170" t="s">
        <v>150</v>
      </c>
      <c r="AGE28" s="170">
        <v>5</v>
      </c>
      <c r="AGF28" s="170">
        <v>12.97</v>
      </c>
      <c r="AGG28" s="170">
        <f>ROUNDDOWN(AGF28*($I$10+1),2)</f>
        <v>65.489999999999995</v>
      </c>
      <c r="AGH28" s="170">
        <f>AGE28*AGG28</f>
        <v>327.45</v>
      </c>
      <c r="AGI28" s="170" t="s">
        <v>148</v>
      </c>
      <c r="AGJ28" s="170">
        <v>12376</v>
      </c>
      <c r="AGK28" s="170" t="s">
        <v>149</v>
      </c>
      <c r="AGL28" s="170" t="s">
        <v>150</v>
      </c>
      <c r="AGM28" s="170">
        <v>5</v>
      </c>
      <c r="AGN28" s="170">
        <v>12.97</v>
      </c>
      <c r="AGO28" s="170">
        <f>ROUNDDOWN(AGN28*($I$10+1),2)</f>
        <v>65.489999999999995</v>
      </c>
      <c r="AGP28" s="170">
        <f>AGM28*AGO28</f>
        <v>327.45</v>
      </c>
      <c r="AGQ28" s="170" t="s">
        <v>148</v>
      </c>
      <c r="AGR28" s="170">
        <v>12376</v>
      </c>
      <c r="AGS28" s="170" t="s">
        <v>149</v>
      </c>
      <c r="AGT28" s="170" t="s">
        <v>150</v>
      </c>
      <c r="AGU28" s="170">
        <v>5</v>
      </c>
      <c r="AGV28" s="170">
        <v>12.97</v>
      </c>
      <c r="AGW28" s="170">
        <f>ROUNDDOWN(AGV28*($I$10+1),2)</f>
        <v>65.489999999999995</v>
      </c>
      <c r="AGX28" s="170">
        <f>AGU28*AGW28</f>
        <v>327.45</v>
      </c>
      <c r="AGY28" s="170" t="s">
        <v>148</v>
      </c>
      <c r="AGZ28" s="170">
        <v>12376</v>
      </c>
      <c r="AHA28" s="170" t="s">
        <v>149</v>
      </c>
      <c r="AHB28" s="170" t="s">
        <v>150</v>
      </c>
      <c r="AHC28" s="170">
        <v>5</v>
      </c>
      <c r="AHD28" s="170">
        <v>12.97</v>
      </c>
      <c r="AHE28" s="170">
        <f>ROUNDDOWN(AHD28*($I$10+1),2)</f>
        <v>65.489999999999995</v>
      </c>
      <c r="AHF28" s="170">
        <f>AHC28*AHE28</f>
        <v>327.45</v>
      </c>
      <c r="AHG28" s="170" t="s">
        <v>148</v>
      </c>
      <c r="AHH28" s="170">
        <v>12376</v>
      </c>
      <c r="AHI28" s="170" t="s">
        <v>149</v>
      </c>
      <c r="AHJ28" s="170" t="s">
        <v>150</v>
      </c>
      <c r="AHK28" s="170">
        <v>5</v>
      </c>
      <c r="AHL28" s="170">
        <v>12.97</v>
      </c>
      <c r="AHM28" s="170">
        <f>ROUNDDOWN(AHL28*($I$10+1),2)</f>
        <v>65.489999999999995</v>
      </c>
      <c r="AHN28" s="170">
        <f>AHK28*AHM28</f>
        <v>327.45</v>
      </c>
      <c r="AHO28" s="170" t="s">
        <v>148</v>
      </c>
      <c r="AHP28" s="170">
        <v>12376</v>
      </c>
      <c r="AHQ28" s="170" t="s">
        <v>149</v>
      </c>
      <c r="AHR28" s="170" t="s">
        <v>150</v>
      </c>
      <c r="AHS28" s="170">
        <v>5</v>
      </c>
      <c r="AHT28" s="170">
        <v>12.97</v>
      </c>
      <c r="AHU28" s="170">
        <f>ROUNDDOWN(AHT28*($I$10+1),2)</f>
        <v>65.489999999999995</v>
      </c>
      <c r="AHV28" s="170">
        <f>AHS28*AHU28</f>
        <v>327.45</v>
      </c>
      <c r="AHW28" s="170" t="s">
        <v>148</v>
      </c>
      <c r="AHX28" s="170">
        <v>12376</v>
      </c>
      <c r="AHY28" s="170" t="s">
        <v>149</v>
      </c>
      <c r="AHZ28" s="170" t="s">
        <v>150</v>
      </c>
      <c r="AIA28" s="170">
        <v>5</v>
      </c>
      <c r="AIB28" s="170">
        <v>12.97</v>
      </c>
      <c r="AIC28" s="170">
        <f>ROUNDDOWN(AIB28*($I$10+1),2)</f>
        <v>65.489999999999995</v>
      </c>
      <c r="AID28" s="170">
        <f>AIA28*AIC28</f>
        <v>327.45</v>
      </c>
      <c r="AIE28" s="170" t="s">
        <v>148</v>
      </c>
      <c r="AIF28" s="170">
        <v>12376</v>
      </c>
      <c r="AIG28" s="170" t="s">
        <v>149</v>
      </c>
      <c r="AIH28" s="170" t="s">
        <v>150</v>
      </c>
      <c r="AII28" s="170">
        <v>5</v>
      </c>
      <c r="AIJ28" s="170">
        <v>12.97</v>
      </c>
      <c r="AIK28" s="170">
        <f>ROUNDDOWN(AIJ28*($I$10+1),2)</f>
        <v>65.489999999999995</v>
      </c>
      <c r="AIL28" s="170">
        <f>AII28*AIK28</f>
        <v>327.45</v>
      </c>
      <c r="AIM28" s="170" t="s">
        <v>148</v>
      </c>
      <c r="AIN28" s="170">
        <v>12376</v>
      </c>
      <c r="AIO28" s="170" t="s">
        <v>149</v>
      </c>
      <c r="AIP28" s="170" t="s">
        <v>150</v>
      </c>
      <c r="AIQ28" s="170">
        <v>5</v>
      </c>
      <c r="AIR28" s="170">
        <v>12.97</v>
      </c>
      <c r="AIS28" s="170">
        <f>ROUNDDOWN(AIR28*($I$10+1),2)</f>
        <v>65.489999999999995</v>
      </c>
      <c r="AIT28" s="170">
        <f>AIQ28*AIS28</f>
        <v>327.45</v>
      </c>
      <c r="AIU28" s="170" t="s">
        <v>148</v>
      </c>
      <c r="AIV28" s="170">
        <v>12376</v>
      </c>
      <c r="AIW28" s="170" t="s">
        <v>149</v>
      </c>
      <c r="AIX28" s="170" t="s">
        <v>150</v>
      </c>
      <c r="AIY28" s="170">
        <v>5</v>
      </c>
      <c r="AIZ28" s="170">
        <v>12.97</v>
      </c>
      <c r="AJA28" s="170">
        <f>ROUNDDOWN(AIZ28*($I$10+1),2)</f>
        <v>65.489999999999995</v>
      </c>
      <c r="AJB28" s="170">
        <f>AIY28*AJA28</f>
        <v>327.45</v>
      </c>
      <c r="AJC28" s="170" t="s">
        <v>148</v>
      </c>
      <c r="AJD28" s="170">
        <v>12376</v>
      </c>
      <c r="AJE28" s="170" t="s">
        <v>149</v>
      </c>
      <c r="AJF28" s="170" t="s">
        <v>150</v>
      </c>
      <c r="AJG28" s="170">
        <v>5</v>
      </c>
      <c r="AJH28" s="170">
        <v>12.97</v>
      </c>
      <c r="AJI28" s="170">
        <f>ROUNDDOWN(AJH28*($I$10+1),2)</f>
        <v>65.489999999999995</v>
      </c>
      <c r="AJJ28" s="170">
        <f>AJG28*AJI28</f>
        <v>327.45</v>
      </c>
      <c r="AJK28" s="170" t="s">
        <v>148</v>
      </c>
      <c r="AJL28" s="170">
        <v>12376</v>
      </c>
      <c r="AJM28" s="170" t="s">
        <v>149</v>
      </c>
      <c r="AJN28" s="170" t="s">
        <v>150</v>
      </c>
      <c r="AJO28" s="170">
        <v>5</v>
      </c>
      <c r="AJP28" s="170">
        <v>12.97</v>
      </c>
      <c r="AJQ28" s="170">
        <f>ROUNDDOWN(AJP28*($I$10+1),2)</f>
        <v>65.489999999999995</v>
      </c>
      <c r="AJR28" s="170">
        <f>AJO28*AJQ28</f>
        <v>327.45</v>
      </c>
      <c r="AJS28" s="170" t="s">
        <v>148</v>
      </c>
      <c r="AJT28" s="170">
        <v>12376</v>
      </c>
      <c r="AJU28" s="170" t="s">
        <v>149</v>
      </c>
      <c r="AJV28" s="170" t="s">
        <v>150</v>
      </c>
      <c r="AJW28" s="170">
        <v>5</v>
      </c>
      <c r="AJX28" s="170">
        <v>12.97</v>
      </c>
      <c r="AJY28" s="170">
        <f>ROUNDDOWN(AJX28*($I$10+1),2)</f>
        <v>65.489999999999995</v>
      </c>
      <c r="AJZ28" s="170">
        <f>AJW28*AJY28</f>
        <v>327.45</v>
      </c>
      <c r="AKA28" s="170" t="s">
        <v>148</v>
      </c>
      <c r="AKB28" s="170">
        <v>12376</v>
      </c>
      <c r="AKC28" s="170" t="s">
        <v>149</v>
      </c>
      <c r="AKD28" s="170" t="s">
        <v>150</v>
      </c>
      <c r="AKE28" s="170">
        <v>5</v>
      </c>
      <c r="AKF28" s="170">
        <v>12.97</v>
      </c>
      <c r="AKG28" s="170">
        <f>ROUNDDOWN(AKF28*($I$10+1),2)</f>
        <v>65.489999999999995</v>
      </c>
      <c r="AKH28" s="170">
        <f>AKE28*AKG28</f>
        <v>327.45</v>
      </c>
      <c r="AKI28" s="170" t="s">
        <v>148</v>
      </c>
      <c r="AKJ28" s="170">
        <v>12376</v>
      </c>
      <c r="AKK28" s="170" t="s">
        <v>149</v>
      </c>
      <c r="AKL28" s="170" t="s">
        <v>150</v>
      </c>
      <c r="AKM28" s="170">
        <v>5</v>
      </c>
      <c r="AKN28" s="170">
        <v>12.97</v>
      </c>
      <c r="AKO28" s="170">
        <f>ROUNDDOWN(AKN28*($I$10+1),2)</f>
        <v>65.489999999999995</v>
      </c>
      <c r="AKP28" s="170">
        <f>AKM28*AKO28</f>
        <v>327.45</v>
      </c>
      <c r="AKQ28" s="170" t="s">
        <v>148</v>
      </c>
      <c r="AKR28" s="170">
        <v>12376</v>
      </c>
      <c r="AKS28" s="170" t="s">
        <v>149</v>
      </c>
      <c r="AKT28" s="170" t="s">
        <v>150</v>
      </c>
      <c r="AKU28" s="170">
        <v>5</v>
      </c>
      <c r="AKV28" s="170">
        <v>12.97</v>
      </c>
      <c r="AKW28" s="170">
        <f>ROUNDDOWN(AKV28*($I$10+1),2)</f>
        <v>65.489999999999995</v>
      </c>
      <c r="AKX28" s="170">
        <f>AKU28*AKW28</f>
        <v>327.45</v>
      </c>
      <c r="AKY28" s="170" t="s">
        <v>148</v>
      </c>
      <c r="AKZ28" s="170">
        <v>12376</v>
      </c>
      <c r="ALA28" s="170" t="s">
        <v>149</v>
      </c>
      <c r="ALB28" s="170" t="s">
        <v>150</v>
      </c>
      <c r="ALC28" s="170">
        <v>5</v>
      </c>
      <c r="ALD28" s="170">
        <v>12.97</v>
      </c>
      <c r="ALE28" s="170">
        <f>ROUNDDOWN(ALD28*($I$10+1),2)</f>
        <v>65.489999999999995</v>
      </c>
      <c r="ALF28" s="170">
        <f>ALC28*ALE28</f>
        <v>327.45</v>
      </c>
      <c r="ALG28" s="170" t="s">
        <v>148</v>
      </c>
      <c r="ALH28" s="170">
        <v>12376</v>
      </c>
      <c r="ALI28" s="170" t="s">
        <v>149</v>
      </c>
      <c r="ALJ28" s="170" t="s">
        <v>150</v>
      </c>
      <c r="ALK28" s="170">
        <v>5</v>
      </c>
      <c r="ALL28" s="170">
        <v>12.97</v>
      </c>
      <c r="ALM28" s="170">
        <f>ROUNDDOWN(ALL28*($I$10+1),2)</f>
        <v>65.489999999999995</v>
      </c>
      <c r="ALN28" s="170">
        <f>ALK28*ALM28</f>
        <v>327.45</v>
      </c>
      <c r="ALO28" s="170" t="s">
        <v>148</v>
      </c>
      <c r="ALP28" s="170">
        <v>12376</v>
      </c>
      <c r="ALQ28" s="170" t="s">
        <v>149</v>
      </c>
      <c r="ALR28" s="170" t="s">
        <v>150</v>
      </c>
      <c r="ALS28" s="170">
        <v>5</v>
      </c>
      <c r="ALT28" s="170">
        <v>12.97</v>
      </c>
      <c r="ALU28" s="170">
        <f>ROUNDDOWN(ALT28*($I$10+1),2)</f>
        <v>65.489999999999995</v>
      </c>
      <c r="ALV28" s="170">
        <f>ALS28*ALU28</f>
        <v>327.45</v>
      </c>
      <c r="ALW28" s="170" t="s">
        <v>148</v>
      </c>
      <c r="ALX28" s="170">
        <v>12376</v>
      </c>
      <c r="ALY28" s="170" t="s">
        <v>149</v>
      </c>
      <c r="ALZ28" s="170" t="s">
        <v>150</v>
      </c>
      <c r="AMA28" s="170">
        <v>5</v>
      </c>
      <c r="AMB28" s="170">
        <v>12.97</v>
      </c>
      <c r="AMC28" s="170">
        <f>ROUNDDOWN(AMB28*($I$10+1),2)</f>
        <v>65.489999999999995</v>
      </c>
      <c r="AMD28" s="170">
        <f>AMA28*AMC28</f>
        <v>327.45</v>
      </c>
      <c r="AME28" s="170" t="s">
        <v>148</v>
      </c>
      <c r="AMF28" s="170">
        <v>12376</v>
      </c>
      <c r="AMG28" s="170" t="s">
        <v>149</v>
      </c>
      <c r="AMH28" s="170" t="s">
        <v>150</v>
      </c>
      <c r="AMI28" s="170">
        <v>5</v>
      </c>
      <c r="AMJ28" s="170">
        <v>12.97</v>
      </c>
      <c r="AMK28" s="170">
        <f>ROUNDDOWN(AMJ28*($I$10+1),2)</f>
        <v>65.489999999999995</v>
      </c>
      <c r="AML28" s="170">
        <f>AMI28*AMK28</f>
        <v>327.45</v>
      </c>
      <c r="AMM28" s="170" t="s">
        <v>148</v>
      </c>
      <c r="AMN28" s="170">
        <v>12376</v>
      </c>
      <c r="AMO28" s="170" t="s">
        <v>149</v>
      </c>
      <c r="AMP28" s="170" t="s">
        <v>150</v>
      </c>
      <c r="AMQ28" s="170">
        <v>5</v>
      </c>
      <c r="AMR28" s="170">
        <v>12.97</v>
      </c>
      <c r="AMS28" s="170">
        <f>ROUNDDOWN(AMR28*($I$10+1),2)</f>
        <v>65.489999999999995</v>
      </c>
      <c r="AMT28" s="170">
        <f>AMQ28*AMS28</f>
        <v>327.45</v>
      </c>
      <c r="AMU28" s="170" t="s">
        <v>148</v>
      </c>
      <c r="AMV28" s="170">
        <v>12376</v>
      </c>
      <c r="AMW28" s="170" t="s">
        <v>149</v>
      </c>
      <c r="AMX28" s="170" t="s">
        <v>150</v>
      </c>
      <c r="AMY28" s="170">
        <v>5</v>
      </c>
      <c r="AMZ28" s="170">
        <v>12.97</v>
      </c>
      <c r="ANA28" s="170">
        <f>ROUNDDOWN(AMZ28*($I$10+1),2)</f>
        <v>65.489999999999995</v>
      </c>
      <c r="ANB28" s="170">
        <f>AMY28*ANA28</f>
        <v>327.45</v>
      </c>
      <c r="ANC28" s="170" t="s">
        <v>148</v>
      </c>
      <c r="AND28" s="170">
        <v>12376</v>
      </c>
      <c r="ANE28" s="170" t="s">
        <v>149</v>
      </c>
      <c r="ANF28" s="170" t="s">
        <v>150</v>
      </c>
      <c r="ANG28" s="170">
        <v>5</v>
      </c>
      <c r="ANH28" s="170">
        <v>12.97</v>
      </c>
      <c r="ANI28" s="170">
        <f>ROUNDDOWN(ANH28*($I$10+1),2)</f>
        <v>65.489999999999995</v>
      </c>
      <c r="ANJ28" s="170">
        <f>ANG28*ANI28</f>
        <v>327.45</v>
      </c>
      <c r="ANK28" s="170" t="s">
        <v>148</v>
      </c>
      <c r="ANL28" s="170">
        <v>12376</v>
      </c>
      <c r="ANM28" s="170" t="s">
        <v>149</v>
      </c>
      <c r="ANN28" s="170" t="s">
        <v>150</v>
      </c>
      <c r="ANO28" s="170">
        <v>5</v>
      </c>
      <c r="ANP28" s="170">
        <v>12.97</v>
      </c>
      <c r="ANQ28" s="170">
        <f>ROUNDDOWN(ANP28*($I$10+1),2)</f>
        <v>65.489999999999995</v>
      </c>
      <c r="ANR28" s="170">
        <f>ANO28*ANQ28</f>
        <v>327.45</v>
      </c>
      <c r="ANS28" s="170" t="s">
        <v>148</v>
      </c>
      <c r="ANT28" s="170">
        <v>12376</v>
      </c>
      <c r="ANU28" s="170" t="s">
        <v>149</v>
      </c>
      <c r="ANV28" s="170" t="s">
        <v>150</v>
      </c>
      <c r="ANW28" s="170">
        <v>5</v>
      </c>
      <c r="ANX28" s="170">
        <v>12.97</v>
      </c>
      <c r="ANY28" s="170">
        <f>ROUNDDOWN(ANX28*($I$10+1),2)</f>
        <v>65.489999999999995</v>
      </c>
      <c r="ANZ28" s="170">
        <f>ANW28*ANY28</f>
        <v>327.45</v>
      </c>
      <c r="AOA28" s="170" t="s">
        <v>148</v>
      </c>
      <c r="AOB28" s="170">
        <v>12376</v>
      </c>
      <c r="AOC28" s="170" t="s">
        <v>149</v>
      </c>
      <c r="AOD28" s="170" t="s">
        <v>150</v>
      </c>
      <c r="AOE28" s="170">
        <v>5</v>
      </c>
      <c r="AOF28" s="170">
        <v>12.97</v>
      </c>
      <c r="AOG28" s="170">
        <f>ROUNDDOWN(AOF28*($I$10+1),2)</f>
        <v>65.489999999999995</v>
      </c>
      <c r="AOH28" s="170">
        <f>AOE28*AOG28</f>
        <v>327.45</v>
      </c>
      <c r="AOI28" s="170" t="s">
        <v>148</v>
      </c>
      <c r="AOJ28" s="170">
        <v>12376</v>
      </c>
      <c r="AOK28" s="170" t="s">
        <v>149</v>
      </c>
      <c r="AOL28" s="170" t="s">
        <v>150</v>
      </c>
      <c r="AOM28" s="170">
        <v>5</v>
      </c>
      <c r="AON28" s="170">
        <v>12.97</v>
      </c>
      <c r="AOO28" s="170">
        <f>ROUNDDOWN(AON28*($I$10+1),2)</f>
        <v>65.489999999999995</v>
      </c>
      <c r="AOP28" s="170">
        <f>AOM28*AOO28</f>
        <v>327.45</v>
      </c>
      <c r="AOQ28" s="170" t="s">
        <v>148</v>
      </c>
      <c r="AOR28" s="170">
        <v>12376</v>
      </c>
      <c r="AOS28" s="170" t="s">
        <v>149</v>
      </c>
      <c r="AOT28" s="170" t="s">
        <v>150</v>
      </c>
      <c r="AOU28" s="170">
        <v>5</v>
      </c>
      <c r="AOV28" s="170">
        <v>12.97</v>
      </c>
      <c r="AOW28" s="170">
        <f>ROUNDDOWN(AOV28*($I$10+1),2)</f>
        <v>65.489999999999995</v>
      </c>
      <c r="AOX28" s="170">
        <f>AOU28*AOW28</f>
        <v>327.45</v>
      </c>
      <c r="AOY28" s="170" t="s">
        <v>148</v>
      </c>
      <c r="AOZ28" s="170">
        <v>12376</v>
      </c>
      <c r="APA28" s="170" t="s">
        <v>149</v>
      </c>
      <c r="APB28" s="170" t="s">
        <v>150</v>
      </c>
      <c r="APC28" s="170">
        <v>5</v>
      </c>
      <c r="APD28" s="170">
        <v>12.97</v>
      </c>
      <c r="APE28" s="170">
        <f>ROUNDDOWN(APD28*($I$10+1),2)</f>
        <v>65.489999999999995</v>
      </c>
      <c r="APF28" s="170">
        <f>APC28*APE28</f>
        <v>327.45</v>
      </c>
      <c r="APG28" s="170" t="s">
        <v>148</v>
      </c>
      <c r="APH28" s="170">
        <v>12376</v>
      </c>
      <c r="API28" s="170" t="s">
        <v>149</v>
      </c>
      <c r="APJ28" s="170" t="s">
        <v>150</v>
      </c>
      <c r="APK28" s="170">
        <v>5</v>
      </c>
      <c r="APL28" s="170">
        <v>12.97</v>
      </c>
      <c r="APM28" s="170">
        <f>ROUNDDOWN(APL28*($I$10+1),2)</f>
        <v>65.489999999999995</v>
      </c>
      <c r="APN28" s="170">
        <f>APK28*APM28</f>
        <v>327.45</v>
      </c>
      <c r="APO28" s="170" t="s">
        <v>148</v>
      </c>
      <c r="APP28" s="170">
        <v>12376</v>
      </c>
      <c r="APQ28" s="170" t="s">
        <v>149</v>
      </c>
      <c r="APR28" s="170" t="s">
        <v>150</v>
      </c>
      <c r="APS28" s="170">
        <v>5</v>
      </c>
      <c r="APT28" s="170">
        <v>12.97</v>
      </c>
      <c r="APU28" s="170">
        <f>ROUNDDOWN(APT28*($I$10+1),2)</f>
        <v>65.489999999999995</v>
      </c>
      <c r="APV28" s="170">
        <f>APS28*APU28</f>
        <v>327.45</v>
      </c>
      <c r="APW28" s="170" t="s">
        <v>148</v>
      </c>
      <c r="APX28" s="170">
        <v>12376</v>
      </c>
      <c r="APY28" s="170" t="s">
        <v>149</v>
      </c>
      <c r="APZ28" s="170" t="s">
        <v>150</v>
      </c>
      <c r="AQA28" s="170">
        <v>5</v>
      </c>
      <c r="AQB28" s="170">
        <v>12.97</v>
      </c>
      <c r="AQC28" s="170">
        <f>ROUNDDOWN(AQB28*($I$10+1),2)</f>
        <v>65.489999999999995</v>
      </c>
      <c r="AQD28" s="170">
        <f>AQA28*AQC28</f>
        <v>327.45</v>
      </c>
      <c r="AQE28" s="170" t="s">
        <v>148</v>
      </c>
      <c r="AQF28" s="170">
        <v>12376</v>
      </c>
      <c r="AQG28" s="170" t="s">
        <v>149</v>
      </c>
      <c r="AQH28" s="170" t="s">
        <v>150</v>
      </c>
      <c r="AQI28" s="170">
        <v>5</v>
      </c>
      <c r="AQJ28" s="170">
        <v>12.97</v>
      </c>
      <c r="AQK28" s="170">
        <f>ROUNDDOWN(AQJ28*($I$10+1),2)</f>
        <v>65.489999999999995</v>
      </c>
      <c r="AQL28" s="170">
        <f>AQI28*AQK28</f>
        <v>327.45</v>
      </c>
      <c r="AQM28" s="170" t="s">
        <v>148</v>
      </c>
      <c r="AQN28" s="170">
        <v>12376</v>
      </c>
      <c r="AQO28" s="170" t="s">
        <v>149</v>
      </c>
      <c r="AQP28" s="170" t="s">
        <v>150</v>
      </c>
      <c r="AQQ28" s="170">
        <v>5</v>
      </c>
      <c r="AQR28" s="170">
        <v>12.97</v>
      </c>
      <c r="AQS28" s="170">
        <f>ROUNDDOWN(AQR28*($I$10+1),2)</f>
        <v>65.489999999999995</v>
      </c>
      <c r="AQT28" s="170">
        <f>AQQ28*AQS28</f>
        <v>327.45</v>
      </c>
      <c r="AQU28" s="170" t="s">
        <v>148</v>
      </c>
      <c r="AQV28" s="170">
        <v>12376</v>
      </c>
      <c r="AQW28" s="170" t="s">
        <v>149</v>
      </c>
      <c r="AQX28" s="170" t="s">
        <v>150</v>
      </c>
      <c r="AQY28" s="170">
        <v>5</v>
      </c>
      <c r="AQZ28" s="170">
        <v>12.97</v>
      </c>
      <c r="ARA28" s="170">
        <f>ROUNDDOWN(AQZ28*($I$10+1),2)</f>
        <v>65.489999999999995</v>
      </c>
      <c r="ARB28" s="170">
        <f>AQY28*ARA28</f>
        <v>327.45</v>
      </c>
      <c r="ARC28" s="170" t="s">
        <v>148</v>
      </c>
      <c r="ARD28" s="170">
        <v>12376</v>
      </c>
      <c r="ARE28" s="170" t="s">
        <v>149</v>
      </c>
      <c r="ARF28" s="170" t="s">
        <v>150</v>
      </c>
      <c r="ARG28" s="170">
        <v>5</v>
      </c>
      <c r="ARH28" s="170">
        <v>12.97</v>
      </c>
      <c r="ARI28" s="170">
        <f>ROUNDDOWN(ARH28*($I$10+1),2)</f>
        <v>65.489999999999995</v>
      </c>
      <c r="ARJ28" s="170">
        <f>ARG28*ARI28</f>
        <v>327.45</v>
      </c>
      <c r="ARK28" s="170" t="s">
        <v>148</v>
      </c>
      <c r="ARL28" s="170">
        <v>12376</v>
      </c>
      <c r="ARM28" s="170" t="s">
        <v>149</v>
      </c>
      <c r="ARN28" s="170" t="s">
        <v>150</v>
      </c>
      <c r="ARO28" s="170">
        <v>5</v>
      </c>
      <c r="ARP28" s="170">
        <v>12.97</v>
      </c>
      <c r="ARQ28" s="170">
        <f>ROUNDDOWN(ARP28*($I$10+1),2)</f>
        <v>65.489999999999995</v>
      </c>
      <c r="ARR28" s="170">
        <f>ARO28*ARQ28</f>
        <v>327.45</v>
      </c>
      <c r="ARS28" s="170" t="s">
        <v>148</v>
      </c>
      <c r="ART28" s="170">
        <v>12376</v>
      </c>
      <c r="ARU28" s="170" t="s">
        <v>149</v>
      </c>
      <c r="ARV28" s="170" t="s">
        <v>150</v>
      </c>
      <c r="ARW28" s="170">
        <v>5</v>
      </c>
      <c r="ARX28" s="170">
        <v>12.97</v>
      </c>
      <c r="ARY28" s="170">
        <f>ROUNDDOWN(ARX28*($I$10+1),2)</f>
        <v>65.489999999999995</v>
      </c>
      <c r="ARZ28" s="170">
        <f>ARW28*ARY28</f>
        <v>327.45</v>
      </c>
      <c r="ASA28" s="170" t="s">
        <v>148</v>
      </c>
      <c r="ASB28" s="170">
        <v>12376</v>
      </c>
      <c r="ASC28" s="170" t="s">
        <v>149</v>
      </c>
      <c r="ASD28" s="170" t="s">
        <v>150</v>
      </c>
      <c r="ASE28" s="170">
        <v>5</v>
      </c>
      <c r="ASF28" s="170">
        <v>12.97</v>
      </c>
      <c r="ASG28" s="170">
        <f>ROUNDDOWN(ASF28*($I$10+1),2)</f>
        <v>65.489999999999995</v>
      </c>
      <c r="ASH28" s="170">
        <f>ASE28*ASG28</f>
        <v>327.45</v>
      </c>
      <c r="ASI28" s="170" t="s">
        <v>148</v>
      </c>
      <c r="ASJ28" s="170">
        <v>12376</v>
      </c>
      <c r="ASK28" s="170" t="s">
        <v>149</v>
      </c>
      <c r="ASL28" s="170" t="s">
        <v>150</v>
      </c>
      <c r="ASM28" s="170">
        <v>5</v>
      </c>
      <c r="ASN28" s="170">
        <v>12.97</v>
      </c>
      <c r="ASO28" s="170">
        <f>ROUNDDOWN(ASN28*($I$10+1),2)</f>
        <v>65.489999999999995</v>
      </c>
      <c r="ASP28" s="170">
        <f>ASM28*ASO28</f>
        <v>327.45</v>
      </c>
      <c r="ASQ28" s="170" t="s">
        <v>148</v>
      </c>
      <c r="ASR28" s="170">
        <v>12376</v>
      </c>
      <c r="ASS28" s="170" t="s">
        <v>149</v>
      </c>
      <c r="AST28" s="170" t="s">
        <v>150</v>
      </c>
      <c r="ASU28" s="170">
        <v>5</v>
      </c>
      <c r="ASV28" s="170">
        <v>12.97</v>
      </c>
      <c r="ASW28" s="170">
        <f>ROUNDDOWN(ASV28*($I$10+1),2)</f>
        <v>65.489999999999995</v>
      </c>
      <c r="ASX28" s="170">
        <f>ASU28*ASW28</f>
        <v>327.45</v>
      </c>
      <c r="ASY28" s="170" t="s">
        <v>148</v>
      </c>
      <c r="ASZ28" s="170">
        <v>12376</v>
      </c>
      <c r="ATA28" s="170" t="s">
        <v>149</v>
      </c>
      <c r="ATB28" s="170" t="s">
        <v>150</v>
      </c>
      <c r="ATC28" s="170">
        <v>5</v>
      </c>
      <c r="ATD28" s="170">
        <v>12.97</v>
      </c>
      <c r="ATE28" s="170">
        <f>ROUNDDOWN(ATD28*($I$10+1),2)</f>
        <v>65.489999999999995</v>
      </c>
      <c r="ATF28" s="170">
        <f>ATC28*ATE28</f>
        <v>327.45</v>
      </c>
      <c r="ATG28" s="170" t="s">
        <v>148</v>
      </c>
      <c r="ATH28" s="170">
        <v>12376</v>
      </c>
      <c r="ATI28" s="170" t="s">
        <v>149</v>
      </c>
      <c r="ATJ28" s="170" t="s">
        <v>150</v>
      </c>
      <c r="ATK28" s="170">
        <v>5</v>
      </c>
      <c r="ATL28" s="170">
        <v>12.97</v>
      </c>
      <c r="ATM28" s="170">
        <f>ROUNDDOWN(ATL28*($I$10+1),2)</f>
        <v>65.489999999999995</v>
      </c>
      <c r="ATN28" s="170">
        <f>ATK28*ATM28</f>
        <v>327.45</v>
      </c>
      <c r="ATO28" s="170" t="s">
        <v>148</v>
      </c>
      <c r="ATP28" s="170">
        <v>12376</v>
      </c>
      <c r="ATQ28" s="170" t="s">
        <v>149</v>
      </c>
      <c r="ATR28" s="170" t="s">
        <v>150</v>
      </c>
      <c r="ATS28" s="170">
        <v>5</v>
      </c>
      <c r="ATT28" s="170">
        <v>12.97</v>
      </c>
      <c r="ATU28" s="170">
        <f>ROUNDDOWN(ATT28*($I$10+1),2)</f>
        <v>65.489999999999995</v>
      </c>
      <c r="ATV28" s="170">
        <f>ATS28*ATU28</f>
        <v>327.45</v>
      </c>
      <c r="ATW28" s="170" t="s">
        <v>148</v>
      </c>
      <c r="ATX28" s="170">
        <v>12376</v>
      </c>
      <c r="ATY28" s="170" t="s">
        <v>149</v>
      </c>
      <c r="ATZ28" s="170" t="s">
        <v>150</v>
      </c>
      <c r="AUA28" s="170">
        <v>5</v>
      </c>
      <c r="AUB28" s="170">
        <v>12.97</v>
      </c>
      <c r="AUC28" s="170">
        <f>ROUNDDOWN(AUB28*($I$10+1),2)</f>
        <v>65.489999999999995</v>
      </c>
      <c r="AUD28" s="170">
        <f>AUA28*AUC28</f>
        <v>327.45</v>
      </c>
      <c r="AUE28" s="170" t="s">
        <v>148</v>
      </c>
      <c r="AUF28" s="170">
        <v>12376</v>
      </c>
      <c r="AUG28" s="170" t="s">
        <v>149</v>
      </c>
      <c r="AUH28" s="170" t="s">
        <v>150</v>
      </c>
      <c r="AUI28" s="170">
        <v>5</v>
      </c>
      <c r="AUJ28" s="170">
        <v>12.97</v>
      </c>
      <c r="AUK28" s="170">
        <f>ROUNDDOWN(AUJ28*($I$10+1),2)</f>
        <v>65.489999999999995</v>
      </c>
      <c r="AUL28" s="170">
        <f>AUI28*AUK28</f>
        <v>327.45</v>
      </c>
      <c r="AUM28" s="170" t="s">
        <v>148</v>
      </c>
      <c r="AUN28" s="170">
        <v>12376</v>
      </c>
      <c r="AUO28" s="170" t="s">
        <v>149</v>
      </c>
      <c r="AUP28" s="170" t="s">
        <v>150</v>
      </c>
      <c r="AUQ28" s="170">
        <v>5</v>
      </c>
      <c r="AUR28" s="170">
        <v>12.97</v>
      </c>
      <c r="AUS28" s="170">
        <f>ROUNDDOWN(AUR28*($I$10+1),2)</f>
        <v>65.489999999999995</v>
      </c>
      <c r="AUT28" s="170">
        <f>AUQ28*AUS28</f>
        <v>327.45</v>
      </c>
      <c r="AUU28" s="170" t="s">
        <v>148</v>
      </c>
      <c r="AUV28" s="170">
        <v>12376</v>
      </c>
      <c r="AUW28" s="170" t="s">
        <v>149</v>
      </c>
      <c r="AUX28" s="170" t="s">
        <v>150</v>
      </c>
      <c r="AUY28" s="170">
        <v>5</v>
      </c>
      <c r="AUZ28" s="170">
        <v>12.97</v>
      </c>
      <c r="AVA28" s="170">
        <f>ROUNDDOWN(AUZ28*($I$10+1),2)</f>
        <v>65.489999999999995</v>
      </c>
      <c r="AVB28" s="170">
        <f>AUY28*AVA28</f>
        <v>327.45</v>
      </c>
      <c r="AVC28" s="170" t="s">
        <v>148</v>
      </c>
      <c r="AVD28" s="170">
        <v>12376</v>
      </c>
      <c r="AVE28" s="170" t="s">
        <v>149</v>
      </c>
      <c r="AVF28" s="170" t="s">
        <v>150</v>
      </c>
      <c r="AVG28" s="170">
        <v>5</v>
      </c>
      <c r="AVH28" s="170">
        <v>12.97</v>
      </c>
      <c r="AVI28" s="170">
        <f>ROUNDDOWN(AVH28*($I$10+1),2)</f>
        <v>65.489999999999995</v>
      </c>
      <c r="AVJ28" s="170">
        <f>AVG28*AVI28</f>
        <v>327.45</v>
      </c>
      <c r="AVK28" s="170" t="s">
        <v>148</v>
      </c>
      <c r="AVL28" s="170">
        <v>12376</v>
      </c>
      <c r="AVM28" s="170" t="s">
        <v>149</v>
      </c>
      <c r="AVN28" s="170" t="s">
        <v>150</v>
      </c>
      <c r="AVO28" s="170">
        <v>5</v>
      </c>
      <c r="AVP28" s="170">
        <v>12.97</v>
      </c>
      <c r="AVQ28" s="170">
        <f>ROUNDDOWN(AVP28*($I$10+1),2)</f>
        <v>65.489999999999995</v>
      </c>
      <c r="AVR28" s="170">
        <f>AVO28*AVQ28</f>
        <v>327.45</v>
      </c>
      <c r="AVS28" s="170" t="s">
        <v>148</v>
      </c>
      <c r="AVT28" s="170">
        <v>12376</v>
      </c>
      <c r="AVU28" s="170" t="s">
        <v>149</v>
      </c>
      <c r="AVV28" s="170" t="s">
        <v>150</v>
      </c>
      <c r="AVW28" s="170">
        <v>5</v>
      </c>
      <c r="AVX28" s="170">
        <v>12.97</v>
      </c>
      <c r="AVY28" s="170">
        <f>ROUNDDOWN(AVX28*($I$10+1),2)</f>
        <v>65.489999999999995</v>
      </c>
      <c r="AVZ28" s="170">
        <f>AVW28*AVY28</f>
        <v>327.45</v>
      </c>
      <c r="AWA28" s="170" t="s">
        <v>148</v>
      </c>
      <c r="AWB28" s="170">
        <v>12376</v>
      </c>
      <c r="AWC28" s="170" t="s">
        <v>149</v>
      </c>
      <c r="AWD28" s="170" t="s">
        <v>150</v>
      </c>
      <c r="AWE28" s="170">
        <v>5</v>
      </c>
      <c r="AWF28" s="170">
        <v>12.97</v>
      </c>
      <c r="AWG28" s="170">
        <f>ROUNDDOWN(AWF28*($I$10+1),2)</f>
        <v>65.489999999999995</v>
      </c>
      <c r="AWH28" s="170">
        <f>AWE28*AWG28</f>
        <v>327.45</v>
      </c>
      <c r="AWI28" s="170" t="s">
        <v>148</v>
      </c>
      <c r="AWJ28" s="170">
        <v>12376</v>
      </c>
      <c r="AWK28" s="170" t="s">
        <v>149</v>
      </c>
      <c r="AWL28" s="170" t="s">
        <v>150</v>
      </c>
      <c r="AWM28" s="170">
        <v>5</v>
      </c>
      <c r="AWN28" s="170">
        <v>12.97</v>
      </c>
      <c r="AWO28" s="170">
        <f>ROUNDDOWN(AWN28*($I$10+1),2)</f>
        <v>65.489999999999995</v>
      </c>
      <c r="AWP28" s="170">
        <f>AWM28*AWO28</f>
        <v>327.45</v>
      </c>
      <c r="AWQ28" s="170" t="s">
        <v>148</v>
      </c>
      <c r="AWR28" s="170">
        <v>12376</v>
      </c>
      <c r="AWS28" s="170" t="s">
        <v>149</v>
      </c>
      <c r="AWT28" s="170" t="s">
        <v>150</v>
      </c>
      <c r="AWU28" s="170">
        <v>5</v>
      </c>
      <c r="AWV28" s="170">
        <v>12.97</v>
      </c>
      <c r="AWW28" s="170">
        <f>ROUNDDOWN(AWV28*($I$10+1),2)</f>
        <v>65.489999999999995</v>
      </c>
      <c r="AWX28" s="170">
        <f>AWU28*AWW28</f>
        <v>327.45</v>
      </c>
      <c r="AWY28" s="170" t="s">
        <v>148</v>
      </c>
      <c r="AWZ28" s="170">
        <v>12376</v>
      </c>
      <c r="AXA28" s="170" t="s">
        <v>149</v>
      </c>
      <c r="AXB28" s="170" t="s">
        <v>150</v>
      </c>
      <c r="AXC28" s="170">
        <v>5</v>
      </c>
      <c r="AXD28" s="170">
        <v>12.97</v>
      </c>
      <c r="AXE28" s="170">
        <f>ROUNDDOWN(AXD28*($I$10+1),2)</f>
        <v>65.489999999999995</v>
      </c>
      <c r="AXF28" s="170">
        <f>AXC28*AXE28</f>
        <v>327.45</v>
      </c>
      <c r="AXG28" s="170" t="s">
        <v>148</v>
      </c>
      <c r="AXH28" s="170">
        <v>12376</v>
      </c>
      <c r="AXI28" s="170" t="s">
        <v>149</v>
      </c>
      <c r="AXJ28" s="170" t="s">
        <v>150</v>
      </c>
      <c r="AXK28" s="170">
        <v>5</v>
      </c>
      <c r="AXL28" s="170">
        <v>12.97</v>
      </c>
      <c r="AXM28" s="170">
        <f>ROUNDDOWN(AXL28*($I$10+1),2)</f>
        <v>65.489999999999995</v>
      </c>
      <c r="AXN28" s="170">
        <f>AXK28*AXM28</f>
        <v>327.45</v>
      </c>
      <c r="AXO28" s="170" t="s">
        <v>148</v>
      </c>
      <c r="AXP28" s="170">
        <v>12376</v>
      </c>
      <c r="AXQ28" s="170" t="s">
        <v>149</v>
      </c>
      <c r="AXR28" s="170" t="s">
        <v>150</v>
      </c>
      <c r="AXS28" s="170">
        <v>5</v>
      </c>
      <c r="AXT28" s="170">
        <v>12.97</v>
      </c>
      <c r="AXU28" s="170">
        <f>ROUNDDOWN(AXT28*($I$10+1),2)</f>
        <v>65.489999999999995</v>
      </c>
      <c r="AXV28" s="170">
        <f>AXS28*AXU28</f>
        <v>327.45</v>
      </c>
      <c r="AXW28" s="170" t="s">
        <v>148</v>
      </c>
      <c r="AXX28" s="170">
        <v>12376</v>
      </c>
      <c r="AXY28" s="170" t="s">
        <v>149</v>
      </c>
      <c r="AXZ28" s="170" t="s">
        <v>150</v>
      </c>
      <c r="AYA28" s="170">
        <v>5</v>
      </c>
      <c r="AYB28" s="170">
        <v>12.97</v>
      </c>
      <c r="AYC28" s="170">
        <f>ROUNDDOWN(AYB28*($I$10+1),2)</f>
        <v>65.489999999999995</v>
      </c>
      <c r="AYD28" s="170">
        <f>AYA28*AYC28</f>
        <v>327.45</v>
      </c>
      <c r="AYE28" s="170" t="s">
        <v>148</v>
      </c>
      <c r="AYF28" s="170">
        <v>12376</v>
      </c>
      <c r="AYG28" s="170" t="s">
        <v>149</v>
      </c>
      <c r="AYH28" s="170" t="s">
        <v>150</v>
      </c>
      <c r="AYI28" s="170">
        <v>5</v>
      </c>
      <c r="AYJ28" s="170">
        <v>12.97</v>
      </c>
      <c r="AYK28" s="170">
        <f>ROUNDDOWN(AYJ28*($I$10+1),2)</f>
        <v>65.489999999999995</v>
      </c>
      <c r="AYL28" s="170">
        <f>AYI28*AYK28</f>
        <v>327.45</v>
      </c>
      <c r="AYM28" s="170" t="s">
        <v>148</v>
      </c>
      <c r="AYN28" s="170">
        <v>12376</v>
      </c>
      <c r="AYO28" s="170" t="s">
        <v>149</v>
      </c>
      <c r="AYP28" s="170" t="s">
        <v>150</v>
      </c>
      <c r="AYQ28" s="170">
        <v>5</v>
      </c>
      <c r="AYR28" s="170">
        <v>12.97</v>
      </c>
      <c r="AYS28" s="170">
        <f>ROUNDDOWN(AYR28*($I$10+1),2)</f>
        <v>65.489999999999995</v>
      </c>
      <c r="AYT28" s="170">
        <f>AYQ28*AYS28</f>
        <v>327.45</v>
      </c>
      <c r="AYU28" s="170" t="s">
        <v>148</v>
      </c>
      <c r="AYV28" s="170">
        <v>12376</v>
      </c>
      <c r="AYW28" s="170" t="s">
        <v>149</v>
      </c>
      <c r="AYX28" s="170" t="s">
        <v>150</v>
      </c>
      <c r="AYY28" s="170">
        <v>5</v>
      </c>
      <c r="AYZ28" s="170">
        <v>12.97</v>
      </c>
      <c r="AZA28" s="170">
        <f>ROUNDDOWN(AYZ28*($I$10+1),2)</f>
        <v>65.489999999999995</v>
      </c>
      <c r="AZB28" s="170">
        <f>AYY28*AZA28</f>
        <v>327.45</v>
      </c>
      <c r="AZC28" s="170" t="s">
        <v>148</v>
      </c>
      <c r="AZD28" s="170">
        <v>12376</v>
      </c>
      <c r="AZE28" s="170" t="s">
        <v>149</v>
      </c>
      <c r="AZF28" s="170" t="s">
        <v>150</v>
      </c>
      <c r="AZG28" s="170">
        <v>5</v>
      </c>
      <c r="AZH28" s="170">
        <v>12.97</v>
      </c>
      <c r="AZI28" s="170">
        <f>ROUNDDOWN(AZH28*($I$10+1),2)</f>
        <v>65.489999999999995</v>
      </c>
      <c r="AZJ28" s="170">
        <f>AZG28*AZI28</f>
        <v>327.45</v>
      </c>
      <c r="AZK28" s="170" t="s">
        <v>148</v>
      </c>
      <c r="AZL28" s="170">
        <v>12376</v>
      </c>
      <c r="AZM28" s="170" t="s">
        <v>149</v>
      </c>
      <c r="AZN28" s="170" t="s">
        <v>150</v>
      </c>
      <c r="AZO28" s="170">
        <v>5</v>
      </c>
      <c r="AZP28" s="170">
        <v>12.97</v>
      </c>
      <c r="AZQ28" s="170">
        <f>ROUNDDOWN(AZP28*($I$10+1),2)</f>
        <v>65.489999999999995</v>
      </c>
      <c r="AZR28" s="170">
        <f>AZO28*AZQ28</f>
        <v>327.45</v>
      </c>
      <c r="AZS28" s="170" t="s">
        <v>148</v>
      </c>
      <c r="AZT28" s="170">
        <v>12376</v>
      </c>
      <c r="AZU28" s="170" t="s">
        <v>149</v>
      </c>
      <c r="AZV28" s="170" t="s">
        <v>150</v>
      </c>
      <c r="AZW28" s="170">
        <v>5</v>
      </c>
      <c r="AZX28" s="170">
        <v>12.97</v>
      </c>
      <c r="AZY28" s="170">
        <f>ROUNDDOWN(AZX28*($I$10+1),2)</f>
        <v>65.489999999999995</v>
      </c>
      <c r="AZZ28" s="170">
        <f>AZW28*AZY28</f>
        <v>327.45</v>
      </c>
      <c r="BAA28" s="170" t="s">
        <v>148</v>
      </c>
      <c r="BAB28" s="170">
        <v>12376</v>
      </c>
      <c r="BAC28" s="170" t="s">
        <v>149</v>
      </c>
      <c r="BAD28" s="170" t="s">
        <v>150</v>
      </c>
      <c r="BAE28" s="170">
        <v>5</v>
      </c>
      <c r="BAF28" s="170">
        <v>12.97</v>
      </c>
      <c r="BAG28" s="170">
        <f>ROUNDDOWN(BAF28*($I$10+1),2)</f>
        <v>65.489999999999995</v>
      </c>
      <c r="BAH28" s="170">
        <f>BAE28*BAG28</f>
        <v>327.45</v>
      </c>
      <c r="BAI28" s="170" t="s">
        <v>148</v>
      </c>
      <c r="BAJ28" s="170">
        <v>12376</v>
      </c>
      <c r="BAK28" s="170" t="s">
        <v>149</v>
      </c>
      <c r="BAL28" s="170" t="s">
        <v>150</v>
      </c>
      <c r="BAM28" s="170">
        <v>5</v>
      </c>
      <c r="BAN28" s="170">
        <v>12.97</v>
      </c>
      <c r="BAO28" s="170">
        <f>ROUNDDOWN(BAN28*($I$10+1),2)</f>
        <v>65.489999999999995</v>
      </c>
      <c r="BAP28" s="170">
        <f>BAM28*BAO28</f>
        <v>327.45</v>
      </c>
      <c r="BAQ28" s="170" t="s">
        <v>148</v>
      </c>
      <c r="BAR28" s="170">
        <v>12376</v>
      </c>
      <c r="BAS28" s="170" t="s">
        <v>149</v>
      </c>
      <c r="BAT28" s="170" t="s">
        <v>150</v>
      </c>
      <c r="BAU28" s="170">
        <v>5</v>
      </c>
      <c r="BAV28" s="170">
        <v>12.97</v>
      </c>
      <c r="BAW28" s="170">
        <f>ROUNDDOWN(BAV28*($I$10+1),2)</f>
        <v>65.489999999999995</v>
      </c>
      <c r="BAX28" s="170">
        <f>BAU28*BAW28</f>
        <v>327.45</v>
      </c>
      <c r="BAY28" s="170" t="s">
        <v>148</v>
      </c>
      <c r="BAZ28" s="170">
        <v>12376</v>
      </c>
      <c r="BBA28" s="170" t="s">
        <v>149</v>
      </c>
      <c r="BBB28" s="170" t="s">
        <v>150</v>
      </c>
      <c r="BBC28" s="170">
        <v>5</v>
      </c>
      <c r="BBD28" s="170">
        <v>12.97</v>
      </c>
      <c r="BBE28" s="170">
        <f>ROUNDDOWN(BBD28*($I$10+1),2)</f>
        <v>65.489999999999995</v>
      </c>
      <c r="BBF28" s="170">
        <f>BBC28*BBE28</f>
        <v>327.45</v>
      </c>
      <c r="BBG28" s="170" t="s">
        <v>148</v>
      </c>
      <c r="BBH28" s="170">
        <v>12376</v>
      </c>
      <c r="BBI28" s="170" t="s">
        <v>149</v>
      </c>
      <c r="BBJ28" s="170" t="s">
        <v>150</v>
      </c>
      <c r="BBK28" s="170">
        <v>5</v>
      </c>
      <c r="BBL28" s="170">
        <v>12.97</v>
      </c>
      <c r="BBM28" s="170">
        <f>ROUNDDOWN(BBL28*($I$10+1),2)</f>
        <v>65.489999999999995</v>
      </c>
      <c r="BBN28" s="170">
        <f>BBK28*BBM28</f>
        <v>327.45</v>
      </c>
      <c r="BBO28" s="170" t="s">
        <v>148</v>
      </c>
      <c r="BBP28" s="170">
        <v>12376</v>
      </c>
      <c r="BBQ28" s="170" t="s">
        <v>149</v>
      </c>
      <c r="BBR28" s="170" t="s">
        <v>150</v>
      </c>
      <c r="BBS28" s="170">
        <v>5</v>
      </c>
      <c r="BBT28" s="170">
        <v>12.97</v>
      </c>
      <c r="BBU28" s="170">
        <f>ROUNDDOWN(BBT28*($I$10+1),2)</f>
        <v>65.489999999999995</v>
      </c>
      <c r="BBV28" s="170">
        <f>BBS28*BBU28</f>
        <v>327.45</v>
      </c>
      <c r="BBW28" s="170" t="s">
        <v>148</v>
      </c>
      <c r="BBX28" s="170">
        <v>12376</v>
      </c>
      <c r="BBY28" s="170" t="s">
        <v>149</v>
      </c>
      <c r="BBZ28" s="170" t="s">
        <v>150</v>
      </c>
      <c r="BCA28" s="170">
        <v>5</v>
      </c>
      <c r="BCB28" s="170">
        <v>12.97</v>
      </c>
      <c r="BCC28" s="170">
        <f>ROUNDDOWN(BCB28*($I$10+1),2)</f>
        <v>65.489999999999995</v>
      </c>
      <c r="BCD28" s="170">
        <f>BCA28*BCC28</f>
        <v>327.45</v>
      </c>
      <c r="BCE28" s="170" t="s">
        <v>148</v>
      </c>
      <c r="BCF28" s="170">
        <v>12376</v>
      </c>
      <c r="BCG28" s="170" t="s">
        <v>149</v>
      </c>
      <c r="BCH28" s="170" t="s">
        <v>150</v>
      </c>
      <c r="BCI28" s="170">
        <v>5</v>
      </c>
      <c r="BCJ28" s="170">
        <v>12.97</v>
      </c>
      <c r="BCK28" s="170">
        <f>ROUNDDOWN(BCJ28*($I$10+1),2)</f>
        <v>65.489999999999995</v>
      </c>
      <c r="BCL28" s="170">
        <f>BCI28*BCK28</f>
        <v>327.45</v>
      </c>
      <c r="BCM28" s="170" t="s">
        <v>148</v>
      </c>
      <c r="BCN28" s="170">
        <v>12376</v>
      </c>
      <c r="BCO28" s="170" t="s">
        <v>149</v>
      </c>
      <c r="BCP28" s="170" t="s">
        <v>150</v>
      </c>
      <c r="BCQ28" s="170">
        <v>5</v>
      </c>
      <c r="BCR28" s="170">
        <v>12.97</v>
      </c>
      <c r="BCS28" s="170">
        <f>ROUNDDOWN(BCR28*($I$10+1),2)</f>
        <v>65.489999999999995</v>
      </c>
      <c r="BCT28" s="170">
        <f>BCQ28*BCS28</f>
        <v>327.45</v>
      </c>
      <c r="BCU28" s="170" t="s">
        <v>148</v>
      </c>
      <c r="BCV28" s="170">
        <v>12376</v>
      </c>
      <c r="BCW28" s="170" t="s">
        <v>149</v>
      </c>
      <c r="BCX28" s="170" t="s">
        <v>150</v>
      </c>
      <c r="BCY28" s="170">
        <v>5</v>
      </c>
      <c r="BCZ28" s="170">
        <v>12.97</v>
      </c>
      <c r="BDA28" s="170">
        <f>ROUNDDOWN(BCZ28*($I$10+1),2)</f>
        <v>65.489999999999995</v>
      </c>
      <c r="BDB28" s="170">
        <f>BCY28*BDA28</f>
        <v>327.45</v>
      </c>
      <c r="BDC28" s="170" t="s">
        <v>148</v>
      </c>
      <c r="BDD28" s="170">
        <v>12376</v>
      </c>
      <c r="BDE28" s="170" t="s">
        <v>149</v>
      </c>
      <c r="BDF28" s="170" t="s">
        <v>150</v>
      </c>
      <c r="BDG28" s="170">
        <v>5</v>
      </c>
      <c r="BDH28" s="170">
        <v>12.97</v>
      </c>
      <c r="BDI28" s="170">
        <f>ROUNDDOWN(BDH28*($I$10+1),2)</f>
        <v>65.489999999999995</v>
      </c>
      <c r="BDJ28" s="170">
        <f>BDG28*BDI28</f>
        <v>327.45</v>
      </c>
      <c r="BDK28" s="170" t="s">
        <v>148</v>
      </c>
      <c r="BDL28" s="170">
        <v>12376</v>
      </c>
      <c r="BDM28" s="170" t="s">
        <v>149</v>
      </c>
      <c r="BDN28" s="170" t="s">
        <v>150</v>
      </c>
      <c r="BDO28" s="170">
        <v>5</v>
      </c>
      <c r="BDP28" s="170">
        <v>12.97</v>
      </c>
      <c r="BDQ28" s="170">
        <f>ROUNDDOWN(BDP28*($I$10+1),2)</f>
        <v>65.489999999999995</v>
      </c>
      <c r="BDR28" s="170">
        <f>BDO28*BDQ28</f>
        <v>327.45</v>
      </c>
      <c r="BDS28" s="170" t="s">
        <v>148</v>
      </c>
      <c r="BDT28" s="170">
        <v>12376</v>
      </c>
      <c r="BDU28" s="170" t="s">
        <v>149</v>
      </c>
      <c r="BDV28" s="170" t="s">
        <v>150</v>
      </c>
      <c r="BDW28" s="170">
        <v>5</v>
      </c>
      <c r="BDX28" s="170">
        <v>12.97</v>
      </c>
      <c r="BDY28" s="170">
        <f>ROUNDDOWN(BDX28*($I$10+1),2)</f>
        <v>65.489999999999995</v>
      </c>
      <c r="BDZ28" s="170">
        <f>BDW28*BDY28</f>
        <v>327.45</v>
      </c>
      <c r="BEA28" s="170" t="s">
        <v>148</v>
      </c>
      <c r="BEB28" s="170">
        <v>12376</v>
      </c>
      <c r="BEC28" s="170" t="s">
        <v>149</v>
      </c>
      <c r="BED28" s="170" t="s">
        <v>150</v>
      </c>
      <c r="BEE28" s="170">
        <v>5</v>
      </c>
      <c r="BEF28" s="170">
        <v>12.97</v>
      </c>
      <c r="BEG28" s="170">
        <f>ROUNDDOWN(BEF28*($I$10+1),2)</f>
        <v>65.489999999999995</v>
      </c>
      <c r="BEH28" s="170">
        <f>BEE28*BEG28</f>
        <v>327.45</v>
      </c>
      <c r="BEI28" s="170" t="s">
        <v>148</v>
      </c>
      <c r="BEJ28" s="170">
        <v>12376</v>
      </c>
      <c r="BEK28" s="170" t="s">
        <v>149</v>
      </c>
      <c r="BEL28" s="170" t="s">
        <v>150</v>
      </c>
      <c r="BEM28" s="170">
        <v>5</v>
      </c>
      <c r="BEN28" s="170">
        <v>12.97</v>
      </c>
      <c r="BEO28" s="170">
        <f>ROUNDDOWN(BEN28*($I$10+1),2)</f>
        <v>65.489999999999995</v>
      </c>
      <c r="BEP28" s="170">
        <f>BEM28*BEO28</f>
        <v>327.45</v>
      </c>
      <c r="BEQ28" s="170" t="s">
        <v>148</v>
      </c>
      <c r="BER28" s="170">
        <v>12376</v>
      </c>
      <c r="BES28" s="170" t="s">
        <v>149</v>
      </c>
      <c r="BET28" s="170" t="s">
        <v>150</v>
      </c>
      <c r="BEU28" s="170">
        <v>5</v>
      </c>
      <c r="BEV28" s="170">
        <v>12.97</v>
      </c>
      <c r="BEW28" s="170">
        <f>ROUNDDOWN(BEV28*($I$10+1),2)</f>
        <v>65.489999999999995</v>
      </c>
      <c r="BEX28" s="170">
        <f>BEU28*BEW28</f>
        <v>327.45</v>
      </c>
      <c r="BEY28" s="170" t="s">
        <v>148</v>
      </c>
      <c r="BEZ28" s="170">
        <v>12376</v>
      </c>
      <c r="BFA28" s="170" t="s">
        <v>149</v>
      </c>
      <c r="BFB28" s="170" t="s">
        <v>150</v>
      </c>
      <c r="BFC28" s="170">
        <v>5</v>
      </c>
      <c r="BFD28" s="170">
        <v>12.97</v>
      </c>
      <c r="BFE28" s="170">
        <f>ROUNDDOWN(BFD28*($I$10+1),2)</f>
        <v>65.489999999999995</v>
      </c>
      <c r="BFF28" s="170">
        <f>BFC28*BFE28</f>
        <v>327.45</v>
      </c>
      <c r="BFG28" s="170" t="s">
        <v>148</v>
      </c>
      <c r="BFH28" s="170">
        <v>12376</v>
      </c>
      <c r="BFI28" s="170" t="s">
        <v>149</v>
      </c>
      <c r="BFJ28" s="170" t="s">
        <v>150</v>
      </c>
      <c r="BFK28" s="170">
        <v>5</v>
      </c>
      <c r="BFL28" s="170">
        <v>12.97</v>
      </c>
      <c r="BFM28" s="170">
        <f>ROUNDDOWN(BFL28*($I$10+1),2)</f>
        <v>65.489999999999995</v>
      </c>
      <c r="BFN28" s="170">
        <f>BFK28*BFM28</f>
        <v>327.45</v>
      </c>
      <c r="BFO28" s="170" t="s">
        <v>148</v>
      </c>
      <c r="BFP28" s="170">
        <v>12376</v>
      </c>
      <c r="BFQ28" s="170" t="s">
        <v>149</v>
      </c>
      <c r="BFR28" s="170" t="s">
        <v>150</v>
      </c>
      <c r="BFS28" s="170">
        <v>5</v>
      </c>
      <c r="BFT28" s="170">
        <v>12.97</v>
      </c>
      <c r="BFU28" s="170">
        <f>ROUNDDOWN(BFT28*($I$10+1),2)</f>
        <v>65.489999999999995</v>
      </c>
      <c r="BFV28" s="170">
        <f>BFS28*BFU28</f>
        <v>327.45</v>
      </c>
      <c r="BFW28" s="170" t="s">
        <v>148</v>
      </c>
      <c r="BFX28" s="170">
        <v>12376</v>
      </c>
      <c r="BFY28" s="170" t="s">
        <v>149</v>
      </c>
      <c r="BFZ28" s="170" t="s">
        <v>150</v>
      </c>
      <c r="BGA28" s="170">
        <v>5</v>
      </c>
      <c r="BGB28" s="170">
        <v>12.97</v>
      </c>
      <c r="BGC28" s="170">
        <f>ROUNDDOWN(BGB28*($I$10+1),2)</f>
        <v>65.489999999999995</v>
      </c>
      <c r="BGD28" s="170">
        <f>BGA28*BGC28</f>
        <v>327.45</v>
      </c>
      <c r="BGE28" s="170" t="s">
        <v>148</v>
      </c>
      <c r="BGF28" s="170">
        <v>12376</v>
      </c>
      <c r="BGG28" s="170" t="s">
        <v>149</v>
      </c>
      <c r="BGH28" s="170" t="s">
        <v>150</v>
      </c>
      <c r="BGI28" s="170">
        <v>5</v>
      </c>
      <c r="BGJ28" s="170">
        <v>12.97</v>
      </c>
      <c r="BGK28" s="170">
        <f>ROUNDDOWN(BGJ28*($I$10+1),2)</f>
        <v>65.489999999999995</v>
      </c>
      <c r="BGL28" s="170">
        <f>BGI28*BGK28</f>
        <v>327.45</v>
      </c>
      <c r="BGM28" s="170" t="s">
        <v>148</v>
      </c>
      <c r="BGN28" s="170">
        <v>12376</v>
      </c>
      <c r="BGO28" s="170" t="s">
        <v>149</v>
      </c>
      <c r="BGP28" s="170" t="s">
        <v>150</v>
      </c>
      <c r="BGQ28" s="170">
        <v>5</v>
      </c>
      <c r="BGR28" s="170">
        <v>12.97</v>
      </c>
      <c r="BGS28" s="170">
        <f>ROUNDDOWN(BGR28*($I$10+1),2)</f>
        <v>65.489999999999995</v>
      </c>
      <c r="BGT28" s="170">
        <f>BGQ28*BGS28</f>
        <v>327.45</v>
      </c>
      <c r="BGU28" s="170" t="s">
        <v>148</v>
      </c>
      <c r="BGV28" s="170">
        <v>12376</v>
      </c>
      <c r="BGW28" s="170" t="s">
        <v>149</v>
      </c>
      <c r="BGX28" s="170" t="s">
        <v>150</v>
      </c>
      <c r="BGY28" s="170">
        <v>5</v>
      </c>
      <c r="BGZ28" s="170">
        <v>12.97</v>
      </c>
      <c r="BHA28" s="170">
        <f>ROUNDDOWN(BGZ28*($I$10+1),2)</f>
        <v>65.489999999999995</v>
      </c>
      <c r="BHB28" s="170">
        <f>BGY28*BHA28</f>
        <v>327.45</v>
      </c>
      <c r="BHC28" s="170" t="s">
        <v>148</v>
      </c>
      <c r="BHD28" s="170">
        <v>12376</v>
      </c>
      <c r="BHE28" s="170" t="s">
        <v>149</v>
      </c>
      <c r="BHF28" s="170" t="s">
        <v>150</v>
      </c>
      <c r="BHG28" s="170">
        <v>5</v>
      </c>
      <c r="BHH28" s="170">
        <v>12.97</v>
      </c>
      <c r="BHI28" s="170">
        <f>ROUNDDOWN(BHH28*($I$10+1),2)</f>
        <v>65.489999999999995</v>
      </c>
      <c r="BHJ28" s="170">
        <f>BHG28*BHI28</f>
        <v>327.45</v>
      </c>
      <c r="BHK28" s="170" t="s">
        <v>148</v>
      </c>
      <c r="BHL28" s="170">
        <v>12376</v>
      </c>
      <c r="BHM28" s="170" t="s">
        <v>149</v>
      </c>
      <c r="BHN28" s="170" t="s">
        <v>150</v>
      </c>
      <c r="BHO28" s="170">
        <v>5</v>
      </c>
      <c r="BHP28" s="170">
        <v>12.97</v>
      </c>
      <c r="BHQ28" s="170">
        <f>ROUNDDOWN(BHP28*($I$10+1),2)</f>
        <v>65.489999999999995</v>
      </c>
      <c r="BHR28" s="170">
        <f>BHO28*BHQ28</f>
        <v>327.45</v>
      </c>
      <c r="BHS28" s="170" t="s">
        <v>148</v>
      </c>
      <c r="BHT28" s="170">
        <v>12376</v>
      </c>
      <c r="BHU28" s="170" t="s">
        <v>149</v>
      </c>
      <c r="BHV28" s="170" t="s">
        <v>150</v>
      </c>
      <c r="BHW28" s="170">
        <v>5</v>
      </c>
      <c r="BHX28" s="170">
        <v>12.97</v>
      </c>
      <c r="BHY28" s="170">
        <f>ROUNDDOWN(BHX28*($I$10+1),2)</f>
        <v>65.489999999999995</v>
      </c>
      <c r="BHZ28" s="170">
        <f>BHW28*BHY28</f>
        <v>327.45</v>
      </c>
      <c r="BIA28" s="170" t="s">
        <v>148</v>
      </c>
      <c r="BIB28" s="170">
        <v>12376</v>
      </c>
      <c r="BIC28" s="170" t="s">
        <v>149</v>
      </c>
      <c r="BID28" s="170" t="s">
        <v>150</v>
      </c>
      <c r="BIE28" s="170">
        <v>5</v>
      </c>
      <c r="BIF28" s="170">
        <v>12.97</v>
      </c>
      <c r="BIG28" s="170">
        <f>ROUNDDOWN(BIF28*($I$10+1),2)</f>
        <v>65.489999999999995</v>
      </c>
      <c r="BIH28" s="170">
        <f>BIE28*BIG28</f>
        <v>327.45</v>
      </c>
      <c r="BII28" s="170" t="s">
        <v>148</v>
      </c>
      <c r="BIJ28" s="170">
        <v>12376</v>
      </c>
      <c r="BIK28" s="170" t="s">
        <v>149</v>
      </c>
      <c r="BIL28" s="170" t="s">
        <v>150</v>
      </c>
      <c r="BIM28" s="170">
        <v>5</v>
      </c>
      <c r="BIN28" s="170">
        <v>12.97</v>
      </c>
      <c r="BIO28" s="170">
        <f>ROUNDDOWN(BIN28*($I$10+1),2)</f>
        <v>65.489999999999995</v>
      </c>
      <c r="BIP28" s="170">
        <f>BIM28*BIO28</f>
        <v>327.45</v>
      </c>
      <c r="BIQ28" s="170" t="s">
        <v>148</v>
      </c>
      <c r="BIR28" s="170">
        <v>12376</v>
      </c>
      <c r="BIS28" s="170" t="s">
        <v>149</v>
      </c>
      <c r="BIT28" s="170" t="s">
        <v>150</v>
      </c>
      <c r="BIU28" s="170">
        <v>5</v>
      </c>
      <c r="BIV28" s="170">
        <v>12.97</v>
      </c>
      <c r="BIW28" s="170">
        <f>ROUNDDOWN(BIV28*($I$10+1),2)</f>
        <v>65.489999999999995</v>
      </c>
      <c r="BIX28" s="170">
        <f>BIU28*BIW28</f>
        <v>327.45</v>
      </c>
      <c r="BIY28" s="170" t="s">
        <v>148</v>
      </c>
      <c r="BIZ28" s="170">
        <v>12376</v>
      </c>
      <c r="BJA28" s="170" t="s">
        <v>149</v>
      </c>
      <c r="BJB28" s="170" t="s">
        <v>150</v>
      </c>
      <c r="BJC28" s="170">
        <v>5</v>
      </c>
      <c r="BJD28" s="170">
        <v>12.97</v>
      </c>
      <c r="BJE28" s="170">
        <f>ROUNDDOWN(BJD28*($I$10+1),2)</f>
        <v>65.489999999999995</v>
      </c>
      <c r="BJF28" s="170">
        <f>BJC28*BJE28</f>
        <v>327.45</v>
      </c>
      <c r="BJG28" s="170" t="s">
        <v>148</v>
      </c>
      <c r="BJH28" s="170">
        <v>12376</v>
      </c>
      <c r="BJI28" s="170" t="s">
        <v>149</v>
      </c>
      <c r="BJJ28" s="170" t="s">
        <v>150</v>
      </c>
      <c r="BJK28" s="170">
        <v>5</v>
      </c>
      <c r="BJL28" s="170">
        <v>12.97</v>
      </c>
      <c r="BJM28" s="170">
        <f>ROUNDDOWN(BJL28*($I$10+1),2)</f>
        <v>65.489999999999995</v>
      </c>
      <c r="BJN28" s="170">
        <f>BJK28*BJM28</f>
        <v>327.45</v>
      </c>
      <c r="BJO28" s="170" t="s">
        <v>148</v>
      </c>
      <c r="BJP28" s="170">
        <v>12376</v>
      </c>
      <c r="BJQ28" s="170" t="s">
        <v>149</v>
      </c>
      <c r="BJR28" s="170" t="s">
        <v>150</v>
      </c>
      <c r="BJS28" s="170">
        <v>5</v>
      </c>
      <c r="BJT28" s="170">
        <v>12.97</v>
      </c>
      <c r="BJU28" s="170">
        <f>ROUNDDOWN(BJT28*($I$10+1),2)</f>
        <v>65.489999999999995</v>
      </c>
      <c r="BJV28" s="170">
        <f>BJS28*BJU28</f>
        <v>327.45</v>
      </c>
      <c r="BJW28" s="170" t="s">
        <v>148</v>
      </c>
      <c r="BJX28" s="170">
        <v>12376</v>
      </c>
      <c r="BJY28" s="170" t="s">
        <v>149</v>
      </c>
      <c r="BJZ28" s="170" t="s">
        <v>150</v>
      </c>
      <c r="BKA28" s="170">
        <v>5</v>
      </c>
      <c r="BKB28" s="170">
        <v>12.97</v>
      </c>
      <c r="BKC28" s="170">
        <f>ROUNDDOWN(BKB28*($I$10+1),2)</f>
        <v>65.489999999999995</v>
      </c>
      <c r="BKD28" s="170">
        <f>BKA28*BKC28</f>
        <v>327.45</v>
      </c>
      <c r="BKE28" s="170" t="s">
        <v>148</v>
      </c>
      <c r="BKF28" s="170">
        <v>12376</v>
      </c>
      <c r="BKG28" s="170" t="s">
        <v>149</v>
      </c>
      <c r="BKH28" s="170" t="s">
        <v>150</v>
      </c>
      <c r="BKI28" s="170">
        <v>5</v>
      </c>
      <c r="BKJ28" s="170">
        <v>12.97</v>
      </c>
      <c r="BKK28" s="170">
        <f>ROUNDDOWN(BKJ28*($I$10+1),2)</f>
        <v>65.489999999999995</v>
      </c>
      <c r="BKL28" s="170">
        <f>BKI28*BKK28</f>
        <v>327.45</v>
      </c>
      <c r="BKM28" s="170" t="s">
        <v>148</v>
      </c>
      <c r="BKN28" s="170">
        <v>12376</v>
      </c>
      <c r="BKO28" s="170" t="s">
        <v>149</v>
      </c>
      <c r="BKP28" s="170" t="s">
        <v>150</v>
      </c>
      <c r="BKQ28" s="170">
        <v>5</v>
      </c>
      <c r="BKR28" s="170">
        <v>12.97</v>
      </c>
      <c r="BKS28" s="170">
        <f>ROUNDDOWN(BKR28*($I$10+1),2)</f>
        <v>65.489999999999995</v>
      </c>
      <c r="BKT28" s="170">
        <f>BKQ28*BKS28</f>
        <v>327.45</v>
      </c>
      <c r="BKU28" s="170" t="s">
        <v>148</v>
      </c>
      <c r="BKV28" s="170">
        <v>12376</v>
      </c>
      <c r="BKW28" s="170" t="s">
        <v>149</v>
      </c>
      <c r="BKX28" s="170" t="s">
        <v>150</v>
      </c>
      <c r="BKY28" s="170">
        <v>5</v>
      </c>
      <c r="BKZ28" s="170">
        <v>12.97</v>
      </c>
      <c r="BLA28" s="170">
        <f>ROUNDDOWN(BKZ28*($I$10+1),2)</f>
        <v>65.489999999999995</v>
      </c>
      <c r="BLB28" s="170">
        <f>BKY28*BLA28</f>
        <v>327.45</v>
      </c>
      <c r="BLC28" s="170" t="s">
        <v>148</v>
      </c>
      <c r="BLD28" s="170">
        <v>12376</v>
      </c>
      <c r="BLE28" s="170" t="s">
        <v>149</v>
      </c>
      <c r="BLF28" s="170" t="s">
        <v>150</v>
      </c>
      <c r="BLG28" s="170">
        <v>5</v>
      </c>
      <c r="BLH28" s="170">
        <v>12.97</v>
      </c>
      <c r="BLI28" s="170">
        <f>ROUNDDOWN(BLH28*($I$10+1),2)</f>
        <v>65.489999999999995</v>
      </c>
      <c r="BLJ28" s="170">
        <f>BLG28*BLI28</f>
        <v>327.45</v>
      </c>
      <c r="BLK28" s="170" t="s">
        <v>148</v>
      </c>
      <c r="BLL28" s="170">
        <v>12376</v>
      </c>
      <c r="BLM28" s="170" t="s">
        <v>149</v>
      </c>
      <c r="BLN28" s="170" t="s">
        <v>150</v>
      </c>
      <c r="BLO28" s="170">
        <v>5</v>
      </c>
      <c r="BLP28" s="170">
        <v>12.97</v>
      </c>
      <c r="BLQ28" s="170">
        <f>ROUNDDOWN(BLP28*($I$10+1),2)</f>
        <v>65.489999999999995</v>
      </c>
      <c r="BLR28" s="170">
        <f>BLO28*BLQ28</f>
        <v>327.45</v>
      </c>
      <c r="BLS28" s="170" t="s">
        <v>148</v>
      </c>
      <c r="BLT28" s="170">
        <v>12376</v>
      </c>
      <c r="BLU28" s="170" t="s">
        <v>149</v>
      </c>
      <c r="BLV28" s="170" t="s">
        <v>150</v>
      </c>
      <c r="BLW28" s="170">
        <v>5</v>
      </c>
      <c r="BLX28" s="170">
        <v>12.97</v>
      </c>
      <c r="BLY28" s="170">
        <f>ROUNDDOWN(BLX28*($I$10+1),2)</f>
        <v>65.489999999999995</v>
      </c>
      <c r="BLZ28" s="170">
        <f>BLW28*BLY28</f>
        <v>327.45</v>
      </c>
      <c r="BMA28" s="170" t="s">
        <v>148</v>
      </c>
      <c r="BMB28" s="170">
        <v>12376</v>
      </c>
      <c r="BMC28" s="170" t="s">
        <v>149</v>
      </c>
      <c r="BMD28" s="170" t="s">
        <v>150</v>
      </c>
      <c r="BME28" s="170">
        <v>5</v>
      </c>
      <c r="BMF28" s="170">
        <v>12.97</v>
      </c>
      <c r="BMG28" s="170">
        <f>ROUNDDOWN(BMF28*($I$10+1),2)</f>
        <v>65.489999999999995</v>
      </c>
      <c r="BMH28" s="170">
        <f>BME28*BMG28</f>
        <v>327.45</v>
      </c>
      <c r="BMI28" s="170" t="s">
        <v>148</v>
      </c>
      <c r="BMJ28" s="170">
        <v>12376</v>
      </c>
      <c r="BMK28" s="170" t="s">
        <v>149</v>
      </c>
      <c r="BML28" s="170" t="s">
        <v>150</v>
      </c>
      <c r="BMM28" s="170">
        <v>5</v>
      </c>
      <c r="BMN28" s="170">
        <v>12.97</v>
      </c>
      <c r="BMO28" s="170">
        <f>ROUNDDOWN(BMN28*($I$10+1),2)</f>
        <v>65.489999999999995</v>
      </c>
      <c r="BMP28" s="170">
        <f>BMM28*BMO28</f>
        <v>327.45</v>
      </c>
      <c r="BMQ28" s="170" t="s">
        <v>148</v>
      </c>
      <c r="BMR28" s="170">
        <v>12376</v>
      </c>
      <c r="BMS28" s="170" t="s">
        <v>149</v>
      </c>
      <c r="BMT28" s="170" t="s">
        <v>150</v>
      </c>
      <c r="BMU28" s="170">
        <v>5</v>
      </c>
      <c r="BMV28" s="170">
        <v>12.97</v>
      </c>
      <c r="BMW28" s="170">
        <f>ROUNDDOWN(BMV28*($I$10+1),2)</f>
        <v>65.489999999999995</v>
      </c>
      <c r="BMX28" s="170">
        <f>BMU28*BMW28</f>
        <v>327.45</v>
      </c>
      <c r="BMY28" s="170" t="s">
        <v>148</v>
      </c>
      <c r="BMZ28" s="170">
        <v>12376</v>
      </c>
      <c r="BNA28" s="170" t="s">
        <v>149</v>
      </c>
      <c r="BNB28" s="170" t="s">
        <v>150</v>
      </c>
      <c r="BNC28" s="170">
        <v>5</v>
      </c>
      <c r="BND28" s="170">
        <v>12.97</v>
      </c>
      <c r="BNE28" s="170">
        <f>ROUNDDOWN(BND28*($I$10+1),2)</f>
        <v>65.489999999999995</v>
      </c>
      <c r="BNF28" s="170">
        <f>BNC28*BNE28</f>
        <v>327.45</v>
      </c>
      <c r="BNG28" s="170" t="s">
        <v>148</v>
      </c>
      <c r="BNH28" s="170">
        <v>12376</v>
      </c>
      <c r="BNI28" s="170" t="s">
        <v>149</v>
      </c>
      <c r="BNJ28" s="170" t="s">
        <v>150</v>
      </c>
      <c r="BNK28" s="170">
        <v>5</v>
      </c>
      <c r="BNL28" s="170">
        <v>12.97</v>
      </c>
      <c r="BNM28" s="170">
        <f>ROUNDDOWN(BNL28*($I$10+1),2)</f>
        <v>65.489999999999995</v>
      </c>
      <c r="BNN28" s="170">
        <f>BNK28*BNM28</f>
        <v>327.45</v>
      </c>
      <c r="BNO28" s="170" t="s">
        <v>148</v>
      </c>
      <c r="BNP28" s="170">
        <v>12376</v>
      </c>
      <c r="BNQ28" s="170" t="s">
        <v>149</v>
      </c>
      <c r="BNR28" s="170" t="s">
        <v>150</v>
      </c>
      <c r="BNS28" s="170">
        <v>5</v>
      </c>
      <c r="BNT28" s="170">
        <v>12.97</v>
      </c>
      <c r="BNU28" s="170">
        <f>ROUNDDOWN(BNT28*($I$10+1),2)</f>
        <v>65.489999999999995</v>
      </c>
      <c r="BNV28" s="170">
        <f>BNS28*BNU28</f>
        <v>327.45</v>
      </c>
      <c r="BNW28" s="170" t="s">
        <v>148</v>
      </c>
      <c r="BNX28" s="170">
        <v>12376</v>
      </c>
      <c r="BNY28" s="170" t="s">
        <v>149</v>
      </c>
      <c r="BNZ28" s="170" t="s">
        <v>150</v>
      </c>
      <c r="BOA28" s="170">
        <v>5</v>
      </c>
      <c r="BOB28" s="170">
        <v>12.97</v>
      </c>
      <c r="BOC28" s="170">
        <f>ROUNDDOWN(BOB28*($I$10+1),2)</f>
        <v>65.489999999999995</v>
      </c>
      <c r="BOD28" s="170">
        <f>BOA28*BOC28</f>
        <v>327.45</v>
      </c>
      <c r="BOE28" s="170" t="s">
        <v>148</v>
      </c>
      <c r="BOF28" s="170">
        <v>12376</v>
      </c>
      <c r="BOG28" s="170" t="s">
        <v>149</v>
      </c>
      <c r="BOH28" s="170" t="s">
        <v>150</v>
      </c>
      <c r="BOI28" s="170">
        <v>5</v>
      </c>
      <c r="BOJ28" s="170">
        <v>12.97</v>
      </c>
      <c r="BOK28" s="170">
        <f>ROUNDDOWN(BOJ28*($I$10+1),2)</f>
        <v>65.489999999999995</v>
      </c>
      <c r="BOL28" s="170">
        <f>BOI28*BOK28</f>
        <v>327.45</v>
      </c>
      <c r="BOM28" s="170" t="s">
        <v>148</v>
      </c>
      <c r="BON28" s="170">
        <v>12376</v>
      </c>
      <c r="BOO28" s="170" t="s">
        <v>149</v>
      </c>
      <c r="BOP28" s="170" t="s">
        <v>150</v>
      </c>
      <c r="BOQ28" s="170">
        <v>5</v>
      </c>
      <c r="BOR28" s="170">
        <v>12.97</v>
      </c>
      <c r="BOS28" s="170">
        <f>ROUNDDOWN(BOR28*($I$10+1),2)</f>
        <v>65.489999999999995</v>
      </c>
      <c r="BOT28" s="170">
        <f>BOQ28*BOS28</f>
        <v>327.45</v>
      </c>
      <c r="BOU28" s="170" t="s">
        <v>148</v>
      </c>
      <c r="BOV28" s="170">
        <v>12376</v>
      </c>
      <c r="BOW28" s="170" t="s">
        <v>149</v>
      </c>
      <c r="BOX28" s="170" t="s">
        <v>150</v>
      </c>
      <c r="BOY28" s="170">
        <v>5</v>
      </c>
      <c r="BOZ28" s="170">
        <v>12.97</v>
      </c>
      <c r="BPA28" s="170">
        <f>ROUNDDOWN(BOZ28*($I$10+1),2)</f>
        <v>65.489999999999995</v>
      </c>
      <c r="BPB28" s="170">
        <f>BOY28*BPA28</f>
        <v>327.45</v>
      </c>
      <c r="BPC28" s="170" t="s">
        <v>148</v>
      </c>
      <c r="BPD28" s="170">
        <v>12376</v>
      </c>
      <c r="BPE28" s="170" t="s">
        <v>149</v>
      </c>
      <c r="BPF28" s="170" t="s">
        <v>150</v>
      </c>
      <c r="BPG28" s="170">
        <v>5</v>
      </c>
      <c r="BPH28" s="170">
        <v>12.97</v>
      </c>
      <c r="BPI28" s="170">
        <f>ROUNDDOWN(BPH28*($I$10+1),2)</f>
        <v>65.489999999999995</v>
      </c>
      <c r="BPJ28" s="170">
        <f>BPG28*BPI28</f>
        <v>327.45</v>
      </c>
      <c r="BPK28" s="170" t="s">
        <v>148</v>
      </c>
      <c r="BPL28" s="170">
        <v>12376</v>
      </c>
      <c r="BPM28" s="170" t="s">
        <v>149</v>
      </c>
      <c r="BPN28" s="170" t="s">
        <v>150</v>
      </c>
      <c r="BPO28" s="170">
        <v>5</v>
      </c>
      <c r="BPP28" s="170">
        <v>12.97</v>
      </c>
      <c r="BPQ28" s="170">
        <f>ROUNDDOWN(BPP28*($I$10+1),2)</f>
        <v>65.489999999999995</v>
      </c>
      <c r="BPR28" s="170">
        <f>BPO28*BPQ28</f>
        <v>327.45</v>
      </c>
      <c r="BPS28" s="170" t="s">
        <v>148</v>
      </c>
      <c r="BPT28" s="170">
        <v>12376</v>
      </c>
      <c r="BPU28" s="170" t="s">
        <v>149</v>
      </c>
      <c r="BPV28" s="170" t="s">
        <v>150</v>
      </c>
      <c r="BPW28" s="170">
        <v>5</v>
      </c>
      <c r="BPX28" s="170">
        <v>12.97</v>
      </c>
      <c r="BPY28" s="170">
        <f>ROUNDDOWN(BPX28*($I$10+1),2)</f>
        <v>65.489999999999995</v>
      </c>
      <c r="BPZ28" s="170">
        <f>BPW28*BPY28</f>
        <v>327.45</v>
      </c>
      <c r="BQA28" s="170" t="s">
        <v>148</v>
      </c>
      <c r="BQB28" s="170">
        <v>12376</v>
      </c>
      <c r="BQC28" s="170" t="s">
        <v>149</v>
      </c>
      <c r="BQD28" s="170" t="s">
        <v>150</v>
      </c>
      <c r="BQE28" s="170">
        <v>5</v>
      </c>
      <c r="BQF28" s="170">
        <v>12.97</v>
      </c>
      <c r="BQG28" s="170">
        <f>ROUNDDOWN(BQF28*($I$10+1),2)</f>
        <v>65.489999999999995</v>
      </c>
      <c r="BQH28" s="170">
        <f>BQE28*BQG28</f>
        <v>327.45</v>
      </c>
      <c r="BQI28" s="170" t="s">
        <v>148</v>
      </c>
      <c r="BQJ28" s="170">
        <v>12376</v>
      </c>
      <c r="BQK28" s="170" t="s">
        <v>149</v>
      </c>
      <c r="BQL28" s="170" t="s">
        <v>150</v>
      </c>
      <c r="BQM28" s="170">
        <v>5</v>
      </c>
      <c r="BQN28" s="170">
        <v>12.97</v>
      </c>
      <c r="BQO28" s="170">
        <f>ROUNDDOWN(BQN28*($I$10+1),2)</f>
        <v>65.489999999999995</v>
      </c>
      <c r="BQP28" s="170">
        <f>BQM28*BQO28</f>
        <v>327.45</v>
      </c>
      <c r="BQQ28" s="170" t="s">
        <v>148</v>
      </c>
      <c r="BQR28" s="170">
        <v>12376</v>
      </c>
      <c r="BQS28" s="170" t="s">
        <v>149</v>
      </c>
      <c r="BQT28" s="170" t="s">
        <v>150</v>
      </c>
      <c r="BQU28" s="170">
        <v>5</v>
      </c>
      <c r="BQV28" s="170">
        <v>12.97</v>
      </c>
      <c r="BQW28" s="170">
        <f>ROUNDDOWN(BQV28*($I$10+1),2)</f>
        <v>65.489999999999995</v>
      </c>
      <c r="BQX28" s="170">
        <f>BQU28*BQW28</f>
        <v>327.45</v>
      </c>
      <c r="BQY28" s="170" t="s">
        <v>148</v>
      </c>
      <c r="BQZ28" s="170">
        <v>12376</v>
      </c>
      <c r="BRA28" s="170" t="s">
        <v>149</v>
      </c>
      <c r="BRB28" s="170" t="s">
        <v>150</v>
      </c>
      <c r="BRC28" s="170">
        <v>5</v>
      </c>
      <c r="BRD28" s="170">
        <v>12.97</v>
      </c>
      <c r="BRE28" s="170">
        <f>ROUNDDOWN(BRD28*($I$10+1),2)</f>
        <v>65.489999999999995</v>
      </c>
      <c r="BRF28" s="170">
        <f>BRC28*BRE28</f>
        <v>327.45</v>
      </c>
      <c r="BRG28" s="170" t="s">
        <v>148</v>
      </c>
      <c r="BRH28" s="170">
        <v>12376</v>
      </c>
      <c r="BRI28" s="170" t="s">
        <v>149</v>
      </c>
      <c r="BRJ28" s="170" t="s">
        <v>150</v>
      </c>
      <c r="BRK28" s="170">
        <v>5</v>
      </c>
      <c r="BRL28" s="170">
        <v>12.97</v>
      </c>
      <c r="BRM28" s="170">
        <f>ROUNDDOWN(BRL28*($I$10+1),2)</f>
        <v>65.489999999999995</v>
      </c>
      <c r="BRN28" s="170">
        <f>BRK28*BRM28</f>
        <v>327.45</v>
      </c>
      <c r="BRO28" s="170" t="s">
        <v>148</v>
      </c>
      <c r="BRP28" s="170">
        <v>12376</v>
      </c>
      <c r="BRQ28" s="170" t="s">
        <v>149</v>
      </c>
      <c r="BRR28" s="170" t="s">
        <v>150</v>
      </c>
      <c r="BRS28" s="170">
        <v>5</v>
      </c>
      <c r="BRT28" s="170">
        <v>12.97</v>
      </c>
      <c r="BRU28" s="170">
        <f>ROUNDDOWN(BRT28*($I$10+1),2)</f>
        <v>65.489999999999995</v>
      </c>
      <c r="BRV28" s="170">
        <f>BRS28*BRU28</f>
        <v>327.45</v>
      </c>
      <c r="BRW28" s="170" t="s">
        <v>148</v>
      </c>
      <c r="BRX28" s="170">
        <v>12376</v>
      </c>
      <c r="BRY28" s="170" t="s">
        <v>149</v>
      </c>
      <c r="BRZ28" s="170" t="s">
        <v>150</v>
      </c>
      <c r="BSA28" s="170">
        <v>5</v>
      </c>
      <c r="BSB28" s="170">
        <v>12.97</v>
      </c>
      <c r="BSC28" s="170">
        <f>ROUNDDOWN(BSB28*($I$10+1),2)</f>
        <v>65.489999999999995</v>
      </c>
      <c r="BSD28" s="170">
        <f>BSA28*BSC28</f>
        <v>327.45</v>
      </c>
      <c r="BSE28" s="170" t="s">
        <v>148</v>
      </c>
      <c r="BSF28" s="170">
        <v>12376</v>
      </c>
      <c r="BSG28" s="170" t="s">
        <v>149</v>
      </c>
      <c r="BSH28" s="170" t="s">
        <v>150</v>
      </c>
      <c r="BSI28" s="170">
        <v>5</v>
      </c>
      <c r="BSJ28" s="170">
        <v>12.97</v>
      </c>
      <c r="BSK28" s="170">
        <f>ROUNDDOWN(BSJ28*($I$10+1),2)</f>
        <v>65.489999999999995</v>
      </c>
      <c r="BSL28" s="170">
        <f>BSI28*BSK28</f>
        <v>327.45</v>
      </c>
      <c r="BSM28" s="170" t="s">
        <v>148</v>
      </c>
      <c r="BSN28" s="170">
        <v>12376</v>
      </c>
      <c r="BSO28" s="170" t="s">
        <v>149</v>
      </c>
      <c r="BSP28" s="170" t="s">
        <v>150</v>
      </c>
      <c r="BSQ28" s="170">
        <v>5</v>
      </c>
      <c r="BSR28" s="170">
        <v>12.97</v>
      </c>
      <c r="BSS28" s="170">
        <f>ROUNDDOWN(BSR28*($I$10+1),2)</f>
        <v>65.489999999999995</v>
      </c>
      <c r="BST28" s="170">
        <f>BSQ28*BSS28</f>
        <v>327.45</v>
      </c>
      <c r="BSU28" s="170" t="s">
        <v>148</v>
      </c>
      <c r="BSV28" s="170">
        <v>12376</v>
      </c>
      <c r="BSW28" s="170" t="s">
        <v>149</v>
      </c>
      <c r="BSX28" s="170" t="s">
        <v>150</v>
      </c>
      <c r="BSY28" s="170">
        <v>5</v>
      </c>
      <c r="BSZ28" s="170">
        <v>12.97</v>
      </c>
      <c r="BTA28" s="170">
        <f>ROUNDDOWN(BSZ28*($I$10+1),2)</f>
        <v>65.489999999999995</v>
      </c>
      <c r="BTB28" s="170">
        <f>BSY28*BTA28</f>
        <v>327.45</v>
      </c>
      <c r="BTC28" s="170" t="s">
        <v>148</v>
      </c>
      <c r="BTD28" s="170">
        <v>12376</v>
      </c>
      <c r="BTE28" s="170" t="s">
        <v>149</v>
      </c>
      <c r="BTF28" s="170" t="s">
        <v>150</v>
      </c>
      <c r="BTG28" s="170">
        <v>5</v>
      </c>
      <c r="BTH28" s="170">
        <v>12.97</v>
      </c>
      <c r="BTI28" s="170">
        <f>ROUNDDOWN(BTH28*($I$10+1),2)</f>
        <v>65.489999999999995</v>
      </c>
      <c r="BTJ28" s="170">
        <f>BTG28*BTI28</f>
        <v>327.45</v>
      </c>
      <c r="BTK28" s="170" t="s">
        <v>148</v>
      </c>
      <c r="BTL28" s="170">
        <v>12376</v>
      </c>
      <c r="BTM28" s="170" t="s">
        <v>149</v>
      </c>
      <c r="BTN28" s="170" t="s">
        <v>150</v>
      </c>
      <c r="BTO28" s="170">
        <v>5</v>
      </c>
      <c r="BTP28" s="170">
        <v>12.97</v>
      </c>
      <c r="BTQ28" s="170">
        <f>ROUNDDOWN(BTP28*($I$10+1),2)</f>
        <v>65.489999999999995</v>
      </c>
      <c r="BTR28" s="170">
        <f>BTO28*BTQ28</f>
        <v>327.45</v>
      </c>
      <c r="BTS28" s="170" t="s">
        <v>148</v>
      </c>
      <c r="BTT28" s="170">
        <v>12376</v>
      </c>
      <c r="BTU28" s="170" t="s">
        <v>149</v>
      </c>
      <c r="BTV28" s="170" t="s">
        <v>150</v>
      </c>
      <c r="BTW28" s="170">
        <v>5</v>
      </c>
      <c r="BTX28" s="170">
        <v>12.97</v>
      </c>
      <c r="BTY28" s="170">
        <f>ROUNDDOWN(BTX28*($I$10+1),2)</f>
        <v>65.489999999999995</v>
      </c>
      <c r="BTZ28" s="170">
        <f>BTW28*BTY28</f>
        <v>327.45</v>
      </c>
      <c r="BUA28" s="170" t="s">
        <v>148</v>
      </c>
      <c r="BUB28" s="170">
        <v>12376</v>
      </c>
      <c r="BUC28" s="170" t="s">
        <v>149</v>
      </c>
      <c r="BUD28" s="170" t="s">
        <v>150</v>
      </c>
      <c r="BUE28" s="170">
        <v>5</v>
      </c>
      <c r="BUF28" s="170">
        <v>12.97</v>
      </c>
      <c r="BUG28" s="170">
        <f>ROUNDDOWN(BUF28*($I$10+1),2)</f>
        <v>65.489999999999995</v>
      </c>
      <c r="BUH28" s="170">
        <f>BUE28*BUG28</f>
        <v>327.45</v>
      </c>
      <c r="BUI28" s="170" t="s">
        <v>148</v>
      </c>
      <c r="BUJ28" s="170">
        <v>12376</v>
      </c>
      <c r="BUK28" s="170" t="s">
        <v>149</v>
      </c>
      <c r="BUL28" s="170" t="s">
        <v>150</v>
      </c>
      <c r="BUM28" s="170">
        <v>5</v>
      </c>
      <c r="BUN28" s="170">
        <v>12.97</v>
      </c>
      <c r="BUO28" s="170">
        <f>ROUNDDOWN(BUN28*($I$10+1),2)</f>
        <v>65.489999999999995</v>
      </c>
      <c r="BUP28" s="170">
        <f>BUM28*BUO28</f>
        <v>327.45</v>
      </c>
      <c r="BUQ28" s="170" t="s">
        <v>148</v>
      </c>
      <c r="BUR28" s="170">
        <v>12376</v>
      </c>
      <c r="BUS28" s="170" t="s">
        <v>149</v>
      </c>
      <c r="BUT28" s="170" t="s">
        <v>150</v>
      </c>
      <c r="BUU28" s="170">
        <v>5</v>
      </c>
      <c r="BUV28" s="170">
        <v>12.97</v>
      </c>
      <c r="BUW28" s="170">
        <f>ROUNDDOWN(BUV28*($I$10+1),2)</f>
        <v>65.489999999999995</v>
      </c>
      <c r="BUX28" s="170">
        <f>BUU28*BUW28</f>
        <v>327.45</v>
      </c>
      <c r="BUY28" s="170" t="s">
        <v>148</v>
      </c>
      <c r="BUZ28" s="170">
        <v>12376</v>
      </c>
      <c r="BVA28" s="170" t="s">
        <v>149</v>
      </c>
      <c r="BVB28" s="170" t="s">
        <v>150</v>
      </c>
      <c r="BVC28" s="170">
        <v>5</v>
      </c>
      <c r="BVD28" s="170">
        <v>12.97</v>
      </c>
      <c r="BVE28" s="170">
        <f>ROUNDDOWN(BVD28*($I$10+1),2)</f>
        <v>65.489999999999995</v>
      </c>
      <c r="BVF28" s="170">
        <f>BVC28*BVE28</f>
        <v>327.45</v>
      </c>
      <c r="BVG28" s="170" t="s">
        <v>148</v>
      </c>
      <c r="BVH28" s="170">
        <v>12376</v>
      </c>
      <c r="BVI28" s="170" t="s">
        <v>149</v>
      </c>
      <c r="BVJ28" s="170" t="s">
        <v>150</v>
      </c>
      <c r="BVK28" s="170">
        <v>5</v>
      </c>
      <c r="BVL28" s="170">
        <v>12.97</v>
      </c>
      <c r="BVM28" s="170">
        <f>ROUNDDOWN(BVL28*($I$10+1),2)</f>
        <v>65.489999999999995</v>
      </c>
      <c r="BVN28" s="170">
        <f>BVK28*BVM28</f>
        <v>327.45</v>
      </c>
      <c r="BVO28" s="170" t="s">
        <v>148</v>
      </c>
      <c r="BVP28" s="170">
        <v>12376</v>
      </c>
      <c r="BVQ28" s="170" t="s">
        <v>149</v>
      </c>
      <c r="BVR28" s="170" t="s">
        <v>150</v>
      </c>
      <c r="BVS28" s="170">
        <v>5</v>
      </c>
      <c r="BVT28" s="170">
        <v>12.97</v>
      </c>
      <c r="BVU28" s="170">
        <f>ROUNDDOWN(BVT28*($I$10+1),2)</f>
        <v>65.489999999999995</v>
      </c>
      <c r="BVV28" s="170">
        <f>BVS28*BVU28</f>
        <v>327.45</v>
      </c>
      <c r="BVW28" s="170" t="s">
        <v>148</v>
      </c>
      <c r="BVX28" s="170">
        <v>12376</v>
      </c>
      <c r="BVY28" s="170" t="s">
        <v>149</v>
      </c>
      <c r="BVZ28" s="170" t="s">
        <v>150</v>
      </c>
      <c r="BWA28" s="170">
        <v>5</v>
      </c>
      <c r="BWB28" s="170">
        <v>12.97</v>
      </c>
      <c r="BWC28" s="170">
        <f>ROUNDDOWN(BWB28*($I$10+1),2)</f>
        <v>65.489999999999995</v>
      </c>
      <c r="BWD28" s="170">
        <f>BWA28*BWC28</f>
        <v>327.45</v>
      </c>
      <c r="BWE28" s="170" t="s">
        <v>148</v>
      </c>
      <c r="BWF28" s="170">
        <v>12376</v>
      </c>
      <c r="BWG28" s="170" t="s">
        <v>149</v>
      </c>
      <c r="BWH28" s="170" t="s">
        <v>150</v>
      </c>
      <c r="BWI28" s="170">
        <v>5</v>
      </c>
      <c r="BWJ28" s="170">
        <v>12.97</v>
      </c>
      <c r="BWK28" s="170">
        <f>ROUNDDOWN(BWJ28*($I$10+1),2)</f>
        <v>65.489999999999995</v>
      </c>
      <c r="BWL28" s="170">
        <f>BWI28*BWK28</f>
        <v>327.45</v>
      </c>
      <c r="BWM28" s="170" t="s">
        <v>148</v>
      </c>
      <c r="BWN28" s="170">
        <v>12376</v>
      </c>
      <c r="BWO28" s="170" t="s">
        <v>149</v>
      </c>
      <c r="BWP28" s="170" t="s">
        <v>150</v>
      </c>
      <c r="BWQ28" s="170">
        <v>5</v>
      </c>
      <c r="BWR28" s="170">
        <v>12.97</v>
      </c>
      <c r="BWS28" s="170">
        <f>ROUNDDOWN(BWR28*($I$10+1),2)</f>
        <v>65.489999999999995</v>
      </c>
      <c r="BWT28" s="170">
        <f>BWQ28*BWS28</f>
        <v>327.45</v>
      </c>
      <c r="BWU28" s="170" t="s">
        <v>148</v>
      </c>
      <c r="BWV28" s="170">
        <v>12376</v>
      </c>
      <c r="BWW28" s="170" t="s">
        <v>149</v>
      </c>
      <c r="BWX28" s="170" t="s">
        <v>150</v>
      </c>
      <c r="BWY28" s="170">
        <v>5</v>
      </c>
      <c r="BWZ28" s="170">
        <v>12.97</v>
      </c>
      <c r="BXA28" s="170">
        <f>ROUNDDOWN(BWZ28*($I$10+1),2)</f>
        <v>65.489999999999995</v>
      </c>
      <c r="BXB28" s="170">
        <f>BWY28*BXA28</f>
        <v>327.45</v>
      </c>
      <c r="BXC28" s="170" t="s">
        <v>148</v>
      </c>
      <c r="BXD28" s="170">
        <v>12376</v>
      </c>
      <c r="BXE28" s="170" t="s">
        <v>149</v>
      </c>
      <c r="BXF28" s="170" t="s">
        <v>150</v>
      </c>
      <c r="BXG28" s="170">
        <v>5</v>
      </c>
      <c r="BXH28" s="170">
        <v>12.97</v>
      </c>
      <c r="BXI28" s="170">
        <f>ROUNDDOWN(BXH28*($I$10+1),2)</f>
        <v>65.489999999999995</v>
      </c>
      <c r="BXJ28" s="170">
        <f>BXG28*BXI28</f>
        <v>327.45</v>
      </c>
      <c r="BXK28" s="170" t="s">
        <v>148</v>
      </c>
      <c r="BXL28" s="170">
        <v>12376</v>
      </c>
      <c r="BXM28" s="170" t="s">
        <v>149</v>
      </c>
      <c r="BXN28" s="170" t="s">
        <v>150</v>
      </c>
      <c r="BXO28" s="170">
        <v>5</v>
      </c>
      <c r="BXP28" s="170">
        <v>12.97</v>
      </c>
      <c r="BXQ28" s="170">
        <f>ROUNDDOWN(BXP28*($I$10+1),2)</f>
        <v>65.489999999999995</v>
      </c>
      <c r="BXR28" s="170">
        <f>BXO28*BXQ28</f>
        <v>327.45</v>
      </c>
      <c r="BXS28" s="170" t="s">
        <v>148</v>
      </c>
      <c r="BXT28" s="170">
        <v>12376</v>
      </c>
      <c r="BXU28" s="170" t="s">
        <v>149</v>
      </c>
      <c r="BXV28" s="170" t="s">
        <v>150</v>
      </c>
      <c r="BXW28" s="170">
        <v>5</v>
      </c>
      <c r="BXX28" s="170">
        <v>12.97</v>
      </c>
      <c r="BXY28" s="170">
        <f>ROUNDDOWN(BXX28*($I$10+1),2)</f>
        <v>65.489999999999995</v>
      </c>
      <c r="BXZ28" s="170">
        <f>BXW28*BXY28</f>
        <v>327.45</v>
      </c>
      <c r="BYA28" s="170" t="s">
        <v>148</v>
      </c>
      <c r="BYB28" s="170">
        <v>12376</v>
      </c>
      <c r="BYC28" s="170" t="s">
        <v>149</v>
      </c>
      <c r="BYD28" s="170" t="s">
        <v>150</v>
      </c>
      <c r="BYE28" s="170">
        <v>5</v>
      </c>
      <c r="BYF28" s="170">
        <v>12.97</v>
      </c>
      <c r="BYG28" s="170">
        <f>ROUNDDOWN(BYF28*($I$10+1),2)</f>
        <v>65.489999999999995</v>
      </c>
      <c r="BYH28" s="170">
        <f>BYE28*BYG28</f>
        <v>327.45</v>
      </c>
      <c r="BYI28" s="170" t="s">
        <v>148</v>
      </c>
      <c r="BYJ28" s="170">
        <v>12376</v>
      </c>
      <c r="BYK28" s="170" t="s">
        <v>149</v>
      </c>
      <c r="BYL28" s="170" t="s">
        <v>150</v>
      </c>
      <c r="BYM28" s="170">
        <v>5</v>
      </c>
      <c r="BYN28" s="170">
        <v>12.97</v>
      </c>
      <c r="BYO28" s="170">
        <f>ROUNDDOWN(BYN28*($I$10+1),2)</f>
        <v>65.489999999999995</v>
      </c>
      <c r="BYP28" s="170">
        <f>BYM28*BYO28</f>
        <v>327.45</v>
      </c>
      <c r="BYQ28" s="170" t="s">
        <v>148</v>
      </c>
      <c r="BYR28" s="170">
        <v>12376</v>
      </c>
      <c r="BYS28" s="170" t="s">
        <v>149</v>
      </c>
      <c r="BYT28" s="170" t="s">
        <v>150</v>
      </c>
      <c r="BYU28" s="170">
        <v>5</v>
      </c>
      <c r="BYV28" s="170">
        <v>12.97</v>
      </c>
      <c r="BYW28" s="170">
        <f>ROUNDDOWN(BYV28*($I$10+1),2)</f>
        <v>65.489999999999995</v>
      </c>
      <c r="BYX28" s="170">
        <f>BYU28*BYW28</f>
        <v>327.45</v>
      </c>
      <c r="BYY28" s="170" t="s">
        <v>148</v>
      </c>
      <c r="BYZ28" s="170">
        <v>12376</v>
      </c>
      <c r="BZA28" s="170" t="s">
        <v>149</v>
      </c>
      <c r="BZB28" s="170" t="s">
        <v>150</v>
      </c>
      <c r="BZC28" s="170">
        <v>5</v>
      </c>
      <c r="BZD28" s="170">
        <v>12.97</v>
      </c>
      <c r="BZE28" s="170">
        <f>ROUNDDOWN(BZD28*($I$10+1),2)</f>
        <v>65.489999999999995</v>
      </c>
      <c r="BZF28" s="170">
        <f>BZC28*BZE28</f>
        <v>327.45</v>
      </c>
      <c r="BZG28" s="170" t="s">
        <v>148</v>
      </c>
      <c r="BZH28" s="170">
        <v>12376</v>
      </c>
      <c r="BZI28" s="170" t="s">
        <v>149</v>
      </c>
      <c r="BZJ28" s="170" t="s">
        <v>150</v>
      </c>
      <c r="BZK28" s="170">
        <v>5</v>
      </c>
      <c r="BZL28" s="170">
        <v>12.97</v>
      </c>
      <c r="BZM28" s="170">
        <f>ROUNDDOWN(BZL28*($I$10+1),2)</f>
        <v>65.489999999999995</v>
      </c>
      <c r="BZN28" s="170">
        <f>BZK28*BZM28</f>
        <v>327.45</v>
      </c>
      <c r="BZO28" s="170" t="s">
        <v>148</v>
      </c>
      <c r="BZP28" s="170">
        <v>12376</v>
      </c>
      <c r="BZQ28" s="170" t="s">
        <v>149</v>
      </c>
      <c r="BZR28" s="170" t="s">
        <v>150</v>
      </c>
      <c r="BZS28" s="170">
        <v>5</v>
      </c>
      <c r="BZT28" s="170">
        <v>12.97</v>
      </c>
      <c r="BZU28" s="170">
        <f>ROUNDDOWN(BZT28*($I$10+1),2)</f>
        <v>65.489999999999995</v>
      </c>
      <c r="BZV28" s="170">
        <f>BZS28*BZU28</f>
        <v>327.45</v>
      </c>
      <c r="BZW28" s="170" t="s">
        <v>148</v>
      </c>
      <c r="BZX28" s="170">
        <v>12376</v>
      </c>
      <c r="BZY28" s="170" t="s">
        <v>149</v>
      </c>
      <c r="BZZ28" s="170" t="s">
        <v>150</v>
      </c>
      <c r="CAA28" s="170">
        <v>5</v>
      </c>
      <c r="CAB28" s="170">
        <v>12.97</v>
      </c>
      <c r="CAC28" s="170">
        <f>ROUNDDOWN(CAB28*($I$10+1),2)</f>
        <v>65.489999999999995</v>
      </c>
      <c r="CAD28" s="170">
        <f>CAA28*CAC28</f>
        <v>327.45</v>
      </c>
      <c r="CAE28" s="170" t="s">
        <v>148</v>
      </c>
      <c r="CAF28" s="170">
        <v>12376</v>
      </c>
      <c r="CAG28" s="170" t="s">
        <v>149</v>
      </c>
      <c r="CAH28" s="170" t="s">
        <v>150</v>
      </c>
      <c r="CAI28" s="170">
        <v>5</v>
      </c>
      <c r="CAJ28" s="170">
        <v>12.97</v>
      </c>
      <c r="CAK28" s="170">
        <f>ROUNDDOWN(CAJ28*($I$10+1),2)</f>
        <v>65.489999999999995</v>
      </c>
      <c r="CAL28" s="170">
        <f>CAI28*CAK28</f>
        <v>327.45</v>
      </c>
      <c r="CAM28" s="170" t="s">
        <v>148</v>
      </c>
      <c r="CAN28" s="170">
        <v>12376</v>
      </c>
      <c r="CAO28" s="170" t="s">
        <v>149</v>
      </c>
      <c r="CAP28" s="170" t="s">
        <v>150</v>
      </c>
      <c r="CAQ28" s="170">
        <v>5</v>
      </c>
      <c r="CAR28" s="170">
        <v>12.97</v>
      </c>
      <c r="CAS28" s="170">
        <f>ROUNDDOWN(CAR28*($I$10+1),2)</f>
        <v>65.489999999999995</v>
      </c>
      <c r="CAT28" s="170">
        <f>CAQ28*CAS28</f>
        <v>327.45</v>
      </c>
      <c r="CAU28" s="170" t="s">
        <v>148</v>
      </c>
      <c r="CAV28" s="170">
        <v>12376</v>
      </c>
      <c r="CAW28" s="170" t="s">
        <v>149</v>
      </c>
      <c r="CAX28" s="170" t="s">
        <v>150</v>
      </c>
      <c r="CAY28" s="170">
        <v>5</v>
      </c>
      <c r="CAZ28" s="170">
        <v>12.97</v>
      </c>
      <c r="CBA28" s="170">
        <f>ROUNDDOWN(CAZ28*($I$10+1),2)</f>
        <v>65.489999999999995</v>
      </c>
      <c r="CBB28" s="170">
        <f>CAY28*CBA28</f>
        <v>327.45</v>
      </c>
      <c r="CBC28" s="170" t="s">
        <v>148</v>
      </c>
      <c r="CBD28" s="170">
        <v>12376</v>
      </c>
      <c r="CBE28" s="170" t="s">
        <v>149</v>
      </c>
      <c r="CBF28" s="170" t="s">
        <v>150</v>
      </c>
      <c r="CBG28" s="170">
        <v>5</v>
      </c>
      <c r="CBH28" s="170">
        <v>12.97</v>
      </c>
      <c r="CBI28" s="170">
        <f>ROUNDDOWN(CBH28*($I$10+1),2)</f>
        <v>65.489999999999995</v>
      </c>
      <c r="CBJ28" s="170">
        <f>CBG28*CBI28</f>
        <v>327.45</v>
      </c>
      <c r="CBK28" s="170" t="s">
        <v>148</v>
      </c>
      <c r="CBL28" s="170">
        <v>12376</v>
      </c>
      <c r="CBM28" s="170" t="s">
        <v>149</v>
      </c>
      <c r="CBN28" s="170" t="s">
        <v>150</v>
      </c>
      <c r="CBO28" s="170">
        <v>5</v>
      </c>
      <c r="CBP28" s="170">
        <v>12.97</v>
      </c>
      <c r="CBQ28" s="170">
        <f>ROUNDDOWN(CBP28*($I$10+1),2)</f>
        <v>65.489999999999995</v>
      </c>
      <c r="CBR28" s="170">
        <f>CBO28*CBQ28</f>
        <v>327.45</v>
      </c>
      <c r="CBS28" s="170" t="s">
        <v>148</v>
      </c>
      <c r="CBT28" s="170">
        <v>12376</v>
      </c>
      <c r="CBU28" s="170" t="s">
        <v>149</v>
      </c>
      <c r="CBV28" s="170" t="s">
        <v>150</v>
      </c>
      <c r="CBW28" s="170">
        <v>5</v>
      </c>
      <c r="CBX28" s="170">
        <v>12.97</v>
      </c>
      <c r="CBY28" s="170">
        <f>ROUNDDOWN(CBX28*($I$10+1),2)</f>
        <v>65.489999999999995</v>
      </c>
      <c r="CBZ28" s="170">
        <f>CBW28*CBY28</f>
        <v>327.45</v>
      </c>
      <c r="CCA28" s="170" t="s">
        <v>148</v>
      </c>
      <c r="CCB28" s="170">
        <v>12376</v>
      </c>
      <c r="CCC28" s="170" t="s">
        <v>149</v>
      </c>
      <c r="CCD28" s="170" t="s">
        <v>150</v>
      </c>
      <c r="CCE28" s="170">
        <v>5</v>
      </c>
      <c r="CCF28" s="170">
        <v>12.97</v>
      </c>
      <c r="CCG28" s="170">
        <f>ROUNDDOWN(CCF28*($I$10+1),2)</f>
        <v>65.489999999999995</v>
      </c>
      <c r="CCH28" s="170">
        <f>CCE28*CCG28</f>
        <v>327.45</v>
      </c>
      <c r="CCI28" s="170" t="s">
        <v>148</v>
      </c>
      <c r="CCJ28" s="170">
        <v>12376</v>
      </c>
      <c r="CCK28" s="170" t="s">
        <v>149</v>
      </c>
      <c r="CCL28" s="170" t="s">
        <v>150</v>
      </c>
      <c r="CCM28" s="170">
        <v>5</v>
      </c>
      <c r="CCN28" s="170">
        <v>12.97</v>
      </c>
      <c r="CCO28" s="170">
        <f>ROUNDDOWN(CCN28*($I$10+1),2)</f>
        <v>65.489999999999995</v>
      </c>
      <c r="CCP28" s="170">
        <f>CCM28*CCO28</f>
        <v>327.45</v>
      </c>
      <c r="CCQ28" s="170" t="s">
        <v>148</v>
      </c>
      <c r="CCR28" s="170">
        <v>12376</v>
      </c>
      <c r="CCS28" s="170" t="s">
        <v>149</v>
      </c>
      <c r="CCT28" s="170" t="s">
        <v>150</v>
      </c>
      <c r="CCU28" s="170">
        <v>5</v>
      </c>
      <c r="CCV28" s="170">
        <v>12.97</v>
      </c>
      <c r="CCW28" s="170">
        <f>ROUNDDOWN(CCV28*($I$10+1),2)</f>
        <v>65.489999999999995</v>
      </c>
      <c r="CCX28" s="170">
        <f>CCU28*CCW28</f>
        <v>327.45</v>
      </c>
      <c r="CCY28" s="170" t="s">
        <v>148</v>
      </c>
      <c r="CCZ28" s="170">
        <v>12376</v>
      </c>
      <c r="CDA28" s="170" t="s">
        <v>149</v>
      </c>
      <c r="CDB28" s="170" t="s">
        <v>150</v>
      </c>
      <c r="CDC28" s="170">
        <v>5</v>
      </c>
      <c r="CDD28" s="170">
        <v>12.97</v>
      </c>
      <c r="CDE28" s="170">
        <f>ROUNDDOWN(CDD28*($I$10+1),2)</f>
        <v>65.489999999999995</v>
      </c>
      <c r="CDF28" s="170">
        <f>CDC28*CDE28</f>
        <v>327.45</v>
      </c>
      <c r="CDG28" s="170" t="s">
        <v>148</v>
      </c>
      <c r="CDH28" s="170">
        <v>12376</v>
      </c>
      <c r="CDI28" s="170" t="s">
        <v>149</v>
      </c>
      <c r="CDJ28" s="170" t="s">
        <v>150</v>
      </c>
      <c r="CDK28" s="170">
        <v>5</v>
      </c>
      <c r="CDL28" s="170">
        <v>12.97</v>
      </c>
      <c r="CDM28" s="170">
        <f>ROUNDDOWN(CDL28*($I$10+1),2)</f>
        <v>65.489999999999995</v>
      </c>
      <c r="CDN28" s="170">
        <f>CDK28*CDM28</f>
        <v>327.45</v>
      </c>
      <c r="CDO28" s="170" t="s">
        <v>148</v>
      </c>
      <c r="CDP28" s="170">
        <v>12376</v>
      </c>
      <c r="CDQ28" s="170" t="s">
        <v>149</v>
      </c>
      <c r="CDR28" s="170" t="s">
        <v>150</v>
      </c>
      <c r="CDS28" s="170">
        <v>5</v>
      </c>
      <c r="CDT28" s="170">
        <v>12.97</v>
      </c>
      <c r="CDU28" s="170">
        <f>ROUNDDOWN(CDT28*($I$10+1),2)</f>
        <v>65.489999999999995</v>
      </c>
      <c r="CDV28" s="170">
        <f>CDS28*CDU28</f>
        <v>327.45</v>
      </c>
      <c r="CDW28" s="170" t="s">
        <v>148</v>
      </c>
      <c r="CDX28" s="170">
        <v>12376</v>
      </c>
      <c r="CDY28" s="170" t="s">
        <v>149</v>
      </c>
      <c r="CDZ28" s="170" t="s">
        <v>150</v>
      </c>
      <c r="CEA28" s="170">
        <v>5</v>
      </c>
      <c r="CEB28" s="170">
        <v>12.97</v>
      </c>
      <c r="CEC28" s="170">
        <f>ROUNDDOWN(CEB28*($I$10+1),2)</f>
        <v>65.489999999999995</v>
      </c>
      <c r="CED28" s="170">
        <f>CEA28*CEC28</f>
        <v>327.45</v>
      </c>
      <c r="CEE28" s="170" t="s">
        <v>148</v>
      </c>
      <c r="CEF28" s="170">
        <v>12376</v>
      </c>
      <c r="CEG28" s="170" t="s">
        <v>149</v>
      </c>
      <c r="CEH28" s="170" t="s">
        <v>150</v>
      </c>
      <c r="CEI28" s="170">
        <v>5</v>
      </c>
      <c r="CEJ28" s="170">
        <v>12.97</v>
      </c>
      <c r="CEK28" s="170">
        <f>ROUNDDOWN(CEJ28*($I$10+1),2)</f>
        <v>65.489999999999995</v>
      </c>
      <c r="CEL28" s="170">
        <f>CEI28*CEK28</f>
        <v>327.45</v>
      </c>
      <c r="CEM28" s="170" t="s">
        <v>148</v>
      </c>
      <c r="CEN28" s="170">
        <v>12376</v>
      </c>
      <c r="CEO28" s="170" t="s">
        <v>149</v>
      </c>
      <c r="CEP28" s="170" t="s">
        <v>150</v>
      </c>
      <c r="CEQ28" s="170">
        <v>5</v>
      </c>
      <c r="CER28" s="170">
        <v>12.97</v>
      </c>
      <c r="CES28" s="170">
        <f>ROUNDDOWN(CER28*($I$10+1),2)</f>
        <v>65.489999999999995</v>
      </c>
      <c r="CET28" s="170">
        <f>CEQ28*CES28</f>
        <v>327.45</v>
      </c>
      <c r="CEU28" s="170" t="s">
        <v>148</v>
      </c>
      <c r="CEV28" s="170">
        <v>12376</v>
      </c>
      <c r="CEW28" s="170" t="s">
        <v>149</v>
      </c>
      <c r="CEX28" s="170" t="s">
        <v>150</v>
      </c>
      <c r="CEY28" s="170">
        <v>5</v>
      </c>
      <c r="CEZ28" s="170">
        <v>12.97</v>
      </c>
      <c r="CFA28" s="170">
        <f>ROUNDDOWN(CEZ28*($I$10+1),2)</f>
        <v>65.489999999999995</v>
      </c>
      <c r="CFB28" s="170">
        <f>CEY28*CFA28</f>
        <v>327.45</v>
      </c>
      <c r="CFC28" s="170" t="s">
        <v>148</v>
      </c>
      <c r="CFD28" s="170">
        <v>12376</v>
      </c>
      <c r="CFE28" s="170" t="s">
        <v>149</v>
      </c>
      <c r="CFF28" s="170" t="s">
        <v>150</v>
      </c>
      <c r="CFG28" s="170">
        <v>5</v>
      </c>
      <c r="CFH28" s="170">
        <v>12.97</v>
      </c>
      <c r="CFI28" s="170">
        <f>ROUNDDOWN(CFH28*($I$10+1),2)</f>
        <v>65.489999999999995</v>
      </c>
      <c r="CFJ28" s="170">
        <f>CFG28*CFI28</f>
        <v>327.45</v>
      </c>
      <c r="CFK28" s="170" t="s">
        <v>148</v>
      </c>
      <c r="CFL28" s="170">
        <v>12376</v>
      </c>
      <c r="CFM28" s="170" t="s">
        <v>149</v>
      </c>
      <c r="CFN28" s="170" t="s">
        <v>150</v>
      </c>
      <c r="CFO28" s="170">
        <v>5</v>
      </c>
      <c r="CFP28" s="170">
        <v>12.97</v>
      </c>
      <c r="CFQ28" s="170">
        <f>ROUNDDOWN(CFP28*($I$10+1),2)</f>
        <v>65.489999999999995</v>
      </c>
      <c r="CFR28" s="170">
        <f>CFO28*CFQ28</f>
        <v>327.45</v>
      </c>
      <c r="CFS28" s="170" t="s">
        <v>148</v>
      </c>
      <c r="CFT28" s="170">
        <v>12376</v>
      </c>
      <c r="CFU28" s="170" t="s">
        <v>149</v>
      </c>
      <c r="CFV28" s="170" t="s">
        <v>150</v>
      </c>
      <c r="CFW28" s="170">
        <v>5</v>
      </c>
      <c r="CFX28" s="170">
        <v>12.97</v>
      </c>
      <c r="CFY28" s="170">
        <f>ROUNDDOWN(CFX28*($I$10+1),2)</f>
        <v>65.489999999999995</v>
      </c>
      <c r="CFZ28" s="170">
        <f>CFW28*CFY28</f>
        <v>327.45</v>
      </c>
      <c r="CGA28" s="170" t="s">
        <v>148</v>
      </c>
      <c r="CGB28" s="170">
        <v>12376</v>
      </c>
      <c r="CGC28" s="170" t="s">
        <v>149</v>
      </c>
      <c r="CGD28" s="170" t="s">
        <v>150</v>
      </c>
      <c r="CGE28" s="170">
        <v>5</v>
      </c>
      <c r="CGF28" s="170">
        <v>12.97</v>
      </c>
      <c r="CGG28" s="170">
        <f>ROUNDDOWN(CGF28*($I$10+1),2)</f>
        <v>65.489999999999995</v>
      </c>
      <c r="CGH28" s="170">
        <f>CGE28*CGG28</f>
        <v>327.45</v>
      </c>
      <c r="CGI28" s="170" t="s">
        <v>148</v>
      </c>
      <c r="CGJ28" s="170">
        <v>12376</v>
      </c>
      <c r="CGK28" s="170" t="s">
        <v>149</v>
      </c>
      <c r="CGL28" s="170" t="s">
        <v>150</v>
      </c>
      <c r="CGM28" s="170">
        <v>5</v>
      </c>
      <c r="CGN28" s="170">
        <v>12.97</v>
      </c>
      <c r="CGO28" s="170">
        <f>ROUNDDOWN(CGN28*($I$10+1),2)</f>
        <v>65.489999999999995</v>
      </c>
      <c r="CGP28" s="170">
        <f>CGM28*CGO28</f>
        <v>327.45</v>
      </c>
      <c r="CGQ28" s="170" t="s">
        <v>148</v>
      </c>
      <c r="CGR28" s="170">
        <v>12376</v>
      </c>
      <c r="CGS28" s="170" t="s">
        <v>149</v>
      </c>
      <c r="CGT28" s="170" t="s">
        <v>150</v>
      </c>
      <c r="CGU28" s="170">
        <v>5</v>
      </c>
      <c r="CGV28" s="170">
        <v>12.97</v>
      </c>
      <c r="CGW28" s="170">
        <f>ROUNDDOWN(CGV28*($I$10+1),2)</f>
        <v>65.489999999999995</v>
      </c>
      <c r="CGX28" s="170">
        <f>CGU28*CGW28</f>
        <v>327.45</v>
      </c>
      <c r="CGY28" s="170" t="s">
        <v>148</v>
      </c>
      <c r="CGZ28" s="170">
        <v>12376</v>
      </c>
      <c r="CHA28" s="170" t="s">
        <v>149</v>
      </c>
      <c r="CHB28" s="170" t="s">
        <v>150</v>
      </c>
      <c r="CHC28" s="170">
        <v>5</v>
      </c>
      <c r="CHD28" s="170">
        <v>12.97</v>
      </c>
      <c r="CHE28" s="170">
        <f>ROUNDDOWN(CHD28*($I$10+1),2)</f>
        <v>65.489999999999995</v>
      </c>
      <c r="CHF28" s="170">
        <f>CHC28*CHE28</f>
        <v>327.45</v>
      </c>
      <c r="CHG28" s="170" t="s">
        <v>148</v>
      </c>
      <c r="CHH28" s="170">
        <v>12376</v>
      </c>
      <c r="CHI28" s="170" t="s">
        <v>149</v>
      </c>
      <c r="CHJ28" s="170" t="s">
        <v>150</v>
      </c>
      <c r="CHK28" s="170">
        <v>5</v>
      </c>
      <c r="CHL28" s="170">
        <v>12.97</v>
      </c>
      <c r="CHM28" s="170">
        <f>ROUNDDOWN(CHL28*($I$10+1),2)</f>
        <v>65.489999999999995</v>
      </c>
      <c r="CHN28" s="170">
        <f>CHK28*CHM28</f>
        <v>327.45</v>
      </c>
      <c r="CHO28" s="170" t="s">
        <v>148</v>
      </c>
      <c r="CHP28" s="170">
        <v>12376</v>
      </c>
      <c r="CHQ28" s="170" t="s">
        <v>149</v>
      </c>
      <c r="CHR28" s="170" t="s">
        <v>150</v>
      </c>
      <c r="CHS28" s="170">
        <v>5</v>
      </c>
      <c r="CHT28" s="170">
        <v>12.97</v>
      </c>
      <c r="CHU28" s="170">
        <f>ROUNDDOWN(CHT28*($I$10+1),2)</f>
        <v>65.489999999999995</v>
      </c>
      <c r="CHV28" s="170">
        <f>CHS28*CHU28</f>
        <v>327.45</v>
      </c>
      <c r="CHW28" s="170" t="s">
        <v>148</v>
      </c>
      <c r="CHX28" s="170">
        <v>12376</v>
      </c>
      <c r="CHY28" s="170" t="s">
        <v>149</v>
      </c>
      <c r="CHZ28" s="170" t="s">
        <v>150</v>
      </c>
      <c r="CIA28" s="170">
        <v>5</v>
      </c>
      <c r="CIB28" s="170">
        <v>12.97</v>
      </c>
      <c r="CIC28" s="170">
        <f>ROUNDDOWN(CIB28*($I$10+1),2)</f>
        <v>65.489999999999995</v>
      </c>
      <c r="CID28" s="170">
        <f>CIA28*CIC28</f>
        <v>327.45</v>
      </c>
      <c r="CIE28" s="170" t="s">
        <v>148</v>
      </c>
      <c r="CIF28" s="170">
        <v>12376</v>
      </c>
      <c r="CIG28" s="170" t="s">
        <v>149</v>
      </c>
      <c r="CIH28" s="170" t="s">
        <v>150</v>
      </c>
      <c r="CII28" s="170">
        <v>5</v>
      </c>
      <c r="CIJ28" s="170">
        <v>12.97</v>
      </c>
      <c r="CIK28" s="170">
        <f>ROUNDDOWN(CIJ28*($I$10+1),2)</f>
        <v>65.489999999999995</v>
      </c>
      <c r="CIL28" s="170">
        <f>CII28*CIK28</f>
        <v>327.45</v>
      </c>
      <c r="CIM28" s="170" t="s">
        <v>148</v>
      </c>
      <c r="CIN28" s="170">
        <v>12376</v>
      </c>
      <c r="CIO28" s="170" t="s">
        <v>149</v>
      </c>
      <c r="CIP28" s="170" t="s">
        <v>150</v>
      </c>
      <c r="CIQ28" s="170">
        <v>5</v>
      </c>
      <c r="CIR28" s="170">
        <v>12.97</v>
      </c>
      <c r="CIS28" s="170">
        <f>ROUNDDOWN(CIR28*($I$10+1),2)</f>
        <v>65.489999999999995</v>
      </c>
      <c r="CIT28" s="170">
        <f>CIQ28*CIS28</f>
        <v>327.45</v>
      </c>
      <c r="CIU28" s="170" t="s">
        <v>148</v>
      </c>
      <c r="CIV28" s="170">
        <v>12376</v>
      </c>
      <c r="CIW28" s="170" t="s">
        <v>149</v>
      </c>
      <c r="CIX28" s="170" t="s">
        <v>150</v>
      </c>
      <c r="CIY28" s="170">
        <v>5</v>
      </c>
      <c r="CIZ28" s="170">
        <v>12.97</v>
      </c>
      <c r="CJA28" s="170">
        <f>ROUNDDOWN(CIZ28*($I$10+1),2)</f>
        <v>65.489999999999995</v>
      </c>
      <c r="CJB28" s="170">
        <f>CIY28*CJA28</f>
        <v>327.45</v>
      </c>
      <c r="CJC28" s="170" t="s">
        <v>148</v>
      </c>
      <c r="CJD28" s="170">
        <v>12376</v>
      </c>
      <c r="CJE28" s="170" t="s">
        <v>149</v>
      </c>
      <c r="CJF28" s="170" t="s">
        <v>150</v>
      </c>
      <c r="CJG28" s="170">
        <v>5</v>
      </c>
      <c r="CJH28" s="170">
        <v>12.97</v>
      </c>
      <c r="CJI28" s="170">
        <f>ROUNDDOWN(CJH28*($I$10+1),2)</f>
        <v>65.489999999999995</v>
      </c>
      <c r="CJJ28" s="170">
        <f>CJG28*CJI28</f>
        <v>327.45</v>
      </c>
      <c r="CJK28" s="170" t="s">
        <v>148</v>
      </c>
      <c r="CJL28" s="170">
        <v>12376</v>
      </c>
      <c r="CJM28" s="170" t="s">
        <v>149</v>
      </c>
      <c r="CJN28" s="170" t="s">
        <v>150</v>
      </c>
      <c r="CJO28" s="170">
        <v>5</v>
      </c>
      <c r="CJP28" s="170">
        <v>12.97</v>
      </c>
      <c r="CJQ28" s="170">
        <f>ROUNDDOWN(CJP28*($I$10+1),2)</f>
        <v>65.489999999999995</v>
      </c>
      <c r="CJR28" s="170">
        <f>CJO28*CJQ28</f>
        <v>327.45</v>
      </c>
      <c r="CJS28" s="170" t="s">
        <v>148</v>
      </c>
      <c r="CJT28" s="170">
        <v>12376</v>
      </c>
      <c r="CJU28" s="170" t="s">
        <v>149</v>
      </c>
      <c r="CJV28" s="170" t="s">
        <v>150</v>
      </c>
      <c r="CJW28" s="170">
        <v>5</v>
      </c>
      <c r="CJX28" s="170">
        <v>12.97</v>
      </c>
      <c r="CJY28" s="170">
        <f>ROUNDDOWN(CJX28*($I$10+1),2)</f>
        <v>65.489999999999995</v>
      </c>
      <c r="CJZ28" s="170">
        <f>CJW28*CJY28</f>
        <v>327.45</v>
      </c>
      <c r="CKA28" s="170" t="s">
        <v>148</v>
      </c>
      <c r="CKB28" s="170">
        <v>12376</v>
      </c>
      <c r="CKC28" s="170" t="s">
        <v>149</v>
      </c>
      <c r="CKD28" s="170" t="s">
        <v>150</v>
      </c>
      <c r="CKE28" s="170">
        <v>5</v>
      </c>
      <c r="CKF28" s="170">
        <v>12.97</v>
      </c>
      <c r="CKG28" s="170">
        <f>ROUNDDOWN(CKF28*($I$10+1),2)</f>
        <v>65.489999999999995</v>
      </c>
      <c r="CKH28" s="170">
        <f>CKE28*CKG28</f>
        <v>327.45</v>
      </c>
      <c r="CKI28" s="170" t="s">
        <v>148</v>
      </c>
      <c r="CKJ28" s="170">
        <v>12376</v>
      </c>
      <c r="CKK28" s="170" t="s">
        <v>149</v>
      </c>
      <c r="CKL28" s="170" t="s">
        <v>150</v>
      </c>
      <c r="CKM28" s="170">
        <v>5</v>
      </c>
      <c r="CKN28" s="170">
        <v>12.97</v>
      </c>
      <c r="CKO28" s="170">
        <f>ROUNDDOWN(CKN28*($I$10+1),2)</f>
        <v>65.489999999999995</v>
      </c>
      <c r="CKP28" s="170">
        <f>CKM28*CKO28</f>
        <v>327.45</v>
      </c>
      <c r="CKQ28" s="170" t="s">
        <v>148</v>
      </c>
      <c r="CKR28" s="170">
        <v>12376</v>
      </c>
      <c r="CKS28" s="170" t="s">
        <v>149</v>
      </c>
      <c r="CKT28" s="170" t="s">
        <v>150</v>
      </c>
      <c r="CKU28" s="170">
        <v>5</v>
      </c>
      <c r="CKV28" s="170">
        <v>12.97</v>
      </c>
      <c r="CKW28" s="170">
        <f>ROUNDDOWN(CKV28*($I$10+1),2)</f>
        <v>65.489999999999995</v>
      </c>
      <c r="CKX28" s="170">
        <f>CKU28*CKW28</f>
        <v>327.45</v>
      </c>
      <c r="CKY28" s="170" t="s">
        <v>148</v>
      </c>
      <c r="CKZ28" s="170">
        <v>12376</v>
      </c>
      <c r="CLA28" s="170" t="s">
        <v>149</v>
      </c>
      <c r="CLB28" s="170" t="s">
        <v>150</v>
      </c>
      <c r="CLC28" s="170">
        <v>5</v>
      </c>
      <c r="CLD28" s="170">
        <v>12.97</v>
      </c>
      <c r="CLE28" s="170">
        <f>ROUNDDOWN(CLD28*($I$10+1),2)</f>
        <v>65.489999999999995</v>
      </c>
      <c r="CLF28" s="170">
        <f>CLC28*CLE28</f>
        <v>327.45</v>
      </c>
      <c r="CLG28" s="170" t="s">
        <v>148</v>
      </c>
      <c r="CLH28" s="170">
        <v>12376</v>
      </c>
      <c r="CLI28" s="170" t="s">
        <v>149</v>
      </c>
      <c r="CLJ28" s="170" t="s">
        <v>150</v>
      </c>
      <c r="CLK28" s="170">
        <v>5</v>
      </c>
      <c r="CLL28" s="170">
        <v>12.97</v>
      </c>
      <c r="CLM28" s="170">
        <f>ROUNDDOWN(CLL28*($I$10+1),2)</f>
        <v>65.489999999999995</v>
      </c>
      <c r="CLN28" s="170">
        <f>CLK28*CLM28</f>
        <v>327.45</v>
      </c>
      <c r="CLO28" s="170" t="s">
        <v>148</v>
      </c>
      <c r="CLP28" s="170">
        <v>12376</v>
      </c>
      <c r="CLQ28" s="170" t="s">
        <v>149</v>
      </c>
      <c r="CLR28" s="170" t="s">
        <v>150</v>
      </c>
      <c r="CLS28" s="170">
        <v>5</v>
      </c>
      <c r="CLT28" s="170">
        <v>12.97</v>
      </c>
      <c r="CLU28" s="170">
        <f>ROUNDDOWN(CLT28*($I$10+1),2)</f>
        <v>65.489999999999995</v>
      </c>
      <c r="CLV28" s="170">
        <f>CLS28*CLU28</f>
        <v>327.45</v>
      </c>
      <c r="CLW28" s="170" t="s">
        <v>148</v>
      </c>
      <c r="CLX28" s="170">
        <v>12376</v>
      </c>
      <c r="CLY28" s="170" t="s">
        <v>149</v>
      </c>
      <c r="CLZ28" s="170" t="s">
        <v>150</v>
      </c>
      <c r="CMA28" s="170">
        <v>5</v>
      </c>
      <c r="CMB28" s="170">
        <v>12.97</v>
      </c>
      <c r="CMC28" s="170">
        <f>ROUNDDOWN(CMB28*($I$10+1),2)</f>
        <v>65.489999999999995</v>
      </c>
      <c r="CMD28" s="170">
        <f>CMA28*CMC28</f>
        <v>327.45</v>
      </c>
      <c r="CME28" s="170" t="s">
        <v>148</v>
      </c>
      <c r="CMF28" s="170">
        <v>12376</v>
      </c>
      <c r="CMG28" s="170" t="s">
        <v>149</v>
      </c>
      <c r="CMH28" s="170" t="s">
        <v>150</v>
      </c>
      <c r="CMI28" s="170">
        <v>5</v>
      </c>
      <c r="CMJ28" s="170">
        <v>12.97</v>
      </c>
      <c r="CMK28" s="170">
        <f>ROUNDDOWN(CMJ28*($I$10+1),2)</f>
        <v>65.489999999999995</v>
      </c>
      <c r="CML28" s="170">
        <f>CMI28*CMK28</f>
        <v>327.45</v>
      </c>
      <c r="CMM28" s="170" t="s">
        <v>148</v>
      </c>
      <c r="CMN28" s="170">
        <v>12376</v>
      </c>
      <c r="CMO28" s="170" t="s">
        <v>149</v>
      </c>
      <c r="CMP28" s="170" t="s">
        <v>150</v>
      </c>
      <c r="CMQ28" s="170">
        <v>5</v>
      </c>
      <c r="CMR28" s="170">
        <v>12.97</v>
      </c>
      <c r="CMS28" s="170">
        <f>ROUNDDOWN(CMR28*($I$10+1),2)</f>
        <v>65.489999999999995</v>
      </c>
      <c r="CMT28" s="170">
        <f>CMQ28*CMS28</f>
        <v>327.45</v>
      </c>
      <c r="CMU28" s="170" t="s">
        <v>148</v>
      </c>
      <c r="CMV28" s="170">
        <v>12376</v>
      </c>
      <c r="CMW28" s="170" t="s">
        <v>149</v>
      </c>
      <c r="CMX28" s="170" t="s">
        <v>150</v>
      </c>
      <c r="CMY28" s="170">
        <v>5</v>
      </c>
      <c r="CMZ28" s="170">
        <v>12.97</v>
      </c>
      <c r="CNA28" s="170">
        <f>ROUNDDOWN(CMZ28*($I$10+1),2)</f>
        <v>65.489999999999995</v>
      </c>
      <c r="CNB28" s="170">
        <f>CMY28*CNA28</f>
        <v>327.45</v>
      </c>
      <c r="CNC28" s="170" t="s">
        <v>148</v>
      </c>
      <c r="CND28" s="170">
        <v>12376</v>
      </c>
      <c r="CNE28" s="170" t="s">
        <v>149</v>
      </c>
      <c r="CNF28" s="170" t="s">
        <v>150</v>
      </c>
      <c r="CNG28" s="170">
        <v>5</v>
      </c>
      <c r="CNH28" s="170">
        <v>12.97</v>
      </c>
      <c r="CNI28" s="170">
        <f>ROUNDDOWN(CNH28*($I$10+1),2)</f>
        <v>65.489999999999995</v>
      </c>
      <c r="CNJ28" s="170">
        <f>CNG28*CNI28</f>
        <v>327.45</v>
      </c>
      <c r="CNK28" s="170" t="s">
        <v>148</v>
      </c>
      <c r="CNL28" s="170">
        <v>12376</v>
      </c>
      <c r="CNM28" s="170" t="s">
        <v>149</v>
      </c>
      <c r="CNN28" s="170" t="s">
        <v>150</v>
      </c>
      <c r="CNO28" s="170">
        <v>5</v>
      </c>
      <c r="CNP28" s="170">
        <v>12.97</v>
      </c>
      <c r="CNQ28" s="170">
        <f>ROUNDDOWN(CNP28*($I$10+1),2)</f>
        <v>65.489999999999995</v>
      </c>
      <c r="CNR28" s="170">
        <f>CNO28*CNQ28</f>
        <v>327.45</v>
      </c>
      <c r="CNS28" s="170" t="s">
        <v>148</v>
      </c>
      <c r="CNT28" s="170">
        <v>12376</v>
      </c>
      <c r="CNU28" s="170" t="s">
        <v>149</v>
      </c>
      <c r="CNV28" s="170" t="s">
        <v>150</v>
      </c>
      <c r="CNW28" s="170">
        <v>5</v>
      </c>
      <c r="CNX28" s="170">
        <v>12.97</v>
      </c>
      <c r="CNY28" s="170">
        <f>ROUNDDOWN(CNX28*($I$10+1),2)</f>
        <v>65.489999999999995</v>
      </c>
      <c r="CNZ28" s="170">
        <f>CNW28*CNY28</f>
        <v>327.45</v>
      </c>
      <c r="COA28" s="170" t="s">
        <v>148</v>
      </c>
      <c r="COB28" s="170">
        <v>12376</v>
      </c>
      <c r="COC28" s="170" t="s">
        <v>149</v>
      </c>
      <c r="COD28" s="170" t="s">
        <v>150</v>
      </c>
      <c r="COE28" s="170">
        <v>5</v>
      </c>
      <c r="COF28" s="170">
        <v>12.97</v>
      </c>
      <c r="COG28" s="170">
        <f>ROUNDDOWN(COF28*($I$10+1),2)</f>
        <v>65.489999999999995</v>
      </c>
      <c r="COH28" s="170">
        <f>COE28*COG28</f>
        <v>327.45</v>
      </c>
      <c r="COI28" s="170" t="s">
        <v>148</v>
      </c>
      <c r="COJ28" s="170">
        <v>12376</v>
      </c>
      <c r="COK28" s="170" t="s">
        <v>149</v>
      </c>
      <c r="COL28" s="170" t="s">
        <v>150</v>
      </c>
      <c r="COM28" s="170">
        <v>5</v>
      </c>
      <c r="CON28" s="170">
        <v>12.97</v>
      </c>
      <c r="COO28" s="170">
        <f>ROUNDDOWN(CON28*($I$10+1),2)</f>
        <v>65.489999999999995</v>
      </c>
      <c r="COP28" s="170">
        <f>COM28*COO28</f>
        <v>327.45</v>
      </c>
      <c r="COQ28" s="170" t="s">
        <v>148</v>
      </c>
      <c r="COR28" s="170">
        <v>12376</v>
      </c>
      <c r="COS28" s="170" t="s">
        <v>149</v>
      </c>
      <c r="COT28" s="170" t="s">
        <v>150</v>
      </c>
      <c r="COU28" s="170">
        <v>5</v>
      </c>
      <c r="COV28" s="170">
        <v>12.97</v>
      </c>
      <c r="COW28" s="170">
        <f>ROUNDDOWN(COV28*($I$10+1),2)</f>
        <v>65.489999999999995</v>
      </c>
      <c r="COX28" s="170">
        <f>COU28*COW28</f>
        <v>327.45</v>
      </c>
      <c r="COY28" s="170" t="s">
        <v>148</v>
      </c>
      <c r="COZ28" s="170">
        <v>12376</v>
      </c>
      <c r="CPA28" s="170" t="s">
        <v>149</v>
      </c>
      <c r="CPB28" s="170" t="s">
        <v>150</v>
      </c>
      <c r="CPC28" s="170">
        <v>5</v>
      </c>
      <c r="CPD28" s="170">
        <v>12.97</v>
      </c>
      <c r="CPE28" s="170">
        <f>ROUNDDOWN(CPD28*($I$10+1),2)</f>
        <v>65.489999999999995</v>
      </c>
      <c r="CPF28" s="170">
        <f>CPC28*CPE28</f>
        <v>327.45</v>
      </c>
      <c r="CPG28" s="170" t="s">
        <v>148</v>
      </c>
      <c r="CPH28" s="170">
        <v>12376</v>
      </c>
      <c r="CPI28" s="170" t="s">
        <v>149</v>
      </c>
      <c r="CPJ28" s="170" t="s">
        <v>150</v>
      </c>
      <c r="CPK28" s="170">
        <v>5</v>
      </c>
      <c r="CPL28" s="170">
        <v>12.97</v>
      </c>
      <c r="CPM28" s="170">
        <f>ROUNDDOWN(CPL28*($I$10+1),2)</f>
        <v>65.489999999999995</v>
      </c>
      <c r="CPN28" s="170">
        <f>CPK28*CPM28</f>
        <v>327.45</v>
      </c>
      <c r="CPO28" s="170" t="s">
        <v>148</v>
      </c>
      <c r="CPP28" s="170">
        <v>12376</v>
      </c>
      <c r="CPQ28" s="170" t="s">
        <v>149</v>
      </c>
      <c r="CPR28" s="170" t="s">
        <v>150</v>
      </c>
      <c r="CPS28" s="170">
        <v>5</v>
      </c>
      <c r="CPT28" s="170">
        <v>12.97</v>
      </c>
      <c r="CPU28" s="170">
        <f>ROUNDDOWN(CPT28*($I$10+1),2)</f>
        <v>65.489999999999995</v>
      </c>
      <c r="CPV28" s="170">
        <f>CPS28*CPU28</f>
        <v>327.45</v>
      </c>
      <c r="CPW28" s="170" t="s">
        <v>148</v>
      </c>
      <c r="CPX28" s="170">
        <v>12376</v>
      </c>
      <c r="CPY28" s="170" t="s">
        <v>149</v>
      </c>
      <c r="CPZ28" s="170" t="s">
        <v>150</v>
      </c>
      <c r="CQA28" s="170">
        <v>5</v>
      </c>
      <c r="CQB28" s="170">
        <v>12.97</v>
      </c>
      <c r="CQC28" s="170">
        <f>ROUNDDOWN(CQB28*($I$10+1),2)</f>
        <v>65.489999999999995</v>
      </c>
      <c r="CQD28" s="170">
        <f>CQA28*CQC28</f>
        <v>327.45</v>
      </c>
      <c r="CQE28" s="170" t="s">
        <v>148</v>
      </c>
      <c r="CQF28" s="170">
        <v>12376</v>
      </c>
      <c r="CQG28" s="170" t="s">
        <v>149</v>
      </c>
      <c r="CQH28" s="170" t="s">
        <v>150</v>
      </c>
      <c r="CQI28" s="170">
        <v>5</v>
      </c>
      <c r="CQJ28" s="170">
        <v>12.97</v>
      </c>
      <c r="CQK28" s="170">
        <f>ROUNDDOWN(CQJ28*($I$10+1),2)</f>
        <v>65.489999999999995</v>
      </c>
      <c r="CQL28" s="170">
        <f>CQI28*CQK28</f>
        <v>327.45</v>
      </c>
      <c r="CQM28" s="170" t="s">
        <v>148</v>
      </c>
      <c r="CQN28" s="170">
        <v>12376</v>
      </c>
      <c r="CQO28" s="170" t="s">
        <v>149</v>
      </c>
      <c r="CQP28" s="170" t="s">
        <v>150</v>
      </c>
      <c r="CQQ28" s="170">
        <v>5</v>
      </c>
      <c r="CQR28" s="170">
        <v>12.97</v>
      </c>
      <c r="CQS28" s="170">
        <f>ROUNDDOWN(CQR28*($I$10+1),2)</f>
        <v>65.489999999999995</v>
      </c>
      <c r="CQT28" s="170">
        <f>CQQ28*CQS28</f>
        <v>327.45</v>
      </c>
      <c r="CQU28" s="170" t="s">
        <v>148</v>
      </c>
      <c r="CQV28" s="170">
        <v>12376</v>
      </c>
      <c r="CQW28" s="170" t="s">
        <v>149</v>
      </c>
      <c r="CQX28" s="170" t="s">
        <v>150</v>
      </c>
      <c r="CQY28" s="170">
        <v>5</v>
      </c>
      <c r="CQZ28" s="170">
        <v>12.97</v>
      </c>
      <c r="CRA28" s="170">
        <f>ROUNDDOWN(CQZ28*($I$10+1),2)</f>
        <v>65.489999999999995</v>
      </c>
      <c r="CRB28" s="170">
        <f>CQY28*CRA28</f>
        <v>327.45</v>
      </c>
      <c r="CRC28" s="170" t="s">
        <v>148</v>
      </c>
      <c r="CRD28" s="170">
        <v>12376</v>
      </c>
      <c r="CRE28" s="170" t="s">
        <v>149</v>
      </c>
      <c r="CRF28" s="170" t="s">
        <v>150</v>
      </c>
      <c r="CRG28" s="170">
        <v>5</v>
      </c>
      <c r="CRH28" s="170">
        <v>12.97</v>
      </c>
      <c r="CRI28" s="170">
        <f>ROUNDDOWN(CRH28*($I$10+1),2)</f>
        <v>65.489999999999995</v>
      </c>
      <c r="CRJ28" s="170">
        <f>CRG28*CRI28</f>
        <v>327.45</v>
      </c>
      <c r="CRK28" s="170" t="s">
        <v>148</v>
      </c>
      <c r="CRL28" s="170">
        <v>12376</v>
      </c>
      <c r="CRM28" s="170" t="s">
        <v>149</v>
      </c>
      <c r="CRN28" s="170" t="s">
        <v>150</v>
      </c>
      <c r="CRO28" s="170">
        <v>5</v>
      </c>
      <c r="CRP28" s="170">
        <v>12.97</v>
      </c>
      <c r="CRQ28" s="170">
        <f>ROUNDDOWN(CRP28*($I$10+1),2)</f>
        <v>65.489999999999995</v>
      </c>
      <c r="CRR28" s="170">
        <f>CRO28*CRQ28</f>
        <v>327.45</v>
      </c>
      <c r="CRS28" s="170" t="s">
        <v>148</v>
      </c>
      <c r="CRT28" s="170">
        <v>12376</v>
      </c>
      <c r="CRU28" s="170" t="s">
        <v>149</v>
      </c>
      <c r="CRV28" s="170" t="s">
        <v>150</v>
      </c>
      <c r="CRW28" s="170">
        <v>5</v>
      </c>
      <c r="CRX28" s="170">
        <v>12.97</v>
      </c>
      <c r="CRY28" s="170">
        <f>ROUNDDOWN(CRX28*($I$10+1),2)</f>
        <v>65.489999999999995</v>
      </c>
      <c r="CRZ28" s="170">
        <f>CRW28*CRY28</f>
        <v>327.45</v>
      </c>
      <c r="CSA28" s="170" t="s">
        <v>148</v>
      </c>
      <c r="CSB28" s="170">
        <v>12376</v>
      </c>
      <c r="CSC28" s="170" t="s">
        <v>149</v>
      </c>
      <c r="CSD28" s="170" t="s">
        <v>150</v>
      </c>
      <c r="CSE28" s="170">
        <v>5</v>
      </c>
      <c r="CSF28" s="170">
        <v>12.97</v>
      </c>
      <c r="CSG28" s="170">
        <f>ROUNDDOWN(CSF28*($I$10+1),2)</f>
        <v>65.489999999999995</v>
      </c>
      <c r="CSH28" s="170">
        <f>CSE28*CSG28</f>
        <v>327.45</v>
      </c>
      <c r="CSI28" s="170" t="s">
        <v>148</v>
      </c>
      <c r="CSJ28" s="170">
        <v>12376</v>
      </c>
      <c r="CSK28" s="170" t="s">
        <v>149</v>
      </c>
      <c r="CSL28" s="170" t="s">
        <v>150</v>
      </c>
      <c r="CSM28" s="170">
        <v>5</v>
      </c>
      <c r="CSN28" s="170">
        <v>12.97</v>
      </c>
      <c r="CSO28" s="170">
        <f>ROUNDDOWN(CSN28*($I$10+1),2)</f>
        <v>65.489999999999995</v>
      </c>
      <c r="CSP28" s="170">
        <f>CSM28*CSO28</f>
        <v>327.45</v>
      </c>
      <c r="CSQ28" s="170" t="s">
        <v>148</v>
      </c>
      <c r="CSR28" s="170">
        <v>12376</v>
      </c>
      <c r="CSS28" s="170" t="s">
        <v>149</v>
      </c>
      <c r="CST28" s="170" t="s">
        <v>150</v>
      </c>
      <c r="CSU28" s="170">
        <v>5</v>
      </c>
      <c r="CSV28" s="170">
        <v>12.97</v>
      </c>
      <c r="CSW28" s="170">
        <f>ROUNDDOWN(CSV28*($I$10+1),2)</f>
        <v>65.489999999999995</v>
      </c>
      <c r="CSX28" s="170">
        <f>CSU28*CSW28</f>
        <v>327.45</v>
      </c>
      <c r="CSY28" s="170" t="s">
        <v>148</v>
      </c>
      <c r="CSZ28" s="170">
        <v>12376</v>
      </c>
      <c r="CTA28" s="170" t="s">
        <v>149</v>
      </c>
      <c r="CTB28" s="170" t="s">
        <v>150</v>
      </c>
      <c r="CTC28" s="170">
        <v>5</v>
      </c>
      <c r="CTD28" s="170">
        <v>12.97</v>
      </c>
      <c r="CTE28" s="170">
        <f>ROUNDDOWN(CTD28*($I$10+1),2)</f>
        <v>65.489999999999995</v>
      </c>
      <c r="CTF28" s="170">
        <f>CTC28*CTE28</f>
        <v>327.45</v>
      </c>
      <c r="CTG28" s="170" t="s">
        <v>148</v>
      </c>
      <c r="CTH28" s="170">
        <v>12376</v>
      </c>
      <c r="CTI28" s="170" t="s">
        <v>149</v>
      </c>
      <c r="CTJ28" s="170" t="s">
        <v>150</v>
      </c>
      <c r="CTK28" s="170">
        <v>5</v>
      </c>
      <c r="CTL28" s="170">
        <v>12.97</v>
      </c>
      <c r="CTM28" s="170">
        <f>ROUNDDOWN(CTL28*($I$10+1),2)</f>
        <v>65.489999999999995</v>
      </c>
      <c r="CTN28" s="170">
        <f>CTK28*CTM28</f>
        <v>327.45</v>
      </c>
      <c r="CTO28" s="170" t="s">
        <v>148</v>
      </c>
      <c r="CTP28" s="170">
        <v>12376</v>
      </c>
      <c r="CTQ28" s="170" t="s">
        <v>149</v>
      </c>
      <c r="CTR28" s="170" t="s">
        <v>150</v>
      </c>
      <c r="CTS28" s="170">
        <v>5</v>
      </c>
      <c r="CTT28" s="170">
        <v>12.97</v>
      </c>
      <c r="CTU28" s="170">
        <f>ROUNDDOWN(CTT28*($I$10+1),2)</f>
        <v>65.489999999999995</v>
      </c>
      <c r="CTV28" s="170">
        <f>CTS28*CTU28</f>
        <v>327.45</v>
      </c>
      <c r="CTW28" s="170" t="s">
        <v>148</v>
      </c>
      <c r="CTX28" s="170">
        <v>12376</v>
      </c>
      <c r="CTY28" s="170" t="s">
        <v>149</v>
      </c>
      <c r="CTZ28" s="170" t="s">
        <v>150</v>
      </c>
      <c r="CUA28" s="170">
        <v>5</v>
      </c>
      <c r="CUB28" s="170">
        <v>12.97</v>
      </c>
      <c r="CUC28" s="170">
        <f>ROUNDDOWN(CUB28*($I$10+1),2)</f>
        <v>65.489999999999995</v>
      </c>
      <c r="CUD28" s="170">
        <f>CUA28*CUC28</f>
        <v>327.45</v>
      </c>
      <c r="CUE28" s="170" t="s">
        <v>148</v>
      </c>
      <c r="CUF28" s="170">
        <v>12376</v>
      </c>
      <c r="CUG28" s="170" t="s">
        <v>149</v>
      </c>
      <c r="CUH28" s="170" t="s">
        <v>150</v>
      </c>
      <c r="CUI28" s="170">
        <v>5</v>
      </c>
      <c r="CUJ28" s="170">
        <v>12.97</v>
      </c>
      <c r="CUK28" s="170">
        <f>ROUNDDOWN(CUJ28*($I$10+1),2)</f>
        <v>65.489999999999995</v>
      </c>
      <c r="CUL28" s="170">
        <f>CUI28*CUK28</f>
        <v>327.45</v>
      </c>
      <c r="CUM28" s="170" t="s">
        <v>148</v>
      </c>
      <c r="CUN28" s="170">
        <v>12376</v>
      </c>
      <c r="CUO28" s="170" t="s">
        <v>149</v>
      </c>
      <c r="CUP28" s="170" t="s">
        <v>150</v>
      </c>
      <c r="CUQ28" s="170">
        <v>5</v>
      </c>
      <c r="CUR28" s="170">
        <v>12.97</v>
      </c>
      <c r="CUS28" s="170">
        <f>ROUNDDOWN(CUR28*($I$10+1),2)</f>
        <v>65.489999999999995</v>
      </c>
      <c r="CUT28" s="170">
        <f>CUQ28*CUS28</f>
        <v>327.45</v>
      </c>
      <c r="CUU28" s="170" t="s">
        <v>148</v>
      </c>
      <c r="CUV28" s="170">
        <v>12376</v>
      </c>
      <c r="CUW28" s="170" t="s">
        <v>149</v>
      </c>
      <c r="CUX28" s="170" t="s">
        <v>150</v>
      </c>
      <c r="CUY28" s="170">
        <v>5</v>
      </c>
      <c r="CUZ28" s="170">
        <v>12.97</v>
      </c>
      <c r="CVA28" s="170">
        <f>ROUNDDOWN(CUZ28*($I$10+1),2)</f>
        <v>65.489999999999995</v>
      </c>
      <c r="CVB28" s="170">
        <f>CUY28*CVA28</f>
        <v>327.45</v>
      </c>
      <c r="CVC28" s="170" t="s">
        <v>148</v>
      </c>
      <c r="CVD28" s="170">
        <v>12376</v>
      </c>
      <c r="CVE28" s="170" t="s">
        <v>149</v>
      </c>
      <c r="CVF28" s="170" t="s">
        <v>150</v>
      </c>
      <c r="CVG28" s="170">
        <v>5</v>
      </c>
      <c r="CVH28" s="170">
        <v>12.97</v>
      </c>
      <c r="CVI28" s="170">
        <f>ROUNDDOWN(CVH28*($I$10+1),2)</f>
        <v>65.489999999999995</v>
      </c>
      <c r="CVJ28" s="170">
        <f>CVG28*CVI28</f>
        <v>327.45</v>
      </c>
      <c r="CVK28" s="170" t="s">
        <v>148</v>
      </c>
      <c r="CVL28" s="170">
        <v>12376</v>
      </c>
      <c r="CVM28" s="170" t="s">
        <v>149</v>
      </c>
      <c r="CVN28" s="170" t="s">
        <v>150</v>
      </c>
      <c r="CVO28" s="170">
        <v>5</v>
      </c>
      <c r="CVP28" s="170">
        <v>12.97</v>
      </c>
      <c r="CVQ28" s="170">
        <f>ROUNDDOWN(CVP28*($I$10+1),2)</f>
        <v>65.489999999999995</v>
      </c>
      <c r="CVR28" s="170">
        <f>CVO28*CVQ28</f>
        <v>327.45</v>
      </c>
      <c r="CVS28" s="170" t="s">
        <v>148</v>
      </c>
      <c r="CVT28" s="170">
        <v>12376</v>
      </c>
      <c r="CVU28" s="170" t="s">
        <v>149</v>
      </c>
      <c r="CVV28" s="170" t="s">
        <v>150</v>
      </c>
      <c r="CVW28" s="170">
        <v>5</v>
      </c>
      <c r="CVX28" s="170">
        <v>12.97</v>
      </c>
      <c r="CVY28" s="170">
        <f>ROUNDDOWN(CVX28*($I$10+1),2)</f>
        <v>65.489999999999995</v>
      </c>
      <c r="CVZ28" s="170">
        <f>CVW28*CVY28</f>
        <v>327.45</v>
      </c>
      <c r="CWA28" s="170" t="s">
        <v>148</v>
      </c>
      <c r="CWB28" s="170">
        <v>12376</v>
      </c>
      <c r="CWC28" s="170" t="s">
        <v>149</v>
      </c>
      <c r="CWD28" s="170" t="s">
        <v>150</v>
      </c>
      <c r="CWE28" s="170">
        <v>5</v>
      </c>
      <c r="CWF28" s="170">
        <v>12.97</v>
      </c>
      <c r="CWG28" s="170">
        <f>ROUNDDOWN(CWF28*($I$10+1),2)</f>
        <v>65.489999999999995</v>
      </c>
      <c r="CWH28" s="170">
        <f>CWE28*CWG28</f>
        <v>327.45</v>
      </c>
      <c r="CWI28" s="170" t="s">
        <v>148</v>
      </c>
      <c r="CWJ28" s="170">
        <v>12376</v>
      </c>
      <c r="CWK28" s="170" t="s">
        <v>149</v>
      </c>
      <c r="CWL28" s="170" t="s">
        <v>150</v>
      </c>
      <c r="CWM28" s="170">
        <v>5</v>
      </c>
      <c r="CWN28" s="170">
        <v>12.97</v>
      </c>
      <c r="CWO28" s="170">
        <f>ROUNDDOWN(CWN28*($I$10+1),2)</f>
        <v>65.489999999999995</v>
      </c>
      <c r="CWP28" s="170">
        <f>CWM28*CWO28</f>
        <v>327.45</v>
      </c>
      <c r="CWQ28" s="170" t="s">
        <v>148</v>
      </c>
      <c r="CWR28" s="170">
        <v>12376</v>
      </c>
      <c r="CWS28" s="170" t="s">
        <v>149</v>
      </c>
      <c r="CWT28" s="170" t="s">
        <v>150</v>
      </c>
      <c r="CWU28" s="170">
        <v>5</v>
      </c>
      <c r="CWV28" s="170">
        <v>12.97</v>
      </c>
      <c r="CWW28" s="170">
        <f>ROUNDDOWN(CWV28*($I$10+1),2)</f>
        <v>65.489999999999995</v>
      </c>
      <c r="CWX28" s="170">
        <f>CWU28*CWW28</f>
        <v>327.45</v>
      </c>
      <c r="CWY28" s="170" t="s">
        <v>148</v>
      </c>
      <c r="CWZ28" s="170">
        <v>12376</v>
      </c>
      <c r="CXA28" s="170" t="s">
        <v>149</v>
      </c>
      <c r="CXB28" s="170" t="s">
        <v>150</v>
      </c>
      <c r="CXC28" s="170">
        <v>5</v>
      </c>
      <c r="CXD28" s="170">
        <v>12.97</v>
      </c>
      <c r="CXE28" s="170">
        <f>ROUNDDOWN(CXD28*($I$10+1),2)</f>
        <v>65.489999999999995</v>
      </c>
      <c r="CXF28" s="170">
        <f>CXC28*CXE28</f>
        <v>327.45</v>
      </c>
      <c r="CXG28" s="170" t="s">
        <v>148</v>
      </c>
      <c r="CXH28" s="170">
        <v>12376</v>
      </c>
      <c r="CXI28" s="170" t="s">
        <v>149</v>
      </c>
      <c r="CXJ28" s="170" t="s">
        <v>150</v>
      </c>
      <c r="CXK28" s="170">
        <v>5</v>
      </c>
      <c r="CXL28" s="170">
        <v>12.97</v>
      </c>
      <c r="CXM28" s="170">
        <f>ROUNDDOWN(CXL28*($I$10+1),2)</f>
        <v>65.489999999999995</v>
      </c>
      <c r="CXN28" s="170">
        <f>CXK28*CXM28</f>
        <v>327.45</v>
      </c>
      <c r="CXO28" s="170" t="s">
        <v>148</v>
      </c>
      <c r="CXP28" s="170">
        <v>12376</v>
      </c>
      <c r="CXQ28" s="170" t="s">
        <v>149</v>
      </c>
      <c r="CXR28" s="170" t="s">
        <v>150</v>
      </c>
      <c r="CXS28" s="170">
        <v>5</v>
      </c>
      <c r="CXT28" s="170">
        <v>12.97</v>
      </c>
      <c r="CXU28" s="170">
        <f>ROUNDDOWN(CXT28*($I$10+1),2)</f>
        <v>65.489999999999995</v>
      </c>
      <c r="CXV28" s="170">
        <f>CXS28*CXU28</f>
        <v>327.45</v>
      </c>
      <c r="CXW28" s="170" t="s">
        <v>148</v>
      </c>
      <c r="CXX28" s="170">
        <v>12376</v>
      </c>
      <c r="CXY28" s="170" t="s">
        <v>149</v>
      </c>
      <c r="CXZ28" s="170" t="s">
        <v>150</v>
      </c>
      <c r="CYA28" s="170">
        <v>5</v>
      </c>
      <c r="CYB28" s="170">
        <v>12.97</v>
      </c>
      <c r="CYC28" s="170">
        <f>ROUNDDOWN(CYB28*($I$10+1),2)</f>
        <v>65.489999999999995</v>
      </c>
      <c r="CYD28" s="170">
        <f>CYA28*CYC28</f>
        <v>327.45</v>
      </c>
      <c r="CYE28" s="170" t="s">
        <v>148</v>
      </c>
      <c r="CYF28" s="170">
        <v>12376</v>
      </c>
      <c r="CYG28" s="170" t="s">
        <v>149</v>
      </c>
      <c r="CYH28" s="170" t="s">
        <v>150</v>
      </c>
      <c r="CYI28" s="170">
        <v>5</v>
      </c>
      <c r="CYJ28" s="170">
        <v>12.97</v>
      </c>
      <c r="CYK28" s="170">
        <f>ROUNDDOWN(CYJ28*($I$10+1),2)</f>
        <v>65.489999999999995</v>
      </c>
      <c r="CYL28" s="170">
        <f>CYI28*CYK28</f>
        <v>327.45</v>
      </c>
      <c r="CYM28" s="170" t="s">
        <v>148</v>
      </c>
      <c r="CYN28" s="170">
        <v>12376</v>
      </c>
      <c r="CYO28" s="170" t="s">
        <v>149</v>
      </c>
      <c r="CYP28" s="170" t="s">
        <v>150</v>
      </c>
      <c r="CYQ28" s="170">
        <v>5</v>
      </c>
      <c r="CYR28" s="170">
        <v>12.97</v>
      </c>
      <c r="CYS28" s="170">
        <f>ROUNDDOWN(CYR28*($I$10+1),2)</f>
        <v>65.489999999999995</v>
      </c>
      <c r="CYT28" s="170">
        <f>CYQ28*CYS28</f>
        <v>327.45</v>
      </c>
      <c r="CYU28" s="170" t="s">
        <v>148</v>
      </c>
      <c r="CYV28" s="170">
        <v>12376</v>
      </c>
      <c r="CYW28" s="170" t="s">
        <v>149</v>
      </c>
      <c r="CYX28" s="170" t="s">
        <v>150</v>
      </c>
      <c r="CYY28" s="170">
        <v>5</v>
      </c>
      <c r="CYZ28" s="170">
        <v>12.97</v>
      </c>
      <c r="CZA28" s="170">
        <f>ROUNDDOWN(CYZ28*($I$10+1),2)</f>
        <v>65.489999999999995</v>
      </c>
      <c r="CZB28" s="170">
        <f>CYY28*CZA28</f>
        <v>327.45</v>
      </c>
      <c r="CZC28" s="170" t="s">
        <v>148</v>
      </c>
      <c r="CZD28" s="170">
        <v>12376</v>
      </c>
      <c r="CZE28" s="170" t="s">
        <v>149</v>
      </c>
      <c r="CZF28" s="170" t="s">
        <v>150</v>
      </c>
      <c r="CZG28" s="170">
        <v>5</v>
      </c>
      <c r="CZH28" s="170">
        <v>12.97</v>
      </c>
      <c r="CZI28" s="170">
        <f>ROUNDDOWN(CZH28*($I$10+1),2)</f>
        <v>65.489999999999995</v>
      </c>
      <c r="CZJ28" s="170">
        <f>CZG28*CZI28</f>
        <v>327.45</v>
      </c>
      <c r="CZK28" s="170" t="s">
        <v>148</v>
      </c>
      <c r="CZL28" s="170">
        <v>12376</v>
      </c>
      <c r="CZM28" s="170" t="s">
        <v>149</v>
      </c>
      <c r="CZN28" s="170" t="s">
        <v>150</v>
      </c>
      <c r="CZO28" s="170">
        <v>5</v>
      </c>
      <c r="CZP28" s="170">
        <v>12.97</v>
      </c>
      <c r="CZQ28" s="170">
        <f>ROUNDDOWN(CZP28*($I$10+1),2)</f>
        <v>65.489999999999995</v>
      </c>
      <c r="CZR28" s="170">
        <f>CZO28*CZQ28</f>
        <v>327.45</v>
      </c>
      <c r="CZS28" s="170" t="s">
        <v>148</v>
      </c>
      <c r="CZT28" s="170">
        <v>12376</v>
      </c>
      <c r="CZU28" s="170" t="s">
        <v>149</v>
      </c>
      <c r="CZV28" s="170" t="s">
        <v>150</v>
      </c>
      <c r="CZW28" s="170">
        <v>5</v>
      </c>
      <c r="CZX28" s="170">
        <v>12.97</v>
      </c>
      <c r="CZY28" s="170">
        <f>ROUNDDOWN(CZX28*($I$10+1),2)</f>
        <v>65.489999999999995</v>
      </c>
      <c r="CZZ28" s="170">
        <f>CZW28*CZY28</f>
        <v>327.45</v>
      </c>
      <c r="DAA28" s="170" t="s">
        <v>148</v>
      </c>
      <c r="DAB28" s="170">
        <v>12376</v>
      </c>
      <c r="DAC28" s="170" t="s">
        <v>149</v>
      </c>
      <c r="DAD28" s="170" t="s">
        <v>150</v>
      </c>
      <c r="DAE28" s="170">
        <v>5</v>
      </c>
      <c r="DAF28" s="170">
        <v>12.97</v>
      </c>
      <c r="DAG28" s="170">
        <f>ROUNDDOWN(DAF28*($I$10+1),2)</f>
        <v>65.489999999999995</v>
      </c>
      <c r="DAH28" s="170">
        <f>DAE28*DAG28</f>
        <v>327.45</v>
      </c>
      <c r="DAI28" s="170" t="s">
        <v>148</v>
      </c>
      <c r="DAJ28" s="170">
        <v>12376</v>
      </c>
      <c r="DAK28" s="170" t="s">
        <v>149</v>
      </c>
      <c r="DAL28" s="170" t="s">
        <v>150</v>
      </c>
      <c r="DAM28" s="170">
        <v>5</v>
      </c>
      <c r="DAN28" s="170">
        <v>12.97</v>
      </c>
      <c r="DAO28" s="170">
        <f>ROUNDDOWN(DAN28*($I$10+1),2)</f>
        <v>65.489999999999995</v>
      </c>
      <c r="DAP28" s="170">
        <f>DAM28*DAO28</f>
        <v>327.45</v>
      </c>
      <c r="DAQ28" s="170" t="s">
        <v>148</v>
      </c>
      <c r="DAR28" s="170">
        <v>12376</v>
      </c>
      <c r="DAS28" s="170" t="s">
        <v>149</v>
      </c>
      <c r="DAT28" s="170" t="s">
        <v>150</v>
      </c>
      <c r="DAU28" s="170">
        <v>5</v>
      </c>
      <c r="DAV28" s="170">
        <v>12.97</v>
      </c>
      <c r="DAW28" s="170">
        <f>ROUNDDOWN(DAV28*($I$10+1),2)</f>
        <v>65.489999999999995</v>
      </c>
      <c r="DAX28" s="170">
        <f>DAU28*DAW28</f>
        <v>327.45</v>
      </c>
      <c r="DAY28" s="170" t="s">
        <v>148</v>
      </c>
      <c r="DAZ28" s="170">
        <v>12376</v>
      </c>
      <c r="DBA28" s="170" t="s">
        <v>149</v>
      </c>
      <c r="DBB28" s="170" t="s">
        <v>150</v>
      </c>
      <c r="DBC28" s="170">
        <v>5</v>
      </c>
      <c r="DBD28" s="170">
        <v>12.97</v>
      </c>
      <c r="DBE28" s="170">
        <f>ROUNDDOWN(DBD28*($I$10+1),2)</f>
        <v>65.489999999999995</v>
      </c>
      <c r="DBF28" s="170">
        <f>DBC28*DBE28</f>
        <v>327.45</v>
      </c>
      <c r="DBG28" s="170" t="s">
        <v>148</v>
      </c>
      <c r="DBH28" s="170">
        <v>12376</v>
      </c>
      <c r="DBI28" s="170" t="s">
        <v>149</v>
      </c>
      <c r="DBJ28" s="170" t="s">
        <v>150</v>
      </c>
      <c r="DBK28" s="170">
        <v>5</v>
      </c>
      <c r="DBL28" s="170">
        <v>12.97</v>
      </c>
      <c r="DBM28" s="170">
        <f>ROUNDDOWN(DBL28*($I$10+1),2)</f>
        <v>65.489999999999995</v>
      </c>
      <c r="DBN28" s="170">
        <f>DBK28*DBM28</f>
        <v>327.45</v>
      </c>
      <c r="DBO28" s="170" t="s">
        <v>148</v>
      </c>
      <c r="DBP28" s="170">
        <v>12376</v>
      </c>
      <c r="DBQ28" s="170" t="s">
        <v>149</v>
      </c>
      <c r="DBR28" s="170" t="s">
        <v>150</v>
      </c>
      <c r="DBS28" s="170">
        <v>5</v>
      </c>
      <c r="DBT28" s="170">
        <v>12.97</v>
      </c>
      <c r="DBU28" s="170">
        <f>ROUNDDOWN(DBT28*($I$10+1),2)</f>
        <v>65.489999999999995</v>
      </c>
      <c r="DBV28" s="170">
        <f>DBS28*DBU28</f>
        <v>327.45</v>
      </c>
      <c r="DBW28" s="170" t="s">
        <v>148</v>
      </c>
      <c r="DBX28" s="170">
        <v>12376</v>
      </c>
      <c r="DBY28" s="170" t="s">
        <v>149</v>
      </c>
      <c r="DBZ28" s="170" t="s">
        <v>150</v>
      </c>
      <c r="DCA28" s="170">
        <v>5</v>
      </c>
      <c r="DCB28" s="170">
        <v>12.97</v>
      </c>
      <c r="DCC28" s="170">
        <f>ROUNDDOWN(DCB28*($I$10+1),2)</f>
        <v>65.489999999999995</v>
      </c>
      <c r="DCD28" s="170">
        <f>DCA28*DCC28</f>
        <v>327.45</v>
      </c>
      <c r="DCE28" s="170" t="s">
        <v>148</v>
      </c>
      <c r="DCF28" s="170">
        <v>12376</v>
      </c>
      <c r="DCG28" s="170" t="s">
        <v>149</v>
      </c>
      <c r="DCH28" s="170" t="s">
        <v>150</v>
      </c>
      <c r="DCI28" s="170">
        <v>5</v>
      </c>
      <c r="DCJ28" s="170">
        <v>12.97</v>
      </c>
      <c r="DCK28" s="170">
        <f>ROUNDDOWN(DCJ28*($I$10+1),2)</f>
        <v>65.489999999999995</v>
      </c>
      <c r="DCL28" s="170">
        <f>DCI28*DCK28</f>
        <v>327.45</v>
      </c>
      <c r="DCM28" s="170" t="s">
        <v>148</v>
      </c>
      <c r="DCN28" s="170">
        <v>12376</v>
      </c>
      <c r="DCO28" s="170" t="s">
        <v>149</v>
      </c>
      <c r="DCP28" s="170" t="s">
        <v>150</v>
      </c>
      <c r="DCQ28" s="170">
        <v>5</v>
      </c>
      <c r="DCR28" s="170">
        <v>12.97</v>
      </c>
      <c r="DCS28" s="170">
        <f>ROUNDDOWN(DCR28*($I$10+1),2)</f>
        <v>65.489999999999995</v>
      </c>
      <c r="DCT28" s="170">
        <f>DCQ28*DCS28</f>
        <v>327.45</v>
      </c>
      <c r="DCU28" s="170" t="s">
        <v>148</v>
      </c>
      <c r="DCV28" s="170">
        <v>12376</v>
      </c>
      <c r="DCW28" s="170" t="s">
        <v>149</v>
      </c>
      <c r="DCX28" s="170" t="s">
        <v>150</v>
      </c>
      <c r="DCY28" s="170">
        <v>5</v>
      </c>
      <c r="DCZ28" s="170">
        <v>12.97</v>
      </c>
      <c r="DDA28" s="170">
        <f>ROUNDDOWN(DCZ28*($I$10+1),2)</f>
        <v>65.489999999999995</v>
      </c>
      <c r="DDB28" s="170">
        <f>DCY28*DDA28</f>
        <v>327.45</v>
      </c>
      <c r="DDC28" s="170" t="s">
        <v>148</v>
      </c>
      <c r="DDD28" s="170">
        <v>12376</v>
      </c>
      <c r="DDE28" s="170" t="s">
        <v>149</v>
      </c>
      <c r="DDF28" s="170" t="s">
        <v>150</v>
      </c>
      <c r="DDG28" s="170">
        <v>5</v>
      </c>
      <c r="DDH28" s="170">
        <v>12.97</v>
      </c>
      <c r="DDI28" s="170">
        <f>ROUNDDOWN(DDH28*($I$10+1),2)</f>
        <v>65.489999999999995</v>
      </c>
      <c r="DDJ28" s="170">
        <f>DDG28*DDI28</f>
        <v>327.45</v>
      </c>
      <c r="DDK28" s="170" t="s">
        <v>148</v>
      </c>
      <c r="DDL28" s="170">
        <v>12376</v>
      </c>
      <c r="DDM28" s="170" t="s">
        <v>149</v>
      </c>
      <c r="DDN28" s="170" t="s">
        <v>150</v>
      </c>
      <c r="DDO28" s="170">
        <v>5</v>
      </c>
      <c r="DDP28" s="170">
        <v>12.97</v>
      </c>
      <c r="DDQ28" s="170">
        <f>ROUNDDOWN(DDP28*($I$10+1),2)</f>
        <v>65.489999999999995</v>
      </c>
      <c r="DDR28" s="170">
        <f>DDO28*DDQ28</f>
        <v>327.45</v>
      </c>
      <c r="DDS28" s="170" t="s">
        <v>148</v>
      </c>
      <c r="DDT28" s="170">
        <v>12376</v>
      </c>
      <c r="DDU28" s="170" t="s">
        <v>149</v>
      </c>
      <c r="DDV28" s="170" t="s">
        <v>150</v>
      </c>
      <c r="DDW28" s="170">
        <v>5</v>
      </c>
      <c r="DDX28" s="170">
        <v>12.97</v>
      </c>
      <c r="DDY28" s="170">
        <f>ROUNDDOWN(DDX28*($I$10+1),2)</f>
        <v>65.489999999999995</v>
      </c>
      <c r="DDZ28" s="170">
        <f>DDW28*DDY28</f>
        <v>327.45</v>
      </c>
      <c r="DEA28" s="170" t="s">
        <v>148</v>
      </c>
      <c r="DEB28" s="170">
        <v>12376</v>
      </c>
      <c r="DEC28" s="170" t="s">
        <v>149</v>
      </c>
      <c r="DED28" s="170" t="s">
        <v>150</v>
      </c>
      <c r="DEE28" s="170">
        <v>5</v>
      </c>
      <c r="DEF28" s="170">
        <v>12.97</v>
      </c>
      <c r="DEG28" s="170">
        <f>ROUNDDOWN(DEF28*($I$10+1),2)</f>
        <v>65.489999999999995</v>
      </c>
      <c r="DEH28" s="170">
        <f>DEE28*DEG28</f>
        <v>327.45</v>
      </c>
      <c r="DEI28" s="170" t="s">
        <v>148</v>
      </c>
      <c r="DEJ28" s="170">
        <v>12376</v>
      </c>
      <c r="DEK28" s="170" t="s">
        <v>149</v>
      </c>
      <c r="DEL28" s="170" t="s">
        <v>150</v>
      </c>
      <c r="DEM28" s="170">
        <v>5</v>
      </c>
      <c r="DEN28" s="170">
        <v>12.97</v>
      </c>
      <c r="DEO28" s="170">
        <f>ROUNDDOWN(DEN28*($I$10+1),2)</f>
        <v>65.489999999999995</v>
      </c>
      <c r="DEP28" s="170">
        <f>DEM28*DEO28</f>
        <v>327.45</v>
      </c>
      <c r="DEQ28" s="170" t="s">
        <v>148</v>
      </c>
      <c r="DER28" s="170">
        <v>12376</v>
      </c>
      <c r="DES28" s="170" t="s">
        <v>149</v>
      </c>
      <c r="DET28" s="170" t="s">
        <v>150</v>
      </c>
      <c r="DEU28" s="170">
        <v>5</v>
      </c>
      <c r="DEV28" s="170">
        <v>12.97</v>
      </c>
      <c r="DEW28" s="170">
        <f>ROUNDDOWN(DEV28*($I$10+1),2)</f>
        <v>65.489999999999995</v>
      </c>
      <c r="DEX28" s="170">
        <f>DEU28*DEW28</f>
        <v>327.45</v>
      </c>
      <c r="DEY28" s="170" t="s">
        <v>148</v>
      </c>
      <c r="DEZ28" s="170">
        <v>12376</v>
      </c>
      <c r="DFA28" s="170" t="s">
        <v>149</v>
      </c>
      <c r="DFB28" s="170" t="s">
        <v>150</v>
      </c>
      <c r="DFC28" s="170">
        <v>5</v>
      </c>
      <c r="DFD28" s="170">
        <v>12.97</v>
      </c>
      <c r="DFE28" s="170">
        <f>ROUNDDOWN(DFD28*($I$10+1),2)</f>
        <v>65.489999999999995</v>
      </c>
      <c r="DFF28" s="170">
        <f>DFC28*DFE28</f>
        <v>327.45</v>
      </c>
      <c r="DFG28" s="170" t="s">
        <v>148</v>
      </c>
      <c r="DFH28" s="170">
        <v>12376</v>
      </c>
      <c r="DFI28" s="170" t="s">
        <v>149</v>
      </c>
      <c r="DFJ28" s="170" t="s">
        <v>150</v>
      </c>
      <c r="DFK28" s="170">
        <v>5</v>
      </c>
      <c r="DFL28" s="170">
        <v>12.97</v>
      </c>
      <c r="DFM28" s="170">
        <f>ROUNDDOWN(DFL28*($I$10+1),2)</f>
        <v>65.489999999999995</v>
      </c>
      <c r="DFN28" s="170">
        <f>DFK28*DFM28</f>
        <v>327.45</v>
      </c>
      <c r="DFO28" s="170" t="s">
        <v>148</v>
      </c>
      <c r="DFP28" s="170">
        <v>12376</v>
      </c>
      <c r="DFQ28" s="170" t="s">
        <v>149</v>
      </c>
      <c r="DFR28" s="170" t="s">
        <v>150</v>
      </c>
      <c r="DFS28" s="170">
        <v>5</v>
      </c>
      <c r="DFT28" s="170">
        <v>12.97</v>
      </c>
      <c r="DFU28" s="170">
        <f>ROUNDDOWN(DFT28*($I$10+1),2)</f>
        <v>65.489999999999995</v>
      </c>
      <c r="DFV28" s="170">
        <f>DFS28*DFU28</f>
        <v>327.45</v>
      </c>
      <c r="DFW28" s="170" t="s">
        <v>148</v>
      </c>
      <c r="DFX28" s="170">
        <v>12376</v>
      </c>
      <c r="DFY28" s="170" t="s">
        <v>149</v>
      </c>
      <c r="DFZ28" s="170" t="s">
        <v>150</v>
      </c>
      <c r="DGA28" s="170">
        <v>5</v>
      </c>
      <c r="DGB28" s="170">
        <v>12.97</v>
      </c>
      <c r="DGC28" s="170">
        <f>ROUNDDOWN(DGB28*($I$10+1),2)</f>
        <v>65.489999999999995</v>
      </c>
      <c r="DGD28" s="170">
        <f>DGA28*DGC28</f>
        <v>327.45</v>
      </c>
      <c r="DGE28" s="170" t="s">
        <v>148</v>
      </c>
      <c r="DGF28" s="170">
        <v>12376</v>
      </c>
      <c r="DGG28" s="170" t="s">
        <v>149</v>
      </c>
      <c r="DGH28" s="170" t="s">
        <v>150</v>
      </c>
      <c r="DGI28" s="170">
        <v>5</v>
      </c>
      <c r="DGJ28" s="170">
        <v>12.97</v>
      </c>
      <c r="DGK28" s="170">
        <f>ROUNDDOWN(DGJ28*($I$10+1),2)</f>
        <v>65.489999999999995</v>
      </c>
      <c r="DGL28" s="170">
        <f>DGI28*DGK28</f>
        <v>327.45</v>
      </c>
      <c r="DGM28" s="170" t="s">
        <v>148</v>
      </c>
      <c r="DGN28" s="170">
        <v>12376</v>
      </c>
      <c r="DGO28" s="170" t="s">
        <v>149</v>
      </c>
      <c r="DGP28" s="170" t="s">
        <v>150</v>
      </c>
      <c r="DGQ28" s="170">
        <v>5</v>
      </c>
      <c r="DGR28" s="170">
        <v>12.97</v>
      </c>
      <c r="DGS28" s="170">
        <f>ROUNDDOWN(DGR28*($I$10+1),2)</f>
        <v>65.489999999999995</v>
      </c>
      <c r="DGT28" s="170">
        <f>DGQ28*DGS28</f>
        <v>327.45</v>
      </c>
      <c r="DGU28" s="170" t="s">
        <v>148</v>
      </c>
      <c r="DGV28" s="170">
        <v>12376</v>
      </c>
      <c r="DGW28" s="170" t="s">
        <v>149</v>
      </c>
      <c r="DGX28" s="170" t="s">
        <v>150</v>
      </c>
      <c r="DGY28" s="170">
        <v>5</v>
      </c>
      <c r="DGZ28" s="170">
        <v>12.97</v>
      </c>
      <c r="DHA28" s="170">
        <f>ROUNDDOWN(DGZ28*($I$10+1),2)</f>
        <v>65.489999999999995</v>
      </c>
      <c r="DHB28" s="170">
        <f>DGY28*DHA28</f>
        <v>327.45</v>
      </c>
      <c r="DHC28" s="170" t="s">
        <v>148</v>
      </c>
      <c r="DHD28" s="170">
        <v>12376</v>
      </c>
      <c r="DHE28" s="170" t="s">
        <v>149</v>
      </c>
      <c r="DHF28" s="170" t="s">
        <v>150</v>
      </c>
      <c r="DHG28" s="170">
        <v>5</v>
      </c>
      <c r="DHH28" s="170">
        <v>12.97</v>
      </c>
      <c r="DHI28" s="170">
        <f>ROUNDDOWN(DHH28*($I$10+1),2)</f>
        <v>65.489999999999995</v>
      </c>
      <c r="DHJ28" s="170">
        <f>DHG28*DHI28</f>
        <v>327.45</v>
      </c>
      <c r="DHK28" s="170" t="s">
        <v>148</v>
      </c>
      <c r="DHL28" s="170">
        <v>12376</v>
      </c>
      <c r="DHM28" s="170" t="s">
        <v>149</v>
      </c>
      <c r="DHN28" s="170" t="s">
        <v>150</v>
      </c>
      <c r="DHO28" s="170">
        <v>5</v>
      </c>
      <c r="DHP28" s="170">
        <v>12.97</v>
      </c>
      <c r="DHQ28" s="170">
        <f>ROUNDDOWN(DHP28*($I$10+1),2)</f>
        <v>65.489999999999995</v>
      </c>
      <c r="DHR28" s="170">
        <f>DHO28*DHQ28</f>
        <v>327.45</v>
      </c>
      <c r="DHS28" s="170" t="s">
        <v>148</v>
      </c>
      <c r="DHT28" s="170">
        <v>12376</v>
      </c>
      <c r="DHU28" s="170" t="s">
        <v>149</v>
      </c>
      <c r="DHV28" s="170" t="s">
        <v>150</v>
      </c>
      <c r="DHW28" s="170">
        <v>5</v>
      </c>
      <c r="DHX28" s="170">
        <v>12.97</v>
      </c>
      <c r="DHY28" s="170">
        <f>ROUNDDOWN(DHX28*($I$10+1),2)</f>
        <v>65.489999999999995</v>
      </c>
      <c r="DHZ28" s="170">
        <f>DHW28*DHY28</f>
        <v>327.45</v>
      </c>
      <c r="DIA28" s="170" t="s">
        <v>148</v>
      </c>
      <c r="DIB28" s="170">
        <v>12376</v>
      </c>
      <c r="DIC28" s="170" t="s">
        <v>149</v>
      </c>
      <c r="DID28" s="170" t="s">
        <v>150</v>
      </c>
      <c r="DIE28" s="170">
        <v>5</v>
      </c>
      <c r="DIF28" s="170">
        <v>12.97</v>
      </c>
      <c r="DIG28" s="170">
        <f>ROUNDDOWN(DIF28*($I$10+1),2)</f>
        <v>65.489999999999995</v>
      </c>
      <c r="DIH28" s="170">
        <f>DIE28*DIG28</f>
        <v>327.45</v>
      </c>
      <c r="DII28" s="170" t="s">
        <v>148</v>
      </c>
      <c r="DIJ28" s="170">
        <v>12376</v>
      </c>
      <c r="DIK28" s="170" t="s">
        <v>149</v>
      </c>
      <c r="DIL28" s="170" t="s">
        <v>150</v>
      </c>
      <c r="DIM28" s="170">
        <v>5</v>
      </c>
      <c r="DIN28" s="170">
        <v>12.97</v>
      </c>
      <c r="DIO28" s="170">
        <f>ROUNDDOWN(DIN28*($I$10+1),2)</f>
        <v>65.489999999999995</v>
      </c>
      <c r="DIP28" s="170">
        <f>DIM28*DIO28</f>
        <v>327.45</v>
      </c>
      <c r="DIQ28" s="170" t="s">
        <v>148</v>
      </c>
      <c r="DIR28" s="170">
        <v>12376</v>
      </c>
      <c r="DIS28" s="170" t="s">
        <v>149</v>
      </c>
      <c r="DIT28" s="170" t="s">
        <v>150</v>
      </c>
      <c r="DIU28" s="170">
        <v>5</v>
      </c>
      <c r="DIV28" s="170">
        <v>12.97</v>
      </c>
      <c r="DIW28" s="170">
        <f>ROUNDDOWN(DIV28*($I$10+1),2)</f>
        <v>65.489999999999995</v>
      </c>
      <c r="DIX28" s="170">
        <f>DIU28*DIW28</f>
        <v>327.45</v>
      </c>
      <c r="DIY28" s="170" t="s">
        <v>148</v>
      </c>
      <c r="DIZ28" s="170">
        <v>12376</v>
      </c>
      <c r="DJA28" s="170" t="s">
        <v>149</v>
      </c>
      <c r="DJB28" s="170" t="s">
        <v>150</v>
      </c>
      <c r="DJC28" s="170">
        <v>5</v>
      </c>
      <c r="DJD28" s="170">
        <v>12.97</v>
      </c>
      <c r="DJE28" s="170">
        <f>ROUNDDOWN(DJD28*($I$10+1),2)</f>
        <v>65.489999999999995</v>
      </c>
      <c r="DJF28" s="170">
        <f>DJC28*DJE28</f>
        <v>327.45</v>
      </c>
      <c r="DJG28" s="170" t="s">
        <v>148</v>
      </c>
      <c r="DJH28" s="170">
        <v>12376</v>
      </c>
      <c r="DJI28" s="170" t="s">
        <v>149</v>
      </c>
      <c r="DJJ28" s="170" t="s">
        <v>150</v>
      </c>
      <c r="DJK28" s="170">
        <v>5</v>
      </c>
      <c r="DJL28" s="170">
        <v>12.97</v>
      </c>
      <c r="DJM28" s="170">
        <f>ROUNDDOWN(DJL28*($I$10+1),2)</f>
        <v>65.489999999999995</v>
      </c>
      <c r="DJN28" s="170">
        <f>DJK28*DJM28</f>
        <v>327.45</v>
      </c>
      <c r="DJO28" s="170" t="s">
        <v>148</v>
      </c>
      <c r="DJP28" s="170">
        <v>12376</v>
      </c>
      <c r="DJQ28" s="170" t="s">
        <v>149</v>
      </c>
      <c r="DJR28" s="170" t="s">
        <v>150</v>
      </c>
      <c r="DJS28" s="170">
        <v>5</v>
      </c>
      <c r="DJT28" s="170">
        <v>12.97</v>
      </c>
      <c r="DJU28" s="170">
        <f>ROUNDDOWN(DJT28*($I$10+1),2)</f>
        <v>65.489999999999995</v>
      </c>
      <c r="DJV28" s="170">
        <f>DJS28*DJU28</f>
        <v>327.45</v>
      </c>
      <c r="DJW28" s="170" t="s">
        <v>148</v>
      </c>
      <c r="DJX28" s="170">
        <v>12376</v>
      </c>
      <c r="DJY28" s="170" t="s">
        <v>149</v>
      </c>
      <c r="DJZ28" s="170" t="s">
        <v>150</v>
      </c>
      <c r="DKA28" s="170">
        <v>5</v>
      </c>
      <c r="DKB28" s="170">
        <v>12.97</v>
      </c>
      <c r="DKC28" s="170">
        <f>ROUNDDOWN(DKB28*($I$10+1),2)</f>
        <v>65.489999999999995</v>
      </c>
      <c r="DKD28" s="170">
        <f>DKA28*DKC28</f>
        <v>327.45</v>
      </c>
      <c r="DKE28" s="170" t="s">
        <v>148</v>
      </c>
      <c r="DKF28" s="170">
        <v>12376</v>
      </c>
      <c r="DKG28" s="170" t="s">
        <v>149</v>
      </c>
      <c r="DKH28" s="170" t="s">
        <v>150</v>
      </c>
      <c r="DKI28" s="170">
        <v>5</v>
      </c>
      <c r="DKJ28" s="170">
        <v>12.97</v>
      </c>
      <c r="DKK28" s="170">
        <f>ROUNDDOWN(DKJ28*($I$10+1),2)</f>
        <v>65.489999999999995</v>
      </c>
      <c r="DKL28" s="170">
        <f>DKI28*DKK28</f>
        <v>327.45</v>
      </c>
      <c r="DKM28" s="170" t="s">
        <v>148</v>
      </c>
      <c r="DKN28" s="170">
        <v>12376</v>
      </c>
      <c r="DKO28" s="170" t="s">
        <v>149</v>
      </c>
      <c r="DKP28" s="170" t="s">
        <v>150</v>
      </c>
      <c r="DKQ28" s="170">
        <v>5</v>
      </c>
      <c r="DKR28" s="170">
        <v>12.97</v>
      </c>
      <c r="DKS28" s="170">
        <f>ROUNDDOWN(DKR28*($I$10+1),2)</f>
        <v>65.489999999999995</v>
      </c>
      <c r="DKT28" s="170">
        <f>DKQ28*DKS28</f>
        <v>327.45</v>
      </c>
      <c r="DKU28" s="170" t="s">
        <v>148</v>
      </c>
      <c r="DKV28" s="170">
        <v>12376</v>
      </c>
      <c r="DKW28" s="170" t="s">
        <v>149</v>
      </c>
      <c r="DKX28" s="170" t="s">
        <v>150</v>
      </c>
      <c r="DKY28" s="170">
        <v>5</v>
      </c>
      <c r="DKZ28" s="170">
        <v>12.97</v>
      </c>
      <c r="DLA28" s="170">
        <f>ROUNDDOWN(DKZ28*($I$10+1),2)</f>
        <v>65.489999999999995</v>
      </c>
      <c r="DLB28" s="170">
        <f>DKY28*DLA28</f>
        <v>327.45</v>
      </c>
      <c r="DLC28" s="170" t="s">
        <v>148</v>
      </c>
      <c r="DLD28" s="170">
        <v>12376</v>
      </c>
      <c r="DLE28" s="170" t="s">
        <v>149</v>
      </c>
      <c r="DLF28" s="170" t="s">
        <v>150</v>
      </c>
      <c r="DLG28" s="170">
        <v>5</v>
      </c>
      <c r="DLH28" s="170">
        <v>12.97</v>
      </c>
      <c r="DLI28" s="170">
        <f>ROUNDDOWN(DLH28*($I$10+1),2)</f>
        <v>65.489999999999995</v>
      </c>
      <c r="DLJ28" s="170">
        <f>DLG28*DLI28</f>
        <v>327.45</v>
      </c>
      <c r="DLK28" s="170" t="s">
        <v>148</v>
      </c>
      <c r="DLL28" s="170">
        <v>12376</v>
      </c>
      <c r="DLM28" s="170" t="s">
        <v>149</v>
      </c>
      <c r="DLN28" s="170" t="s">
        <v>150</v>
      </c>
      <c r="DLO28" s="170">
        <v>5</v>
      </c>
      <c r="DLP28" s="170">
        <v>12.97</v>
      </c>
      <c r="DLQ28" s="170">
        <f>ROUNDDOWN(DLP28*($I$10+1),2)</f>
        <v>65.489999999999995</v>
      </c>
      <c r="DLR28" s="170">
        <f>DLO28*DLQ28</f>
        <v>327.45</v>
      </c>
      <c r="DLS28" s="170" t="s">
        <v>148</v>
      </c>
      <c r="DLT28" s="170">
        <v>12376</v>
      </c>
      <c r="DLU28" s="170" t="s">
        <v>149</v>
      </c>
      <c r="DLV28" s="170" t="s">
        <v>150</v>
      </c>
      <c r="DLW28" s="170">
        <v>5</v>
      </c>
      <c r="DLX28" s="170">
        <v>12.97</v>
      </c>
      <c r="DLY28" s="170">
        <f>ROUNDDOWN(DLX28*($I$10+1),2)</f>
        <v>65.489999999999995</v>
      </c>
      <c r="DLZ28" s="170">
        <f>DLW28*DLY28</f>
        <v>327.45</v>
      </c>
      <c r="DMA28" s="170" t="s">
        <v>148</v>
      </c>
      <c r="DMB28" s="170">
        <v>12376</v>
      </c>
      <c r="DMC28" s="170" t="s">
        <v>149</v>
      </c>
      <c r="DMD28" s="170" t="s">
        <v>150</v>
      </c>
      <c r="DME28" s="170">
        <v>5</v>
      </c>
      <c r="DMF28" s="170">
        <v>12.97</v>
      </c>
      <c r="DMG28" s="170">
        <f>ROUNDDOWN(DMF28*($I$10+1),2)</f>
        <v>65.489999999999995</v>
      </c>
      <c r="DMH28" s="170">
        <f>DME28*DMG28</f>
        <v>327.45</v>
      </c>
      <c r="DMI28" s="170" t="s">
        <v>148</v>
      </c>
      <c r="DMJ28" s="170">
        <v>12376</v>
      </c>
      <c r="DMK28" s="170" t="s">
        <v>149</v>
      </c>
      <c r="DML28" s="170" t="s">
        <v>150</v>
      </c>
      <c r="DMM28" s="170">
        <v>5</v>
      </c>
      <c r="DMN28" s="170">
        <v>12.97</v>
      </c>
      <c r="DMO28" s="170">
        <f>ROUNDDOWN(DMN28*($I$10+1),2)</f>
        <v>65.489999999999995</v>
      </c>
      <c r="DMP28" s="170">
        <f>DMM28*DMO28</f>
        <v>327.45</v>
      </c>
      <c r="DMQ28" s="170" t="s">
        <v>148</v>
      </c>
      <c r="DMR28" s="170">
        <v>12376</v>
      </c>
      <c r="DMS28" s="170" t="s">
        <v>149</v>
      </c>
      <c r="DMT28" s="170" t="s">
        <v>150</v>
      </c>
      <c r="DMU28" s="170">
        <v>5</v>
      </c>
      <c r="DMV28" s="170">
        <v>12.97</v>
      </c>
      <c r="DMW28" s="170">
        <f>ROUNDDOWN(DMV28*($I$10+1),2)</f>
        <v>65.489999999999995</v>
      </c>
      <c r="DMX28" s="170">
        <f>DMU28*DMW28</f>
        <v>327.45</v>
      </c>
      <c r="DMY28" s="170" t="s">
        <v>148</v>
      </c>
      <c r="DMZ28" s="170">
        <v>12376</v>
      </c>
      <c r="DNA28" s="170" t="s">
        <v>149</v>
      </c>
      <c r="DNB28" s="170" t="s">
        <v>150</v>
      </c>
      <c r="DNC28" s="170">
        <v>5</v>
      </c>
      <c r="DND28" s="170">
        <v>12.97</v>
      </c>
      <c r="DNE28" s="170">
        <f>ROUNDDOWN(DND28*($I$10+1),2)</f>
        <v>65.489999999999995</v>
      </c>
      <c r="DNF28" s="170">
        <f>DNC28*DNE28</f>
        <v>327.45</v>
      </c>
      <c r="DNG28" s="170" t="s">
        <v>148</v>
      </c>
      <c r="DNH28" s="170">
        <v>12376</v>
      </c>
      <c r="DNI28" s="170" t="s">
        <v>149</v>
      </c>
      <c r="DNJ28" s="170" t="s">
        <v>150</v>
      </c>
      <c r="DNK28" s="170">
        <v>5</v>
      </c>
      <c r="DNL28" s="170">
        <v>12.97</v>
      </c>
      <c r="DNM28" s="170">
        <f>ROUNDDOWN(DNL28*($I$10+1),2)</f>
        <v>65.489999999999995</v>
      </c>
      <c r="DNN28" s="170">
        <f>DNK28*DNM28</f>
        <v>327.45</v>
      </c>
      <c r="DNO28" s="170" t="s">
        <v>148</v>
      </c>
      <c r="DNP28" s="170">
        <v>12376</v>
      </c>
      <c r="DNQ28" s="170" t="s">
        <v>149</v>
      </c>
      <c r="DNR28" s="170" t="s">
        <v>150</v>
      </c>
      <c r="DNS28" s="170">
        <v>5</v>
      </c>
      <c r="DNT28" s="170">
        <v>12.97</v>
      </c>
      <c r="DNU28" s="170">
        <f>ROUNDDOWN(DNT28*($I$10+1),2)</f>
        <v>65.489999999999995</v>
      </c>
      <c r="DNV28" s="170">
        <f>DNS28*DNU28</f>
        <v>327.45</v>
      </c>
      <c r="DNW28" s="170" t="s">
        <v>148</v>
      </c>
      <c r="DNX28" s="170">
        <v>12376</v>
      </c>
      <c r="DNY28" s="170" t="s">
        <v>149</v>
      </c>
      <c r="DNZ28" s="170" t="s">
        <v>150</v>
      </c>
      <c r="DOA28" s="170">
        <v>5</v>
      </c>
      <c r="DOB28" s="170">
        <v>12.97</v>
      </c>
      <c r="DOC28" s="170">
        <f>ROUNDDOWN(DOB28*($I$10+1),2)</f>
        <v>65.489999999999995</v>
      </c>
      <c r="DOD28" s="170">
        <f>DOA28*DOC28</f>
        <v>327.45</v>
      </c>
      <c r="DOE28" s="170" t="s">
        <v>148</v>
      </c>
      <c r="DOF28" s="170">
        <v>12376</v>
      </c>
      <c r="DOG28" s="170" t="s">
        <v>149</v>
      </c>
      <c r="DOH28" s="170" t="s">
        <v>150</v>
      </c>
      <c r="DOI28" s="170">
        <v>5</v>
      </c>
      <c r="DOJ28" s="170">
        <v>12.97</v>
      </c>
      <c r="DOK28" s="170">
        <f>ROUNDDOWN(DOJ28*($I$10+1),2)</f>
        <v>65.489999999999995</v>
      </c>
      <c r="DOL28" s="170">
        <f>DOI28*DOK28</f>
        <v>327.45</v>
      </c>
      <c r="DOM28" s="170" t="s">
        <v>148</v>
      </c>
      <c r="DON28" s="170">
        <v>12376</v>
      </c>
      <c r="DOO28" s="170" t="s">
        <v>149</v>
      </c>
      <c r="DOP28" s="170" t="s">
        <v>150</v>
      </c>
      <c r="DOQ28" s="170">
        <v>5</v>
      </c>
      <c r="DOR28" s="170">
        <v>12.97</v>
      </c>
      <c r="DOS28" s="170">
        <f>ROUNDDOWN(DOR28*($I$10+1),2)</f>
        <v>65.489999999999995</v>
      </c>
      <c r="DOT28" s="170">
        <f>DOQ28*DOS28</f>
        <v>327.45</v>
      </c>
      <c r="DOU28" s="170" t="s">
        <v>148</v>
      </c>
      <c r="DOV28" s="170">
        <v>12376</v>
      </c>
      <c r="DOW28" s="170" t="s">
        <v>149</v>
      </c>
      <c r="DOX28" s="170" t="s">
        <v>150</v>
      </c>
      <c r="DOY28" s="170">
        <v>5</v>
      </c>
      <c r="DOZ28" s="170">
        <v>12.97</v>
      </c>
      <c r="DPA28" s="170">
        <f>ROUNDDOWN(DOZ28*($I$10+1),2)</f>
        <v>65.489999999999995</v>
      </c>
      <c r="DPB28" s="170">
        <f>DOY28*DPA28</f>
        <v>327.45</v>
      </c>
      <c r="DPC28" s="170" t="s">
        <v>148</v>
      </c>
      <c r="DPD28" s="170">
        <v>12376</v>
      </c>
      <c r="DPE28" s="170" t="s">
        <v>149</v>
      </c>
      <c r="DPF28" s="170" t="s">
        <v>150</v>
      </c>
      <c r="DPG28" s="170">
        <v>5</v>
      </c>
      <c r="DPH28" s="170">
        <v>12.97</v>
      </c>
      <c r="DPI28" s="170">
        <f>ROUNDDOWN(DPH28*($I$10+1),2)</f>
        <v>65.489999999999995</v>
      </c>
      <c r="DPJ28" s="170">
        <f>DPG28*DPI28</f>
        <v>327.45</v>
      </c>
      <c r="DPK28" s="170" t="s">
        <v>148</v>
      </c>
      <c r="DPL28" s="170">
        <v>12376</v>
      </c>
      <c r="DPM28" s="170" t="s">
        <v>149</v>
      </c>
      <c r="DPN28" s="170" t="s">
        <v>150</v>
      </c>
      <c r="DPO28" s="170">
        <v>5</v>
      </c>
      <c r="DPP28" s="170">
        <v>12.97</v>
      </c>
      <c r="DPQ28" s="170">
        <f>ROUNDDOWN(DPP28*($I$10+1),2)</f>
        <v>65.489999999999995</v>
      </c>
      <c r="DPR28" s="170">
        <f>DPO28*DPQ28</f>
        <v>327.45</v>
      </c>
      <c r="DPS28" s="170" t="s">
        <v>148</v>
      </c>
      <c r="DPT28" s="170">
        <v>12376</v>
      </c>
      <c r="DPU28" s="170" t="s">
        <v>149</v>
      </c>
      <c r="DPV28" s="170" t="s">
        <v>150</v>
      </c>
      <c r="DPW28" s="170">
        <v>5</v>
      </c>
      <c r="DPX28" s="170">
        <v>12.97</v>
      </c>
      <c r="DPY28" s="170">
        <f>ROUNDDOWN(DPX28*($I$10+1),2)</f>
        <v>65.489999999999995</v>
      </c>
      <c r="DPZ28" s="170">
        <f>DPW28*DPY28</f>
        <v>327.45</v>
      </c>
      <c r="DQA28" s="170" t="s">
        <v>148</v>
      </c>
      <c r="DQB28" s="170">
        <v>12376</v>
      </c>
      <c r="DQC28" s="170" t="s">
        <v>149</v>
      </c>
      <c r="DQD28" s="170" t="s">
        <v>150</v>
      </c>
      <c r="DQE28" s="170">
        <v>5</v>
      </c>
      <c r="DQF28" s="170">
        <v>12.97</v>
      </c>
      <c r="DQG28" s="170">
        <f>ROUNDDOWN(DQF28*($I$10+1),2)</f>
        <v>65.489999999999995</v>
      </c>
      <c r="DQH28" s="170">
        <f>DQE28*DQG28</f>
        <v>327.45</v>
      </c>
      <c r="DQI28" s="170" t="s">
        <v>148</v>
      </c>
      <c r="DQJ28" s="170">
        <v>12376</v>
      </c>
      <c r="DQK28" s="170" t="s">
        <v>149</v>
      </c>
      <c r="DQL28" s="170" t="s">
        <v>150</v>
      </c>
      <c r="DQM28" s="170">
        <v>5</v>
      </c>
      <c r="DQN28" s="170">
        <v>12.97</v>
      </c>
      <c r="DQO28" s="170">
        <f>ROUNDDOWN(DQN28*($I$10+1),2)</f>
        <v>65.489999999999995</v>
      </c>
      <c r="DQP28" s="170">
        <f>DQM28*DQO28</f>
        <v>327.45</v>
      </c>
      <c r="DQQ28" s="170" t="s">
        <v>148</v>
      </c>
      <c r="DQR28" s="170">
        <v>12376</v>
      </c>
      <c r="DQS28" s="170" t="s">
        <v>149</v>
      </c>
      <c r="DQT28" s="170" t="s">
        <v>150</v>
      </c>
      <c r="DQU28" s="170">
        <v>5</v>
      </c>
      <c r="DQV28" s="170">
        <v>12.97</v>
      </c>
      <c r="DQW28" s="170">
        <f>ROUNDDOWN(DQV28*($I$10+1),2)</f>
        <v>65.489999999999995</v>
      </c>
      <c r="DQX28" s="170">
        <f>DQU28*DQW28</f>
        <v>327.45</v>
      </c>
      <c r="DQY28" s="170" t="s">
        <v>148</v>
      </c>
      <c r="DQZ28" s="170">
        <v>12376</v>
      </c>
      <c r="DRA28" s="170" t="s">
        <v>149</v>
      </c>
      <c r="DRB28" s="170" t="s">
        <v>150</v>
      </c>
      <c r="DRC28" s="170">
        <v>5</v>
      </c>
      <c r="DRD28" s="170">
        <v>12.97</v>
      </c>
      <c r="DRE28" s="170">
        <f>ROUNDDOWN(DRD28*($I$10+1),2)</f>
        <v>65.489999999999995</v>
      </c>
      <c r="DRF28" s="170">
        <f>DRC28*DRE28</f>
        <v>327.45</v>
      </c>
      <c r="DRG28" s="170" t="s">
        <v>148</v>
      </c>
      <c r="DRH28" s="170">
        <v>12376</v>
      </c>
      <c r="DRI28" s="170" t="s">
        <v>149</v>
      </c>
      <c r="DRJ28" s="170" t="s">
        <v>150</v>
      </c>
      <c r="DRK28" s="170">
        <v>5</v>
      </c>
      <c r="DRL28" s="170">
        <v>12.97</v>
      </c>
      <c r="DRM28" s="170">
        <f>ROUNDDOWN(DRL28*($I$10+1),2)</f>
        <v>65.489999999999995</v>
      </c>
      <c r="DRN28" s="170">
        <f>DRK28*DRM28</f>
        <v>327.45</v>
      </c>
      <c r="DRO28" s="170" t="s">
        <v>148</v>
      </c>
      <c r="DRP28" s="170">
        <v>12376</v>
      </c>
      <c r="DRQ28" s="170" t="s">
        <v>149</v>
      </c>
      <c r="DRR28" s="170" t="s">
        <v>150</v>
      </c>
      <c r="DRS28" s="170">
        <v>5</v>
      </c>
      <c r="DRT28" s="170">
        <v>12.97</v>
      </c>
      <c r="DRU28" s="170">
        <f>ROUNDDOWN(DRT28*($I$10+1),2)</f>
        <v>65.489999999999995</v>
      </c>
      <c r="DRV28" s="170">
        <f>DRS28*DRU28</f>
        <v>327.45</v>
      </c>
      <c r="DRW28" s="170" t="s">
        <v>148</v>
      </c>
      <c r="DRX28" s="170">
        <v>12376</v>
      </c>
      <c r="DRY28" s="170" t="s">
        <v>149</v>
      </c>
      <c r="DRZ28" s="170" t="s">
        <v>150</v>
      </c>
      <c r="DSA28" s="170">
        <v>5</v>
      </c>
      <c r="DSB28" s="170">
        <v>12.97</v>
      </c>
      <c r="DSC28" s="170">
        <f>ROUNDDOWN(DSB28*($I$10+1),2)</f>
        <v>65.489999999999995</v>
      </c>
      <c r="DSD28" s="170">
        <f>DSA28*DSC28</f>
        <v>327.45</v>
      </c>
      <c r="DSE28" s="170" t="s">
        <v>148</v>
      </c>
      <c r="DSF28" s="170">
        <v>12376</v>
      </c>
      <c r="DSG28" s="170" t="s">
        <v>149</v>
      </c>
      <c r="DSH28" s="170" t="s">
        <v>150</v>
      </c>
      <c r="DSI28" s="170">
        <v>5</v>
      </c>
      <c r="DSJ28" s="170">
        <v>12.97</v>
      </c>
      <c r="DSK28" s="170">
        <f>ROUNDDOWN(DSJ28*($I$10+1),2)</f>
        <v>65.489999999999995</v>
      </c>
      <c r="DSL28" s="170">
        <f>DSI28*DSK28</f>
        <v>327.45</v>
      </c>
      <c r="DSM28" s="170" t="s">
        <v>148</v>
      </c>
      <c r="DSN28" s="170">
        <v>12376</v>
      </c>
      <c r="DSO28" s="170" t="s">
        <v>149</v>
      </c>
      <c r="DSP28" s="170" t="s">
        <v>150</v>
      </c>
      <c r="DSQ28" s="170">
        <v>5</v>
      </c>
      <c r="DSR28" s="170">
        <v>12.97</v>
      </c>
      <c r="DSS28" s="170">
        <f>ROUNDDOWN(DSR28*($I$10+1),2)</f>
        <v>65.489999999999995</v>
      </c>
      <c r="DST28" s="170">
        <f>DSQ28*DSS28</f>
        <v>327.45</v>
      </c>
      <c r="DSU28" s="170" t="s">
        <v>148</v>
      </c>
      <c r="DSV28" s="170">
        <v>12376</v>
      </c>
      <c r="DSW28" s="170" t="s">
        <v>149</v>
      </c>
      <c r="DSX28" s="170" t="s">
        <v>150</v>
      </c>
      <c r="DSY28" s="170">
        <v>5</v>
      </c>
      <c r="DSZ28" s="170">
        <v>12.97</v>
      </c>
      <c r="DTA28" s="170">
        <f>ROUNDDOWN(DSZ28*($I$10+1),2)</f>
        <v>65.489999999999995</v>
      </c>
      <c r="DTB28" s="170">
        <f>DSY28*DTA28</f>
        <v>327.45</v>
      </c>
      <c r="DTC28" s="170" t="s">
        <v>148</v>
      </c>
      <c r="DTD28" s="170">
        <v>12376</v>
      </c>
      <c r="DTE28" s="170" t="s">
        <v>149</v>
      </c>
      <c r="DTF28" s="170" t="s">
        <v>150</v>
      </c>
      <c r="DTG28" s="170">
        <v>5</v>
      </c>
      <c r="DTH28" s="170">
        <v>12.97</v>
      </c>
      <c r="DTI28" s="170">
        <f>ROUNDDOWN(DTH28*($I$10+1),2)</f>
        <v>65.489999999999995</v>
      </c>
      <c r="DTJ28" s="170">
        <f>DTG28*DTI28</f>
        <v>327.45</v>
      </c>
      <c r="DTK28" s="170" t="s">
        <v>148</v>
      </c>
      <c r="DTL28" s="170">
        <v>12376</v>
      </c>
      <c r="DTM28" s="170" t="s">
        <v>149</v>
      </c>
      <c r="DTN28" s="170" t="s">
        <v>150</v>
      </c>
      <c r="DTO28" s="170">
        <v>5</v>
      </c>
      <c r="DTP28" s="170">
        <v>12.97</v>
      </c>
      <c r="DTQ28" s="170">
        <f>ROUNDDOWN(DTP28*($I$10+1),2)</f>
        <v>65.489999999999995</v>
      </c>
      <c r="DTR28" s="170">
        <f>DTO28*DTQ28</f>
        <v>327.45</v>
      </c>
      <c r="DTS28" s="170" t="s">
        <v>148</v>
      </c>
      <c r="DTT28" s="170">
        <v>12376</v>
      </c>
      <c r="DTU28" s="170" t="s">
        <v>149</v>
      </c>
      <c r="DTV28" s="170" t="s">
        <v>150</v>
      </c>
      <c r="DTW28" s="170">
        <v>5</v>
      </c>
      <c r="DTX28" s="170">
        <v>12.97</v>
      </c>
      <c r="DTY28" s="170">
        <f>ROUNDDOWN(DTX28*($I$10+1),2)</f>
        <v>65.489999999999995</v>
      </c>
      <c r="DTZ28" s="170">
        <f>DTW28*DTY28</f>
        <v>327.45</v>
      </c>
      <c r="DUA28" s="170" t="s">
        <v>148</v>
      </c>
      <c r="DUB28" s="170">
        <v>12376</v>
      </c>
      <c r="DUC28" s="170" t="s">
        <v>149</v>
      </c>
      <c r="DUD28" s="170" t="s">
        <v>150</v>
      </c>
      <c r="DUE28" s="170">
        <v>5</v>
      </c>
      <c r="DUF28" s="170">
        <v>12.97</v>
      </c>
      <c r="DUG28" s="170">
        <f>ROUNDDOWN(DUF28*($I$10+1),2)</f>
        <v>65.489999999999995</v>
      </c>
      <c r="DUH28" s="170">
        <f>DUE28*DUG28</f>
        <v>327.45</v>
      </c>
      <c r="DUI28" s="170" t="s">
        <v>148</v>
      </c>
      <c r="DUJ28" s="170">
        <v>12376</v>
      </c>
      <c r="DUK28" s="170" t="s">
        <v>149</v>
      </c>
      <c r="DUL28" s="170" t="s">
        <v>150</v>
      </c>
      <c r="DUM28" s="170">
        <v>5</v>
      </c>
      <c r="DUN28" s="170">
        <v>12.97</v>
      </c>
      <c r="DUO28" s="170">
        <f>ROUNDDOWN(DUN28*($I$10+1),2)</f>
        <v>65.489999999999995</v>
      </c>
      <c r="DUP28" s="170">
        <f>DUM28*DUO28</f>
        <v>327.45</v>
      </c>
      <c r="DUQ28" s="170" t="s">
        <v>148</v>
      </c>
      <c r="DUR28" s="170">
        <v>12376</v>
      </c>
      <c r="DUS28" s="170" t="s">
        <v>149</v>
      </c>
      <c r="DUT28" s="170" t="s">
        <v>150</v>
      </c>
      <c r="DUU28" s="170">
        <v>5</v>
      </c>
      <c r="DUV28" s="170">
        <v>12.97</v>
      </c>
      <c r="DUW28" s="170">
        <f>ROUNDDOWN(DUV28*($I$10+1),2)</f>
        <v>65.489999999999995</v>
      </c>
      <c r="DUX28" s="170">
        <f>DUU28*DUW28</f>
        <v>327.45</v>
      </c>
      <c r="DUY28" s="170" t="s">
        <v>148</v>
      </c>
      <c r="DUZ28" s="170">
        <v>12376</v>
      </c>
      <c r="DVA28" s="170" t="s">
        <v>149</v>
      </c>
      <c r="DVB28" s="170" t="s">
        <v>150</v>
      </c>
      <c r="DVC28" s="170">
        <v>5</v>
      </c>
      <c r="DVD28" s="170">
        <v>12.97</v>
      </c>
      <c r="DVE28" s="170">
        <f>ROUNDDOWN(DVD28*($I$10+1),2)</f>
        <v>65.489999999999995</v>
      </c>
      <c r="DVF28" s="170">
        <f>DVC28*DVE28</f>
        <v>327.45</v>
      </c>
      <c r="DVG28" s="170" t="s">
        <v>148</v>
      </c>
      <c r="DVH28" s="170">
        <v>12376</v>
      </c>
      <c r="DVI28" s="170" t="s">
        <v>149</v>
      </c>
      <c r="DVJ28" s="170" t="s">
        <v>150</v>
      </c>
      <c r="DVK28" s="170">
        <v>5</v>
      </c>
      <c r="DVL28" s="170">
        <v>12.97</v>
      </c>
      <c r="DVM28" s="170">
        <f>ROUNDDOWN(DVL28*($I$10+1),2)</f>
        <v>65.489999999999995</v>
      </c>
      <c r="DVN28" s="170">
        <f>DVK28*DVM28</f>
        <v>327.45</v>
      </c>
      <c r="DVO28" s="170" t="s">
        <v>148</v>
      </c>
      <c r="DVP28" s="170">
        <v>12376</v>
      </c>
      <c r="DVQ28" s="170" t="s">
        <v>149</v>
      </c>
      <c r="DVR28" s="170" t="s">
        <v>150</v>
      </c>
      <c r="DVS28" s="170">
        <v>5</v>
      </c>
      <c r="DVT28" s="170">
        <v>12.97</v>
      </c>
      <c r="DVU28" s="170">
        <f>ROUNDDOWN(DVT28*($I$10+1),2)</f>
        <v>65.489999999999995</v>
      </c>
      <c r="DVV28" s="170">
        <f>DVS28*DVU28</f>
        <v>327.45</v>
      </c>
      <c r="DVW28" s="170" t="s">
        <v>148</v>
      </c>
      <c r="DVX28" s="170">
        <v>12376</v>
      </c>
      <c r="DVY28" s="170" t="s">
        <v>149</v>
      </c>
      <c r="DVZ28" s="170" t="s">
        <v>150</v>
      </c>
      <c r="DWA28" s="170">
        <v>5</v>
      </c>
      <c r="DWB28" s="170">
        <v>12.97</v>
      </c>
      <c r="DWC28" s="170">
        <f>ROUNDDOWN(DWB28*($I$10+1),2)</f>
        <v>65.489999999999995</v>
      </c>
      <c r="DWD28" s="170">
        <f>DWA28*DWC28</f>
        <v>327.45</v>
      </c>
      <c r="DWE28" s="170" t="s">
        <v>148</v>
      </c>
      <c r="DWF28" s="170">
        <v>12376</v>
      </c>
      <c r="DWG28" s="170" t="s">
        <v>149</v>
      </c>
      <c r="DWH28" s="170" t="s">
        <v>150</v>
      </c>
      <c r="DWI28" s="170">
        <v>5</v>
      </c>
      <c r="DWJ28" s="170">
        <v>12.97</v>
      </c>
      <c r="DWK28" s="170">
        <f>ROUNDDOWN(DWJ28*($I$10+1),2)</f>
        <v>65.489999999999995</v>
      </c>
      <c r="DWL28" s="170">
        <f>DWI28*DWK28</f>
        <v>327.45</v>
      </c>
      <c r="DWM28" s="170" t="s">
        <v>148</v>
      </c>
      <c r="DWN28" s="170">
        <v>12376</v>
      </c>
      <c r="DWO28" s="170" t="s">
        <v>149</v>
      </c>
      <c r="DWP28" s="170" t="s">
        <v>150</v>
      </c>
      <c r="DWQ28" s="170">
        <v>5</v>
      </c>
      <c r="DWR28" s="170">
        <v>12.97</v>
      </c>
      <c r="DWS28" s="170">
        <f>ROUNDDOWN(DWR28*($I$10+1),2)</f>
        <v>65.489999999999995</v>
      </c>
      <c r="DWT28" s="170">
        <f>DWQ28*DWS28</f>
        <v>327.45</v>
      </c>
      <c r="DWU28" s="170" t="s">
        <v>148</v>
      </c>
      <c r="DWV28" s="170">
        <v>12376</v>
      </c>
      <c r="DWW28" s="170" t="s">
        <v>149</v>
      </c>
      <c r="DWX28" s="170" t="s">
        <v>150</v>
      </c>
      <c r="DWY28" s="170">
        <v>5</v>
      </c>
      <c r="DWZ28" s="170">
        <v>12.97</v>
      </c>
      <c r="DXA28" s="170">
        <f>ROUNDDOWN(DWZ28*($I$10+1),2)</f>
        <v>65.489999999999995</v>
      </c>
      <c r="DXB28" s="170">
        <f>DWY28*DXA28</f>
        <v>327.45</v>
      </c>
      <c r="DXC28" s="170" t="s">
        <v>148</v>
      </c>
      <c r="DXD28" s="170">
        <v>12376</v>
      </c>
      <c r="DXE28" s="170" t="s">
        <v>149</v>
      </c>
      <c r="DXF28" s="170" t="s">
        <v>150</v>
      </c>
      <c r="DXG28" s="170">
        <v>5</v>
      </c>
      <c r="DXH28" s="170">
        <v>12.97</v>
      </c>
      <c r="DXI28" s="170">
        <f>ROUNDDOWN(DXH28*($I$10+1),2)</f>
        <v>65.489999999999995</v>
      </c>
      <c r="DXJ28" s="170">
        <f>DXG28*DXI28</f>
        <v>327.45</v>
      </c>
      <c r="DXK28" s="170" t="s">
        <v>148</v>
      </c>
      <c r="DXL28" s="170">
        <v>12376</v>
      </c>
      <c r="DXM28" s="170" t="s">
        <v>149</v>
      </c>
      <c r="DXN28" s="170" t="s">
        <v>150</v>
      </c>
      <c r="DXO28" s="170">
        <v>5</v>
      </c>
      <c r="DXP28" s="170">
        <v>12.97</v>
      </c>
      <c r="DXQ28" s="170">
        <f>ROUNDDOWN(DXP28*($I$10+1),2)</f>
        <v>65.489999999999995</v>
      </c>
      <c r="DXR28" s="170">
        <f>DXO28*DXQ28</f>
        <v>327.45</v>
      </c>
      <c r="DXS28" s="170" t="s">
        <v>148</v>
      </c>
      <c r="DXT28" s="170">
        <v>12376</v>
      </c>
      <c r="DXU28" s="170" t="s">
        <v>149</v>
      </c>
      <c r="DXV28" s="170" t="s">
        <v>150</v>
      </c>
      <c r="DXW28" s="170">
        <v>5</v>
      </c>
      <c r="DXX28" s="170">
        <v>12.97</v>
      </c>
      <c r="DXY28" s="170">
        <f>ROUNDDOWN(DXX28*($I$10+1),2)</f>
        <v>65.489999999999995</v>
      </c>
      <c r="DXZ28" s="170">
        <f>DXW28*DXY28</f>
        <v>327.45</v>
      </c>
      <c r="DYA28" s="170" t="s">
        <v>148</v>
      </c>
      <c r="DYB28" s="170">
        <v>12376</v>
      </c>
      <c r="DYC28" s="170" t="s">
        <v>149</v>
      </c>
      <c r="DYD28" s="170" t="s">
        <v>150</v>
      </c>
      <c r="DYE28" s="170">
        <v>5</v>
      </c>
      <c r="DYF28" s="170">
        <v>12.97</v>
      </c>
      <c r="DYG28" s="170">
        <f>ROUNDDOWN(DYF28*($I$10+1),2)</f>
        <v>65.489999999999995</v>
      </c>
      <c r="DYH28" s="170">
        <f>DYE28*DYG28</f>
        <v>327.45</v>
      </c>
      <c r="DYI28" s="170" t="s">
        <v>148</v>
      </c>
      <c r="DYJ28" s="170">
        <v>12376</v>
      </c>
      <c r="DYK28" s="170" t="s">
        <v>149</v>
      </c>
      <c r="DYL28" s="170" t="s">
        <v>150</v>
      </c>
      <c r="DYM28" s="170">
        <v>5</v>
      </c>
      <c r="DYN28" s="170">
        <v>12.97</v>
      </c>
      <c r="DYO28" s="170">
        <f>ROUNDDOWN(DYN28*($I$10+1),2)</f>
        <v>65.489999999999995</v>
      </c>
      <c r="DYP28" s="170">
        <f>DYM28*DYO28</f>
        <v>327.45</v>
      </c>
      <c r="DYQ28" s="170" t="s">
        <v>148</v>
      </c>
      <c r="DYR28" s="170">
        <v>12376</v>
      </c>
      <c r="DYS28" s="170" t="s">
        <v>149</v>
      </c>
      <c r="DYT28" s="170" t="s">
        <v>150</v>
      </c>
      <c r="DYU28" s="170">
        <v>5</v>
      </c>
      <c r="DYV28" s="170">
        <v>12.97</v>
      </c>
      <c r="DYW28" s="170">
        <f>ROUNDDOWN(DYV28*($I$10+1),2)</f>
        <v>65.489999999999995</v>
      </c>
      <c r="DYX28" s="170">
        <f>DYU28*DYW28</f>
        <v>327.45</v>
      </c>
      <c r="DYY28" s="170" t="s">
        <v>148</v>
      </c>
      <c r="DYZ28" s="170">
        <v>12376</v>
      </c>
      <c r="DZA28" s="170" t="s">
        <v>149</v>
      </c>
      <c r="DZB28" s="170" t="s">
        <v>150</v>
      </c>
      <c r="DZC28" s="170">
        <v>5</v>
      </c>
      <c r="DZD28" s="170">
        <v>12.97</v>
      </c>
      <c r="DZE28" s="170">
        <f>ROUNDDOWN(DZD28*($I$10+1),2)</f>
        <v>65.489999999999995</v>
      </c>
      <c r="DZF28" s="170">
        <f>DZC28*DZE28</f>
        <v>327.45</v>
      </c>
      <c r="DZG28" s="170" t="s">
        <v>148</v>
      </c>
      <c r="DZH28" s="170">
        <v>12376</v>
      </c>
      <c r="DZI28" s="170" t="s">
        <v>149</v>
      </c>
      <c r="DZJ28" s="170" t="s">
        <v>150</v>
      </c>
      <c r="DZK28" s="170">
        <v>5</v>
      </c>
      <c r="DZL28" s="170">
        <v>12.97</v>
      </c>
      <c r="DZM28" s="170">
        <f>ROUNDDOWN(DZL28*($I$10+1),2)</f>
        <v>65.489999999999995</v>
      </c>
      <c r="DZN28" s="170">
        <f>DZK28*DZM28</f>
        <v>327.45</v>
      </c>
      <c r="DZO28" s="170" t="s">
        <v>148</v>
      </c>
      <c r="DZP28" s="170">
        <v>12376</v>
      </c>
      <c r="DZQ28" s="170" t="s">
        <v>149</v>
      </c>
      <c r="DZR28" s="170" t="s">
        <v>150</v>
      </c>
      <c r="DZS28" s="170">
        <v>5</v>
      </c>
      <c r="DZT28" s="170">
        <v>12.97</v>
      </c>
      <c r="DZU28" s="170">
        <f>ROUNDDOWN(DZT28*($I$10+1),2)</f>
        <v>65.489999999999995</v>
      </c>
      <c r="DZV28" s="170">
        <f>DZS28*DZU28</f>
        <v>327.45</v>
      </c>
      <c r="DZW28" s="170" t="s">
        <v>148</v>
      </c>
      <c r="DZX28" s="170">
        <v>12376</v>
      </c>
      <c r="DZY28" s="170" t="s">
        <v>149</v>
      </c>
      <c r="DZZ28" s="170" t="s">
        <v>150</v>
      </c>
      <c r="EAA28" s="170">
        <v>5</v>
      </c>
      <c r="EAB28" s="170">
        <v>12.97</v>
      </c>
      <c r="EAC28" s="170">
        <f>ROUNDDOWN(EAB28*($I$10+1),2)</f>
        <v>65.489999999999995</v>
      </c>
      <c r="EAD28" s="170">
        <f>EAA28*EAC28</f>
        <v>327.45</v>
      </c>
      <c r="EAE28" s="170" t="s">
        <v>148</v>
      </c>
      <c r="EAF28" s="170">
        <v>12376</v>
      </c>
      <c r="EAG28" s="170" t="s">
        <v>149</v>
      </c>
      <c r="EAH28" s="170" t="s">
        <v>150</v>
      </c>
      <c r="EAI28" s="170">
        <v>5</v>
      </c>
      <c r="EAJ28" s="170">
        <v>12.97</v>
      </c>
      <c r="EAK28" s="170">
        <f>ROUNDDOWN(EAJ28*($I$10+1),2)</f>
        <v>65.489999999999995</v>
      </c>
      <c r="EAL28" s="170">
        <f>EAI28*EAK28</f>
        <v>327.45</v>
      </c>
      <c r="EAM28" s="170" t="s">
        <v>148</v>
      </c>
      <c r="EAN28" s="170">
        <v>12376</v>
      </c>
      <c r="EAO28" s="170" t="s">
        <v>149</v>
      </c>
      <c r="EAP28" s="170" t="s">
        <v>150</v>
      </c>
      <c r="EAQ28" s="170">
        <v>5</v>
      </c>
      <c r="EAR28" s="170">
        <v>12.97</v>
      </c>
      <c r="EAS28" s="170">
        <f>ROUNDDOWN(EAR28*($I$10+1),2)</f>
        <v>65.489999999999995</v>
      </c>
      <c r="EAT28" s="170">
        <f>EAQ28*EAS28</f>
        <v>327.45</v>
      </c>
      <c r="EAU28" s="170" t="s">
        <v>148</v>
      </c>
      <c r="EAV28" s="170">
        <v>12376</v>
      </c>
      <c r="EAW28" s="170" t="s">
        <v>149</v>
      </c>
      <c r="EAX28" s="170" t="s">
        <v>150</v>
      </c>
      <c r="EAY28" s="170">
        <v>5</v>
      </c>
      <c r="EAZ28" s="170">
        <v>12.97</v>
      </c>
      <c r="EBA28" s="170">
        <f>ROUNDDOWN(EAZ28*($I$10+1),2)</f>
        <v>65.489999999999995</v>
      </c>
      <c r="EBB28" s="170">
        <f>EAY28*EBA28</f>
        <v>327.45</v>
      </c>
      <c r="EBC28" s="170" t="s">
        <v>148</v>
      </c>
      <c r="EBD28" s="170">
        <v>12376</v>
      </c>
      <c r="EBE28" s="170" t="s">
        <v>149</v>
      </c>
      <c r="EBF28" s="170" t="s">
        <v>150</v>
      </c>
      <c r="EBG28" s="170">
        <v>5</v>
      </c>
      <c r="EBH28" s="170">
        <v>12.97</v>
      </c>
      <c r="EBI28" s="170">
        <f>ROUNDDOWN(EBH28*($I$10+1),2)</f>
        <v>65.489999999999995</v>
      </c>
      <c r="EBJ28" s="170">
        <f>EBG28*EBI28</f>
        <v>327.45</v>
      </c>
      <c r="EBK28" s="170" t="s">
        <v>148</v>
      </c>
      <c r="EBL28" s="170">
        <v>12376</v>
      </c>
      <c r="EBM28" s="170" t="s">
        <v>149</v>
      </c>
      <c r="EBN28" s="170" t="s">
        <v>150</v>
      </c>
      <c r="EBO28" s="170">
        <v>5</v>
      </c>
      <c r="EBP28" s="170">
        <v>12.97</v>
      </c>
      <c r="EBQ28" s="170">
        <f>ROUNDDOWN(EBP28*($I$10+1),2)</f>
        <v>65.489999999999995</v>
      </c>
      <c r="EBR28" s="170">
        <f>EBO28*EBQ28</f>
        <v>327.45</v>
      </c>
      <c r="EBS28" s="170" t="s">
        <v>148</v>
      </c>
      <c r="EBT28" s="170">
        <v>12376</v>
      </c>
      <c r="EBU28" s="170" t="s">
        <v>149</v>
      </c>
      <c r="EBV28" s="170" t="s">
        <v>150</v>
      </c>
      <c r="EBW28" s="170">
        <v>5</v>
      </c>
      <c r="EBX28" s="170">
        <v>12.97</v>
      </c>
      <c r="EBY28" s="170">
        <f>ROUNDDOWN(EBX28*($I$10+1),2)</f>
        <v>65.489999999999995</v>
      </c>
      <c r="EBZ28" s="170">
        <f>EBW28*EBY28</f>
        <v>327.45</v>
      </c>
      <c r="ECA28" s="170" t="s">
        <v>148</v>
      </c>
      <c r="ECB28" s="170">
        <v>12376</v>
      </c>
      <c r="ECC28" s="170" t="s">
        <v>149</v>
      </c>
      <c r="ECD28" s="170" t="s">
        <v>150</v>
      </c>
      <c r="ECE28" s="170">
        <v>5</v>
      </c>
      <c r="ECF28" s="170">
        <v>12.97</v>
      </c>
      <c r="ECG28" s="170">
        <f>ROUNDDOWN(ECF28*($I$10+1),2)</f>
        <v>65.489999999999995</v>
      </c>
      <c r="ECH28" s="170">
        <f>ECE28*ECG28</f>
        <v>327.45</v>
      </c>
      <c r="ECI28" s="170" t="s">
        <v>148</v>
      </c>
      <c r="ECJ28" s="170">
        <v>12376</v>
      </c>
      <c r="ECK28" s="170" t="s">
        <v>149</v>
      </c>
      <c r="ECL28" s="170" t="s">
        <v>150</v>
      </c>
      <c r="ECM28" s="170">
        <v>5</v>
      </c>
      <c r="ECN28" s="170">
        <v>12.97</v>
      </c>
      <c r="ECO28" s="170">
        <f>ROUNDDOWN(ECN28*($I$10+1),2)</f>
        <v>65.489999999999995</v>
      </c>
      <c r="ECP28" s="170">
        <f>ECM28*ECO28</f>
        <v>327.45</v>
      </c>
      <c r="ECQ28" s="170" t="s">
        <v>148</v>
      </c>
      <c r="ECR28" s="170">
        <v>12376</v>
      </c>
      <c r="ECS28" s="170" t="s">
        <v>149</v>
      </c>
      <c r="ECT28" s="170" t="s">
        <v>150</v>
      </c>
      <c r="ECU28" s="170">
        <v>5</v>
      </c>
      <c r="ECV28" s="170">
        <v>12.97</v>
      </c>
      <c r="ECW28" s="170">
        <f>ROUNDDOWN(ECV28*($I$10+1),2)</f>
        <v>65.489999999999995</v>
      </c>
      <c r="ECX28" s="170">
        <f>ECU28*ECW28</f>
        <v>327.45</v>
      </c>
      <c r="ECY28" s="170" t="s">
        <v>148</v>
      </c>
      <c r="ECZ28" s="170">
        <v>12376</v>
      </c>
      <c r="EDA28" s="170" t="s">
        <v>149</v>
      </c>
      <c r="EDB28" s="170" t="s">
        <v>150</v>
      </c>
      <c r="EDC28" s="170">
        <v>5</v>
      </c>
      <c r="EDD28" s="170">
        <v>12.97</v>
      </c>
      <c r="EDE28" s="170">
        <f>ROUNDDOWN(EDD28*($I$10+1),2)</f>
        <v>65.489999999999995</v>
      </c>
      <c r="EDF28" s="170">
        <f>EDC28*EDE28</f>
        <v>327.45</v>
      </c>
      <c r="EDG28" s="170" t="s">
        <v>148</v>
      </c>
      <c r="EDH28" s="170">
        <v>12376</v>
      </c>
      <c r="EDI28" s="170" t="s">
        <v>149</v>
      </c>
      <c r="EDJ28" s="170" t="s">
        <v>150</v>
      </c>
      <c r="EDK28" s="170">
        <v>5</v>
      </c>
      <c r="EDL28" s="170">
        <v>12.97</v>
      </c>
      <c r="EDM28" s="170">
        <f>ROUNDDOWN(EDL28*($I$10+1),2)</f>
        <v>65.489999999999995</v>
      </c>
      <c r="EDN28" s="170">
        <f>EDK28*EDM28</f>
        <v>327.45</v>
      </c>
      <c r="EDO28" s="170" t="s">
        <v>148</v>
      </c>
      <c r="EDP28" s="170">
        <v>12376</v>
      </c>
      <c r="EDQ28" s="170" t="s">
        <v>149</v>
      </c>
      <c r="EDR28" s="170" t="s">
        <v>150</v>
      </c>
      <c r="EDS28" s="170">
        <v>5</v>
      </c>
      <c r="EDT28" s="170">
        <v>12.97</v>
      </c>
      <c r="EDU28" s="170">
        <f>ROUNDDOWN(EDT28*($I$10+1),2)</f>
        <v>65.489999999999995</v>
      </c>
      <c r="EDV28" s="170">
        <f>EDS28*EDU28</f>
        <v>327.45</v>
      </c>
      <c r="EDW28" s="170" t="s">
        <v>148</v>
      </c>
      <c r="EDX28" s="170">
        <v>12376</v>
      </c>
      <c r="EDY28" s="170" t="s">
        <v>149</v>
      </c>
      <c r="EDZ28" s="170" t="s">
        <v>150</v>
      </c>
      <c r="EEA28" s="170">
        <v>5</v>
      </c>
      <c r="EEB28" s="170">
        <v>12.97</v>
      </c>
      <c r="EEC28" s="170">
        <f>ROUNDDOWN(EEB28*($I$10+1),2)</f>
        <v>65.489999999999995</v>
      </c>
      <c r="EED28" s="170">
        <f>EEA28*EEC28</f>
        <v>327.45</v>
      </c>
      <c r="EEE28" s="170" t="s">
        <v>148</v>
      </c>
      <c r="EEF28" s="170">
        <v>12376</v>
      </c>
      <c r="EEG28" s="170" t="s">
        <v>149</v>
      </c>
      <c r="EEH28" s="170" t="s">
        <v>150</v>
      </c>
      <c r="EEI28" s="170">
        <v>5</v>
      </c>
      <c r="EEJ28" s="170">
        <v>12.97</v>
      </c>
      <c r="EEK28" s="170">
        <f>ROUNDDOWN(EEJ28*($I$10+1),2)</f>
        <v>65.489999999999995</v>
      </c>
      <c r="EEL28" s="170">
        <f>EEI28*EEK28</f>
        <v>327.45</v>
      </c>
      <c r="EEM28" s="170" t="s">
        <v>148</v>
      </c>
      <c r="EEN28" s="170">
        <v>12376</v>
      </c>
      <c r="EEO28" s="170" t="s">
        <v>149</v>
      </c>
      <c r="EEP28" s="170" t="s">
        <v>150</v>
      </c>
      <c r="EEQ28" s="170">
        <v>5</v>
      </c>
      <c r="EER28" s="170">
        <v>12.97</v>
      </c>
      <c r="EES28" s="170">
        <f>ROUNDDOWN(EER28*($I$10+1),2)</f>
        <v>65.489999999999995</v>
      </c>
      <c r="EET28" s="170">
        <f>EEQ28*EES28</f>
        <v>327.45</v>
      </c>
      <c r="EEU28" s="170" t="s">
        <v>148</v>
      </c>
      <c r="EEV28" s="170">
        <v>12376</v>
      </c>
      <c r="EEW28" s="170" t="s">
        <v>149</v>
      </c>
      <c r="EEX28" s="170" t="s">
        <v>150</v>
      </c>
      <c r="EEY28" s="170">
        <v>5</v>
      </c>
      <c r="EEZ28" s="170">
        <v>12.97</v>
      </c>
      <c r="EFA28" s="170">
        <f>ROUNDDOWN(EEZ28*($I$10+1),2)</f>
        <v>65.489999999999995</v>
      </c>
      <c r="EFB28" s="170">
        <f>EEY28*EFA28</f>
        <v>327.45</v>
      </c>
      <c r="EFC28" s="170" t="s">
        <v>148</v>
      </c>
      <c r="EFD28" s="170">
        <v>12376</v>
      </c>
      <c r="EFE28" s="170" t="s">
        <v>149</v>
      </c>
      <c r="EFF28" s="170" t="s">
        <v>150</v>
      </c>
      <c r="EFG28" s="170">
        <v>5</v>
      </c>
      <c r="EFH28" s="170">
        <v>12.97</v>
      </c>
      <c r="EFI28" s="170">
        <f>ROUNDDOWN(EFH28*($I$10+1),2)</f>
        <v>65.489999999999995</v>
      </c>
      <c r="EFJ28" s="170">
        <f>EFG28*EFI28</f>
        <v>327.45</v>
      </c>
      <c r="EFK28" s="170" t="s">
        <v>148</v>
      </c>
      <c r="EFL28" s="170">
        <v>12376</v>
      </c>
      <c r="EFM28" s="170" t="s">
        <v>149</v>
      </c>
      <c r="EFN28" s="170" t="s">
        <v>150</v>
      </c>
      <c r="EFO28" s="170">
        <v>5</v>
      </c>
      <c r="EFP28" s="170">
        <v>12.97</v>
      </c>
      <c r="EFQ28" s="170">
        <f>ROUNDDOWN(EFP28*($I$10+1),2)</f>
        <v>65.489999999999995</v>
      </c>
      <c r="EFR28" s="170">
        <f>EFO28*EFQ28</f>
        <v>327.45</v>
      </c>
      <c r="EFS28" s="170" t="s">
        <v>148</v>
      </c>
      <c r="EFT28" s="170">
        <v>12376</v>
      </c>
      <c r="EFU28" s="170" t="s">
        <v>149</v>
      </c>
      <c r="EFV28" s="170" t="s">
        <v>150</v>
      </c>
      <c r="EFW28" s="170">
        <v>5</v>
      </c>
      <c r="EFX28" s="170">
        <v>12.97</v>
      </c>
      <c r="EFY28" s="170">
        <f>ROUNDDOWN(EFX28*($I$10+1),2)</f>
        <v>65.489999999999995</v>
      </c>
      <c r="EFZ28" s="170">
        <f>EFW28*EFY28</f>
        <v>327.45</v>
      </c>
      <c r="EGA28" s="170" t="s">
        <v>148</v>
      </c>
      <c r="EGB28" s="170">
        <v>12376</v>
      </c>
      <c r="EGC28" s="170" t="s">
        <v>149</v>
      </c>
      <c r="EGD28" s="170" t="s">
        <v>150</v>
      </c>
      <c r="EGE28" s="170">
        <v>5</v>
      </c>
      <c r="EGF28" s="170">
        <v>12.97</v>
      </c>
      <c r="EGG28" s="170">
        <f>ROUNDDOWN(EGF28*($I$10+1),2)</f>
        <v>65.489999999999995</v>
      </c>
      <c r="EGH28" s="170">
        <f>EGE28*EGG28</f>
        <v>327.45</v>
      </c>
      <c r="EGI28" s="170" t="s">
        <v>148</v>
      </c>
      <c r="EGJ28" s="170">
        <v>12376</v>
      </c>
      <c r="EGK28" s="170" t="s">
        <v>149</v>
      </c>
      <c r="EGL28" s="170" t="s">
        <v>150</v>
      </c>
      <c r="EGM28" s="170">
        <v>5</v>
      </c>
      <c r="EGN28" s="170">
        <v>12.97</v>
      </c>
      <c r="EGO28" s="170">
        <f>ROUNDDOWN(EGN28*($I$10+1),2)</f>
        <v>65.489999999999995</v>
      </c>
      <c r="EGP28" s="170">
        <f>EGM28*EGO28</f>
        <v>327.45</v>
      </c>
      <c r="EGQ28" s="170" t="s">
        <v>148</v>
      </c>
      <c r="EGR28" s="170">
        <v>12376</v>
      </c>
      <c r="EGS28" s="170" t="s">
        <v>149</v>
      </c>
      <c r="EGT28" s="170" t="s">
        <v>150</v>
      </c>
      <c r="EGU28" s="170">
        <v>5</v>
      </c>
      <c r="EGV28" s="170">
        <v>12.97</v>
      </c>
      <c r="EGW28" s="170">
        <f>ROUNDDOWN(EGV28*($I$10+1),2)</f>
        <v>65.489999999999995</v>
      </c>
      <c r="EGX28" s="170">
        <f>EGU28*EGW28</f>
        <v>327.45</v>
      </c>
      <c r="EGY28" s="170" t="s">
        <v>148</v>
      </c>
      <c r="EGZ28" s="170">
        <v>12376</v>
      </c>
      <c r="EHA28" s="170" t="s">
        <v>149</v>
      </c>
      <c r="EHB28" s="170" t="s">
        <v>150</v>
      </c>
      <c r="EHC28" s="170">
        <v>5</v>
      </c>
      <c r="EHD28" s="170">
        <v>12.97</v>
      </c>
      <c r="EHE28" s="170">
        <f>ROUNDDOWN(EHD28*($I$10+1),2)</f>
        <v>65.489999999999995</v>
      </c>
      <c r="EHF28" s="170">
        <f>EHC28*EHE28</f>
        <v>327.45</v>
      </c>
      <c r="EHG28" s="170" t="s">
        <v>148</v>
      </c>
      <c r="EHH28" s="170">
        <v>12376</v>
      </c>
      <c r="EHI28" s="170" t="s">
        <v>149</v>
      </c>
      <c r="EHJ28" s="170" t="s">
        <v>150</v>
      </c>
      <c r="EHK28" s="170">
        <v>5</v>
      </c>
      <c r="EHL28" s="170">
        <v>12.97</v>
      </c>
      <c r="EHM28" s="170">
        <f>ROUNDDOWN(EHL28*($I$10+1),2)</f>
        <v>65.489999999999995</v>
      </c>
      <c r="EHN28" s="170">
        <f>EHK28*EHM28</f>
        <v>327.45</v>
      </c>
      <c r="EHO28" s="170" t="s">
        <v>148</v>
      </c>
      <c r="EHP28" s="170">
        <v>12376</v>
      </c>
      <c r="EHQ28" s="170" t="s">
        <v>149</v>
      </c>
      <c r="EHR28" s="170" t="s">
        <v>150</v>
      </c>
      <c r="EHS28" s="170">
        <v>5</v>
      </c>
      <c r="EHT28" s="170">
        <v>12.97</v>
      </c>
      <c r="EHU28" s="170">
        <f>ROUNDDOWN(EHT28*($I$10+1),2)</f>
        <v>65.489999999999995</v>
      </c>
      <c r="EHV28" s="170">
        <f>EHS28*EHU28</f>
        <v>327.45</v>
      </c>
      <c r="EHW28" s="170" t="s">
        <v>148</v>
      </c>
      <c r="EHX28" s="170">
        <v>12376</v>
      </c>
      <c r="EHY28" s="170" t="s">
        <v>149</v>
      </c>
      <c r="EHZ28" s="170" t="s">
        <v>150</v>
      </c>
      <c r="EIA28" s="170">
        <v>5</v>
      </c>
      <c r="EIB28" s="170">
        <v>12.97</v>
      </c>
      <c r="EIC28" s="170">
        <f>ROUNDDOWN(EIB28*($I$10+1),2)</f>
        <v>65.489999999999995</v>
      </c>
      <c r="EID28" s="170">
        <f>EIA28*EIC28</f>
        <v>327.45</v>
      </c>
      <c r="EIE28" s="170" t="s">
        <v>148</v>
      </c>
      <c r="EIF28" s="170">
        <v>12376</v>
      </c>
      <c r="EIG28" s="170" t="s">
        <v>149</v>
      </c>
      <c r="EIH28" s="170" t="s">
        <v>150</v>
      </c>
      <c r="EII28" s="170">
        <v>5</v>
      </c>
      <c r="EIJ28" s="170">
        <v>12.97</v>
      </c>
      <c r="EIK28" s="170">
        <f>ROUNDDOWN(EIJ28*($I$10+1),2)</f>
        <v>65.489999999999995</v>
      </c>
      <c r="EIL28" s="170">
        <f>EII28*EIK28</f>
        <v>327.45</v>
      </c>
      <c r="EIM28" s="170" t="s">
        <v>148</v>
      </c>
      <c r="EIN28" s="170">
        <v>12376</v>
      </c>
      <c r="EIO28" s="170" t="s">
        <v>149</v>
      </c>
      <c r="EIP28" s="170" t="s">
        <v>150</v>
      </c>
      <c r="EIQ28" s="170">
        <v>5</v>
      </c>
      <c r="EIR28" s="170">
        <v>12.97</v>
      </c>
      <c r="EIS28" s="170">
        <f>ROUNDDOWN(EIR28*($I$10+1),2)</f>
        <v>65.489999999999995</v>
      </c>
      <c r="EIT28" s="170">
        <f>EIQ28*EIS28</f>
        <v>327.45</v>
      </c>
      <c r="EIU28" s="170" t="s">
        <v>148</v>
      </c>
      <c r="EIV28" s="170">
        <v>12376</v>
      </c>
      <c r="EIW28" s="170" t="s">
        <v>149</v>
      </c>
      <c r="EIX28" s="170" t="s">
        <v>150</v>
      </c>
      <c r="EIY28" s="170">
        <v>5</v>
      </c>
      <c r="EIZ28" s="170">
        <v>12.97</v>
      </c>
      <c r="EJA28" s="170">
        <f>ROUNDDOWN(EIZ28*($I$10+1),2)</f>
        <v>65.489999999999995</v>
      </c>
      <c r="EJB28" s="170">
        <f>EIY28*EJA28</f>
        <v>327.45</v>
      </c>
      <c r="EJC28" s="170" t="s">
        <v>148</v>
      </c>
      <c r="EJD28" s="170">
        <v>12376</v>
      </c>
      <c r="EJE28" s="170" t="s">
        <v>149</v>
      </c>
      <c r="EJF28" s="170" t="s">
        <v>150</v>
      </c>
      <c r="EJG28" s="170">
        <v>5</v>
      </c>
      <c r="EJH28" s="170">
        <v>12.97</v>
      </c>
      <c r="EJI28" s="170">
        <f>ROUNDDOWN(EJH28*($I$10+1),2)</f>
        <v>65.489999999999995</v>
      </c>
      <c r="EJJ28" s="170">
        <f>EJG28*EJI28</f>
        <v>327.45</v>
      </c>
      <c r="EJK28" s="170" t="s">
        <v>148</v>
      </c>
      <c r="EJL28" s="170">
        <v>12376</v>
      </c>
      <c r="EJM28" s="170" t="s">
        <v>149</v>
      </c>
      <c r="EJN28" s="170" t="s">
        <v>150</v>
      </c>
      <c r="EJO28" s="170">
        <v>5</v>
      </c>
      <c r="EJP28" s="170">
        <v>12.97</v>
      </c>
      <c r="EJQ28" s="170">
        <f>ROUNDDOWN(EJP28*($I$10+1),2)</f>
        <v>65.489999999999995</v>
      </c>
      <c r="EJR28" s="170">
        <f>EJO28*EJQ28</f>
        <v>327.45</v>
      </c>
      <c r="EJS28" s="170" t="s">
        <v>148</v>
      </c>
      <c r="EJT28" s="170">
        <v>12376</v>
      </c>
      <c r="EJU28" s="170" t="s">
        <v>149</v>
      </c>
      <c r="EJV28" s="170" t="s">
        <v>150</v>
      </c>
      <c r="EJW28" s="170">
        <v>5</v>
      </c>
      <c r="EJX28" s="170">
        <v>12.97</v>
      </c>
      <c r="EJY28" s="170">
        <f>ROUNDDOWN(EJX28*($I$10+1),2)</f>
        <v>65.489999999999995</v>
      </c>
      <c r="EJZ28" s="170">
        <f>EJW28*EJY28</f>
        <v>327.45</v>
      </c>
      <c r="EKA28" s="170" t="s">
        <v>148</v>
      </c>
      <c r="EKB28" s="170">
        <v>12376</v>
      </c>
      <c r="EKC28" s="170" t="s">
        <v>149</v>
      </c>
      <c r="EKD28" s="170" t="s">
        <v>150</v>
      </c>
      <c r="EKE28" s="170">
        <v>5</v>
      </c>
      <c r="EKF28" s="170">
        <v>12.97</v>
      </c>
      <c r="EKG28" s="170">
        <f>ROUNDDOWN(EKF28*($I$10+1),2)</f>
        <v>65.489999999999995</v>
      </c>
      <c r="EKH28" s="170">
        <f>EKE28*EKG28</f>
        <v>327.45</v>
      </c>
      <c r="EKI28" s="170" t="s">
        <v>148</v>
      </c>
      <c r="EKJ28" s="170">
        <v>12376</v>
      </c>
      <c r="EKK28" s="170" t="s">
        <v>149</v>
      </c>
      <c r="EKL28" s="170" t="s">
        <v>150</v>
      </c>
      <c r="EKM28" s="170">
        <v>5</v>
      </c>
      <c r="EKN28" s="170">
        <v>12.97</v>
      </c>
      <c r="EKO28" s="170">
        <f>ROUNDDOWN(EKN28*($I$10+1),2)</f>
        <v>65.489999999999995</v>
      </c>
      <c r="EKP28" s="170">
        <f>EKM28*EKO28</f>
        <v>327.45</v>
      </c>
      <c r="EKQ28" s="170" t="s">
        <v>148</v>
      </c>
      <c r="EKR28" s="170">
        <v>12376</v>
      </c>
      <c r="EKS28" s="170" t="s">
        <v>149</v>
      </c>
      <c r="EKT28" s="170" t="s">
        <v>150</v>
      </c>
      <c r="EKU28" s="170">
        <v>5</v>
      </c>
      <c r="EKV28" s="170">
        <v>12.97</v>
      </c>
      <c r="EKW28" s="170">
        <f>ROUNDDOWN(EKV28*($I$10+1),2)</f>
        <v>65.489999999999995</v>
      </c>
      <c r="EKX28" s="170">
        <f>EKU28*EKW28</f>
        <v>327.45</v>
      </c>
      <c r="EKY28" s="170" t="s">
        <v>148</v>
      </c>
      <c r="EKZ28" s="170">
        <v>12376</v>
      </c>
      <c r="ELA28" s="170" t="s">
        <v>149</v>
      </c>
      <c r="ELB28" s="170" t="s">
        <v>150</v>
      </c>
      <c r="ELC28" s="170">
        <v>5</v>
      </c>
      <c r="ELD28" s="170">
        <v>12.97</v>
      </c>
      <c r="ELE28" s="170">
        <f>ROUNDDOWN(ELD28*($I$10+1),2)</f>
        <v>65.489999999999995</v>
      </c>
      <c r="ELF28" s="170">
        <f>ELC28*ELE28</f>
        <v>327.45</v>
      </c>
      <c r="ELG28" s="170" t="s">
        <v>148</v>
      </c>
      <c r="ELH28" s="170">
        <v>12376</v>
      </c>
      <c r="ELI28" s="170" t="s">
        <v>149</v>
      </c>
      <c r="ELJ28" s="170" t="s">
        <v>150</v>
      </c>
      <c r="ELK28" s="170">
        <v>5</v>
      </c>
      <c r="ELL28" s="170">
        <v>12.97</v>
      </c>
      <c r="ELM28" s="170">
        <f>ROUNDDOWN(ELL28*($I$10+1),2)</f>
        <v>65.489999999999995</v>
      </c>
      <c r="ELN28" s="170">
        <f>ELK28*ELM28</f>
        <v>327.45</v>
      </c>
      <c r="ELO28" s="170" t="s">
        <v>148</v>
      </c>
      <c r="ELP28" s="170">
        <v>12376</v>
      </c>
      <c r="ELQ28" s="170" t="s">
        <v>149</v>
      </c>
      <c r="ELR28" s="170" t="s">
        <v>150</v>
      </c>
      <c r="ELS28" s="170">
        <v>5</v>
      </c>
      <c r="ELT28" s="170">
        <v>12.97</v>
      </c>
      <c r="ELU28" s="170">
        <f>ROUNDDOWN(ELT28*($I$10+1),2)</f>
        <v>65.489999999999995</v>
      </c>
      <c r="ELV28" s="170">
        <f>ELS28*ELU28</f>
        <v>327.45</v>
      </c>
      <c r="ELW28" s="170" t="s">
        <v>148</v>
      </c>
      <c r="ELX28" s="170">
        <v>12376</v>
      </c>
      <c r="ELY28" s="170" t="s">
        <v>149</v>
      </c>
      <c r="ELZ28" s="170" t="s">
        <v>150</v>
      </c>
      <c r="EMA28" s="170">
        <v>5</v>
      </c>
      <c r="EMB28" s="170">
        <v>12.97</v>
      </c>
      <c r="EMC28" s="170">
        <f>ROUNDDOWN(EMB28*($I$10+1),2)</f>
        <v>65.489999999999995</v>
      </c>
      <c r="EMD28" s="170">
        <f>EMA28*EMC28</f>
        <v>327.45</v>
      </c>
      <c r="EME28" s="170" t="s">
        <v>148</v>
      </c>
      <c r="EMF28" s="170">
        <v>12376</v>
      </c>
      <c r="EMG28" s="170" t="s">
        <v>149</v>
      </c>
      <c r="EMH28" s="170" t="s">
        <v>150</v>
      </c>
      <c r="EMI28" s="170">
        <v>5</v>
      </c>
      <c r="EMJ28" s="170">
        <v>12.97</v>
      </c>
      <c r="EMK28" s="170">
        <f>ROUNDDOWN(EMJ28*($I$10+1),2)</f>
        <v>65.489999999999995</v>
      </c>
      <c r="EML28" s="170">
        <f>EMI28*EMK28</f>
        <v>327.45</v>
      </c>
      <c r="EMM28" s="170" t="s">
        <v>148</v>
      </c>
      <c r="EMN28" s="170">
        <v>12376</v>
      </c>
      <c r="EMO28" s="170" t="s">
        <v>149</v>
      </c>
      <c r="EMP28" s="170" t="s">
        <v>150</v>
      </c>
      <c r="EMQ28" s="170">
        <v>5</v>
      </c>
      <c r="EMR28" s="170">
        <v>12.97</v>
      </c>
      <c r="EMS28" s="170">
        <f>ROUNDDOWN(EMR28*($I$10+1),2)</f>
        <v>65.489999999999995</v>
      </c>
      <c r="EMT28" s="170">
        <f>EMQ28*EMS28</f>
        <v>327.45</v>
      </c>
      <c r="EMU28" s="170" t="s">
        <v>148</v>
      </c>
      <c r="EMV28" s="170">
        <v>12376</v>
      </c>
      <c r="EMW28" s="170" t="s">
        <v>149</v>
      </c>
      <c r="EMX28" s="170" t="s">
        <v>150</v>
      </c>
      <c r="EMY28" s="170">
        <v>5</v>
      </c>
      <c r="EMZ28" s="170">
        <v>12.97</v>
      </c>
      <c r="ENA28" s="170">
        <f>ROUNDDOWN(EMZ28*($I$10+1),2)</f>
        <v>65.489999999999995</v>
      </c>
      <c r="ENB28" s="170">
        <f>EMY28*ENA28</f>
        <v>327.45</v>
      </c>
      <c r="ENC28" s="170" t="s">
        <v>148</v>
      </c>
      <c r="END28" s="170">
        <v>12376</v>
      </c>
      <c r="ENE28" s="170" t="s">
        <v>149</v>
      </c>
      <c r="ENF28" s="170" t="s">
        <v>150</v>
      </c>
      <c r="ENG28" s="170">
        <v>5</v>
      </c>
      <c r="ENH28" s="170">
        <v>12.97</v>
      </c>
      <c r="ENI28" s="170">
        <f>ROUNDDOWN(ENH28*($I$10+1),2)</f>
        <v>65.489999999999995</v>
      </c>
      <c r="ENJ28" s="170">
        <f>ENG28*ENI28</f>
        <v>327.45</v>
      </c>
      <c r="ENK28" s="170" t="s">
        <v>148</v>
      </c>
      <c r="ENL28" s="170">
        <v>12376</v>
      </c>
      <c r="ENM28" s="170" t="s">
        <v>149</v>
      </c>
      <c r="ENN28" s="170" t="s">
        <v>150</v>
      </c>
      <c r="ENO28" s="170">
        <v>5</v>
      </c>
      <c r="ENP28" s="170">
        <v>12.97</v>
      </c>
      <c r="ENQ28" s="170">
        <f>ROUNDDOWN(ENP28*($I$10+1),2)</f>
        <v>65.489999999999995</v>
      </c>
      <c r="ENR28" s="170">
        <f>ENO28*ENQ28</f>
        <v>327.45</v>
      </c>
      <c r="ENS28" s="170" t="s">
        <v>148</v>
      </c>
      <c r="ENT28" s="170">
        <v>12376</v>
      </c>
      <c r="ENU28" s="170" t="s">
        <v>149</v>
      </c>
      <c r="ENV28" s="170" t="s">
        <v>150</v>
      </c>
      <c r="ENW28" s="170">
        <v>5</v>
      </c>
      <c r="ENX28" s="170">
        <v>12.97</v>
      </c>
      <c r="ENY28" s="170">
        <f>ROUNDDOWN(ENX28*($I$10+1),2)</f>
        <v>65.489999999999995</v>
      </c>
      <c r="ENZ28" s="170">
        <f>ENW28*ENY28</f>
        <v>327.45</v>
      </c>
      <c r="EOA28" s="170" t="s">
        <v>148</v>
      </c>
      <c r="EOB28" s="170">
        <v>12376</v>
      </c>
      <c r="EOC28" s="170" t="s">
        <v>149</v>
      </c>
      <c r="EOD28" s="170" t="s">
        <v>150</v>
      </c>
      <c r="EOE28" s="170">
        <v>5</v>
      </c>
      <c r="EOF28" s="170">
        <v>12.97</v>
      </c>
      <c r="EOG28" s="170">
        <f>ROUNDDOWN(EOF28*($I$10+1),2)</f>
        <v>65.489999999999995</v>
      </c>
      <c r="EOH28" s="170">
        <f>EOE28*EOG28</f>
        <v>327.45</v>
      </c>
      <c r="EOI28" s="170" t="s">
        <v>148</v>
      </c>
      <c r="EOJ28" s="170">
        <v>12376</v>
      </c>
      <c r="EOK28" s="170" t="s">
        <v>149</v>
      </c>
      <c r="EOL28" s="170" t="s">
        <v>150</v>
      </c>
      <c r="EOM28" s="170">
        <v>5</v>
      </c>
      <c r="EON28" s="170">
        <v>12.97</v>
      </c>
      <c r="EOO28" s="170">
        <f>ROUNDDOWN(EON28*($I$10+1),2)</f>
        <v>65.489999999999995</v>
      </c>
      <c r="EOP28" s="170">
        <f>EOM28*EOO28</f>
        <v>327.45</v>
      </c>
      <c r="EOQ28" s="170" t="s">
        <v>148</v>
      </c>
      <c r="EOR28" s="170">
        <v>12376</v>
      </c>
      <c r="EOS28" s="170" t="s">
        <v>149</v>
      </c>
      <c r="EOT28" s="170" t="s">
        <v>150</v>
      </c>
      <c r="EOU28" s="170">
        <v>5</v>
      </c>
      <c r="EOV28" s="170">
        <v>12.97</v>
      </c>
      <c r="EOW28" s="170">
        <f>ROUNDDOWN(EOV28*($I$10+1),2)</f>
        <v>65.489999999999995</v>
      </c>
      <c r="EOX28" s="170">
        <f>EOU28*EOW28</f>
        <v>327.45</v>
      </c>
      <c r="EOY28" s="170" t="s">
        <v>148</v>
      </c>
      <c r="EOZ28" s="170">
        <v>12376</v>
      </c>
      <c r="EPA28" s="170" t="s">
        <v>149</v>
      </c>
      <c r="EPB28" s="170" t="s">
        <v>150</v>
      </c>
      <c r="EPC28" s="170">
        <v>5</v>
      </c>
      <c r="EPD28" s="170">
        <v>12.97</v>
      </c>
      <c r="EPE28" s="170">
        <f>ROUNDDOWN(EPD28*($I$10+1),2)</f>
        <v>65.489999999999995</v>
      </c>
      <c r="EPF28" s="170">
        <f>EPC28*EPE28</f>
        <v>327.45</v>
      </c>
      <c r="EPG28" s="170" t="s">
        <v>148</v>
      </c>
      <c r="EPH28" s="170">
        <v>12376</v>
      </c>
      <c r="EPI28" s="170" t="s">
        <v>149</v>
      </c>
      <c r="EPJ28" s="170" t="s">
        <v>150</v>
      </c>
      <c r="EPK28" s="170">
        <v>5</v>
      </c>
      <c r="EPL28" s="170">
        <v>12.97</v>
      </c>
      <c r="EPM28" s="170">
        <f>ROUNDDOWN(EPL28*($I$10+1),2)</f>
        <v>65.489999999999995</v>
      </c>
      <c r="EPN28" s="170">
        <f>EPK28*EPM28</f>
        <v>327.45</v>
      </c>
      <c r="EPO28" s="170" t="s">
        <v>148</v>
      </c>
      <c r="EPP28" s="170">
        <v>12376</v>
      </c>
      <c r="EPQ28" s="170" t="s">
        <v>149</v>
      </c>
      <c r="EPR28" s="170" t="s">
        <v>150</v>
      </c>
      <c r="EPS28" s="170">
        <v>5</v>
      </c>
      <c r="EPT28" s="170">
        <v>12.97</v>
      </c>
      <c r="EPU28" s="170">
        <f>ROUNDDOWN(EPT28*($I$10+1),2)</f>
        <v>65.489999999999995</v>
      </c>
      <c r="EPV28" s="170">
        <f>EPS28*EPU28</f>
        <v>327.45</v>
      </c>
      <c r="EPW28" s="170" t="s">
        <v>148</v>
      </c>
      <c r="EPX28" s="170">
        <v>12376</v>
      </c>
      <c r="EPY28" s="170" t="s">
        <v>149</v>
      </c>
      <c r="EPZ28" s="170" t="s">
        <v>150</v>
      </c>
      <c r="EQA28" s="170">
        <v>5</v>
      </c>
      <c r="EQB28" s="170">
        <v>12.97</v>
      </c>
      <c r="EQC28" s="170">
        <f>ROUNDDOWN(EQB28*($I$10+1),2)</f>
        <v>65.489999999999995</v>
      </c>
      <c r="EQD28" s="170">
        <f>EQA28*EQC28</f>
        <v>327.45</v>
      </c>
      <c r="EQE28" s="170" t="s">
        <v>148</v>
      </c>
      <c r="EQF28" s="170">
        <v>12376</v>
      </c>
      <c r="EQG28" s="170" t="s">
        <v>149</v>
      </c>
      <c r="EQH28" s="170" t="s">
        <v>150</v>
      </c>
      <c r="EQI28" s="170">
        <v>5</v>
      </c>
      <c r="EQJ28" s="170">
        <v>12.97</v>
      </c>
      <c r="EQK28" s="170">
        <f>ROUNDDOWN(EQJ28*($I$10+1),2)</f>
        <v>65.489999999999995</v>
      </c>
      <c r="EQL28" s="170">
        <f>EQI28*EQK28</f>
        <v>327.45</v>
      </c>
      <c r="EQM28" s="170" t="s">
        <v>148</v>
      </c>
      <c r="EQN28" s="170">
        <v>12376</v>
      </c>
      <c r="EQO28" s="170" t="s">
        <v>149</v>
      </c>
      <c r="EQP28" s="170" t="s">
        <v>150</v>
      </c>
      <c r="EQQ28" s="170">
        <v>5</v>
      </c>
      <c r="EQR28" s="170">
        <v>12.97</v>
      </c>
      <c r="EQS28" s="170">
        <f>ROUNDDOWN(EQR28*($I$10+1),2)</f>
        <v>65.489999999999995</v>
      </c>
      <c r="EQT28" s="170">
        <f>EQQ28*EQS28</f>
        <v>327.45</v>
      </c>
      <c r="EQU28" s="170" t="s">
        <v>148</v>
      </c>
      <c r="EQV28" s="170">
        <v>12376</v>
      </c>
      <c r="EQW28" s="170" t="s">
        <v>149</v>
      </c>
      <c r="EQX28" s="170" t="s">
        <v>150</v>
      </c>
      <c r="EQY28" s="170">
        <v>5</v>
      </c>
      <c r="EQZ28" s="170">
        <v>12.97</v>
      </c>
      <c r="ERA28" s="170">
        <f>ROUNDDOWN(EQZ28*($I$10+1),2)</f>
        <v>65.489999999999995</v>
      </c>
      <c r="ERB28" s="170">
        <f>EQY28*ERA28</f>
        <v>327.45</v>
      </c>
      <c r="ERC28" s="170" t="s">
        <v>148</v>
      </c>
      <c r="ERD28" s="170">
        <v>12376</v>
      </c>
      <c r="ERE28" s="170" t="s">
        <v>149</v>
      </c>
      <c r="ERF28" s="170" t="s">
        <v>150</v>
      </c>
      <c r="ERG28" s="170">
        <v>5</v>
      </c>
      <c r="ERH28" s="170">
        <v>12.97</v>
      </c>
      <c r="ERI28" s="170">
        <f>ROUNDDOWN(ERH28*($I$10+1),2)</f>
        <v>65.489999999999995</v>
      </c>
      <c r="ERJ28" s="170">
        <f>ERG28*ERI28</f>
        <v>327.45</v>
      </c>
      <c r="ERK28" s="170" t="s">
        <v>148</v>
      </c>
      <c r="ERL28" s="170">
        <v>12376</v>
      </c>
      <c r="ERM28" s="170" t="s">
        <v>149</v>
      </c>
      <c r="ERN28" s="170" t="s">
        <v>150</v>
      </c>
      <c r="ERO28" s="170">
        <v>5</v>
      </c>
      <c r="ERP28" s="170">
        <v>12.97</v>
      </c>
      <c r="ERQ28" s="170">
        <f>ROUNDDOWN(ERP28*($I$10+1),2)</f>
        <v>65.489999999999995</v>
      </c>
      <c r="ERR28" s="170">
        <f>ERO28*ERQ28</f>
        <v>327.45</v>
      </c>
      <c r="ERS28" s="170" t="s">
        <v>148</v>
      </c>
      <c r="ERT28" s="170">
        <v>12376</v>
      </c>
      <c r="ERU28" s="170" t="s">
        <v>149</v>
      </c>
      <c r="ERV28" s="170" t="s">
        <v>150</v>
      </c>
      <c r="ERW28" s="170">
        <v>5</v>
      </c>
      <c r="ERX28" s="170">
        <v>12.97</v>
      </c>
      <c r="ERY28" s="170">
        <f>ROUNDDOWN(ERX28*($I$10+1),2)</f>
        <v>65.489999999999995</v>
      </c>
      <c r="ERZ28" s="170">
        <f>ERW28*ERY28</f>
        <v>327.45</v>
      </c>
      <c r="ESA28" s="170" t="s">
        <v>148</v>
      </c>
      <c r="ESB28" s="170">
        <v>12376</v>
      </c>
      <c r="ESC28" s="170" t="s">
        <v>149</v>
      </c>
      <c r="ESD28" s="170" t="s">
        <v>150</v>
      </c>
      <c r="ESE28" s="170">
        <v>5</v>
      </c>
      <c r="ESF28" s="170">
        <v>12.97</v>
      </c>
      <c r="ESG28" s="170">
        <f>ROUNDDOWN(ESF28*($I$10+1),2)</f>
        <v>65.489999999999995</v>
      </c>
      <c r="ESH28" s="170">
        <f>ESE28*ESG28</f>
        <v>327.45</v>
      </c>
      <c r="ESI28" s="170" t="s">
        <v>148</v>
      </c>
      <c r="ESJ28" s="170">
        <v>12376</v>
      </c>
      <c r="ESK28" s="170" t="s">
        <v>149</v>
      </c>
      <c r="ESL28" s="170" t="s">
        <v>150</v>
      </c>
      <c r="ESM28" s="170">
        <v>5</v>
      </c>
      <c r="ESN28" s="170">
        <v>12.97</v>
      </c>
      <c r="ESO28" s="170">
        <f>ROUNDDOWN(ESN28*($I$10+1),2)</f>
        <v>65.489999999999995</v>
      </c>
      <c r="ESP28" s="170">
        <f>ESM28*ESO28</f>
        <v>327.45</v>
      </c>
      <c r="ESQ28" s="170" t="s">
        <v>148</v>
      </c>
      <c r="ESR28" s="170">
        <v>12376</v>
      </c>
      <c r="ESS28" s="170" t="s">
        <v>149</v>
      </c>
      <c r="EST28" s="170" t="s">
        <v>150</v>
      </c>
      <c r="ESU28" s="170">
        <v>5</v>
      </c>
      <c r="ESV28" s="170">
        <v>12.97</v>
      </c>
      <c r="ESW28" s="170">
        <f>ROUNDDOWN(ESV28*($I$10+1),2)</f>
        <v>65.489999999999995</v>
      </c>
      <c r="ESX28" s="170">
        <f>ESU28*ESW28</f>
        <v>327.45</v>
      </c>
      <c r="ESY28" s="170" t="s">
        <v>148</v>
      </c>
      <c r="ESZ28" s="170">
        <v>12376</v>
      </c>
      <c r="ETA28" s="170" t="s">
        <v>149</v>
      </c>
      <c r="ETB28" s="170" t="s">
        <v>150</v>
      </c>
      <c r="ETC28" s="170">
        <v>5</v>
      </c>
      <c r="ETD28" s="170">
        <v>12.97</v>
      </c>
      <c r="ETE28" s="170">
        <f>ROUNDDOWN(ETD28*($I$10+1),2)</f>
        <v>65.489999999999995</v>
      </c>
      <c r="ETF28" s="170">
        <f>ETC28*ETE28</f>
        <v>327.45</v>
      </c>
      <c r="ETG28" s="170" t="s">
        <v>148</v>
      </c>
      <c r="ETH28" s="170">
        <v>12376</v>
      </c>
      <c r="ETI28" s="170" t="s">
        <v>149</v>
      </c>
      <c r="ETJ28" s="170" t="s">
        <v>150</v>
      </c>
      <c r="ETK28" s="170">
        <v>5</v>
      </c>
      <c r="ETL28" s="170">
        <v>12.97</v>
      </c>
      <c r="ETM28" s="170">
        <f>ROUNDDOWN(ETL28*($I$10+1),2)</f>
        <v>65.489999999999995</v>
      </c>
      <c r="ETN28" s="170">
        <f>ETK28*ETM28</f>
        <v>327.45</v>
      </c>
      <c r="ETO28" s="170" t="s">
        <v>148</v>
      </c>
      <c r="ETP28" s="170">
        <v>12376</v>
      </c>
      <c r="ETQ28" s="170" t="s">
        <v>149</v>
      </c>
      <c r="ETR28" s="170" t="s">
        <v>150</v>
      </c>
      <c r="ETS28" s="170">
        <v>5</v>
      </c>
      <c r="ETT28" s="170">
        <v>12.97</v>
      </c>
      <c r="ETU28" s="170">
        <f>ROUNDDOWN(ETT28*($I$10+1),2)</f>
        <v>65.489999999999995</v>
      </c>
      <c r="ETV28" s="170">
        <f>ETS28*ETU28</f>
        <v>327.45</v>
      </c>
      <c r="ETW28" s="170" t="s">
        <v>148</v>
      </c>
      <c r="ETX28" s="170">
        <v>12376</v>
      </c>
      <c r="ETY28" s="170" t="s">
        <v>149</v>
      </c>
      <c r="ETZ28" s="170" t="s">
        <v>150</v>
      </c>
      <c r="EUA28" s="170">
        <v>5</v>
      </c>
      <c r="EUB28" s="170">
        <v>12.97</v>
      </c>
      <c r="EUC28" s="170">
        <f>ROUNDDOWN(EUB28*($I$10+1),2)</f>
        <v>65.489999999999995</v>
      </c>
      <c r="EUD28" s="170">
        <f>EUA28*EUC28</f>
        <v>327.45</v>
      </c>
      <c r="EUE28" s="170" t="s">
        <v>148</v>
      </c>
      <c r="EUF28" s="170">
        <v>12376</v>
      </c>
      <c r="EUG28" s="170" t="s">
        <v>149</v>
      </c>
      <c r="EUH28" s="170" t="s">
        <v>150</v>
      </c>
      <c r="EUI28" s="170">
        <v>5</v>
      </c>
      <c r="EUJ28" s="170">
        <v>12.97</v>
      </c>
      <c r="EUK28" s="170">
        <f>ROUNDDOWN(EUJ28*($I$10+1),2)</f>
        <v>65.489999999999995</v>
      </c>
      <c r="EUL28" s="170">
        <f>EUI28*EUK28</f>
        <v>327.45</v>
      </c>
      <c r="EUM28" s="170" t="s">
        <v>148</v>
      </c>
      <c r="EUN28" s="170">
        <v>12376</v>
      </c>
      <c r="EUO28" s="170" t="s">
        <v>149</v>
      </c>
      <c r="EUP28" s="170" t="s">
        <v>150</v>
      </c>
      <c r="EUQ28" s="170">
        <v>5</v>
      </c>
      <c r="EUR28" s="170">
        <v>12.97</v>
      </c>
      <c r="EUS28" s="170">
        <f>ROUNDDOWN(EUR28*($I$10+1),2)</f>
        <v>65.489999999999995</v>
      </c>
      <c r="EUT28" s="170">
        <f>EUQ28*EUS28</f>
        <v>327.45</v>
      </c>
      <c r="EUU28" s="170" t="s">
        <v>148</v>
      </c>
      <c r="EUV28" s="170">
        <v>12376</v>
      </c>
      <c r="EUW28" s="170" t="s">
        <v>149</v>
      </c>
      <c r="EUX28" s="170" t="s">
        <v>150</v>
      </c>
      <c r="EUY28" s="170">
        <v>5</v>
      </c>
      <c r="EUZ28" s="170">
        <v>12.97</v>
      </c>
      <c r="EVA28" s="170">
        <f>ROUNDDOWN(EUZ28*($I$10+1),2)</f>
        <v>65.489999999999995</v>
      </c>
      <c r="EVB28" s="170">
        <f>EUY28*EVA28</f>
        <v>327.45</v>
      </c>
      <c r="EVC28" s="170" t="s">
        <v>148</v>
      </c>
      <c r="EVD28" s="170">
        <v>12376</v>
      </c>
      <c r="EVE28" s="170" t="s">
        <v>149</v>
      </c>
      <c r="EVF28" s="170" t="s">
        <v>150</v>
      </c>
      <c r="EVG28" s="170">
        <v>5</v>
      </c>
      <c r="EVH28" s="170">
        <v>12.97</v>
      </c>
      <c r="EVI28" s="170">
        <f>ROUNDDOWN(EVH28*($I$10+1),2)</f>
        <v>65.489999999999995</v>
      </c>
      <c r="EVJ28" s="170">
        <f>EVG28*EVI28</f>
        <v>327.45</v>
      </c>
      <c r="EVK28" s="170" t="s">
        <v>148</v>
      </c>
      <c r="EVL28" s="170">
        <v>12376</v>
      </c>
      <c r="EVM28" s="170" t="s">
        <v>149</v>
      </c>
      <c r="EVN28" s="170" t="s">
        <v>150</v>
      </c>
      <c r="EVO28" s="170">
        <v>5</v>
      </c>
      <c r="EVP28" s="170">
        <v>12.97</v>
      </c>
      <c r="EVQ28" s="170">
        <f>ROUNDDOWN(EVP28*($I$10+1),2)</f>
        <v>65.489999999999995</v>
      </c>
      <c r="EVR28" s="170">
        <f>EVO28*EVQ28</f>
        <v>327.45</v>
      </c>
      <c r="EVS28" s="170" t="s">
        <v>148</v>
      </c>
      <c r="EVT28" s="170">
        <v>12376</v>
      </c>
      <c r="EVU28" s="170" t="s">
        <v>149</v>
      </c>
      <c r="EVV28" s="170" t="s">
        <v>150</v>
      </c>
      <c r="EVW28" s="170">
        <v>5</v>
      </c>
      <c r="EVX28" s="170">
        <v>12.97</v>
      </c>
      <c r="EVY28" s="170">
        <f>ROUNDDOWN(EVX28*($I$10+1),2)</f>
        <v>65.489999999999995</v>
      </c>
      <c r="EVZ28" s="170">
        <f>EVW28*EVY28</f>
        <v>327.45</v>
      </c>
      <c r="EWA28" s="170" t="s">
        <v>148</v>
      </c>
      <c r="EWB28" s="170">
        <v>12376</v>
      </c>
      <c r="EWC28" s="170" t="s">
        <v>149</v>
      </c>
      <c r="EWD28" s="170" t="s">
        <v>150</v>
      </c>
      <c r="EWE28" s="170">
        <v>5</v>
      </c>
      <c r="EWF28" s="170">
        <v>12.97</v>
      </c>
      <c r="EWG28" s="170">
        <f>ROUNDDOWN(EWF28*($I$10+1),2)</f>
        <v>65.489999999999995</v>
      </c>
      <c r="EWH28" s="170">
        <f>EWE28*EWG28</f>
        <v>327.45</v>
      </c>
      <c r="EWI28" s="170" t="s">
        <v>148</v>
      </c>
      <c r="EWJ28" s="170">
        <v>12376</v>
      </c>
      <c r="EWK28" s="170" t="s">
        <v>149</v>
      </c>
      <c r="EWL28" s="170" t="s">
        <v>150</v>
      </c>
      <c r="EWM28" s="170">
        <v>5</v>
      </c>
      <c r="EWN28" s="170">
        <v>12.97</v>
      </c>
      <c r="EWO28" s="170">
        <f>ROUNDDOWN(EWN28*($I$10+1),2)</f>
        <v>65.489999999999995</v>
      </c>
      <c r="EWP28" s="170">
        <f>EWM28*EWO28</f>
        <v>327.45</v>
      </c>
      <c r="EWQ28" s="170" t="s">
        <v>148</v>
      </c>
      <c r="EWR28" s="170">
        <v>12376</v>
      </c>
      <c r="EWS28" s="170" t="s">
        <v>149</v>
      </c>
      <c r="EWT28" s="170" t="s">
        <v>150</v>
      </c>
      <c r="EWU28" s="170">
        <v>5</v>
      </c>
      <c r="EWV28" s="170">
        <v>12.97</v>
      </c>
      <c r="EWW28" s="170">
        <f>ROUNDDOWN(EWV28*($I$10+1),2)</f>
        <v>65.489999999999995</v>
      </c>
      <c r="EWX28" s="170">
        <f>EWU28*EWW28</f>
        <v>327.45</v>
      </c>
      <c r="EWY28" s="170" t="s">
        <v>148</v>
      </c>
      <c r="EWZ28" s="170">
        <v>12376</v>
      </c>
      <c r="EXA28" s="170" t="s">
        <v>149</v>
      </c>
      <c r="EXB28" s="170" t="s">
        <v>150</v>
      </c>
      <c r="EXC28" s="170">
        <v>5</v>
      </c>
      <c r="EXD28" s="170">
        <v>12.97</v>
      </c>
      <c r="EXE28" s="170">
        <f>ROUNDDOWN(EXD28*($I$10+1),2)</f>
        <v>65.489999999999995</v>
      </c>
      <c r="EXF28" s="170">
        <f>EXC28*EXE28</f>
        <v>327.45</v>
      </c>
      <c r="EXG28" s="170" t="s">
        <v>148</v>
      </c>
      <c r="EXH28" s="170">
        <v>12376</v>
      </c>
      <c r="EXI28" s="170" t="s">
        <v>149</v>
      </c>
      <c r="EXJ28" s="170" t="s">
        <v>150</v>
      </c>
      <c r="EXK28" s="170">
        <v>5</v>
      </c>
      <c r="EXL28" s="170">
        <v>12.97</v>
      </c>
      <c r="EXM28" s="170">
        <f>ROUNDDOWN(EXL28*($I$10+1),2)</f>
        <v>65.489999999999995</v>
      </c>
      <c r="EXN28" s="170">
        <f>EXK28*EXM28</f>
        <v>327.45</v>
      </c>
      <c r="EXO28" s="170" t="s">
        <v>148</v>
      </c>
      <c r="EXP28" s="170">
        <v>12376</v>
      </c>
      <c r="EXQ28" s="170" t="s">
        <v>149</v>
      </c>
      <c r="EXR28" s="170" t="s">
        <v>150</v>
      </c>
      <c r="EXS28" s="170">
        <v>5</v>
      </c>
      <c r="EXT28" s="170">
        <v>12.97</v>
      </c>
      <c r="EXU28" s="170">
        <f>ROUNDDOWN(EXT28*($I$10+1),2)</f>
        <v>65.489999999999995</v>
      </c>
      <c r="EXV28" s="170">
        <f>EXS28*EXU28</f>
        <v>327.45</v>
      </c>
      <c r="EXW28" s="170" t="s">
        <v>148</v>
      </c>
      <c r="EXX28" s="170">
        <v>12376</v>
      </c>
      <c r="EXY28" s="170" t="s">
        <v>149</v>
      </c>
      <c r="EXZ28" s="170" t="s">
        <v>150</v>
      </c>
      <c r="EYA28" s="170">
        <v>5</v>
      </c>
      <c r="EYB28" s="170">
        <v>12.97</v>
      </c>
      <c r="EYC28" s="170">
        <f>ROUNDDOWN(EYB28*($I$10+1),2)</f>
        <v>65.489999999999995</v>
      </c>
      <c r="EYD28" s="170">
        <f>EYA28*EYC28</f>
        <v>327.45</v>
      </c>
      <c r="EYE28" s="170" t="s">
        <v>148</v>
      </c>
      <c r="EYF28" s="170">
        <v>12376</v>
      </c>
      <c r="EYG28" s="170" t="s">
        <v>149</v>
      </c>
      <c r="EYH28" s="170" t="s">
        <v>150</v>
      </c>
      <c r="EYI28" s="170">
        <v>5</v>
      </c>
      <c r="EYJ28" s="170">
        <v>12.97</v>
      </c>
      <c r="EYK28" s="170">
        <f>ROUNDDOWN(EYJ28*($I$10+1),2)</f>
        <v>65.489999999999995</v>
      </c>
      <c r="EYL28" s="170">
        <f>EYI28*EYK28</f>
        <v>327.45</v>
      </c>
      <c r="EYM28" s="170" t="s">
        <v>148</v>
      </c>
      <c r="EYN28" s="170">
        <v>12376</v>
      </c>
      <c r="EYO28" s="170" t="s">
        <v>149</v>
      </c>
      <c r="EYP28" s="170" t="s">
        <v>150</v>
      </c>
      <c r="EYQ28" s="170">
        <v>5</v>
      </c>
      <c r="EYR28" s="170">
        <v>12.97</v>
      </c>
      <c r="EYS28" s="170">
        <f>ROUNDDOWN(EYR28*($I$10+1),2)</f>
        <v>65.489999999999995</v>
      </c>
      <c r="EYT28" s="170">
        <f>EYQ28*EYS28</f>
        <v>327.45</v>
      </c>
      <c r="EYU28" s="170" t="s">
        <v>148</v>
      </c>
      <c r="EYV28" s="170">
        <v>12376</v>
      </c>
      <c r="EYW28" s="170" t="s">
        <v>149</v>
      </c>
      <c r="EYX28" s="170" t="s">
        <v>150</v>
      </c>
      <c r="EYY28" s="170">
        <v>5</v>
      </c>
      <c r="EYZ28" s="170">
        <v>12.97</v>
      </c>
      <c r="EZA28" s="170">
        <f>ROUNDDOWN(EYZ28*($I$10+1),2)</f>
        <v>65.489999999999995</v>
      </c>
      <c r="EZB28" s="170">
        <f>EYY28*EZA28</f>
        <v>327.45</v>
      </c>
      <c r="EZC28" s="170" t="s">
        <v>148</v>
      </c>
      <c r="EZD28" s="170">
        <v>12376</v>
      </c>
      <c r="EZE28" s="170" t="s">
        <v>149</v>
      </c>
      <c r="EZF28" s="170" t="s">
        <v>150</v>
      </c>
      <c r="EZG28" s="170">
        <v>5</v>
      </c>
      <c r="EZH28" s="170">
        <v>12.97</v>
      </c>
      <c r="EZI28" s="170">
        <f>ROUNDDOWN(EZH28*($I$10+1),2)</f>
        <v>65.489999999999995</v>
      </c>
      <c r="EZJ28" s="170">
        <f>EZG28*EZI28</f>
        <v>327.45</v>
      </c>
      <c r="EZK28" s="170" t="s">
        <v>148</v>
      </c>
      <c r="EZL28" s="170">
        <v>12376</v>
      </c>
      <c r="EZM28" s="170" t="s">
        <v>149</v>
      </c>
      <c r="EZN28" s="170" t="s">
        <v>150</v>
      </c>
      <c r="EZO28" s="170">
        <v>5</v>
      </c>
      <c r="EZP28" s="170">
        <v>12.97</v>
      </c>
      <c r="EZQ28" s="170">
        <f>ROUNDDOWN(EZP28*($I$10+1),2)</f>
        <v>65.489999999999995</v>
      </c>
      <c r="EZR28" s="170">
        <f>EZO28*EZQ28</f>
        <v>327.45</v>
      </c>
      <c r="EZS28" s="170" t="s">
        <v>148</v>
      </c>
      <c r="EZT28" s="170">
        <v>12376</v>
      </c>
      <c r="EZU28" s="170" t="s">
        <v>149</v>
      </c>
      <c r="EZV28" s="170" t="s">
        <v>150</v>
      </c>
      <c r="EZW28" s="170">
        <v>5</v>
      </c>
      <c r="EZX28" s="170">
        <v>12.97</v>
      </c>
      <c r="EZY28" s="170">
        <f>ROUNDDOWN(EZX28*($I$10+1),2)</f>
        <v>65.489999999999995</v>
      </c>
      <c r="EZZ28" s="170">
        <f>EZW28*EZY28</f>
        <v>327.45</v>
      </c>
      <c r="FAA28" s="170" t="s">
        <v>148</v>
      </c>
      <c r="FAB28" s="170">
        <v>12376</v>
      </c>
      <c r="FAC28" s="170" t="s">
        <v>149</v>
      </c>
      <c r="FAD28" s="170" t="s">
        <v>150</v>
      </c>
      <c r="FAE28" s="170">
        <v>5</v>
      </c>
      <c r="FAF28" s="170">
        <v>12.97</v>
      </c>
      <c r="FAG28" s="170">
        <f>ROUNDDOWN(FAF28*($I$10+1),2)</f>
        <v>65.489999999999995</v>
      </c>
      <c r="FAH28" s="170">
        <f>FAE28*FAG28</f>
        <v>327.45</v>
      </c>
      <c r="FAI28" s="170" t="s">
        <v>148</v>
      </c>
      <c r="FAJ28" s="170">
        <v>12376</v>
      </c>
      <c r="FAK28" s="170" t="s">
        <v>149</v>
      </c>
      <c r="FAL28" s="170" t="s">
        <v>150</v>
      </c>
      <c r="FAM28" s="170">
        <v>5</v>
      </c>
      <c r="FAN28" s="170">
        <v>12.97</v>
      </c>
      <c r="FAO28" s="170">
        <f>ROUNDDOWN(FAN28*($I$10+1),2)</f>
        <v>65.489999999999995</v>
      </c>
      <c r="FAP28" s="170">
        <f>FAM28*FAO28</f>
        <v>327.45</v>
      </c>
      <c r="FAQ28" s="170" t="s">
        <v>148</v>
      </c>
      <c r="FAR28" s="170">
        <v>12376</v>
      </c>
      <c r="FAS28" s="170" t="s">
        <v>149</v>
      </c>
      <c r="FAT28" s="170" t="s">
        <v>150</v>
      </c>
      <c r="FAU28" s="170">
        <v>5</v>
      </c>
      <c r="FAV28" s="170">
        <v>12.97</v>
      </c>
      <c r="FAW28" s="170">
        <f>ROUNDDOWN(FAV28*($I$10+1),2)</f>
        <v>65.489999999999995</v>
      </c>
      <c r="FAX28" s="170">
        <f>FAU28*FAW28</f>
        <v>327.45</v>
      </c>
      <c r="FAY28" s="170" t="s">
        <v>148</v>
      </c>
      <c r="FAZ28" s="170">
        <v>12376</v>
      </c>
      <c r="FBA28" s="170" t="s">
        <v>149</v>
      </c>
      <c r="FBB28" s="170" t="s">
        <v>150</v>
      </c>
      <c r="FBC28" s="170">
        <v>5</v>
      </c>
      <c r="FBD28" s="170">
        <v>12.97</v>
      </c>
      <c r="FBE28" s="170">
        <f>ROUNDDOWN(FBD28*($I$10+1),2)</f>
        <v>65.489999999999995</v>
      </c>
      <c r="FBF28" s="170">
        <f>FBC28*FBE28</f>
        <v>327.45</v>
      </c>
      <c r="FBG28" s="170" t="s">
        <v>148</v>
      </c>
      <c r="FBH28" s="170">
        <v>12376</v>
      </c>
      <c r="FBI28" s="170" t="s">
        <v>149</v>
      </c>
      <c r="FBJ28" s="170" t="s">
        <v>150</v>
      </c>
      <c r="FBK28" s="170">
        <v>5</v>
      </c>
      <c r="FBL28" s="170">
        <v>12.97</v>
      </c>
      <c r="FBM28" s="170">
        <f>ROUNDDOWN(FBL28*($I$10+1),2)</f>
        <v>65.489999999999995</v>
      </c>
      <c r="FBN28" s="170">
        <f>FBK28*FBM28</f>
        <v>327.45</v>
      </c>
      <c r="FBO28" s="170" t="s">
        <v>148</v>
      </c>
      <c r="FBP28" s="170">
        <v>12376</v>
      </c>
      <c r="FBQ28" s="170" t="s">
        <v>149</v>
      </c>
      <c r="FBR28" s="170" t="s">
        <v>150</v>
      </c>
      <c r="FBS28" s="170">
        <v>5</v>
      </c>
      <c r="FBT28" s="170">
        <v>12.97</v>
      </c>
      <c r="FBU28" s="170">
        <f>ROUNDDOWN(FBT28*($I$10+1),2)</f>
        <v>65.489999999999995</v>
      </c>
      <c r="FBV28" s="170">
        <f>FBS28*FBU28</f>
        <v>327.45</v>
      </c>
      <c r="FBW28" s="170" t="s">
        <v>148</v>
      </c>
      <c r="FBX28" s="170">
        <v>12376</v>
      </c>
      <c r="FBY28" s="170" t="s">
        <v>149</v>
      </c>
      <c r="FBZ28" s="170" t="s">
        <v>150</v>
      </c>
      <c r="FCA28" s="170">
        <v>5</v>
      </c>
      <c r="FCB28" s="170">
        <v>12.97</v>
      </c>
      <c r="FCC28" s="170">
        <f>ROUNDDOWN(FCB28*($I$10+1),2)</f>
        <v>65.489999999999995</v>
      </c>
      <c r="FCD28" s="170">
        <f>FCA28*FCC28</f>
        <v>327.45</v>
      </c>
      <c r="FCE28" s="170" t="s">
        <v>148</v>
      </c>
      <c r="FCF28" s="170">
        <v>12376</v>
      </c>
      <c r="FCG28" s="170" t="s">
        <v>149</v>
      </c>
      <c r="FCH28" s="170" t="s">
        <v>150</v>
      </c>
      <c r="FCI28" s="170">
        <v>5</v>
      </c>
      <c r="FCJ28" s="170">
        <v>12.97</v>
      </c>
      <c r="FCK28" s="170">
        <f>ROUNDDOWN(FCJ28*($I$10+1),2)</f>
        <v>65.489999999999995</v>
      </c>
      <c r="FCL28" s="170">
        <f>FCI28*FCK28</f>
        <v>327.45</v>
      </c>
      <c r="FCM28" s="170" t="s">
        <v>148</v>
      </c>
      <c r="FCN28" s="170">
        <v>12376</v>
      </c>
      <c r="FCO28" s="170" t="s">
        <v>149</v>
      </c>
      <c r="FCP28" s="170" t="s">
        <v>150</v>
      </c>
      <c r="FCQ28" s="170">
        <v>5</v>
      </c>
      <c r="FCR28" s="170">
        <v>12.97</v>
      </c>
      <c r="FCS28" s="170">
        <f>ROUNDDOWN(FCR28*($I$10+1),2)</f>
        <v>65.489999999999995</v>
      </c>
      <c r="FCT28" s="170">
        <f>FCQ28*FCS28</f>
        <v>327.45</v>
      </c>
      <c r="FCU28" s="170" t="s">
        <v>148</v>
      </c>
      <c r="FCV28" s="170">
        <v>12376</v>
      </c>
      <c r="FCW28" s="170" t="s">
        <v>149</v>
      </c>
      <c r="FCX28" s="170" t="s">
        <v>150</v>
      </c>
      <c r="FCY28" s="170">
        <v>5</v>
      </c>
      <c r="FCZ28" s="170">
        <v>12.97</v>
      </c>
      <c r="FDA28" s="170">
        <f>ROUNDDOWN(FCZ28*($I$10+1),2)</f>
        <v>65.489999999999995</v>
      </c>
      <c r="FDB28" s="170">
        <f>FCY28*FDA28</f>
        <v>327.45</v>
      </c>
      <c r="FDC28" s="170" t="s">
        <v>148</v>
      </c>
      <c r="FDD28" s="170">
        <v>12376</v>
      </c>
      <c r="FDE28" s="170" t="s">
        <v>149</v>
      </c>
      <c r="FDF28" s="170" t="s">
        <v>150</v>
      </c>
      <c r="FDG28" s="170">
        <v>5</v>
      </c>
      <c r="FDH28" s="170">
        <v>12.97</v>
      </c>
      <c r="FDI28" s="170">
        <f>ROUNDDOWN(FDH28*($I$10+1),2)</f>
        <v>65.489999999999995</v>
      </c>
      <c r="FDJ28" s="170">
        <f>FDG28*FDI28</f>
        <v>327.45</v>
      </c>
      <c r="FDK28" s="170" t="s">
        <v>148</v>
      </c>
      <c r="FDL28" s="170">
        <v>12376</v>
      </c>
      <c r="FDM28" s="170" t="s">
        <v>149</v>
      </c>
      <c r="FDN28" s="170" t="s">
        <v>150</v>
      </c>
      <c r="FDO28" s="170">
        <v>5</v>
      </c>
      <c r="FDP28" s="170">
        <v>12.97</v>
      </c>
      <c r="FDQ28" s="170">
        <f>ROUNDDOWN(FDP28*($I$10+1),2)</f>
        <v>65.489999999999995</v>
      </c>
      <c r="FDR28" s="170">
        <f>FDO28*FDQ28</f>
        <v>327.45</v>
      </c>
      <c r="FDS28" s="170" t="s">
        <v>148</v>
      </c>
      <c r="FDT28" s="170">
        <v>12376</v>
      </c>
      <c r="FDU28" s="170" t="s">
        <v>149</v>
      </c>
      <c r="FDV28" s="170" t="s">
        <v>150</v>
      </c>
      <c r="FDW28" s="170">
        <v>5</v>
      </c>
      <c r="FDX28" s="170">
        <v>12.97</v>
      </c>
      <c r="FDY28" s="170">
        <f>ROUNDDOWN(FDX28*($I$10+1),2)</f>
        <v>65.489999999999995</v>
      </c>
      <c r="FDZ28" s="170">
        <f>FDW28*FDY28</f>
        <v>327.45</v>
      </c>
      <c r="FEA28" s="170" t="s">
        <v>148</v>
      </c>
      <c r="FEB28" s="170">
        <v>12376</v>
      </c>
      <c r="FEC28" s="170" t="s">
        <v>149</v>
      </c>
      <c r="FED28" s="170" t="s">
        <v>150</v>
      </c>
      <c r="FEE28" s="170">
        <v>5</v>
      </c>
      <c r="FEF28" s="170">
        <v>12.97</v>
      </c>
      <c r="FEG28" s="170">
        <f>ROUNDDOWN(FEF28*($I$10+1),2)</f>
        <v>65.489999999999995</v>
      </c>
      <c r="FEH28" s="170">
        <f>FEE28*FEG28</f>
        <v>327.45</v>
      </c>
      <c r="FEI28" s="170" t="s">
        <v>148</v>
      </c>
      <c r="FEJ28" s="170">
        <v>12376</v>
      </c>
      <c r="FEK28" s="170" t="s">
        <v>149</v>
      </c>
      <c r="FEL28" s="170" t="s">
        <v>150</v>
      </c>
      <c r="FEM28" s="170">
        <v>5</v>
      </c>
      <c r="FEN28" s="170">
        <v>12.97</v>
      </c>
      <c r="FEO28" s="170">
        <f>ROUNDDOWN(FEN28*($I$10+1),2)</f>
        <v>65.489999999999995</v>
      </c>
      <c r="FEP28" s="170">
        <f>FEM28*FEO28</f>
        <v>327.45</v>
      </c>
      <c r="FEQ28" s="170" t="s">
        <v>148</v>
      </c>
      <c r="FER28" s="170">
        <v>12376</v>
      </c>
      <c r="FES28" s="170" t="s">
        <v>149</v>
      </c>
      <c r="FET28" s="170" t="s">
        <v>150</v>
      </c>
      <c r="FEU28" s="170">
        <v>5</v>
      </c>
      <c r="FEV28" s="170">
        <v>12.97</v>
      </c>
      <c r="FEW28" s="170">
        <f>ROUNDDOWN(FEV28*($I$10+1),2)</f>
        <v>65.489999999999995</v>
      </c>
      <c r="FEX28" s="170">
        <f>FEU28*FEW28</f>
        <v>327.45</v>
      </c>
      <c r="FEY28" s="170" t="s">
        <v>148</v>
      </c>
      <c r="FEZ28" s="170">
        <v>12376</v>
      </c>
      <c r="FFA28" s="170" t="s">
        <v>149</v>
      </c>
      <c r="FFB28" s="170" t="s">
        <v>150</v>
      </c>
      <c r="FFC28" s="170">
        <v>5</v>
      </c>
      <c r="FFD28" s="170">
        <v>12.97</v>
      </c>
      <c r="FFE28" s="170">
        <f>ROUNDDOWN(FFD28*($I$10+1),2)</f>
        <v>65.489999999999995</v>
      </c>
      <c r="FFF28" s="170">
        <f>FFC28*FFE28</f>
        <v>327.45</v>
      </c>
      <c r="FFG28" s="170" t="s">
        <v>148</v>
      </c>
      <c r="FFH28" s="170">
        <v>12376</v>
      </c>
      <c r="FFI28" s="170" t="s">
        <v>149</v>
      </c>
      <c r="FFJ28" s="170" t="s">
        <v>150</v>
      </c>
      <c r="FFK28" s="170">
        <v>5</v>
      </c>
      <c r="FFL28" s="170">
        <v>12.97</v>
      </c>
      <c r="FFM28" s="170">
        <f>ROUNDDOWN(FFL28*($I$10+1),2)</f>
        <v>65.489999999999995</v>
      </c>
      <c r="FFN28" s="170">
        <f>FFK28*FFM28</f>
        <v>327.45</v>
      </c>
      <c r="FFO28" s="170" t="s">
        <v>148</v>
      </c>
      <c r="FFP28" s="170">
        <v>12376</v>
      </c>
      <c r="FFQ28" s="170" t="s">
        <v>149</v>
      </c>
      <c r="FFR28" s="170" t="s">
        <v>150</v>
      </c>
      <c r="FFS28" s="170">
        <v>5</v>
      </c>
      <c r="FFT28" s="170">
        <v>12.97</v>
      </c>
      <c r="FFU28" s="170">
        <f>ROUNDDOWN(FFT28*($I$10+1),2)</f>
        <v>65.489999999999995</v>
      </c>
      <c r="FFV28" s="170">
        <f>FFS28*FFU28</f>
        <v>327.45</v>
      </c>
      <c r="FFW28" s="170" t="s">
        <v>148</v>
      </c>
      <c r="FFX28" s="170">
        <v>12376</v>
      </c>
      <c r="FFY28" s="170" t="s">
        <v>149</v>
      </c>
      <c r="FFZ28" s="170" t="s">
        <v>150</v>
      </c>
      <c r="FGA28" s="170">
        <v>5</v>
      </c>
      <c r="FGB28" s="170">
        <v>12.97</v>
      </c>
      <c r="FGC28" s="170">
        <f>ROUNDDOWN(FGB28*($I$10+1),2)</f>
        <v>65.489999999999995</v>
      </c>
      <c r="FGD28" s="170">
        <f>FGA28*FGC28</f>
        <v>327.45</v>
      </c>
      <c r="FGE28" s="170" t="s">
        <v>148</v>
      </c>
      <c r="FGF28" s="170">
        <v>12376</v>
      </c>
      <c r="FGG28" s="170" t="s">
        <v>149</v>
      </c>
      <c r="FGH28" s="170" t="s">
        <v>150</v>
      </c>
      <c r="FGI28" s="170">
        <v>5</v>
      </c>
      <c r="FGJ28" s="170">
        <v>12.97</v>
      </c>
      <c r="FGK28" s="170">
        <f>ROUNDDOWN(FGJ28*($I$10+1),2)</f>
        <v>65.489999999999995</v>
      </c>
      <c r="FGL28" s="170">
        <f>FGI28*FGK28</f>
        <v>327.45</v>
      </c>
      <c r="FGM28" s="170" t="s">
        <v>148</v>
      </c>
      <c r="FGN28" s="170">
        <v>12376</v>
      </c>
      <c r="FGO28" s="170" t="s">
        <v>149</v>
      </c>
      <c r="FGP28" s="170" t="s">
        <v>150</v>
      </c>
      <c r="FGQ28" s="170">
        <v>5</v>
      </c>
      <c r="FGR28" s="170">
        <v>12.97</v>
      </c>
      <c r="FGS28" s="170">
        <f>ROUNDDOWN(FGR28*($I$10+1),2)</f>
        <v>65.489999999999995</v>
      </c>
      <c r="FGT28" s="170">
        <f>FGQ28*FGS28</f>
        <v>327.45</v>
      </c>
      <c r="FGU28" s="170" t="s">
        <v>148</v>
      </c>
      <c r="FGV28" s="170">
        <v>12376</v>
      </c>
      <c r="FGW28" s="170" t="s">
        <v>149</v>
      </c>
      <c r="FGX28" s="170" t="s">
        <v>150</v>
      </c>
      <c r="FGY28" s="170">
        <v>5</v>
      </c>
      <c r="FGZ28" s="170">
        <v>12.97</v>
      </c>
      <c r="FHA28" s="170">
        <f>ROUNDDOWN(FGZ28*($I$10+1),2)</f>
        <v>65.489999999999995</v>
      </c>
      <c r="FHB28" s="170">
        <f>FGY28*FHA28</f>
        <v>327.45</v>
      </c>
      <c r="FHC28" s="170" t="s">
        <v>148</v>
      </c>
      <c r="FHD28" s="170">
        <v>12376</v>
      </c>
      <c r="FHE28" s="170" t="s">
        <v>149</v>
      </c>
      <c r="FHF28" s="170" t="s">
        <v>150</v>
      </c>
      <c r="FHG28" s="170">
        <v>5</v>
      </c>
      <c r="FHH28" s="170">
        <v>12.97</v>
      </c>
      <c r="FHI28" s="170">
        <f>ROUNDDOWN(FHH28*($I$10+1),2)</f>
        <v>65.489999999999995</v>
      </c>
      <c r="FHJ28" s="170">
        <f>FHG28*FHI28</f>
        <v>327.45</v>
      </c>
      <c r="FHK28" s="170" t="s">
        <v>148</v>
      </c>
      <c r="FHL28" s="170">
        <v>12376</v>
      </c>
      <c r="FHM28" s="170" t="s">
        <v>149</v>
      </c>
      <c r="FHN28" s="170" t="s">
        <v>150</v>
      </c>
      <c r="FHO28" s="170">
        <v>5</v>
      </c>
      <c r="FHP28" s="170">
        <v>12.97</v>
      </c>
      <c r="FHQ28" s="170">
        <f>ROUNDDOWN(FHP28*($I$10+1),2)</f>
        <v>65.489999999999995</v>
      </c>
      <c r="FHR28" s="170">
        <f>FHO28*FHQ28</f>
        <v>327.45</v>
      </c>
      <c r="FHS28" s="170" t="s">
        <v>148</v>
      </c>
      <c r="FHT28" s="170">
        <v>12376</v>
      </c>
      <c r="FHU28" s="170" t="s">
        <v>149</v>
      </c>
      <c r="FHV28" s="170" t="s">
        <v>150</v>
      </c>
      <c r="FHW28" s="170">
        <v>5</v>
      </c>
      <c r="FHX28" s="170">
        <v>12.97</v>
      </c>
      <c r="FHY28" s="170">
        <f>ROUNDDOWN(FHX28*($I$10+1),2)</f>
        <v>65.489999999999995</v>
      </c>
      <c r="FHZ28" s="170">
        <f>FHW28*FHY28</f>
        <v>327.45</v>
      </c>
      <c r="FIA28" s="170" t="s">
        <v>148</v>
      </c>
      <c r="FIB28" s="170">
        <v>12376</v>
      </c>
      <c r="FIC28" s="170" t="s">
        <v>149</v>
      </c>
      <c r="FID28" s="170" t="s">
        <v>150</v>
      </c>
      <c r="FIE28" s="170">
        <v>5</v>
      </c>
      <c r="FIF28" s="170">
        <v>12.97</v>
      </c>
      <c r="FIG28" s="170">
        <f>ROUNDDOWN(FIF28*($I$10+1),2)</f>
        <v>65.489999999999995</v>
      </c>
      <c r="FIH28" s="170">
        <f>FIE28*FIG28</f>
        <v>327.45</v>
      </c>
      <c r="FII28" s="170" t="s">
        <v>148</v>
      </c>
      <c r="FIJ28" s="170">
        <v>12376</v>
      </c>
      <c r="FIK28" s="170" t="s">
        <v>149</v>
      </c>
      <c r="FIL28" s="170" t="s">
        <v>150</v>
      </c>
      <c r="FIM28" s="170">
        <v>5</v>
      </c>
      <c r="FIN28" s="170">
        <v>12.97</v>
      </c>
      <c r="FIO28" s="170">
        <f>ROUNDDOWN(FIN28*($I$10+1),2)</f>
        <v>65.489999999999995</v>
      </c>
      <c r="FIP28" s="170">
        <f>FIM28*FIO28</f>
        <v>327.45</v>
      </c>
      <c r="FIQ28" s="170" t="s">
        <v>148</v>
      </c>
      <c r="FIR28" s="170">
        <v>12376</v>
      </c>
      <c r="FIS28" s="170" t="s">
        <v>149</v>
      </c>
      <c r="FIT28" s="170" t="s">
        <v>150</v>
      </c>
      <c r="FIU28" s="170">
        <v>5</v>
      </c>
      <c r="FIV28" s="170">
        <v>12.97</v>
      </c>
      <c r="FIW28" s="170">
        <f>ROUNDDOWN(FIV28*($I$10+1),2)</f>
        <v>65.489999999999995</v>
      </c>
      <c r="FIX28" s="170">
        <f>FIU28*FIW28</f>
        <v>327.45</v>
      </c>
      <c r="FIY28" s="170" t="s">
        <v>148</v>
      </c>
      <c r="FIZ28" s="170">
        <v>12376</v>
      </c>
      <c r="FJA28" s="170" t="s">
        <v>149</v>
      </c>
      <c r="FJB28" s="170" t="s">
        <v>150</v>
      </c>
      <c r="FJC28" s="170">
        <v>5</v>
      </c>
      <c r="FJD28" s="170">
        <v>12.97</v>
      </c>
      <c r="FJE28" s="170">
        <f>ROUNDDOWN(FJD28*($I$10+1),2)</f>
        <v>65.489999999999995</v>
      </c>
      <c r="FJF28" s="170">
        <f>FJC28*FJE28</f>
        <v>327.45</v>
      </c>
      <c r="FJG28" s="170" t="s">
        <v>148</v>
      </c>
      <c r="FJH28" s="170">
        <v>12376</v>
      </c>
      <c r="FJI28" s="170" t="s">
        <v>149</v>
      </c>
      <c r="FJJ28" s="170" t="s">
        <v>150</v>
      </c>
      <c r="FJK28" s="170">
        <v>5</v>
      </c>
      <c r="FJL28" s="170">
        <v>12.97</v>
      </c>
      <c r="FJM28" s="170">
        <f>ROUNDDOWN(FJL28*($I$10+1),2)</f>
        <v>65.489999999999995</v>
      </c>
      <c r="FJN28" s="170">
        <f>FJK28*FJM28</f>
        <v>327.45</v>
      </c>
      <c r="FJO28" s="170" t="s">
        <v>148</v>
      </c>
      <c r="FJP28" s="170">
        <v>12376</v>
      </c>
      <c r="FJQ28" s="170" t="s">
        <v>149</v>
      </c>
      <c r="FJR28" s="170" t="s">
        <v>150</v>
      </c>
      <c r="FJS28" s="170">
        <v>5</v>
      </c>
      <c r="FJT28" s="170">
        <v>12.97</v>
      </c>
      <c r="FJU28" s="170">
        <f>ROUNDDOWN(FJT28*($I$10+1),2)</f>
        <v>65.489999999999995</v>
      </c>
      <c r="FJV28" s="170">
        <f>FJS28*FJU28</f>
        <v>327.45</v>
      </c>
      <c r="FJW28" s="170" t="s">
        <v>148</v>
      </c>
      <c r="FJX28" s="170">
        <v>12376</v>
      </c>
      <c r="FJY28" s="170" t="s">
        <v>149</v>
      </c>
      <c r="FJZ28" s="170" t="s">
        <v>150</v>
      </c>
      <c r="FKA28" s="170">
        <v>5</v>
      </c>
      <c r="FKB28" s="170">
        <v>12.97</v>
      </c>
      <c r="FKC28" s="170">
        <f>ROUNDDOWN(FKB28*($I$10+1),2)</f>
        <v>65.489999999999995</v>
      </c>
      <c r="FKD28" s="170">
        <f>FKA28*FKC28</f>
        <v>327.45</v>
      </c>
      <c r="FKE28" s="170" t="s">
        <v>148</v>
      </c>
      <c r="FKF28" s="170">
        <v>12376</v>
      </c>
      <c r="FKG28" s="170" t="s">
        <v>149</v>
      </c>
      <c r="FKH28" s="170" t="s">
        <v>150</v>
      </c>
      <c r="FKI28" s="170">
        <v>5</v>
      </c>
      <c r="FKJ28" s="170">
        <v>12.97</v>
      </c>
      <c r="FKK28" s="170">
        <f>ROUNDDOWN(FKJ28*($I$10+1),2)</f>
        <v>65.489999999999995</v>
      </c>
      <c r="FKL28" s="170">
        <f>FKI28*FKK28</f>
        <v>327.45</v>
      </c>
      <c r="FKM28" s="170" t="s">
        <v>148</v>
      </c>
      <c r="FKN28" s="170">
        <v>12376</v>
      </c>
      <c r="FKO28" s="170" t="s">
        <v>149</v>
      </c>
      <c r="FKP28" s="170" t="s">
        <v>150</v>
      </c>
      <c r="FKQ28" s="170">
        <v>5</v>
      </c>
      <c r="FKR28" s="170">
        <v>12.97</v>
      </c>
      <c r="FKS28" s="170">
        <f>ROUNDDOWN(FKR28*($I$10+1),2)</f>
        <v>65.489999999999995</v>
      </c>
      <c r="FKT28" s="170">
        <f>FKQ28*FKS28</f>
        <v>327.45</v>
      </c>
      <c r="FKU28" s="170" t="s">
        <v>148</v>
      </c>
      <c r="FKV28" s="170">
        <v>12376</v>
      </c>
      <c r="FKW28" s="170" t="s">
        <v>149</v>
      </c>
      <c r="FKX28" s="170" t="s">
        <v>150</v>
      </c>
      <c r="FKY28" s="170">
        <v>5</v>
      </c>
      <c r="FKZ28" s="170">
        <v>12.97</v>
      </c>
      <c r="FLA28" s="170">
        <f>ROUNDDOWN(FKZ28*($I$10+1),2)</f>
        <v>65.489999999999995</v>
      </c>
      <c r="FLB28" s="170">
        <f>FKY28*FLA28</f>
        <v>327.45</v>
      </c>
      <c r="FLC28" s="170" t="s">
        <v>148</v>
      </c>
      <c r="FLD28" s="170">
        <v>12376</v>
      </c>
      <c r="FLE28" s="170" t="s">
        <v>149</v>
      </c>
      <c r="FLF28" s="170" t="s">
        <v>150</v>
      </c>
      <c r="FLG28" s="170">
        <v>5</v>
      </c>
      <c r="FLH28" s="170">
        <v>12.97</v>
      </c>
      <c r="FLI28" s="170">
        <f>ROUNDDOWN(FLH28*($I$10+1),2)</f>
        <v>65.489999999999995</v>
      </c>
      <c r="FLJ28" s="170">
        <f>FLG28*FLI28</f>
        <v>327.45</v>
      </c>
      <c r="FLK28" s="170" t="s">
        <v>148</v>
      </c>
      <c r="FLL28" s="170">
        <v>12376</v>
      </c>
      <c r="FLM28" s="170" t="s">
        <v>149</v>
      </c>
      <c r="FLN28" s="170" t="s">
        <v>150</v>
      </c>
      <c r="FLO28" s="170">
        <v>5</v>
      </c>
      <c r="FLP28" s="170">
        <v>12.97</v>
      </c>
      <c r="FLQ28" s="170">
        <f>ROUNDDOWN(FLP28*($I$10+1),2)</f>
        <v>65.489999999999995</v>
      </c>
      <c r="FLR28" s="170">
        <f>FLO28*FLQ28</f>
        <v>327.45</v>
      </c>
      <c r="FLS28" s="170" t="s">
        <v>148</v>
      </c>
      <c r="FLT28" s="170">
        <v>12376</v>
      </c>
      <c r="FLU28" s="170" t="s">
        <v>149</v>
      </c>
      <c r="FLV28" s="170" t="s">
        <v>150</v>
      </c>
      <c r="FLW28" s="170">
        <v>5</v>
      </c>
      <c r="FLX28" s="170">
        <v>12.97</v>
      </c>
      <c r="FLY28" s="170">
        <f>ROUNDDOWN(FLX28*($I$10+1),2)</f>
        <v>65.489999999999995</v>
      </c>
      <c r="FLZ28" s="170">
        <f>FLW28*FLY28</f>
        <v>327.45</v>
      </c>
      <c r="FMA28" s="170" t="s">
        <v>148</v>
      </c>
      <c r="FMB28" s="170">
        <v>12376</v>
      </c>
      <c r="FMC28" s="170" t="s">
        <v>149</v>
      </c>
      <c r="FMD28" s="170" t="s">
        <v>150</v>
      </c>
      <c r="FME28" s="170">
        <v>5</v>
      </c>
      <c r="FMF28" s="170">
        <v>12.97</v>
      </c>
      <c r="FMG28" s="170">
        <f>ROUNDDOWN(FMF28*($I$10+1),2)</f>
        <v>65.489999999999995</v>
      </c>
      <c r="FMH28" s="170">
        <f>FME28*FMG28</f>
        <v>327.45</v>
      </c>
      <c r="FMI28" s="170" t="s">
        <v>148</v>
      </c>
      <c r="FMJ28" s="170">
        <v>12376</v>
      </c>
      <c r="FMK28" s="170" t="s">
        <v>149</v>
      </c>
      <c r="FML28" s="170" t="s">
        <v>150</v>
      </c>
      <c r="FMM28" s="170">
        <v>5</v>
      </c>
      <c r="FMN28" s="170">
        <v>12.97</v>
      </c>
      <c r="FMO28" s="170">
        <f>ROUNDDOWN(FMN28*($I$10+1),2)</f>
        <v>65.489999999999995</v>
      </c>
      <c r="FMP28" s="170">
        <f>FMM28*FMO28</f>
        <v>327.45</v>
      </c>
      <c r="FMQ28" s="170" t="s">
        <v>148</v>
      </c>
      <c r="FMR28" s="170">
        <v>12376</v>
      </c>
      <c r="FMS28" s="170" t="s">
        <v>149</v>
      </c>
      <c r="FMT28" s="170" t="s">
        <v>150</v>
      </c>
      <c r="FMU28" s="170">
        <v>5</v>
      </c>
      <c r="FMV28" s="170">
        <v>12.97</v>
      </c>
      <c r="FMW28" s="170">
        <f>ROUNDDOWN(FMV28*($I$10+1),2)</f>
        <v>65.489999999999995</v>
      </c>
      <c r="FMX28" s="170">
        <f>FMU28*FMW28</f>
        <v>327.45</v>
      </c>
      <c r="FMY28" s="170" t="s">
        <v>148</v>
      </c>
      <c r="FMZ28" s="170">
        <v>12376</v>
      </c>
      <c r="FNA28" s="170" t="s">
        <v>149</v>
      </c>
      <c r="FNB28" s="170" t="s">
        <v>150</v>
      </c>
      <c r="FNC28" s="170">
        <v>5</v>
      </c>
      <c r="FND28" s="170">
        <v>12.97</v>
      </c>
      <c r="FNE28" s="170">
        <f>ROUNDDOWN(FND28*($I$10+1),2)</f>
        <v>65.489999999999995</v>
      </c>
      <c r="FNF28" s="170">
        <f>FNC28*FNE28</f>
        <v>327.45</v>
      </c>
      <c r="FNG28" s="170" t="s">
        <v>148</v>
      </c>
      <c r="FNH28" s="170">
        <v>12376</v>
      </c>
      <c r="FNI28" s="170" t="s">
        <v>149</v>
      </c>
      <c r="FNJ28" s="170" t="s">
        <v>150</v>
      </c>
      <c r="FNK28" s="170">
        <v>5</v>
      </c>
      <c r="FNL28" s="170">
        <v>12.97</v>
      </c>
      <c r="FNM28" s="170">
        <f>ROUNDDOWN(FNL28*($I$10+1),2)</f>
        <v>65.489999999999995</v>
      </c>
      <c r="FNN28" s="170">
        <f>FNK28*FNM28</f>
        <v>327.45</v>
      </c>
      <c r="FNO28" s="170" t="s">
        <v>148</v>
      </c>
      <c r="FNP28" s="170">
        <v>12376</v>
      </c>
      <c r="FNQ28" s="170" t="s">
        <v>149</v>
      </c>
      <c r="FNR28" s="170" t="s">
        <v>150</v>
      </c>
      <c r="FNS28" s="170">
        <v>5</v>
      </c>
      <c r="FNT28" s="170">
        <v>12.97</v>
      </c>
      <c r="FNU28" s="170">
        <f>ROUNDDOWN(FNT28*($I$10+1),2)</f>
        <v>65.489999999999995</v>
      </c>
      <c r="FNV28" s="170">
        <f>FNS28*FNU28</f>
        <v>327.45</v>
      </c>
      <c r="FNW28" s="170" t="s">
        <v>148</v>
      </c>
      <c r="FNX28" s="170">
        <v>12376</v>
      </c>
      <c r="FNY28" s="170" t="s">
        <v>149</v>
      </c>
      <c r="FNZ28" s="170" t="s">
        <v>150</v>
      </c>
      <c r="FOA28" s="170">
        <v>5</v>
      </c>
      <c r="FOB28" s="170">
        <v>12.97</v>
      </c>
      <c r="FOC28" s="170">
        <f>ROUNDDOWN(FOB28*($I$10+1),2)</f>
        <v>65.489999999999995</v>
      </c>
      <c r="FOD28" s="170">
        <f>FOA28*FOC28</f>
        <v>327.45</v>
      </c>
      <c r="FOE28" s="170" t="s">
        <v>148</v>
      </c>
      <c r="FOF28" s="170">
        <v>12376</v>
      </c>
      <c r="FOG28" s="170" t="s">
        <v>149</v>
      </c>
      <c r="FOH28" s="170" t="s">
        <v>150</v>
      </c>
      <c r="FOI28" s="170">
        <v>5</v>
      </c>
      <c r="FOJ28" s="170">
        <v>12.97</v>
      </c>
      <c r="FOK28" s="170">
        <f>ROUNDDOWN(FOJ28*($I$10+1),2)</f>
        <v>65.489999999999995</v>
      </c>
      <c r="FOL28" s="170">
        <f>FOI28*FOK28</f>
        <v>327.45</v>
      </c>
      <c r="FOM28" s="170" t="s">
        <v>148</v>
      </c>
      <c r="FON28" s="170">
        <v>12376</v>
      </c>
      <c r="FOO28" s="170" t="s">
        <v>149</v>
      </c>
      <c r="FOP28" s="170" t="s">
        <v>150</v>
      </c>
      <c r="FOQ28" s="170">
        <v>5</v>
      </c>
      <c r="FOR28" s="170">
        <v>12.97</v>
      </c>
      <c r="FOS28" s="170">
        <f>ROUNDDOWN(FOR28*($I$10+1),2)</f>
        <v>65.489999999999995</v>
      </c>
      <c r="FOT28" s="170">
        <f>FOQ28*FOS28</f>
        <v>327.45</v>
      </c>
      <c r="FOU28" s="170" t="s">
        <v>148</v>
      </c>
      <c r="FOV28" s="170">
        <v>12376</v>
      </c>
      <c r="FOW28" s="170" t="s">
        <v>149</v>
      </c>
      <c r="FOX28" s="170" t="s">
        <v>150</v>
      </c>
      <c r="FOY28" s="170">
        <v>5</v>
      </c>
      <c r="FOZ28" s="170">
        <v>12.97</v>
      </c>
      <c r="FPA28" s="170">
        <f>ROUNDDOWN(FOZ28*($I$10+1),2)</f>
        <v>65.489999999999995</v>
      </c>
      <c r="FPB28" s="170">
        <f>FOY28*FPA28</f>
        <v>327.45</v>
      </c>
      <c r="FPC28" s="170" t="s">
        <v>148</v>
      </c>
      <c r="FPD28" s="170">
        <v>12376</v>
      </c>
      <c r="FPE28" s="170" t="s">
        <v>149</v>
      </c>
      <c r="FPF28" s="170" t="s">
        <v>150</v>
      </c>
      <c r="FPG28" s="170">
        <v>5</v>
      </c>
      <c r="FPH28" s="170">
        <v>12.97</v>
      </c>
      <c r="FPI28" s="170">
        <f>ROUNDDOWN(FPH28*($I$10+1),2)</f>
        <v>65.489999999999995</v>
      </c>
      <c r="FPJ28" s="170">
        <f>FPG28*FPI28</f>
        <v>327.45</v>
      </c>
      <c r="FPK28" s="170" t="s">
        <v>148</v>
      </c>
      <c r="FPL28" s="170">
        <v>12376</v>
      </c>
      <c r="FPM28" s="170" t="s">
        <v>149</v>
      </c>
      <c r="FPN28" s="170" t="s">
        <v>150</v>
      </c>
      <c r="FPO28" s="170">
        <v>5</v>
      </c>
      <c r="FPP28" s="170">
        <v>12.97</v>
      </c>
      <c r="FPQ28" s="170">
        <f>ROUNDDOWN(FPP28*($I$10+1),2)</f>
        <v>65.489999999999995</v>
      </c>
      <c r="FPR28" s="170">
        <f>FPO28*FPQ28</f>
        <v>327.45</v>
      </c>
      <c r="FPS28" s="170" t="s">
        <v>148</v>
      </c>
      <c r="FPT28" s="170">
        <v>12376</v>
      </c>
      <c r="FPU28" s="170" t="s">
        <v>149</v>
      </c>
      <c r="FPV28" s="170" t="s">
        <v>150</v>
      </c>
      <c r="FPW28" s="170">
        <v>5</v>
      </c>
      <c r="FPX28" s="170">
        <v>12.97</v>
      </c>
      <c r="FPY28" s="170">
        <f>ROUNDDOWN(FPX28*($I$10+1),2)</f>
        <v>65.489999999999995</v>
      </c>
      <c r="FPZ28" s="170">
        <f>FPW28*FPY28</f>
        <v>327.45</v>
      </c>
      <c r="FQA28" s="170" t="s">
        <v>148</v>
      </c>
      <c r="FQB28" s="170">
        <v>12376</v>
      </c>
      <c r="FQC28" s="170" t="s">
        <v>149</v>
      </c>
      <c r="FQD28" s="170" t="s">
        <v>150</v>
      </c>
      <c r="FQE28" s="170">
        <v>5</v>
      </c>
      <c r="FQF28" s="170">
        <v>12.97</v>
      </c>
      <c r="FQG28" s="170">
        <f>ROUNDDOWN(FQF28*($I$10+1),2)</f>
        <v>65.489999999999995</v>
      </c>
      <c r="FQH28" s="170">
        <f>FQE28*FQG28</f>
        <v>327.45</v>
      </c>
      <c r="FQI28" s="170" t="s">
        <v>148</v>
      </c>
      <c r="FQJ28" s="170">
        <v>12376</v>
      </c>
      <c r="FQK28" s="170" t="s">
        <v>149</v>
      </c>
      <c r="FQL28" s="170" t="s">
        <v>150</v>
      </c>
      <c r="FQM28" s="170">
        <v>5</v>
      </c>
      <c r="FQN28" s="170">
        <v>12.97</v>
      </c>
      <c r="FQO28" s="170">
        <f>ROUNDDOWN(FQN28*($I$10+1),2)</f>
        <v>65.489999999999995</v>
      </c>
      <c r="FQP28" s="170">
        <f>FQM28*FQO28</f>
        <v>327.45</v>
      </c>
      <c r="FQQ28" s="170" t="s">
        <v>148</v>
      </c>
      <c r="FQR28" s="170">
        <v>12376</v>
      </c>
      <c r="FQS28" s="170" t="s">
        <v>149</v>
      </c>
      <c r="FQT28" s="170" t="s">
        <v>150</v>
      </c>
      <c r="FQU28" s="170">
        <v>5</v>
      </c>
      <c r="FQV28" s="170">
        <v>12.97</v>
      </c>
      <c r="FQW28" s="170">
        <f>ROUNDDOWN(FQV28*($I$10+1),2)</f>
        <v>65.489999999999995</v>
      </c>
      <c r="FQX28" s="170">
        <f>FQU28*FQW28</f>
        <v>327.45</v>
      </c>
      <c r="FQY28" s="170" t="s">
        <v>148</v>
      </c>
      <c r="FQZ28" s="170">
        <v>12376</v>
      </c>
      <c r="FRA28" s="170" t="s">
        <v>149</v>
      </c>
      <c r="FRB28" s="170" t="s">
        <v>150</v>
      </c>
      <c r="FRC28" s="170">
        <v>5</v>
      </c>
      <c r="FRD28" s="170">
        <v>12.97</v>
      </c>
      <c r="FRE28" s="170">
        <f>ROUNDDOWN(FRD28*($I$10+1),2)</f>
        <v>65.489999999999995</v>
      </c>
      <c r="FRF28" s="170">
        <f>FRC28*FRE28</f>
        <v>327.45</v>
      </c>
      <c r="FRG28" s="170" t="s">
        <v>148</v>
      </c>
      <c r="FRH28" s="170">
        <v>12376</v>
      </c>
      <c r="FRI28" s="170" t="s">
        <v>149</v>
      </c>
      <c r="FRJ28" s="170" t="s">
        <v>150</v>
      </c>
      <c r="FRK28" s="170">
        <v>5</v>
      </c>
      <c r="FRL28" s="170">
        <v>12.97</v>
      </c>
      <c r="FRM28" s="170">
        <f>ROUNDDOWN(FRL28*($I$10+1),2)</f>
        <v>65.489999999999995</v>
      </c>
      <c r="FRN28" s="170">
        <f>FRK28*FRM28</f>
        <v>327.45</v>
      </c>
      <c r="FRO28" s="170" t="s">
        <v>148</v>
      </c>
      <c r="FRP28" s="170">
        <v>12376</v>
      </c>
      <c r="FRQ28" s="170" t="s">
        <v>149</v>
      </c>
      <c r="FRR28" s="170" t="s">
        <v>150</v>
      </c>
      <c r="FRS28" s="170">
        <v>5</v>
      </c>
      <c r="FRT28" s="170">
        <v>12.97</v>
      </c>
      <c r="FRU28" s="170">
        <f>ROUNDDOWN(FRT28*($I$10+1),2)</f>
        <v>65.489999999999995</v>
      </c>
      <c r="FRV28" s="170">
        <f>FRS28*FRU28</f>
        <v>327.45</v>
      </c>
      <c r="FRW28" s="170" t="s">
        <v>148</v>
      </c>
      <c r="FRX28" s="170">
        <v>12376</v>
      </c>
      <c r="FRY28" s="170" t="s">
        <v>149</v>
      </c>
      <c r="FRZ28" s="170" t="s">
        <v>150</v>
      </c>
      <c r="FSA28" s="170">
        <v>5</v>
      </c>
      <c r="FSB28" s="170">
        <v>12.97</v>
      </c>
      <c r="FSC28" s="170">
        <f>ROUNDDOWN(FSB28*($I$10+1),2)</f>
        <v>65.489999999999995</v>
      </c>
      <c r="FSD28" s="170">
        <f>FSA28*FSC28</f>
        <v>327.45</v>
      </c>
      <c r="FSE28" s="170" t="s">
        <v>148</v>
      </c>
      <c r="FSF28" s="170">
        <v>12376</v>
      </c>
      <c r="FSG28" s="170" t="s">
        <v>149</v>
      </c>
      <c r="FSH28" s="170" t="s">
        <v>150</v>
      </c>
      <c r="FSI28" s="170">
        <v>5</v>
      </c>
      <c r="FSJ28" s="170">
        <v>12.97</v>
      </c>
      <c r="FSK28" s="170">
        <f>ROUNDDOWN(FSJ28*($I$10+1),2)</f>
        <v>65.489999999999995</v>
      </c>
      <c r="FSL28" s="170">
        <f>FSI28*FSK28</f>
        <v>327.45</v>
      </c>
      <c r="FSM28" s="170" t="s">
        <v>148</v>
      </c>
      <c r="FSN28" s="170">
        <v>12376</v>
      </c>
      <c r="FSO28" s="170" t="s">
        <v>149</v>
      </c>
      <c r="FSP28" s="170" t="s">
        <v>150</v>
      </c>
      <c r="FSQ28" s="170">
        <v>5</v>
      </c>
      <c r="FSR28" s="170">
        <v>12.97</v>
      </c>
      <c r="FSS28" s="170">
        <f>ROUNDDOWN(FSR28*($I$10+1),2)</f>
        <v>65.489999999999995</v>
      </c>
      <c r="FST28" s="170">
        <f>FSQ28*FSS28</f>
        <v>327.45</v>
      </c>
      <c r="FSU28" s="170" t="s">
        <v>148</v>
      </c>
      <c r="FSV28" s="170">
        <v>12376</v>
      </c>
      <c r="FSW28" s="170" t="s">
        <v>149</v>
      </c>
      <c r="FSX28" s="170" t="s">
        <v>150</v>
      </c>
      <c r="FSY28" s="170">
        <v>5</v>
      </c>
      <c r="FSZ28" s="170">
        <v>12.97</v>
      </c>
      <c r="FTA28" s="170">
        <f>ROUNDDOWN(FSZ28*($I$10+1),2)</f>
        <v>65.489999999999995</v>
      </c>
      <c r="FTB28" s="170">
        <f>FSY28*FTA28</f>
        <v>327.45</v>
      </c>
      <c r="FTC28" s="170" t="s">
        <v>148</v>
      </c>
      <c r="FTD28" s="170">
        <v>12376</v>
      </c>
      <c r="FTE28" s="170" t="s">
        <v>149</v>
      </c>
      <c r="FTF28" s="170" t="s">
        <v>150</v>
      </c>
      <c r="FTG28" s="170">
        <v>5</v>
      </c>
      <c r="FTH28" s="170">
        <v>12.97</v>
      </c>
      <c r="FTI28" s="170">
        <f>ROUNDDOWN(FTH28*($I$10+1),2)</f>
        <v>65.489999999999995</v>
      </c>
      <c r="FTJ28" s="170">
        <f>FTG28*FTI28</f>
        <v>327.45</v>
      </c>
      <c r="FTK28" s="170" t="s">
        <v>148</v>
      </c>
      <c r="FTL28" s="170">
        <v>12376</v>
      </c>
      <c r="FTM28" s="170" t="s">
        <v>149</v>
      </c>
      <c r="FTN28" s="170" t="s">
        <v>150</v>
      </c>
      <c r="FTO28" s="170">
        <v>5</v>
      </c>
      <c r="FTP28" s="170">
        <v>12.97</v>
      </c>
      <c r="FTQ28" s="170">
        <f>ROUNDDOWN(FTP28*($I$10+1),2)</f>
        <v>65.489999999999995</v>
      </c>
      <c r="FTR28" s="170">
        <f>FTO28*FTQ28</f>
        <v>327.45</v>
      </c>
      <c r="FTS28" s="170" t="s">
        <v>148</v>
      </c>
      <c r="FTT28" s="170">
        <v>12376</v>
      </c>
      <c r="FTU28" s="170" t="s">
        <v>149</v>
      </c>
      <c r="FTV28" s="170" t="s">
        <v>150</v>
      </c>
      <c r="FTW28" s="170">
        <v>5</v>
      </c>
      <c r="FTX28" s="170">
        <v>12.97</v>
      </c>
      <c r="FTY28" s="170">
        <f>ROUNDDOWN(FTX28*($I$10+1),2)</f>
        <v>65.489999999999995</v>
      </c>
      <c r="FTZ28" s="170">
        <f>FTW28*FTY28</f>
        <v>327.45</v>
      </c>
      <c r="FUA28" s="170" t="s">
        <v>148</v>
      </c>
      <c r="FUB28" s="170">
        <v>12376</v>
      </c>
      <c r="FUC28" s="170" t="s">
        <v>149</v>
      </c>
      <c r="FUD28" s="170" t="s">
        <v>150</v>
      </c>
      <c r="FUE28" s="170">
        <v>5</v>
      </c>
      <c r="FUF28" s="170">
        <v>12.97</v>
      </c>
      <c r="FUG28" s="170">
        <f>ROUNDDOWN(FUF28*($I$10+1),2)</f>
        <v>65.489999999999995</v>
      </c>
      <c r="FUH28" s="170">
        <f>FUE28*FUG28</f>
        <v>327.45</v>
      </c>
      <c r="FUI28" s="170" t="s">
        <v>148</v>
      </c>
      <c r="FUJ28" s="170">
        <v>12376</v>
      </c>
      <c r="FUK28" s="170" t="s">
        <v>149</v>
      </c>
      <c r="FUL28" s="170" t="s">
        <v>150</v>
      </c>
      <c r="FUM28" s="170">
        <v>5</v>
      </c>
      <c r="FUN28" s="170">
        <v>12.97</v>
      </c>
      <c r="FUO28" s="170">
        <f>ROUNDDOWN(FUN28*($I$10+1),2)</f>
        <v>65.489999999999995</v>
      </c>
      <c r="FUP28" s="170">
        <f>FUM28*FUO28</f>
        <v>327.45</v>
      </c>
      <c r="FUQ28" s="170" t="s">
        <v>148</v>
      </c>
      <c r="FUR28" s="170">
        <v>12376</v>
      </c>
      <c r="FUS28" s="170" t="s">
        <v>149</v>
      </c>
      <c r="FUT28" s="170" t="s">
        <v>150</v>
      </c>
      <c r="FUU28" s="170">
        <v>5</v>
      </c>
      <c r="FUV28" s="170">
        <v>12.97</v>
      </c>
      <c r="FUW28" s="170">
        <f>ROUNDDOWN(FUV28*($I$10+1),2)</f>
        <v>65.489999999999995</v>
      </c>
      <c r="FUX28" s="170">
        <f>FUU28*FUW28</f>
        <v>327.45</v>
      </c>
      <c r="FUY28" s="170" t="s">
        <v>148</v>
      </c>
      <c r="FUZ28" s="170">
        <v>12376</v>
      </c>
      <c r="FVA28" s="170" t="s">
        <v>149</v>
      </c>
      <c r="FVB28" s="170" t="s">
        <v>150</v>
      </c>
      <c r="FVC28" s="170">
        <v>5</v>
      </c>
      <c r="FVD28" s="170">
        <v>12.97</v>
      </c>
      <c r="FVE28" s="170">
        <f>ROUNDDOWN(FVD28*($I$10+1),2)</f>
        <v>65.489999999999995</v>
      </c>
      <c r="FVF28" s="170">
        <f>FVC28*FVE28</f>
        <v>327.45</v>
      </c>
      <c r="FVG28" s="170" t="s">
        <v>148</v>
      </c>
      <c r="FVH28" s="170">
        <v>12376</v>
      </c>
      <c r="FVI28" s="170" t="s">
        <v>149</v>
      </c>
      <c r="FVJ28" s="170" t="s">
        <v>150</v>
      </c>
      <c r="FVK28" s="170">
        <v>5</v>
      </c>
      <c r="FVL28" s="170">
        <v>12.97</v>
      </c>
      <c r="FVM28" s="170">
        <f>ROUNDDOWN(FVL28*($I$10+1),2)</f>
        <v>65.489999999999995</v>
      </c>
      <c r="FVN28" s="170">
        <f>FVK28*FVM28</f>
        <v>327.45</v>
      </c>
      <c r="FVO28" s="170" t="s">
        <v>148</v>
      </c>
      <c r="FVP28" s="170">
        <v>12376</v>
      </c>
      <c r="FVQ28" s="170" t="s">
        <v>149</v>
      </c>
      <c r="FVR28" s="170" t="s">
        <v>150</v>
      </c>
      <c r="FVS28" s="170">
        <v>5</v>
      </c>
      <c r="FVT28" s="170">
        <v>12.97</v>
      </c>
      <c r="FVU28" s="170">
        <f>ROUNDDOWN(FVT28*($I$10+1),2)</f>
        <v>65.489999999999995</v>
      </c>
      <c r="FVV28" s="170">
        <f>FVS28*FVU28</f>
        <v>327.45</v>
      </c>
      <c r="FVW28" s="170" t="s">
        <v>148</v>
      </c>
      <c r="FVX28" s="170">
        <v>12376</v>
      </c>
      <c r="FVY28" s="170" t="s">
        <v>149</v>
      </c>
      <c r="FVZ28" s="170" t="s">
        <v>150</v>
      </c>
      <c r="FWA28" s="170">
        <v>5</v>
      </c>
      <c r="FWB28" s="170">
        <v>12.97</v>
      </c>
      <c r="FWC28" s="170">
        <f>ROUNDDOWN(FWB28*($I$10+1),2)</f>
        <v>65.489999999999995</v>
      </c>
      <c r="FWD28" s="170">
        <f>FWA28*FWC28</f>
        <v>327.45</v>
      </c>
      <c r="FWE28" s="170" t="s">
        <v>148</v>
      </c>
      <c r="FWF28" s="170">
        <v>12376</v>
      </c>
      <c r="FWG28" s="170" t="s">
        <v>149</v>
      </c>
      <c r="FWH28" s="170" t="s">
        <v>150</v>
      </c>
      <c r="FWI28" s="170">
        <v>5</v>
      </c>
      <c r="FWJ28" s="170">
        <v>12.97</v>
      </c>
      <c r="FWK28" s="170">
        <f>ROUNDDOWN(FWJ28*($I$10+1),2)</f>
        <v>65.489999999999995</v>
      </c>
      <c r="FWL28" s="170">
        <f>FWI28*FWK28</f>
        <v>327.45</v>
      </c>
      <c r="FWM28" s="170" t="s">
        <v>148</v>
      </c>
      <c r="FWN28" s="170">
        <v>12376</v>
      </c>
      <c r="FWO28" s="170" t="s">
        <v>149</v>
      </c>
      <c r="FWP28" s="170" t="s">
        <v>150</v>
      </c>
      <c r="FWQ28" s="170">
        <v>5</v>
      </c>
      <c r="FWR28" s="170">
        <v>12.97</v>
      </c>
      <c r="FWS28" s="170">
        <f>ROUNDDOWN(FWR28*($I$10+1),2)</f>
        <v>65.489999999999995</v>
      </c>
      <c r="FWT28" s="170">
        <f>FWQ28*FWS28</f>
        <v>327.45</v>
      </c>
      <c r="FWU28" s="170" t="s">
        <v>148</v>
      </c>
      <c r="FWV28" s="170">
        <v>12376</v>
      </c>
      <c r="FWW28" s="170" t="s">
        <v>149</v>
      </c>
      <c r="FWX28" s="170" t="s">
        <v>150</v>
      </c>
      <c r="FWY28" s="170">
        <v>5</v>
      </c>
      <c r="FWZ28" s="170">
        <v>12.97</v>
      </c>
      <c r="FXA28" s="170">
        <f>ROUNDDOWN(FWZ28*($I$10+1),2)</f>
        <v>65.489999999999995</v>
      </c>
      <c r="FXB28" s="170">
        <f>FWY28*FXA28</f>
        <v>327.45</v>
      </c>
      <c r="FXC28" s="170" t="s">
        <v>148</v>
      </c>
      <c r="FXD28" s="170">
        <v>12376</v>
      </c>
      <c r="FXE28" s="170" t="s">
        <v>149</v>
      </c>
      <c r="FXF28" s="170" t="s">
        <v>150</v>
      </c>
      <c r="FXG28" s="170">
        <v>5</v>
      </c>
      <c r="FXH28" s="170">
        <v>12.97</v>
      </c>
      <c r="FXI28" s="170">
        <f>ROUNDDOWN(FXH28*($I$10+1),2)</f>
        <v>65.489999999999995</v>
      </c>
      <c r="FXJ28" s="170">
        <f>FXG28*FXI28</f>
        <v>327.45</v>
      </c>
      <c r="FXK28" s="170" t="s">
        <v>148</v>
      </c>
      <c r="FXL28" s="170">
        <v>12376</v>
      </c>
      <c r="FXM28" s="170" t="s">
        <v>149</v>
      </c>
      <c r="FXN28" s="170" t="s">
        <v>150</v>
      </c>
      <c r="FXO28" s="170">
        <v>5</v>
      </c>
      <c r="FXP28" s="170">
        <v>12.97</v>
      </c>
      <c r="FXQ28" s="170">
        <f>ROUNDDOWN(FXP28*($I$10+1),2)</f>
        <v>65.489999999999995</v>
      </c>
      <c r="FXR28" s="170">
        <f>FXO28*FXQ28</f>
        <v>327.45</v>
      </c>
      <c r="FXS28" s="170" t="s">
        <v>148</v>
      </c>
      <c r="FXT28" s="170">
        <v>12376</v>
      </c>
      <c r="FXU28" s="170" t="s">
        <v>149</v>
      </c>
      <c r="FXV28" s="170" t="s">
        <v>150</v>
      </c>
      <c r="FXW28" s="170">
        <v>5</v>
      </c>
      <c r="FXX28" s="170">
        <v>12.97</v>
      </c>
      <c r="FXY28" s="170">
        <f>ROUNDDOWN(FXX28*($I$10+1),2)</f>
        <v>65.489999999999995</v>
      </c>
      <c r="FXZ28" s="170">
        <f>FXW28*FXY28</f>
        <v>327.45</v>
      </c>
      <c r="FYA28" s="170" t="s">
        <v>148</v>
      </c>
      <c r="FYB28" s="170">
        <v>12376</v>
      </c>
      <c r="FYC28" s="170" t="s">
        <v>149</v>
      </c>
      <c r="FYD28" s="170" t="s">
        <v>150</v>
      </c>
      <c r="FYE28" s="170">
        <v>5</v>
      </c>
      <c r="FYF28" s="170">
        <v>12.97</v>
      </c>
      <c r="FYG28" s="170">
        <f>ROUNDDOWN(FYF28*($I$10+1),2)</f>
        <v>65.489999999999995</v>
      </c>
      <c r="FYH28" s="170">
        <f>FYE28*FYG28</f>
        <v>327.45</v>
      </c>
      <c r="FYI28" s="170" t="s">
        <v>148</v>
      </c>
      <c r="FYJ28" s="170">
        <v>12376</v>
      </c>
      <c r="FYK28" s="170" t="s">
        <v>149</v>
      </c>
      <c r="FYL28" s="170" t="s">
        <v>150</v>
      </c>
      <c r="FYM28" s="170">
        <v>5</v>
      </c>
      <c r="FYN28" s="170">
        <v>12.97</v>
      </c>
      <c r="FYO28" s="170">
        <f>ROUNDDOWN(FYN28*($I$10+1),2)</f>
        <v>65.489999999999995</v>
      </c>
      <c r="FYP28" s="170">
        <f>FYM28*FYO28</f>
        <v>327.45</v>
      </c>
      <c r="FYQ28" s="170" t="s">
        <v>148</v>
      </c>
      <c r="FYR28" s="170">
        <v>12376</v>
      </c>
      <c r="FYS28" s="170" t="s">
        <v>149</v>
      </c>
      <c r="FYT28" s="170" t="s">
        <v>150</v>
      </c>
      <c r="FYU28" s="170">
        <v>5</v>
      </c>
      <c r="FYV28" s="170">
        <v>12.97</v>
      </c>
      <c r="FYW28" s="170">
        <f>ROUNDDOWN(FYV28*($I$10+1),2)</f>
        <v>65.489999999999995</v>
      </c>
      <c r="FYX28" s="170">
        <f>FYU28*FYW28</f>
        <v>327.45</v>
      </c>
      <c r="FYY28" s="170" t="s">
        <v>148</v>
      </c>
      <c r="FYZ28" s="170">
        <v>12376</v>
      </c>
      <c r="FZA28" s="170" t="s">
        <v>149</v>
      </c>
      <c r="FZB28" s="170" t="s">
        <v>150</v>
      </c>
      <c r="FZC28" s="170">
        <v>5</v>
      </c>
      <c r="FZD28" s="170">
        <v>12.97</v>
      </c>
      <c r="FZE28" s="170">
        <f>ROUNDDOWN(FZD28*($I$10+1),2)</f>
        <v>65.489999999999995</v>
      </c>
      <c r="FZF28" s="170">
        <f>FZC28*FZE28</f>
        <v>327.45</v>
      </c>
      <c r="FZG28" s="170" t="s">
        <v>148</v>
      </c>
      <c r="FZH28" s="170">
        <v>12376</v>
      </c>
      <c r="FZI28" s="170" t="s">
        <v>149</v>
      </c>
      <c r="FZJ28" s="170" t="s">
        <v>150</v>
      </c>
      <c r="FZK28" s="170">
        <v>5</v>
      </c>
      <c r="FZL28" s="170">
        <v>12.97</v>
      </c>
      <c r="FZM28" s="170">
        <f>ROUNDDOWN(FZL28*($I$10+1),2)</f>
        <v>65.489999999999995</v>
      </c>
      <c r="FZN28" s="170">
        <f>FZK28*FZM28</f>
        <v>327.45</v>
      </c>
      <c r="FZO28" s="170" t="s">
        <v>148</v>
      </c>
      <c r="FZP28" s="170">
        <v>12376</v>
      </c>
      <c r="FZQ28" s="170" t="s">
        <v>149</v>
      </c>
      <c r="FZR28" s="170" t="s">
        <v>150</v>
      </c>
      <c r="FZS28" s="170">
        <v>5</v>
      </c>
      <c r="FZT28" s="170">
        <v>12.97</v>
      </c>
      <c r="FZU28" s="170">
        <f>ROUNDDOWN(FZT28*($I$10+1),2)</f>
        <v>65.489999999999995</v>
      </c>
      <c r="FZV28" s="170">
        <f>FZS28*FZU28</f>
        <v>327.45</v>
      </c>
      <c r="FZW28" s="170" t="s">
        <v>148</v>
      </c>
      <c r="FZX28" s="170">
        <v>12376</v>
      </c>
      <c r="FZY28" s="170" t="s">
        <v>149</v>
      </c>
      <c r="FZZ28" s="170" t="s">
        <v>150</v>
      </c>
      <c r="GAA28" s="170">
        <v>5</v>
      </c>
      <c r="GAB28" s="170">
        <v>12.97</v>
      </c>
      <c r="GAC28" s="170">
        <f>ROUNDDOWN(GAB28*($I$10+1),2)</f>
        <v>65.489999999999995</v>
      </c>
      <c r="GAD28" s="170">
        <f>GAA28*GAC28</f>
        <v>327.45</v>
      </c>
      <c r="GAE28" s="170" t="s">
        <v>148</v>
      </c>
      <c r="GAF28" s="170">
        <v>12376</v>
      </c>
      <c r="GAG28" s="170" t="s">
        <v>149</v>
      </c>
      <c r="GAH28" s="170" t="s">
        <v>150</v>
      </c>
      <c r="GAI28" s="170">
        <v>5</v>
      </c>
      <c r="GAJ28" s="170">
        <v>12.97</v>
      </c>
      <c r="GAK28" s="170">
        <f>ROUNDDOWN(GAJ28*($I$10+1),2)</f>
        <v>65.489999999999995</v>
      </c>
      <c r="GAL28" s="170">
        <f>GAI28*GAK28</f>
        <v>327.45</v>
      </c>
      <c r="GAM28" s="170" t="s">
        <v>148</v>
      </c>
      <c r="GAN28" s="170">
        <v>12376</v>
      </c>
      <c r="GAO28" s="170" t="s">
        <v>149</v>
      </c>
      <c r="GAP28" s="170" t="s">
        <v>150</v>
      </c>
      <c r="GAQ28" s="170">
        <v>5</v>
      </c>
      <c r="GAR28" s="170">
        <v>12.97</v>
      </c>
      <c r="GAS28" s="170">
        <f>ROUNDDOWN(GAR28*($I$10+1),2)</f>
        <v>65.489999999999995</v>
      </c>
      <c r="GAT28" s="170">
        <f>GAQ28*GAS28</f>
        <v>327.45</v>
      </c>
      <c r="GAU28" s="170" t="s">
        <v>148</v>
      </c>
      <c r="GAV28" s="170">
        <v>12376</v>
      </c>
      <c r="GAW28" s="170" t="s">
        <v>149</v>
      </c>
      <c r="GAX28" s="170" t="s">
        <v>150</v>
      </c>
      <c r="GAY28" s="170">
        <v>5</v>
      </c>
      <c r="GAZ28" s="170">
        <v>12.97</v>
      </c>
      <c r="GBA28" s="170">
        <f>ROUNDDOWN(GAZ28*($I$10+1),2)</f>
        <v>65.489999999999995</v>
      </c>
      <c r="GBB28" s="170">
        <f>GAY28*GBA28</f>
        <v>327.45</v>
      </c>
      <c r="GBC28" s="170" t="s">
        <v>148</v>
      </c>
      <c r="GBD28" s="170">
        <v>12376</v>
      </c>
      <c r="GBE28" s="170" t="s">
        <v>149</v>
      </c>
      <c r="GBF28" s="170" t="s">
        <v>150</v>
      </c>
      <c r="GBG28" s="170">
        <v>5</v>
      </c>
      <c r="GBH28" s="170">
        <v>12.97</v>
      </c>
      <c r="GBI28" s="170">
        <f>ROUNDDOWN(GBH28*($I$10+1),2)</f>
        <v>65.489999999999995</v>
      </c>
      <c r="GBJ28" s="170">
        <f>GBG28*GBI28</f>
        <v>327.45</v>
      </c>
      <c r="GBK28" s="170" t="s">
        <v>148</v>
      </c>
      <c r="GBL28" s="170">
        <v>12376</v>
      </c>
      <c r="GBM28" s="170" t="s">
        <v>149</v>
      </c>
      <c r="GBN28" s="170" t="s">
        <v>150</v>
      </c>
      <c r="GBO28" s="170">
        <v>5</v>
      </c>
      <c r="GBP28" s="170">
        <v>12.97</v>
      </c>
      <c r="GBQ28" s="170">
        <f>ROUNDDOWN(GBP28*($I$10+1),2)</f>
        <v>65.489999999999995</v>
      </c>
      <c r="GBR28" s="170">
        <f>GBO28*GBQ28</f>
        <v>327.45</v>
      </c>
      <c r="GBS28" s="170" t="s">
        <v>148</v>
      </c>
      <c r="GBT28" s="170">
        <v>12376</v>
      </c>
      <c r="GBU28" s="170" t="s">
        <v>149</v>
      </c>
      <c r="GBV28" s="170" t="s">
        <v>150</v>
      </c>
      <c r="GBW28" s="170">
        <v>5</v>
      </c>
      <c r="GBX28" s="170">
        <v>12.97</v>
      </c>
      <c r="GBY28" s="170">
        <f>ROUNDDOWN(GBX28*($I$10+1),2)</f>
        <v>65.489999999999995</v>
      </c>
      <c r="GBZ28" s="170">
        <f>GBW28*GBY28</f>
        <v>327.45</v>
      </c>
      <c r="GCA28" s="170" t="s">
        <v>148</v>
      </c>
      <c r="GCB28" s="170">
        <v>12376</v>
      </c>
      <c r="GCC28" s="170" t="s">
        <v>149</v>
      </c>
      <c r="GCD28" s="170" t="s">
        <v>150</v>
      </c>
      <c r="GCE28" s="170">
        <v>5</v>
      </c>
      <c r="GCF28" s="170">
        <v>12.97</v>
      </c>
      <c r="GCG28" s="170">
        <f>ROUNDDOWN(GCF28*($I$10+1),2)</f>
        <v>65.489999999999995</v>
      </c>
      <c r="GCH28" s="170">
        <f>GCE28*GCG28</f>
        <v>327.45</v>
      </c>
      <c r="GCI28" s="170" t="s">
        <v>148</v>
      </c>
      <c r="GCJ28" s="170">
        <v>12376</v>
      </c>
      <c r="GCK28" s="170" t="s">
        <v>149</v>
      </c>
      <c r="GCL28" s="170" t="s">
        <v>150</v>
      </c>
      <c r="GCM28" s="170">
        <v>5</v>
      </c>
      <c r="GCN28" s="170">
        <v>12.97</v>
      </c>
      <c r="GCO28" s="170">
        <f>ROUNDDOWN(GCN28*($I$10+1),2)</f>
        <v>65.489999999999995</v>
      </c>
      <c r="GCP28" s="170">
        <f>GCM28*GCO28</f>
        <v>327.45</v>
      </c>
      <c r="GCQ28" s="170" t="s">
        <v>148</v>
      </c>
      <c r="GCR28" s="170">
        <v>12376</v>
      </c>
      <c r="GCS28" s="170" t="s">
        <v>149</v>
      </c>
      <c r="GCT28" s="170" t="s">
        <v>150</v>
      </c>
      <c r="GCU28" s="170">
        <v>5</v>
      </c>
      <c r="GCV28" s="170">
        <v>12.97</v>
      </c>
      <c r="GCW28" s="170">
        <f>ROUNDDOWN(GCV28*($I$10+1),2)</f>
        <v>65.489999999999995</v>
      </c>
      <c r="GCX28" s="170">
        <f>GCU28*GCW28</f>
        <v>327.45</v>
      </c>
      <c r="GCY28" s="170" t="s">
        <v>148</v>
      </c>
      <c r="GCZ28" s="170">
        <v>12376</v>
      </c>
      <c r="GDA28" s="170" t="s">
        <v>149</v>
      </c>
      <c r="GDB28" s="170" t="s">
        <v>150</v>
      </c>
      <c r="GDC28" s="170">
        <v>5</v>
      </c>
      <c r="GDD28" s="170">
        <v>12.97</v>
      </c>
      <c r="GDE28" s="170">
        <f>ROUNDDOWN(GDD28*($I$10+1),2)</f>
        <v>65.489999999999995</v>
      </c>
      <c r="GDF28" s="170">
        <f>GDC28*GDE28</f>
        <v>327.45</v>
      </c>
      <c r="GDG28" s="170" t="s">
        <v>148</v>
      </c>
      <c r="GDH28" s="170">
        <v>12376</v>
      </c>
      <c r="GDI28" s="170" t="s">
        <v>149</v>
      </c>
      <c r="GDJ28" s="170" t="s">
        <v>150</v>
      </c>
      <c r="GDK28" s="170">
        <v>5</v>
      </c>
      <c r="GDL28" s="170">
        <v>12.97</v>
      </c>
      <c r="GDM28" s="170">
        <f>ROUNDDOWN(GDL28*($I$10+1),2)</f>
        <v>65.489999999999995</v>
      </c>
      <c r="GDN28" s="170">
        <f>GDK28*GDM28</f>
        <v>327.45</v>
      </c>
      <c r="GDO28" s="170" t="s">
        <v>148</v>
      </c>
      <c r="GDP28" s="170">
        <v>12376</v>
      </c>
      <c r="GDQ28" s="170" t="s">
        <v>149</v>
      </c>
      <c r="GDR28" s="170" t="s">
        <v>150</v>
      </c>
      <c r="GDS28" s="170">
        <v>5</v>
      </c>
      <c r="GDT28" s="170">
        <v>12.97</v>
      </c>
      <c r="GDU28" s="170">
        <f>ROUNDDOWN(GDT28*($I$10+1),2)</f>
        <v>65.489999999999995</v>
      </c>
      <c r="GDV28" s="170">
        <f>GDS28*GDU28</f>
        <v>327.45</v>
      </c>
      <c r="GDW28" s="170" t="s">
        <v>148</v>
      </c>
      <c r="GDX28" s="170">
        <v>12376</v>
      </c>
      <c r="GDY28" s="170" t="s">
        <v>149</v>
      </c>
      <c r="GDZ28" s="170" t="s">
        <v>150</v>
      </c>
      <c r="GEA28" s="170">
        <v>5</v>
      </c>
      <c r="GEB28" s="170">
        <v>12.97</v>
      </c>
      <c r="GEC28" s="170">
        <f>ROUNDDOWN(GEB28*($I$10+1),2)</f>
        <v>65.489999999999995</v>
      </c>
      <c r="GED28" s="170">
        <f>GEA28*GEC28</f>
        <v>327.45</v>
      </c>
      <c r="GEE28" s="170" t="s">
        <v>148</v>
      </c>
      <c r="GEF28" s="170">
        <v>12376</v>
      </c>
      <c r="GEG28" s="170" t="s">
        <v>149</v>
      </c>
      <c r="GEH28" s="170" t="s">
        <v>150</v>
      </c>
      <c r="GEI28" s="170">
        <v>5</v>
      </c>
      <c r="GEJ28" s="170">
        <v>12.97</v>
      </c>
      <c r="GEK28" s="170">
        <f>ROUNDDOWN(GEJ28*($I$10+1),2)</f>
        <v>65.489999999999995</v>
      </c>
      <c r="GEL28" s="170">
        <f>GEI28*GEK28</f>
        <v>327.45</v>
      </c>
      <c r="GEM28" s="170" t="s">
        <v>148</v>
      </c>
      <c r="GEN28" s="170">
        <v>12376</v>
      </c>
      <c r="GEO28" s="170" t="s">
        <v>149</v>
      </c>
      <c r="GEP28" s="170" t="s">
        <v>150</v>
      </c>
      <c r="GEQ28" s="170">
        <v>5</v>
      </c>
      <c r="GER28" s="170">
        <v>12.97</v>
      </c>
      <c r="GES28" s="170">
        <f>ROUNDDOWN(GER28*($I$10+1),2)</f>
        <v>65.489999999999995</v>
      </c>
      <c r="GET28" s="170">
        <f>GEQ28*GES28</f>
        <v>327.45</v>
      </c>
      <c r="GEU28" s="170" t="s">
        <v>148</v>
      </c>
      <c r="GEV28" s="170">
        <v>12376</v>
      </c>
      <c r="GEW28" s="170" t="s">
        <v>149</v>
      </c>
      <c r="GEX28" s="170" t="s">
        <v>150</v>
      </c>
      <c r="GEY28" s="170">
        <v>5</v>
      </c>
      <c r="GEZ28" s="170">
        <v>12.97</v>
      </c>
      <c r="GFA28" s="170">
        <f>ROUNDDOWN(GEZ28*($I$10+1),2)</f>
        <v>65.489999999999995</v>
      </c>
      <c r="GFB28" s="170">
        <f>GEY28*GFA28</f>
        <v>327.45</v>
      </c>
      <c r="GFC28" s="170" t="s">
        <v>148</v>
      </c>
      <c r="GFD28" s="170">
        <v>12376</v>
      </c>
      <c r="GFE28" s="170" t="s">
        <v>149</v>
      </c>
      <c r="GFF28" s="170" t="s">
        <v>150</v>
      </c>
      <c r="GFG28" s="170">
        <v>5</v>
      </c>
      <c r="GFH28" s="170">
        <v>12.97</v>
      </c>
      <c r="GFI28" s="170">
        <f>ROUNDDOWN(GFH28*($I$10+1),2)</f>
        <v>65.489999999999995</v>
      </c>
      <c r="GFJ28" s="170">
        <f>GFG28*GFI28</f>
        <v>327.45</v>
      </c>
      <c r="GFK28" s="170" t="s">
        <v>148</v>
      </c>
      <c r="GFL28" s="170">
        <v>12376</v>
      </c>
      <c r="GFM28" s="170" t="s">
        <v>149</v>
      </c>
      <c r="GFN28" s="170" t="s">
        <v>150</v>
      </c>
      <c r="GFO28" s="170">
        <v>5</v>
      </c>
      <c r="GFP28" s="170">
        <v>12.97</v>
      </c>
      <c r="GFQ28" s="170">
        <f>ROUNDDOWN(GFP28*($I$10+1),2)</f>
        <v>65.489999999999995</v>
      </c>
      <c r="GFR28" s="170">
        <f>GFO28*GFQ28</f>
        <v>327.45</v>
      </c>
      <c r="GFS28" s="170" t="s">
        <v>148</v>
      </c>
      <c r="GFT28" s="170">
        <v>12376</v>
      </c>
      <c r="GFU28" s="170" t="s">
        <v>149</v>
      </c>
      <c r="GFV28" s="170" t="s">
        <v>150</v>
      </c>
      <c r="GFW28" s="170">
        <v>5</v>
      </c>
      <c r="GFX28" s="170">
        <v>12.97</v>
      </c>
      <c r="GFY28" s="170">
        <f>ROUNDDOWN(GFX28*($I$10+1),2)</f>
        <v>65.489999999999995</v>
      </c>
      <c r="GFZ28" s="170">
        <f>GFW28*GFY28</f>
        <v>327.45</v>
      </c>
      <c r="GGA28" s="170" t="s">
        <v>148</v>
      </c>
      <c r="GGB28" s="170">
        <v>12376</v>
      </c>
      <c r="GGC28" s="170" t="s">
        <v>149</v>
      </c>
      <c r="GGD28" s="170" t="s">
        <v>150</v>
      </c>
      <c r="GGE28" s="170">
        <v>5</v>
      </c>
      <c r="GGF28" s="170">
        <v>12.97</v>
      </c>
      <c r="GGG28" s="170">
        <f>ROUNDDOWN(GGF28*($I$10+1),2)</f>
        <v>65.489999999999995</v>
      </c>
      <c r="GGH28" s="170">
        <f>GGE28*GGG28</f>
        <v>327.45</v>
      </c>
      <c r="GGI28" s="170" t="s">
        <v>148</v>
      </c>
      <c r="GGJ28" s="170">
        <v>12376</v>
      </c>
      <c r="GGK28" s="170" t="s">
        <v>149</v>
      </c>
      <c r="GGL28" s="170" t="s">
        <v>150</v>
      </c>
      <c r="GGM28" s="170">
        <v>5</v>
      </c>
      <c r="GGN28" s="170">
        <v>12.97</v>
      </c>
      <c r="GGO28" s="170">
        <f>ROUNDDOWN(GGN28*($I$10+1),2)</f>
        <v>65.489999999999995</v>
      </c>
      <c r="GGP28" s="170">
        <f>GGM28*GGO28</f>
        <v>327.45</v>
      </c>
      <c r="GGQ28" s="170" t="s">
        <v>148</v>
      </c>
      <c r="GGR28" s="170">
        <v>12376</v>
      </c>
      <c r="GGS28" s="170" t="s">
        <v>149</v>
      </c>
      <c r="GGT28" s="170" t="s">
        <v>150</v>
      </c>
      <c r="GGU28" s="170">
        <v>5</v>
      </c>
      <c r="GGV28" s="170">
        <v>12.97</v>
      </c>
      <c r="GGW28" s="170">
        <f>ROUNDDOWN(GGV28*($I$10+1),2)</f>
        <v>65.489999999999995</v>
      </c>
      <c r="GGX28" s="170">
        <f>GGU28*GGW28</f>
        <v>327.45</v>
      </c>
      <c r="GGY28" s="170" t="s">
        <v>148</v>
      </c>
      <c r="GGZ28" s="170">
        <v>12376</v>
      </c>
      <c r="GHA28" s="170" t="s">
        <v>149</v>
      </c>
      <c r="GHB28" s="170" t="s">
        <v>150</v>
      </c>
      <c r="GHC28" s="170">
        <v>5</v>
      </c>
      <c r="GHD28" s="170">
        <v>12.97</v>
      </c>
      <c r="GHE28" s="170">
        <f>ROUNDDOWN(GHD28*($I$10+1),2)</f>
        <v>65.489999999999995</v>
      </c>
      <c r="GHF28" s="170">
        <f>GHC28*GHE28</f>
        <v>327.45</v>
      </c>
      <c r="GHG28" s="170" t="s">
        <v>148</v>
      </c>
      <c r="GHH28" s="170">
        <v>12376</v>
      </c>
      <c r="GHI28" s="170" t="s">
        <v>149</v>
      </c>
      <c r="GHJ28" s="170" t="s">
        <v>150</v>
      </c>
      <c r="GHK28" s="170">
        <v>5</v>
      </c>
      <c r="GHL28" s="170">
        <v>12.97</v>
      </c>
      <c r="GHM28" s="170">
        <f>ROUNDDOWN(GHL28*($I$10+1),2)</f>
        <v>65.489999999999995</v>
      </c>
      <c r="GHN28" s="170">
        <f>GHK28*GHM28</f>
        <v>327.45</v>
      </c>
      <c r="GHO28" s="170" t="s">
        <v>148</v>
      </c>
      <c r="GHP28" s="170">
        <v>12376</v>
      </c>
      <c r="GHQ28" s="170" t="s">
        <v>149</v>
      </c>
      <c r="GHR28" s="170" t="s">
        <v>150</v>
      </c>
      <c r="GHS28" s="170">
        <v>5</v>
      </c>
      <c r="GHT28" s="170">
        <v>12.97</v>
      </c>
      <c r="GHU28" s="170">
        <f>ROUNDDOWN(GHT28*($I$10+1),2)</f>
        <v>65.489999999999995</v>
      </c>
      <c r="GHV28" s="170">
        <f>GHS28*GHU28</f>
        <v>327.45</v>
      </c>
      <c r="GHW28" s="170" t="s">
        <v>148</v>
      </c>
      <c r="GHX28" s="170">
        <v>12376</v>
      </c>
      <c r="GHY28" s="170" t="s">
        <v>149</v>
      </c>
      <c r="GHZ28" s="170" t="s">
        <v>150</v>
      </c>
      <c r="GIA28" s="170">
        <v>5</v>
      </c>
      <c r="GIB28" s="170">
        <v>12.97</v>
      </c>
      <c r="GIC28" s="170">
        <f>ROUNDDOWN(GIB28*($I$10+1),2)</f>
        <v>65.489999999999995</v>
      </c>
      <c r="GID28" s="170">
        <f>GIA28*GIC28</f>
        <v>327.45</v>
      </c>
      <c r="GIE28" s="170" t="s">
        <v>148</v>
      </c>
      <c r="GIF28" s="170">
        <v>12376</v>
      </c>
      <c r="GIG28" s="170" t="s">
        <v>149</v>
      </c>
      <c r="GIH28" s="170" t="s">
        <v>150</v>
      </c>
      <c r="GII28" s="170">
        <v>5</v>
      </c>
      <c r="GIJ28" s="170">
        <v>12.97</v>
      </c>
      <c r="GIK28" s="170">
        <f>ROUNDDOWN(GIJ28*($I$10+1),2)</f>
        <v>65.489999999999995</v>
      </c>
      <c r="GIL28" s="170">
        <f>GII28*GIK28</f>
        <v>327.45</v>
      </c>
      <c r="GIM28" s="170" t="s">
        <v>148</v>
      </c>
      <c r="GIN28" s="170">
        <v>12376</v>
      </c>
      <c r="GIO28" s="170" t="s">
        <v>149</v>
      </c>
      <c r="GIP28" s="170" t="s">
        <v>150</v>
      </c>
      <c r="GIQ28" s="170">
        <v>5</v>
      </c>
      <c r="GIR28" s="170">
        <v>12.97</v>
      </c>
      <c r="GIS28" s="170">
        <f>ROUNDDOWN(GIR28*($I$10+1),2)</f>
        <v>65.489999999999995</v>
      </c>
      <c r="GIT28" s="170">
        <f>GIQ28*GIS28</f>
        <v>327.45</v>
      </c>
      <c r="GIU28" s="170" t="s">
        <v>148</v>
      </c>
      <c r="GIV28" s="170">
        <v>12376</v>
      </c>
      <c r="GIW28" s="170" t="s">
        <v>149</v>
      </c>
      <c r="GIX28" s="170" t="s">
        <v>150</v>
      </c>
      <c r="GIY28" s="170">
        <v>5</v>
      </c>
      <c r="GIZ28" s="170">
        <v>12.97</v>
      </c>
      <c r="GJA28" s="170">
        <f>ROUNDDOWN(GIZ28*($I$10+1),2)</f>
        <v>65.489999999999995</v>
      </c>
      <c r="GJB28" s="170">
        <f>GIY28*GJA28</f>
        <v>327.45</v>
      </c>
      <c r="GJC28" s="170" t="s">
        <v>148</v>
      </c>
      <c r="GJD28" s="170">
        <v>12376</v>
      </c>
      <c r="GJE28" s="170" t="s">
        <v>149</v>
      </c>
      <c r="GJF28" s="170" t="s">
        <v>150</v>
      </c>
      <c r="GJG28" s="170">
        <v>5</v>
      </c>
      <c r="GJH28" s="170">
        <v>12.97</v>
      </c>
      <c r="GJI28" s="170">
        <f>ROUNDDOWN(GJH28*($I$10+1),2)</f>
        <v>65.489999999999995</v>
      </c>
      <c r="GJJ28" s="170">
        <f>GJG28*GJI28</f>
        <v>327.45</v>
      </c>
      <c r="GJK28" s="170" t="s">
        <v>148</v>
      </c>
      <c r="GJL28" s="170">
        <v>12376</v>
      </c>
      <c r="GJM28" s="170" t="s">
        <v>149</v>
      </c>
      <c r="GJN28" s="170" t="s">
        <v>150</v>
      </c>
      <c r="GJO28" s="170">
        <v>5</v>
      </c>
      <c r="GJP28" s="170">
        <v>12.97</v>
      </c>
      <c r="GJQ28" s="170">
        <f>ROUNDDOWN(GJP28*($I$10+1),2)</f>
        <v>65.489999999999995</v>
      </c>
      <c r="GJR28" s="170">
        <f>GJO28*GJQ28</f>
        <v>327.45</v>
      </c>
      <c r="GJS28" s="170" t="s">
        <v>148</v>
      </c>
      <c r="GJT28" s="170">
        <v>12376</v>
      </c>
      <c r="GJU28" s="170" t="s">
        <v>149</v>
      </c>
      <c r="GJV28" s="170" t="s">
        <v>150</v>
      </c>
      <c r="GJW28" s="170">
        <v>5</v>
      </c>
      <c r="GJX28" s="170">
        <v>12.97</v>
      </c>
      <c r="GJY28" s="170">
        <f>ROUNDDOWN(GJX28*($I$10+1),2)</f>
        <v>65.489999999999995</v>
      </c>
      <c r="GJZ28" s="170">
        <f>GJW28*GJY28</f>
        <v>327.45</v>
      </c>
      <c r="GKA28" s="170" t="s">
        <v>148</v>
      </c>
      <c r="GKB28" s="170">
        <v>12376</v>
      </c>
      <c r="GKC28" s="170" t="s">
        <v>149</v>
      </c>
      <c r="GKD28" s="170" t="s">
        <v>150</v>
      </c>
      <c r="GKE28" s="170">
        <v>5</v>
      </c>
      <c r="GKF28" s="170">
        <v>12.97</v>
      </c>
      <c r="GKG28" s="170">
        <f>ROUNDDOWN(GKF28*($I$10+1),2)</f>
        <v>65.489999999999995</v>
      </c>
      <c r="GKH28" s="170">
        <f>GKE28*GKG28</f>
        <v>327.45</v>
      </c>
      <c r="GKI28" s="170" t="s">
        <v>148</v>
      </c>
      <c r="GKJ28" s="170">
        <v>12376</v>
      </c>
      <c r="GKK28" s="170" t="s">
        <v>149</v>
      </c>
      <c r="GKL28" s="170" t="s">
        <v>150</v>
      </c>
      <c r="GKM28" s="170">
        <v>5</v>
      </c>
      <c r="GKN28" s="170">
        <v>12.97</v>
      </c>
      <c r="GKO28" s="170">
        <f>ROUNDDOWN(GKN28*($I$10+1),2)</f>
        <v>65.489999999999995</v>
      </c>
      <c r="GKP28" s="170">
        <f>GKM28*GKO28</f>
        <v>327.45</v>
      </c>
      <c r="GKQ28" s="170" t="s">
        <v>148</v>
      </c>
      <c r="GKR28" s="170">
        <v>12376</v>
      </c>
      <c r="GKS28" s="170" t="s">
        <v>149</v>
      </c>
      <c r="GKT28" s="170" t="s">
        <v>150</v>
      </c>
      <c r="GKU28" s="170">
        <v>5</v>
      </c>
      <c r="GKV28" s="170">
        <v>12.97</v>
      </c>
      <c r="GKW28" s="170">
        <f>ROUNDDOWN(GKV28*($I$10+1),2)</f>
        <v>65.489999999999995</v>
      </c>
      <c r="GKX28" s="170">
        <f>GKU28*GKW28</f>
        <v>327.45</v>
      </c>
      <c r="GKY28" s="170" t="s">
        <v>148</v>
      </c>
      <c r="GKZ28" s="170">
        <v>12376</v>
      </c>
      <c r="GLA28" s="170" t="s">
        <v>149</v>
      </c>
      <c r="GLB28" s="170" t="s">
        <v>150</v>
      </c>
      <c r="GLC28" s="170">
        <v>5</v>
      </c>
      <c r="GLD28" s="170">
        <v>12.97</v>
      </c>
      <c r="GLE28" s="170">
        <f>ROUNDDOWN(GLD28*($I$10+1),2)</f>
        <v>65.489999999999995</v>
      </c>
      <c r="GLF28" s="170">
        <f>GLC28*GLE28</f>
        <v>327.45</v>
      </c>
      <c r="GLG28" s="170" t="s">
        <v>148</v>
      </c>
      <c r="GLH28" s="170">
        <v>12376</v>
      </c>
      <c r="GLI28" s="170" t="s">
        <v>149</v>
      </c>
      <c r="GLJ28" s="170" t="s">
        <v>150</v>
      </c>
      <c r="GLK28" s="170">
        <v>5</v>
      </c>
      <c r="GLL28" s="170">
        <v>12.97</v>
      </c>
      <c r="GLM28" s="170">
        <f>ROUNDDOWN(GLL28*($I$10+1),2)</f>
        <v>65.489999999999995</v>
      </c>
      <c r="GLN28" s="170">
        <f>GLK28*GLM28</f>
        <v>327.45</v>
      </c>
      <c r="GLO28" s="170" t="s">
        <v>148</v>
      </c>
      <c r="GLP28" s="170">
        <v>12376</v>
      </c>
      <c r="GLQ28" s="170" t="s">
        <v>149</v>
      </c>
      <c r="GLR28" s="170" t="s">
        <v>150</v>
      </c>
      <c r="GLS28" s="170">
        <v>5</v>
      </c>
      <c r="GLT28" s="170">
        <v>12.97</v>
      </c>
      <c r="GLU28" s="170">
        <f>ROUNDDOWN(GLT28*($I$10+1),2)</f>
        <v>65.489999999999995</v>
      </c>
      <c r="GLV28" s="170">
        <f>GLS28*GLU28</f>
        <v>327.45</v>
      </c>
      <c r="GLW28" s="170" t="s">
        <v>148</v>
      </c>
      <c r="GLX28" s="170">
        <v>12376</v>
      </c>
      <c r="GLY28" s="170" t="s">
        <v>149</v>
      </c>
      <c r="GLZ28" s="170" t="s">
        <v>150</v>
      </c>
      <c r="GMA28" s="170">
        <v>5</v>
      </c>
      <c r="GMB28" s="170">
        <v>12.97</v>
      </c>
      <c r="GMC28" s="170">
        <f>ROUNDDOWN(GMB28*($I$10+1),2)</f>
        <v>65.489999999999995</v>
      </c>
      <c r="GMD28" s="170">
        <f>GMA28*GMC28</f>
        <v>327.45</v>
      </c>
      <c r="GME28" s="170" t="s">
        <v>148</v>
      </c>
      <c r="GMF28" s="170">
        <v>12376</v>
      </c>
      <c r="GMG28" s="170" t="s">
        <v>149</v>
      </c>
      <c r="GMH28" s="170" t="s">
        <v>150</v>
      </c>
      <c r="GMI28" s="170">
        <v>5</v>
      </c>
      <c r="GMJ28" s="170">
        <v>12.97</v>
      </c>
      <c r="GMK28" s="170">
        <f>ROUNDDOWN(GMJ28*($I$10+1),2)</f>
        <v>65.489999999999995</v>
      </c>
      <c r="GML28" s="170">
        <f>GMI28*GMK28</f>
        <v>327.45</v>
      </c>
      <c r="GMM28" s="170" t="s">
        <v>148</v>
      </c>
      <c r="GMN28" s="170">
        <v>12376</v>
      </c>
      <c r="GMO28" s="170" t="s">
        <v>149</v>
      </c>
      <c r="GMP28" s="170" t="s">
        <v>150</v>
      </c>
      <c r="GMQ28" s="170">
        <v>5</v>
      </c>
      <c r="GMR28" s="170">
        <v>12.97</v>
      </c>
      <c r="GMS28" s="170">
        <f>ROUNDDOWN(GMR28*($I$10+1),2)</f>
        <v>65.489999999999995</v>
      </c>
      <c r="GMT28" s="170">
        <f>GMQ28*GMS28</f>
        <v>327.45</v>
      </c>
      <c r="GMU28" s="170" t="s">
        <v>148</v>
      </c>
      <c r="GMV28" s="170">
        <v>12376</v>
      </c>
      <c r="GMW28" s="170" t="s">
        <v>149</v>
      </c>
      <c r="GMX28" s="170" t="s">
        <v>150</v>
      </c>
      <c r="GMY28" s="170">
        <v>5</v>
      </c>
      <c r="GMZ28" s="170">
        <v>12.97</v>
      </c>
      <c r="GNA28" s="170">
        <f>ROUNDDOWN(GMZ28*($I$10+1),2)</f>
        <v>65.489999999999995</v>
      </c>
      <c r="GNB28" s="170">
        <f>GMY28*GNA28</f>
        <v>327.45</v>
      </c>
      <c r="GNC28" s="170" t="s">
        <v>148</v>
      </c>
      <c r="GND28" s="170">
        <v>12376</v>
      </c>
      <c r="GNE28" s="170" t="s">
        <v>149</v>
      </c>
      <c r="GNF28" s="170" t="s">
        <v>150</v>
      </c>
      <c r="GNG28" s="170">
        <v>5</v>
      </c>
      <c r="GNH28" s="170">
        <v>12.97</v>
      </c>
      <c r="GNI28" s="170">
        <f>ROUNDDOWN(GNH28*($I$10+1),2)</f>
        <v>65.489999999999995</v>
      </c>
      <c r="GNJ28" s="170">
        <f>GNG28*GNI28</f>
        <v>327.45</v>
      </c>
      <c r="GNK28" s="170" t="s">
        <v>148</v>
      </c>
      <c r="GNL28" s="170">
        <v>12376</v>
      </c>
      <c r="GNM28" s="170" t="s">
        <v>149</v>
      </c>
      <c r="GNN28" s="170" t="s">
        <v>150</v>
      </c>
      <c r="GNO28" s="170">
        <v>5</v>
      </c>
      <c r="GNP28" s="170">
        <v>12.97</v>
      </c>
      <c r="GNQ28" s="170">
        <f>ROUNDDOWN(GNP28*($I$10+1),2)</f>
        <v>65.489999999999995</v>
      </c>
      <c r="GNR28" s="170">
        <f>GNO28*GNQ28</f>
        <v>327.45</v>
      </c>
      <c r="GNS28" s="170" t="s">
        <v>148</v>
      </c>
      <c r="GNT28" s="170">
        <v>12376</v>
      </c>
      <c r="GNU28" s="170" t="s">
        <v>149</v>
      </c>
      <c r="GNV28" s="170" t="s">
        <v>150</v>
      </c>
      <c r="GNW28" s="170">
        <v>5</v>
      </c>
      <c r="GNX28" s="170">
        <v>12.97</v>
      </c>
      <c r="GNY28" s="170">
        <f>ROUNDDOWN(GNX28*($I$10+1),2)</f>
        <v>65.489999999999995</v>
      </c>
      <c r="GNZ28" s="170">
        <f>GNW28*GNY28</f>
        <v>327.45</v>
      </c>
      <c r="GOA28" s="170" t="s">
        <v>148</v>
      </c>
      <c r="GOB28" s="170">
        <v>12376</v>
      </c>
      <c r="GOC28" s="170" t="s">
        <v>149</v>
      </c>
      <c r="GOD28" s="170" t="s">
        <v>150</v>
      </c>
      <c r="GOE28" s="170">
        <v>5</v>
      </c>
      <c r="GOF28" s="170">
        <v>12.97</v>
      </c>
      <c r="GOG28" s="170">
        <f>ROUNDDOWN(GOF28*($I$10+1),2)</f>
        <v>65.489999999999995</v>
      </c>
      <c r="GOH28" s="170">
        <f>GOE28*GOG28</f>
        <v>327.45</v>
      </c>
      <c r="GOI28" s="170" t="s">
        <v>148</v>
      </c>
      <c r="GOJ28" s="170">
        <v>12376</v>
      </c>
      <c r="GOK28" s="170" t="s">
        <v>149</v>
      </c>
      <c r="GOL28" s="170" t="s">
        <v>150</v>
      </c>
      <c r="GOM28" s="170">
        <v>5</v>
      </c>
      <c r="GON28" s="170">
        <v>12.97</v>
      </c>
      <c r="GOO28" s="170">
        <f>ROUNDDOWN(GON28*($I$10+1),2)</f>
        <v>65.489999999999995</v>
      </c>
      <c r="GOP28" s="170">
        <f>GOM28*GOO28</f>
        <v>327.45</v>
      </c>
      <c r="GOQ28" s="170" t="s">
        <v>148</v>
      </c>
      <c r="GOR28" s="170">
        <v>12376</v>
      </c>
      <c r="GOS28" s="170" t="s">
        <v>149</v>
      </c>
      <c r="GOT28" s="170" t="s">
        <v>150</v>
      </c>
      <c r="GOU28" s="170">
        <v>5</v>
      </c>
      <c r="GOV28" s="170">
        <v>12.97</v>
      </c>
      <c r="GOW28" s="170">
        <f>ROUNDDOWN(GOV28*($I$10+1),2)</f>
        <v>65.489999999999995</v>
      </c>
      <c r="GOX28" s="170">
        <f>GOU28*GOW28</f>
        <v>327.45</v>
      </c>
      <c r="GOY28" s="170" t="s">
        <v>148</v>
      </c>
      <c r="GOZ28" s="170">
        <v>12376</v>
      </c>
      <c r="GPA28" s="170" t="s">
        <v>149</v>
      </c>
      <c r="GPB28" s="170" t="s">
        <v>150</v>
      </c>
      <c r="GPC28" s="170">
        <v>5</v>
      </c>
      <c r="GPD28" s="170">
        <v>12.97</v>
      </c>
      <c r="GPE28" s="170">
        <f>ROUNDDOWN(GPD28*($I$10+1),2)</f>
        <v>65.489999999999995</v>
      </c>
      <c r="GPF28" s="170">
        <f>GPC28*GPE28</f>
        <v>327.45</v>
      </c>
      <c r="GPG28" s="170" t="s">
        <v>148</v>
      </c>
      <c r="GPH28" s="170">
        <v>12376</v>
      </c>
      <c r="GPI28" s="170" t="s">
        <v>149</v>
      </c>
      <c r="GPJ28" s="170" t="s">
        <v>150</v>
      </c>
      <c r="GPK28" s="170">
        <v>5</v>
      </c>
      <c r="GPL28" s="170">
        <v>12.97</v>
      </c>
      <c r="GPM28" s="170">
        <f>ROUNDDOWN(GPL28*($I$10+1),2)</f>
        <v>65.489999999999995</v>
      </c>
      <c r="GPN28" s="170">
        <f>GPK28*GPM28</f>
        <v>327.45</v>
      </c>
      <c r="GPO28" s="170" t="s">
        <v>148</v>
      </c>
      <c r="GPP28" s="170">
        <v>12376</v>
      </c>
      <c r="GPQ28" s="170" t="s">
        <v>149</v>
      </c>
      <c r="GPR28" s="170" t="s">
        <v>150</v>
      </c>
      <c r="GPS28" s="170">
        <v>5</v>
      </c>
      <c r="GPT28" s="170">
        <v>12.97</v>
      </c>
      <c r="GPU28" s="170">
        <f>ROUNDDOWN(GPT28*($I$10+1),2)</f>
        <v>65.489999999999995</v>
      </c>
      <c r="GPV28" s="170">
        <f>GPS28*GPU28</f>
        <v>327.45</v>
      </c>
      <c r="GPW28" s="170" t="s">
        <v>148</v>
      </c>
      <c r="GPX28" s="170">
        <v>12376</v>
      </c>
      <c r="GPY28" s="170" t="s">
        <v>149</v>
      </c>
      <c r="GPZ28" s="170" t="s">
        <v>150</v>
      </c>
      <c r="GQA28" s="170">
        <v>5</v>
      </c>
      <c r="GQB28" s="170">
        <v>12.97</v>
      </c>
      <c r="GQC28" s="170">
        <f>ROUNDDOWN(GQB28*($I$10+1),2)</f>
        <v>65.489999999999995</v>
      </c>
      <c r="GQD28" s="170">
        <f>GQA28*GQC28</f>
        <v>327.45</v>
      </c>
      <c r="GQE28" s="170" t="s">
        <v>148</v>
      </c>
      <c r="GQF28" s="170">
        <v>12376</v>
      </c>
      <c r="GQG28" s="170" t="s">
        <v>149</v>
      </c>
      <c r="GQH28" s="170" t="s">
        <v>150</v>
      </c>
      <c r="GQI28" s="170">
        <v>5</v>
      </c>
      <c r="GQJ28" s="170">
        <v>12.97</v>
      </c>
      <c r="GQK28" s="170">
        <f>ROUNDDOWN(GQJ28*($I$10+1),2)</f>
        <v>65.489999999999995</v>
      </c>
      <c r="GQL28" s="170">
        <f>GQI28*GQK28</f>
        <v>327.45</v>
      </c>
      <c r="GQM28" s="170" t="s">
        <v>148</v>
      </c>
      <c r="GQN28" s="170">
        <v>12376</v>
      </c>
      <c r="GQO28" s="170" t="s">
        <v>149</v>
      </c>
      <c r="GQP28" s="170" t="s">
        <v>150</v>
      </c>
      <c r="GQQ28" s="170">
        <v>5</v>
      </c>
      <c r="GQR28" s="170">
        <v>12.97</v>
      </c>
      <c r="GQS28" s="170">
        <f>ROUNDDOWN(GQR28*($I$10+1),2)</f>
        <v>65.489999999999995</v>
      </c>
      <c r="GQT28" s="170">
        <f>GQQ28*GQS28</f>
        <v>327.45</v>
      </c>
      <c r="GQU28" s="170" t="s">
        <v>148</v>
      </c>
      <c r="GQV28" s="170">
        <v>12376</v>
      </c>
      <c r="GQW28" s="170" t="s">
        <v>149</v>
      </c>
      <c r="GQX28" s="170" t="s">
        <v>150</v>
      </c>
      <c r="GQY28" s="170">
        <v>5</v>
      </c>
      <c r="GQZ28" s="170">
        <v>12.97</v>
      </c>
      <c r="GRA28" s="170">
        <f>ROUNDDOWN(GQZ28*($I$10+1),2)</f>
        <v>65.489999999999995</v>
      </c>
      <c r="GRB28" s="170">
        <f>GQY28*GRA28</f>
        <v>327.45</v>
      </c>
      <c r="GRC28" s="170" t="s">
        <v>148</v>
      </c>
      <c r="GRD28" s="170">
        <v>12376</v>
      </c>
      <c r="GRE28" s="170" t="s">
        <v>149</v>
      </c>
      <c r="GRF28" s="170" t="s">
        <v>150</v>
      </c>
      <c r="GRG28" s="170">
        <v>5</v>
      </c>
      <c r="GRH28" s="170">
        <v>12.97</v>
      </c>
      <c r="GRI28" s="170">
        <f>ROUNDDOWN(GRH28*($I$10+1),2)</f>
        <v>65.489999999999995</v>
      </c>
      <c r="GRJ28" s="170">
        <f>GRG28*GRI28</f>
        <v>327.45</v>
      </c>
      <c r="GRK28" s="170" t="s">
        <v>148</v>
      </c>
      <c r="GRL28" s="170">
        <v>12376</v>
      </c>
      <c r="GRM28" s="170" t="s">
        <v>149</v>
      </c>
      <c r="GRN28" s="170" t="s">
        <v>150</v>
      </c>
      <c r="GRO28" s="170">
        <v>5</v>
      </c>
      <c r="GRP28" s="170">
        <v>12.97</v>
      </c>
      <c r="GRQ28" s="170">
        <f>ROUNDDOWN(GRP28*($I$10+1),2)</f>
        <v>65.489999999999995</v>
      </c>
      <c r="GRR28" s="170">
        <f>GRO28*GRQ28</f>
        <v>327.45</v>
      </c>
      <c r="GRS28" s="170" t="s">
        <v>148</v>
      </c>
      <c r="GRT28" s="170">
        <v>12376</v>
      </c>
      <c r="GRU28" s="170" t="s">
        <v>149</v>
      </c>
      <c r="GRV28" s="170" t="s">
        <v>150</v>
      </c>
      <c r="GRW28" s="170">
        <v>5</v>
      </c>
      <c r="GRX28" s="170">
        <v>12.97</v>
      </c>
      <c r="GRY28" s="170">
        <f>ROUNDDOWN(GRX28*($I$10+1),2)</f>
        <v>65.489999999999995</v>
      </c>
      <c r="GRZ28" s="170">
        <f>GRW28*GRY28</f>
        <v>327.45</v>
      </c>
      <c r="GSA28" s="170" t="s">
        <v>148</v>
      </c>
      <c r="GSB28" s="170">
        <v>12376</v>
      </c>
      <c r="GSC28" s="170" t="s">
        <v>149</v>
      </c>
      <c r="GSD28" s="170" t="s">
        <v>150</v>
      </c>
      <c r="GSE28" s="170">
        <v>5</v>
      </c>
      <c r="GSF28" s="170">
        <v>12.97</v>
      </c>
      <c r="GSG28" s="170">
        <f>ROUNDDOWN(GSF28*($I$10+1),2)</f>
        <v>65.489999999999995</v>
      </c>
      <c r="GSH28" s="170">
        <f>GSE28*GSG28</f>
        <v>327.45</v>
      </c>
      <c r="GSI28" s="170" t="s">
        <v>148</v>
      </c>
      <c r="GSJ28" s="170">
        <v>12376</v>
      </c>
      <c r="GSK28" s="170" t="s">
        <v>149</v>
      </c>
      <c r="GSL28" s="170" t="s">
        <v>150</v>
      </c>
      <c r="GSM28" s="170">
        <v>5</v>
      </c>
      <c r="GSN28" s="170">
        <v>12.97</v>
      </c>
      <c r="GSO28" s="170">
        <f>ROUNDDOWN(GSN28*($I$10+1),2)</f>
        <v>65.489999999999995</v>
      </c>
      <c r="GSP28" s="170">
        <f>GSM28*GSO28</f>
        <v>327.45</v>
      </c>
      <c r="GSQ28" s="170" t="s">
        <v>148</v>
      </c>
      <c r="GSR28" s="170">
        <v>12376</v>
      </c>
      <c r="GSS28" s="170" t="s">
        <v>149</v>
      </c>
      <c r="GST28" s="170" t="s">
        <v>150</v>
      </c>
      <c r="GSU28" s="170">
        <v>5</v>
      </c>
      <c r="GSV28" s="170">
        <v>12.97</v>
      </c>
      <c r="GSW28" s="170">
        <f>ROUNDDOWN(GSV28*($I$10+1),2)</f>
        <v>65.489999999999995</v>
      </c>
      <c r="GSX28" s="170">
        <f>GSU28*GSW28</f>
        <v>327.45</v>
      </c>
      <c r="GSY28" s="170" t="s">
        <v>148</v>
      </c>
      <c r="GSZ28" s="170">
        <v>12376</v>
      </c>
      <c r="GTA28" s="170" t="s">
        <v>149</v>
      </c>
      <c r="GTB28" s="170" t="s">
        <v>150</v>
      </c>
      <c r="GTC28" s="170">
        <v>5</v>
      </c>
      <c r="GTD28" s="170">
        <v>12.97</v>
      </c>
      <c r="GTE28" s="170">
        <f>ROUNDDOWN(GTD28*($I$10+1),2)</f>
        <v>65.489999999999995</v>
      </c>
      <c r="GTF28" s="170">
        <f>GTC28*GTE28</f>
        <v>327.45</v>
      </c>
      <c r="GTG28" s="170" t="s">
        <v>148</v>
      </c>
      <c r="GTH28" s="170">
        <v>12376</v>
      </c>
      <c r="GTI28" s="170" t="s">
        <v>149</v>
      </c>
      <c r="GTJ28" s="170" t="s">
        <v>150</v>
      </c>
      <c r="GTK28" s="170">
        <v>5</v>
      </c>
      <c r="GTL28" s="170">
        <v>12.97</v>
      </c>
      <c r="GTM28" s="170">
        <f>ROUNDDOWN(GTL28*($I$10+1),2)</f>
        <v>65.489999999999995</v>
      </c>
      <c r="GTN28" s="170">
        <f>GTK28*GTM28</f>
        <v>327.45</v>
      </c>
      <c r="GTO28" s="170" t="s">
        <v>148</v>
      </c>
      <c r="GTP28" s="170">
        <v>12376</v>
      </c>
      <c r="GTQ28" s="170" t="s">
        <v>149</v>
      </c>
      <c r="GTR28" s="170" t="s">
        <v>150</v>
      </c>
      <c r="GTS28" s="170">
        <v>5</v>
      </c>
      <c r="GTT28" s="170">
        <v>12.97</v>
      </c>
      <c r="GTU28" s="170">
        <f>ROUNDDOWN(GTT28*($I$10+1),2)</f>
        <v>65.489999999999995</v>
      </c>
      <c r="GTV28" s="170">
        <f>GTS28*GTU28</f>
        <v>327.45</v>
      </c>
      <c r="GTW28" s="170" t="s">
        <v>148</v>
      </c>
      <c r="GTX28" s="170">
        <v>12376</v>
      </c>
      <c r="GTY28" s="170" t="s">
        <v>149</v>
      </c>
      <c r="GTZ28" s="170" t="s">
        <v>150</v>
      </c>
      <c r="GUA28" s="170">
        <v>5</v>
      </c>
      <c r="GUB28" s="170">
        <v>12.97</v>
      </c>
      <c r="GUC28" s="170">
        <f>ROUNDDOWN(GUB28*($I$10+1),2)</f>
        <v>65.489999999999995</v>
      </c>
      <c r="GUD28" s="170">
        <f>GUA28*GUC28</f>
        <v>327.45</v>
      </c>
      <c r="GUE28" s="170" t="s">
        <v>148</v>
      </c>
      <c r="GUF28" s="170">
        <v>12376</v>
      </c>
      <c r="GUG28" s="170" t="s">
        <v>149</v>
      </c>
      <c r="GUH28" s="170" t="s">
        <v>150</v>
      </c>
      <c r="GUI28" s="170">
        <v>5</v>
      </c>
      <c r="GUJ28" s="170">
        <v>12.97</v>
      </c>
      <c r="GUK28" s="170">
        <f>ROUNDDOWN(GUJ28*($I$10+1),2)</f>
        <v>65.489999999999995</v>
      </c>
      <c r="GUL28" s="170">
        <f>GUI28*GUK28</f>
        <v>327.45</v>
      </c>
      <c r="GUM28" s="170" t="s">
        <v>148</v>
      </c>
      <c r="GUN28" s="170">
        <v>12376</v>
      </c>
      <c r="GUO28" s="170" t="s">
        <v>149</v>
      </c>
      <c r="GUP28" s="170" t="s">
        <v>150</v>
      </c>
      <c r="GUQ28" s="170">
        <v>5</v>
      </c>
      <c r="GUR28" s="170">
        <v>12.97</v>
      </c>
      <c r="GUS28" s="170">
        <f>ROUNDDOWN(GUR28*($I$10+1),2)</f>
        <v>65.489999999999995</v>
      </c>
      <c r="GUT28" s="170">
        <f>GUQ28*GUS28</f>
        <v>327.45</v>
      </c>
      <c r="GUU28" s="170" t="s">
        <v>148</v>
      </c>
      <c r="GUV28" s="170">
        <v>12376</v>
      </c>
      <c r="GUW28" s="170" t="s">
        <v>149</v>
      </c>
      <c r="GUX28" s="170" t="s">
        <v>150</v>
      </c>
      <c r="GUY28" s="170">
        <v>5</v>
      </c>
      <c r="GUZ28" s="170">
        <v>12.97</v>
      </c>
      <c r="GVA28" s="170">
        <f>ROUNDDOWN(GUZ28*($I$10+1),2)</f>
        <v>65.489999999999995</v>
      </c>
      <c r="GVB28" s="170">
        <f>GUY28*GVA28</f>
        <v>327.45</v>
      </c>
      <c r="GVC28" s="170" t="s">
        <v>148</v>
      </c>
      <c r="GVD28" s="170">
        <v>12376</v>
      </c>
      <c r="GVE28" s="170" t="s">
        <v>149</v>
      </c>
      <c r="GVF28" s="170" t="s">
        <v>150</v>
      </c>
      <c r="GVG28" s="170">
        <v>5</v>
      </c>
      <c r="GVH28" s="170">
        <v>12.97</v>
      </c>
      <c r="GVI28" s="170">
        <f>ROUNDDOWN(GVH28*($I$10+1),2)</f>
        <v>65.489999999999995</v>
      </c>
      <c r="GVJ28" s="170">
        <f>GVG28*GVI28</f>
        <v>327.45</v>
      </c>
      <c r="GVK28" s="170" t="s">
        <v>148</v>
      </c>
      <c r="GVL28" s="170">
        <v>12376</v>
      </c>
      <c r="GVM28" s="170" t="s">
        <v>149</v>
      </c>
      <c r="GVN28" s="170" t="s">
        <v>150</v>
      </c>
      <c r="GVO28" s="170">
        <v>5</v>
      </c>
      <c r="GVP28" s="170">
        <v>12.97</v>
      </c>
      <c r="GVQ28" s="170">
        <f>ROUNDDOWN(GVP28*($I$10+1),2)</f>
        <v>65.489999999999995</v>
      </c>
      <c r="GVR28" s="170">
        <f>GVO28*GVQ28</f>
        <v>327.45</v>
      </c>
      <c r="GVS28" s="170" t="s">
        <v>148</v>
      </c>
      <c r="GVT28" s="170">
        <v>12376</v>
      </c>
      <c r="GVU28" s="170" t="s">
        <v>149</v>
      </c>
      <c r="GVV28" s="170" t="s">
        <v>150</v>
      </c>
      <c r="GVW28" s="170">
        <v>5</v>
      </c>
      <c r="GVX28" s="170">
        <v>12.97</v>
      </c>
      <c r="GVY28" s="170">
        <f>ROUNDDOWN(GVX28*($I$10+1),2)</f>
        <v>65.489999999999995</v>
      </c>
      <c r="GVZ28" s="170">
        <f>GVW28*GVY28</f>
        <v>327.45</v>
      </c>
      <c r="GWA28" s="170" t="s">
        <v>148</v>
      </c>
      <c r="GWB28" s="170">
        <v>12376</v>
      </c>
      <c r="GWC28" s="170" t="s">
        <v>149</v>
      </c>
      <c r="GWD28" s="170" t="s">
        <v>150</v>
      </c>
      <c r="GWE28" s="170">
        <v>5</v>
      </c>
      <c r="GWF28" s="170">
        <v>12.97</v>
      </c>
      <c r="GWG28" s="170">
        <f>ROUNDDOWN(GWF28*($I$10+1),2)</f>
        <v>65.489999999999995</v>
      </c>
      <c r="GWH28" s="170">
        <f>GWE28*GWG28</f>
        <v>327.45</v>
      </c>
      <c r="GWI28" s="170" t="s">
        <v>148</v>
      </c>
      <c r="GWJ28" s="170">
        <v>12376</v>
      </c>
      <c r="GWK28" s="170" t="s">
        <v>149</v>
      </c>
      <c r="GWL28" s="170" t="s">
        <v>150</v>
      </c>
      <c r="GWM28" s="170">
        <v>5</v>
      </c>
      <c r="GWN28" s="170">
        <v>12.97</v>
      </c>
      <c r="GWO28" s="170">
        <f>ROUNDDOWN(GWN28*($I$10+1),2)</f>
        <v>65.489999999999995</v>
      </c>
      <c r="GWP28" s="170">
        <f>GWM28*GWO28</f>
        <v>327.45</v>
      </c>
      <c r="GWQ28" s="170" t="s">
        <v>148</v>
      </c>
      <c r="GWR28" s="170">
        <v>12376</v>
      </c>
      <c r="GWS28" s="170" t="s">
        <v>149</v>
      </c>
      <c r="GWT28" s="170" t="s">
        <v>150</v>
      </c>
      <c r="GWU28" s="170">
        <v>5</v>
      </c>
      <c r="GWV28" s="170">
        <v>12.97</v>
      </c>
      <c r="GWW28" s="170">
        <f>ROUNDDOWN(GWV28*($I$10+1),2)</f>
        <v>65.489999999999995</v>
      </c>
      <c r="GWX28" s="170">
        <f>GWU28*GWW28</f>
        <v>327.45</v>
      </c>
      <c r="GWY28" s="170" t="s">
        <v>148</v>
      </c>
      <c r="GWZ28" s="170">
        <v>12376</v>
      </c>
      <c r="GXA28" s="170" t="s">
        <v>149</v>
      </c>
      <c r="GXB28" s="170" t="s">
        <v>150</v>
      </c>
      <c r="GXC28" s="170">
        <v>5</v>
      </c>
      <c r="GXD28" s="170">
        <v>12.97</v>
      </c>
      <c r="GXE28" s="170">
        <f>ROUNDDOWN(GXD28*($I$10+1),2)</f>
        <v>65.489999999999995</v>
      </c>
      <c r="GXF28" s="170">
        <f>GXC28*GXE28</f>
        <v>327.45</v>
      </c>
      <c r="GXG28" s="170" t="s">
        <v>148</v>
      </c>
      <c r="GXH28" s="170">
        <v>12376</v>
      </c>
      <c r="GXI28" s="170" t="s">
        <v>149</v>
      </c>
      <c r="GXJ28" s="170" t="s">
        <v>150</v>
      </c>
      <c r="GXK28" s="170">
        <v>5</v>
      </c>
      <c r="GXL28" s="170">
        <v>12.97</v>
      </c>
      <c r="GXM28" s="170">
        <f>ROUNDDOWN(GXL28*($I$10+1),2)</f>
        <v>65.489999999999995</v>
      </c>
      <c r="GXN28" s="170">
        <f>GXK28*GXM28</f>
        <v>327.45</v>
      </c>
      <c r="GXO28" s="170" t="s">
        <v>148</v>
      </c>
      <c r="GXP28" s="170">
        <v>12376</v>
      </c>
      <c r="GXQ28" s="170" t="s">
        <v>149</v>
      </c>
      <c r="GXR28" s="170" t="s">
        <v>150</v>
      </c>
      <c r="GXS28" s="170">
        <v>5</v>
      </c>
      <c r="GXT28" s="170">
        <v>12.97</v>
      </c>
      <c r="GXU28" s="170">
        <f>ROUNDDOWN(GXT28*($I$10+1),2)</f>
        <v>65.489999999999995</v>
      </c>
      <c r="GXV28" s="170">
        <f>GXS28*GXU28</f>
        <v>327.45</v>
      </c>
      <c r="GXW28" s="170" t="s">
        <v>148</v>
      </c>
      <c r="GXX28" s="170">
        <v>12376</v>
      </c>
      <c r="GXY28" s="170" t="s">
        <v>149</v>
      </c>
      <c r="GXZ28" s="170" t="s">
        <v>150</v>
      </c>
      <c r="GYA28" s="170">
        <v>5</v>
      </c>
      <c r="GYB28" s="170">
        <v>12.97</v>
      </c>
      <c r="GYC28" s="170">
        <f>ROUNDDOWN(GYB28*($I$10+1),2)</f>
        <v>65.489999999999995</v>
      </c>
      <c r="GYD28" s="170">
        <f>GYA28*GYC28</f>
        <v>327.45</v>
      </c>
      <c r="GYE28" s="170" t="s">
        <v>148</v>
      </c>
      <c r="GYF28" s="170">
        <v>12376</v>
      </c>
      <c r="GYG28" s="170" t="s">
        <v>149</v>
      </c>
      <c r="GYH28" s="170" t="s">
        <v>150</v>
      </c>
      <c r="GYI28" s="170">
        <v>5</v>
      </c>
      <c r="GYJ28" s="170">
        <v>12.97</v>
      </c>
      <c r="GYK28" s="170">
        <f>ROUNDDOWN(GYJ28*($I$10+1),2)</f>
        <v>65.489999999999995</v>
      </c>
      <c r="GYL28" s="170">
        <f>GYI28*GYK28</f>
        <v>327.45</v>
      </c>
      <c r="GYM28" s="170" t="s">
        <v>148</v>
      </c>
      <c r="GYN28" s="170">
        <v>12376</v>
      </c>
      <c r="GYO28" s="170" t="s">
        <v>149</v>
      </c>
      <c r="GYP28" s="170" t="s">
        <v>150</v>
      </c>
      <c r="GYQ28" s="170">
        <v>5</v>
      </c>
      <c r="GYR28" s="170">
        <v>12.97</v>
      </c>
      <c r="GYS28" s="170">
        <f>ROUNDDOWN(GYR28*($I$10+1),2)</f>
        <v>65.489999999999995</v>
      </c>
      <c r="GYT28" s="170">
        <f>GYQ28*GYS28</f>
        <v>327.45</v>
      </c>
      <c r="GYU28" s="170" t="s">
        <v>148</v>
      </c>
      <c r="GYV28" s="170">
        <v>12376</v>
      </c>
      <c r="GYW28" s="170" t="s">
        <v>149</v>
      </c>
      <c r="GYX28" s="170" t="s">
        <v>150</v>
      </c>
      <c r="GYY28" s="170">
        <v>5</v>
      </c>
      <c r="GYZ28" s="170">
        <v>12.97</v>
      </c>
      <c r="GZA28" s="170">
        <f>ROUNDDOWN(GYZ28*($I$10+1),2)</f>
        <v>65.489999999999995</v>
      </c>
      <c r="GZB28" s="170">
        <f>GYY28*GZA28</f>
        <v>327.45</v>
      </c>
      <c r="GZC28" s="170" t="s">
        <v>148</v>
      </c>
      <c r="GZD28" s="170">
        <v>12376</v>
      </c>
      <c r="GZE28" s="170" t="s">
        <v>149</v>
      </c>
      <c r="GZF28" s="170" t="s">
        <v>150</v>
      </c>
      <c r="GZG28" s="170">
        <v>5</v>
      </c>
      <c r="GZH28" s="170">
        <v>12.97</v>
      </c>
      <c r="GZI28" s="170">
        <f>ROUNDDOWN(GZH28*($I$10+1),2)</f>
        <v>65.489999999999995</v>
      </c>
      <c r="GZJ28" s="170">
        <f>GZG28*GZI28</f>
        <v>327.45</v>
      </c>
      <c r="GZK28" s="170" t="s">
        <v>148</v>
      </c>
      <c r="GZL28" s="170">
        <v>12376</v>
      </c>
      <c r="GZM28" s="170" t="s">
        <v>149</v>
      </c>
      <c r="GZN28" s="170" t="s">
        <v>150</v>
      </c>
      <c r="GZO28" s="170">
        <v>5</v>
      </c>
      <c r="GZP28" s="170">
        <v>12.97</v>
      </c>
      <c r="GZQ28" s="170">
        <f>ROUNDDOWN(GZP28*($I$10+1),2)</f>
        <v>65.489999999999995</v>
      </c>
      <c r="GZR28" s="170">
        <f>GZO28*GZQ28</f>
        <v>327.45</v>
      </c>
      <c r="GZS28" s="170" t="s">
        <v>148</v>
      </c>
      <c r="GZT28" s="170">
        <v>12376</v>
      </c>
      <c r="GZU28" s="170" t="s">
        <v>149</v>
      </c>
      <c r="GZV28" s="170" t="s">
        <v>150</v>
      </c>
      <c r="GZW28" s="170">
        <v>5</v>
      </c>
      <c r="GZX28" s="170">
        <v>12.97</v>
      </c>
      <c r="GZY28" s="170">
        <f>ROUNDDOWN(GZX28*($I$10+1),2)</f>
        <v>65.489999999999995</v>
      </c>
      <c r="GZZ28" s="170">
        <f>GZW28*GZY28</f>
        <v>327.45</v>
      </c>
      <c r="HAA28" s="170" t="s">
        <v>148</v>
      </c>
      <c r="HAB28" s="170">
        <v>12376</v>
      </c>
      <c r="HAC28" s="170" t="s">
        <v>149</v>
      </c>
      <c r="HAD28" s="170" t="s">
        <v>150</v>
      </c>
      <c r="HAE28" s="170">
        <v>5</v>
      </c>
      <c r="HAF28" s="170">
        <v>12.97</v>
      </c>
      <c r="HAG28" s="170">
        <f>ROUNDDOWN(HAF28*($I$10+1),2)</f>
        <v>65.489999999999995</v>
      </c>
      <c r="HAH28" s="170">
        <f>HAE28*HAG28</f>
        <v>327.45</v>
      </c>
      <c r="HAI28" s="170" t="s">
        <v>148</v>
      </c>
      <c r="HAJ28" s="170">
        <v>12376</v>
      </c>
      <c r="HAK28" s="170" t="s">
        <v>149</v>
      </c>
      <c r="HAL28" s="170" t="s">
        <v>150</v>
      </c>
      <c r="HAM28" s="170">
        <v>5</v>
      </c>
      <c r="HAN28" s="170">
        <v>12.97</v>
      </c>
      <c r="HAO28" s="170">
        <f>ROUNDDOWN(HAN28*($I$10+1),2)</f>
        <v>65.489999999999995</v>
      </c>
      <c r="HAP28" s="170">
        <f>HAM28*HAO28</f>
        <v>327.45</v>
      </c>
      <c r="HAQ28" s="170" t="s">
        <v>148</v>
      </c>
      <c r="HAR28" s="170">
        <v>12376</v>
      </c>
      <c r="HAS28" s="170" t="s">
        <v>149</v>
      </c>
      <c r="HAT28" s="170" t="s">
        <v>150</v>
      </c>
      <c r="HAU28" s="170">
        <v>5</v>
      </c>
      <c r="HAV28" s="170">
        <v>12.97</v>
      </c>
      <c r="HAW28" s="170">
        <f>ROUNDDOWN(HAV28*($I$10+1),2)</f>
        <v>65.489999999999995</v>
      </c>
      <c r="HAX28" s="170">
        <f>HAU28*HAW28</f>
        <v>327.45</v>
      </c>
      <c r="HAY28" s="170" t="s">
        <v>148</v>
      </c>
      <c r="HAZ28" s="170">
        <v>12376</v>
      </c>
      <c r="HBA28" s="170" t="s">
        <v>149</v>
      </c>
      <c r="HBB28" s="170" t="s">
        <v>150</v>
      </c>
      <c r="HBC28" s="170">
        <v>5</v>
      </c>
      <c r="HBD28" s="170">
        <v>12.97</v>
      </c>
      <c r="HBE28" s="170">
        <f>ROUNDDOWN(HBD28*($I$10+1),2)</f>
        <v>65.489999999999995</v>
      </c>
      <c r="HBF28" s="170">
        <f>HBC28*HBE28</f>
        <v>327.45</v>
      </c>
      <c r="HBG28" s="170" t="s">
        <v>148</v>
      </c>
      <c r="HBH28" s="170">
        <v>12376</v>
      </c>
      <c r="HBI28" s="170" t="s">
        <v>149</v>
      </c>
      <c r="HBJ28" s="170" t="s">
        <v>150</v>
      </c>
      <c r="HBK28" s="170">
        <v>5</v>
      </c>
      <c r="HBL28" s="170">
        <v>12.97</v>
      </c>
      <c r="HBM28" s="170">
        <f>ROUNDDOWN(HBL28*($I$10+1),2)</f>
        <v>65.489999999999995</v>
      </c>
      <c r="HBN28" s="170">
        <f>HBK28*HBM28</f>
        <v>327.45</v>
      </c>
      <c r="HBO28" s="170" t="s">
        <v>148</v>
      </c>
      <c r="HBP28" s="170">
        <v>12376</v>
      </c>
      <c r="HBQ28" s="170" t="s">
        <v>149</v>
      </c>
      <c r="HBR28" s="170" t="s">
        <v>150</v>
      </c>
      <c r="HBS28" s="170">
        <v>5</v>
      </c>
      <c r="HBT28" s="170">
        <v>12.97</v>
      </c>
      <c r="HBU28" s="170">
        <f>ROUNDDOWN(HBT28*($I$10+1),2)</f>
        <v>65.489999999999995</v>
      </c>
      <c r="HBV28" s="170">
        <f>HBS28*HBU28</f>
        <v>327.45</v>
      </c>
      <c r="HBW28" s="170" t="s">
        <v>148</v>
      </c>
      <c r="HBX28" s="170">
        <v>12376</v>
      </c>
      <c r="HBY28" s="170" t="s">
        <v>149</v>
      </c>
      <c r="HBZ28" s="170" t="s">
        <v>150</v>
      </c>
      <c r="HCA28" s="170">
        <v>5</v>
      </c>
      <c r="HCB28" s="170">
        <v>12.97</v>
      </c>
      <c r="HCC28" s="170">
        <f>ROUNDDOWN(HCB28*($I$10+1),2)</f>
        <v>65.489999999999995</v>
      </c>
      <c r="HCD28" s="170">
        <f>HCA28*HCC28</f>
        <v>327.45</v>
      </c>
      <c r="HCE28" s="170" t="s">
        <v>148</v>
      </c>
      <c r="HCF28" s="170">
        <v>12376</v>
      </c>
      <c r="HCG28" s="170" t="s">
        <v>149</v>
      </c>
      <c r="HCH28" s="170" t="s">
        <v>150</v>
      </c>
      <c r="HCI28" s="170">
        <v>5</v>
      </c>
      <c r="HCJ28" s="170">
        <v>12.97</v>
      </c>
      <c r="HCK28" s="170">
        <f>ROUNDDOWN(HCJ28*($I$10+1),2)</f>
        <v>65.489999999999995</v>
      </c>
      <c r="HCL28" s="170">
        <f>HCI28*HCK28</f>
        <v>327.45</v>
      </c>
      <c r="HCM28" s="170" t="s">
        <v>148</v>
      </c>
      <c r="HCN28" s="170">
        <v>12376</v>
      </c>
      <c r="HCO28" s="170" t="s">
        <v>149</v>
      </c>
      <c r="HCP28" s="170" t="s">
        <v>150</v>
      </c>
      <c r="HCQ28" s="170">
        <v>5</v>
      </c>
      <c r="HCR28" s="170">
        <v>12.97</v>
      </c>
      <c r="HCS28" s="170">
        <f>ROUNDDOWN(HCR28*($I$10+1),2)</f>
        <v>65.489999999999995</v>
      </c>
      <c r="HCT28" s="170">
        <f>HCQ28*HCS28</f>
        <v>327.45</v>
      </c>
      <c r="HCU28" s="170" t="s">
        <v>148</v>
      </c>
      <c r="HCV28" s="170">
        <v>12376</v>
      </c>
      <c r="HCW28" s="170" t="s">
        <v>149</v>
      </c>
      <c r="HCX28" s="170" t="s">
        <v>150</v>
      </c>
      <c r="HCY28" s="170">
        <v>5</v>
      </c>
      <c r="HCZ28" s="170">
        <v>12.97</v>
      </c>
      <c r="HDA28" s="170">
        <f>ROUNDDOWN(HCZ28*($I$10+1),2)</f>
        <v>65.489999999999995</v>
      </c>
      <c r="HDB28" s="170">
        <f>HCY28*HDA28</f>
        <v>327.45</v>
      </c>
      <c r="HDC28" s="170" t="s">
        <v>148</v>
      </c>
      <c r="HDD28" s="170">
        <v>12376</v>
      </c>
      <c r="HDE28" s="170" t="s">
        <v>149</v>
      </c>
      <c r="HDF28" s="170" t="s">
        <v>150</v>
      </c>
      <c r="HDG28" s="170">
        <v>5</v>
      </c>
      <c r="HDH28" s="170">
        <v>12.97</v>
      </c>
      <c r="HDI28" s="170">
        <f>ROUNDDOWN(HDH28*($I$10+1),2)</f>
        <v>65.489999999999995</v>
      </c>
      <c r="HDJ28" s="170">
        <f>HDG28*HDI28</f>
        <v>327.45</v>
      </c>
      <c r="HDK28" s="170" t="s">
        <v>148</v>
      </c>
      <c r="HDL28" s="170">
        <v>12376</v>
      </c>
      <c r="HDM28" s="170" t="s">
        <v>149</v>
      </c>
      <c r="HDN28" s="170" t="s">
        <v>150</v>
      </c>
      <c r="HDO28" s="170">
        <v>5</v>
      </c>
      <c r="HDP28" s="170">
        <v>12.97</v>
      </c>
      <c r="HDQ28" s="170">
        <f>ROUNDDOWN(HDP28*($I$10+1),2)</f>
        <v>65.489999999999995</v>
      </c>
      <c r="HDR28" s="170">
        <f>HDO28*HDQ28</f>
        <v>327.45</v>
      </c>
      <c r="HDS28" s="170" t="s">
        <v>148</v>
      </c>
      <c r="HDT28" s="170">
        <v>12376</v>
      </c>
      <c r="HDU28" s="170" t="s">
        <v>149</v>
      </c>
      <c r="HDV28" s="170" t="s">
        <v>150</v>
      </c>
      <c r="HDW28" s="170">
        <v>5</v>
      </c>
      <c r="HDX28" s="170">
        <v>12.97</v>
      </c>
      <c r="HDY28" s="170">
        <f>ROUNDDOWN(HDX28*($I$10+1),2)</f>
        <v>65.489999999999995</v>
      </c>
      <c r="HDZ28" s="170">
        <f>HDW28*HDY28</f>
        <v>327.45</v>
      </c>
      <c r="HEA28" s="170" t="s">
        <v>148</v>
      </c>
      <c r="HEB28" s="170">
        <v>12376</v>
      </c>
      <c r="HEC28" s="170" t="s">
        <v>149</v>
      </c>
      <c r="HED28" s="170" t="s">
        <v>150</v>
      </c>
      <c r="HEE28" s="170">
        <v>5</v>
      </c>
      <c r="HEF28" s="170">
        <v>12.97</v>
      </c>
      <c r="HEG28" s="170">
        <f>ROUNDDOWN(HEF28*($I$10+1),2)</f>
        <v>65.489999999999995</v>
      </c>
      <c r="HEH28" s="170">
        <f>HEE28*HEG28</f>
        <v>327.45</v>
      </c>
      <c r="HEI28" s="170" t="s">
        <v>148</v>
      </c>
      <c r="HEJ28" s="170">
        <v>12376</v>
      </c>
      <c r="HEK28" s="170" t="s">
        <v>149</v>
      </c>
      <c r="HEL28" s="170" t="s">
        <v>150</v>
      </c>
      <c r="HEM28" s="170">
        <v>5</v>
      </c>
      <c r="HEN28" s="170">
        <v>12.97</v>
      </c>
      <c r="HEO28" s="170">
        <f>ROUNDDOWN(HEN28*($I$10+1),2)</f>
        <v>65.489999999999995</v>
      </c>
      <c r="HEP28" s="170">
        <f>HEM28*HEO28</f>
        <v>327.45</v>
      </c>
      <c r="HEQ28" s="170" t="s">
        <v>148</v>
      </c>
      <c r="HER28" s="170">
        <v>12376</v>
      </c>
      <c r="HES28" s="170" t="s">
        <v>149</v>
      </c>
      <c r="HET28" s="170" t="s">
        <v>150</v>
      </c>
      <c r="HEU28" s="170">
        <v>5</v>
      </c>
      <c r="HEV28" s="170">
        <v>12.97</v>
      </c>
      <c r="HEW28" s="170">
        <f>ROUNDDOWN(HEV28*($I$10+1),2)</f>
        <v>65.489999999999995</v>
      </c>
      <c r="HEX28" s="170">
        <f>HEU28*HEW28</f>
        <v>327.45</v>
      </c>
      <c r="HEY28" s="170" t="s">
        <v>148</v>
      </c>
      <c r="HEZ28" s="170">
        <v>12376</v>
      </c>
      <c r="HFA28" s="170" t="s">
        <v>149</v>
      </c>
      <c r="HFB28" s="170" t="s">
        <v>150</v>
      </c>
      <c r="HFC28" s="170">
        <v>5</v>
      </c>
      <c r="HFD28" s="170">
        <v>12.97</v>
      </c>
      <c r="HFE28" s="170">
        <f>ROUNDDOWN(HFD28*($I$10+1),2)</f>
        <v>65.489999999999995</v>
      </c>
      <c r="HFF28" s="170">
        <f>HFC28*HFE28</f>
        <v>327.45</v>
      </c>
      <c r="HFG28" s="170" t="s">
        <v>148</v>
      </c>
      <c r="HFH28" s="170">
        <v>12376</v>
      </c>
      <c r="HFI28" s="170" t="s">
        <v>149</v>
      </c>
      <c r="HFJ28" s="170" t="s">
        <v>150</v>
      </c>
      <c r="HFK28" s="170">
        <v>5</v>
      </c>
      <c r="HFL28" s="170">
        <v>12.97</v>
      </c>
      <c r="HFM28" s="170">
        <f>ROUNDDOWN(HFL28*($I$10+1),2)</f>
        <v>65.489999999999995</v>
      </c>
      <c r="HFN28" s="170">
        <f>HFK28*HFM28</f>
        <v>327.45</v>
      </c>
      <c r="HFO28" s="170" t="s">
        <v>148</v>
      </c>
      <c r="HFP28" s="170">
        <v>12376</v>
      </c>
      <c r="HFQ28" s="170" t="s">
        <v>149</v>
      </c>
      <c r="HFR28" s="170" t="s">
        <v>150</v>
      </c>
      <c r="HFS28" s="170">
        <v>5</v>
      </c>
      <c r="HFT28" s="170">
        <v>12.97</v>
      </c>
      <c r="HFU28" s="170">
        <f>ROUNDDOWN(HFT28*($I$10+1),2)</f>
        <v>65.489999999999995</v>
      </c>
      <c r="HFV28" s="170">
        <f>HFS28*HFU28</f>
        <v>327.45</v>
      </c>
      <c r="HFW28" s="170" t="s">
        <v>148</v>
      </c>
      <c r="HFX28" s="170">
        <v>12376</v>
      </c>
      <c r="HFY28" s="170" t="s">
        <v>149</v>
      </c>
      <c r="HFZ28" s="170" t="s">
        <v>150</v>
      </c>
      <c r="HGA28" s="170">
        <v>5</v>
      </c>
      <c r="HGB28" s="170">
        <v>12.97</v>
      </c>
      <c r="HGC28" s="170">
        <f>ROUNDDOWN(HGB28*($I$10+1),2)</f>
        <v>65.489999999999995</v>
      </c>
      <c r="HGD28" s="170">
        <f>HGA28*HGC28</f>
        <v>327.45</v>
      </c>
      <c r="HGE28" s="170" t="s">
        <v>148</v>
      </c>
      <c r="HGF28" s="170">
        <v>12376</v>
      </c>
      <c r="HGG28" s="170" t="s">
        <v>149</v>
      </c>
      <c r="HGH28" s="170" t="s">
        <v>150</v>
      </c>
      <c r="HGI28" s="170">
        <v>5</v>
      </c>
      <c r="HGJ28" s="170">
        <v>12.97</v>
      </c>
      <c r="HGK28" s="170">
        <f>ROUNDDOWN(HGJ28*($I$10+1),2)</f>
        <v>65.489999999999995</v>
      </c>
      <c r="HGL28" s="170">
        <f>HGI28*HGK28</f>
        <v>327.45</v>
      </c>
      <c r="HGM28" s="170" t="s">
        <v>148</v>
      </c>
      <c r="HGN28" s="170">
        <v>12376</v>
      </c>
      <c r="HGO28" s="170" t="s">
        <v>149</v>
      </c>
      <c r="HGP28" s="170" t="s">
        <v>150</v>
      </c>
      <c r="HGQ28" s="170">
        <v>5</v>
      </c>
      <c r="HGR28" s="170">
        <v>12.97</v>
      </c>
      <c r="HGS28" s="170">
        <f>ROUNDDOWN(HGR28*($I$10+1),2)</f>
        <v>65.489999999999995</v>
      </c>
      <c r="HGT28" s="170">
        <f>HGQ28*HGS28</f>
        <v>327.45</v>
      </c>
      <c r="HGU28" s="170" t="s">
        <v>148</v>
      </c>
      <c r="HGV28" s="170">
        <v>12376</v>
      </c>
      <c r="HGW28" s="170" t="s">
        <v>149</v>
      </c>
      <c r="HGX28" s="170" t="s">
        <v>150</v>
      </c>
      <c r="HGY28" s="170">
        <v>5</v>
      </c>
      <c r="HGZ28" s="170">
        <v>12.97</v>
      </c>
      <c r="HHA28" s="170">
        <f>ROUNDDOWN(HGZ28*($I$10+1),2)</f>
        <v>65.489999999999995</v>
      </c>
      <c r="HHB28" s="170">
        <f>HGY28*HHA28</f>
        <v>327.45</v>
      </c>
      <c r="HHC28" s="170" t="s">
        <v>148</v>
      </c>
      <c r="HHD28" s="170">
        <v>12376</v>
      </c>
      <c r="HHE28" s="170" t="s">
        <v>149</v>
      </c>
      <c r="HHF28" s="170" t="s">
        <v>150</v>
      </c>
      <c r="HHG28" s="170">
        <v>5</v>
      </c>
      <c r="HHH28" s="170">
        <v>12.97</v>
      </c>
      <c r="HHI28" s="170">
        <f>ROUNDDOWN(HHH28*($I$10+1),2)</f>
        <v>65.489999999999995</v>
      </c>
      <c r="HHJ28" s="170">
        <f>HHG28*HHI28</f>
        <v>327.45</v>
      </c>
      <c r="HHK28" s="170" t="s">
        <v>148</v>
      </c>
      <c r="HHL28" s="170">
        <v>12376</v>
      </c>
      <c r="HHM28" s="170" t="s">
        <v>149</v>
      </c>
      <c r="HHN28" s="170" t="s">
        <v>150</v>
      </c>
      <c r="HHO28" s="170">
        <v>5</v>
      </c>
      <c r="HHP28" s="170">
        <v>12.97</v>
      </c>
      <c r="HHQ28" s="170">
        <f>ROUNDDOWN(HHP28*($I$10+1),2)</f>
        <v>65.489999999999995</v>
      </c>
      <c r="HHR28" s="170">
        <f>HHO28*HHQ28</f>
        <v>327.45</v>
      </c>
      <c r="HHS28" s="170" t="s">
        <v>148</v>
      </c>
      <c r="HHT28" s="170">
        <v>12376</v>
      </c>
      <c r="HHU28" s="170" t="s">
        <v>149</v>
      </c>
      <c r="HHV28" s="170" t="s">
        <v>150</v>
      </c>
      <c r="HHW28" s="170">
        <v>5</v>
      </c>
      <c r="HHX28" s="170">
        <v>12.97</v>
      </c>
      <c r="HHY28" s="170">
        <f>ROUNDDOWN(HHX28*($I$10+1),2)</f>
        <v>65.489999999999995</v>
      </c>
      <c r="HHZ28" s="170">
        <f>HHW28*HHY28</f>
        <v>327.45</v>
      </c>
      <c r="HIA28" s="170" t="s">
        <v>148</v>
      </c>
      <c r="HIB28" s="170">
        <v>12376</v>
      </c>
      <c r="HIC28" s="170" t="s">
        <v>149</v>
      </c>
      <c r="HID28" s="170" t="s">
        <v>150</v>
      </c>
      <c r="HIE28" s="170">
        <v>5</v>
      </c>
      <c r="HIF28" s="170">
        <v>12.97</v>
      </c>
      <c r="HIG28" s="170">
        <f>ROUNDDOWN(HIF28*($I$10+1),2)</f>
        <v>65.489999999999995</v>
      </c>
      <c r="HIH28" s="170">
        <f>HIE28*HIG28</f>
        <v>327.45</v>
      </c>
      <c r="HII28" s="170" t="s">
        <v>148</v>
      </c>
      <c r="HIJ28" s="170">
        <v>12376</v>
      </c>
      <c r="HIK28" s="170" t="s">
        <v>149</v>
      </c>
      <c r="HIL28" s="170" t="s">
        <v>150</v>
      </c>
      <c r="HIM28" s="170">
        <v>5</v>
      </c>
      <c r="HIN28" s="170">
        <v>12.97</v>
      </c>
      <c r="HIO28" s="170">
        <f>ROUNDDOWN(HIN28*($I$10+1),2)</f>
        <v>65.489999999999995</v>
      </c>
      <c r="HIP28" s="170">
        <f>HIM28*HIO28</f>
        <v>327.45</v>
      </c>
      <c r="HIQ28" s="170" t="s">
        <v>148</v>
      </c>
      <c r="HIR28" s="170">
        <v>12376</v>
      </c>
      <c r="HIS28" s="170" t="s">
        <v>149</v>
      </c>
      <c r="HIT28" s="170" t="s">
        <v>150</v>
      </c>
      <c r="HIU28" s="170">
        <v>5</v>
      </c>
      <c r="HIV28" s="170">
        <v>12.97</v>
      </c>
      <c r="HIW28" s="170">
        <f>ROUNDDOWN(HIV28*($I$10+1),2)</f>
        <v>65.489999999999995</v>
      </c>
      <c r="HIX28" s="170">
        <f>HIU28*HIW28</f>
        <v>327.45</v>
      </c>
      <c r="HIY28" s="170" t="s">
        <v>148</v>
      </c>
      <c r="HIZ28" s="170">
        <v>12376</v>
      </c>
      <c r="HJA28" s="170" t="s">
        <v>149</v>
      </c>
      <c r="HJB28" s="170" t="s">
        <v>150</v>
      </c>
      <c r="HJC28" s="170">
        <v>5</v>
      </c>
      <c r="HJD28" s="170">
        <v>12.97</v>
      </c>
      <c r="HJE28" s="170">
        <f>ROUNDDOWN(HJD28*($I$10+1),2)</f>
        <v>65.489999999999995</v>
      </c>
      <c r="HJF28" s="170">
        <f>HJC28*HJE28</f>
        <v>327.45</v>
      </c>
      <c r="HJG28" s="170" t="s">
        <v>148</v>
      </c>
      <c r="HJH28" s="170">
        <v>12376</v>
      </c>
      <c r="HJI28" s="170" t="s">
        <v>149</v>
      </c>
      <c r="HJJ28" s="170" t="s">
        <v>150</v>
      </c>
      <c r="HJK28" s="170">
        <v>5</v>
      </c>
      <c r="HJL28" s="170">
        <v>12.97</v>
      </c>
      <c r="HJM28" s="170">
        <f>ROUNDDOWN(HJL28*($I$10+1),2)</f>
        <v>65.489999999999995</v>
      </c>
      <c r="HJN28" s="170">
        <f>HJK28*HJM28</f>
        <v>327.45</v>
      </c>
      <c r="HJO28" s="170" t="s">
        <v>148</v>
      </c>
      <c r="HJP28" s="170">
        <v>12376</v>
      </c>
      <c r="HJQ28" s="170" t="s">
        <v>149</v>
      </c>
      <c r="HJR28" s="170" t="s">
        <v>150</v>
      </c>
      <c r="HJS28" s="170">
        <v>5</v>
      </c>
      <c r="HJT28" s="170">
        <v>12.97</v>
      </c>
      <c r="HJU28" s="170">
        <f>ROUNDDOWN(HJT28*($I$10+1),2)</f>
        <v>65.489999999999995</v>
      </c>
      <c r="HJV28" s="170">
        <f>HJS28*HJU28</f>
        <v>327.45</v>
      </c>
      <c r="HJW28" s="170" t="s">
        <v>148</v>
      </c>
      <c r="HJX28" s="170">
        <v>12376</v>
      </c>
      <c r="HJY28" s="170" t="s">
        <v>149</v>
      </c>
      <c r="HJZ28" s="170" t="s">
        <v>150</v>
      </c>
      <c r="HKA28" s="170">
        <v>5</v>
      </c>
      <c r="HKB28" s="170">
        <v>12.97</v>
      </c>
      <c r="HKC28" s="170">
        <f>ROUNDDOWN(HKB28*($I$10+1),2)</f>
        <v>65.489999999999995</v>
      </c>
      <c r="HKD28" s="170">
        <f>HKA28*HKC28</f>
        <v>327.45</v>
      </c>
      <c r="HKE28" s="170" t="s">
        <v>148</v>
      </c>
      <c r="HKF28" s="170">
        <v>12376</v>
      </c>
      <c r="HKG28" s="170" t="s">
        <v>149</v>
      </c>
      <c r="HKH28" s="170" t="s">
        <v>150</v>
      </c>
      <c r="HKI28" s="170">
        <v>5</v>
      </c>
      <c r="HKJ28" s="170">
        <v>12.97</v>
      </c>
      <c r="HKK28" s="170">
        <f>ROUNDDOWN(HKJ28*($I$10+1),2)</f>
        <v>65.489999999999995</v>
      </c>
      <c r="HKL28" s="170">
        <f>HKI28*HKK28</f>
        <v>327.45</v>
      </c>
      <c r="HKM28" s="170" t="s">
        <v>148</v>
      </c>
      <c r="HKN28" s="170">
        <v>12376</v>
      </c>
      <c r="HKO28" s="170" t="s">
        <v>149</v>
      </c>
      <c r="HKP28" s="170" t="s">
        <v>150</v>
      </c>
      <c r="HKQ28" s="170">
        <v>5</v>
      </c>
      <c r="HKR28" s="170">
        <v>12.97</v>
      </c>
      <c r="HKS28" s="170">
        <f>ROUNDDOWN(HKR28*($I$10+1),2)</f>
        <v>65.489999999999995</v>
      </c>
      <c r="HKT28" s="170">
        <f>HKQ28*HKS28</f>
        <v>327.45</v>
      </c>
      <c r="HKU28" s="170" t="s">
        <v>148</v>
      </c>
      <c r="HKV28" s="170">
        <v>12376</v>
      </c>
      <c r="HKW28" s="170" t="s">
        <v>149</v>
      </c>
      <c r="HKX28" s="170" t="s">
        <v>150</v>
      </c>
      <c r="HKY28" s="170">
        <v>5</v>
      </c>
      <c r="HKZ28" s="170">
        <v>12.97</v>
      </c>
      <c r="HLA28" s="170">
        <f>ROUNDDOWN(HKZ28*($I$10+1),2)</f>
        <v>65.489999999999995</v>
      </c>
      <c r="HLB28" s="170">
        <f>HKY28*HLA28</f>
        <v>327.45</v>
      </c>
      <c r="HLC28" s="170" t="s">
        <v>148</v>
      </c>
      <c r="HLD28" s="170">
        <v>12376</v>
      </c>
      <c r="HLE28" s="170" t="s">
        <v>149</v>
      </c>
      <c r="HLF28" s="170" t="s">
        <v>150</v>
      </c>
      <c r="HLG28" s="170">
        <v>5</v>
      </c>
      <c r="HLH28" s="170">
        <v>12.97</v>
      </c>
      <c r="HLI28" s="170">
        <f>ROUNDDOWN(HLH28*($I$10+1),2)</f>
        <v>65.489999999999995</v>
      </c>
      <c r="HLJ28" s="170">
        <f>HLG28*HLI28</f>
        <v>327.45</v>
      </c>
      <c r="HLK28" s="170" t="s">
        <v>148</v>
      </c>
      <c r="HLL28" s="170">
        <v>12376</v>
      </c>
      <c r="HLM28" s="170" t="s">
        <v>149</v>
      </c>
      <c r="HLN28" s="170" t="s">
        <v>150</v>
      </c>
      <c r="HLO28" s="170">
        <v>5</v>
      </c>
      <c r="HLP28" s="170">
        <v>12.97</v>
      </c>
      <c r="HLQ28" s="170">
        <f>ROUNDDOWN(HLP28*($I$10+1),2)</f>
        <v>65.489999999999995</v>
      </c>
      <c r="HLR28" s="170">
        <f>HLO28*HLQ28</f>
        <v>327.45</v>
      </c>
      <c r="HLS28" s="170" t="s">
        <v>148</v>
      </c>
      <c r="HLT28" s="170">
        <v>12376</v>
      </c>
      <c r="HLU28" s="170" t="s">
        <v>149</v>
      </c>
      <c r="HLV28" s="170" t="s">
        <v>150</v>
      </c>
      <c r="HLW28" s="170">
        <v>5</v>
      </c>
      <c r="HLX28" s="170">
        <v>12.97</v>
      </c>
      <c r="HLY28" s="170">
        <f>ROUNDDOWN(HLX28*($I$10+1),2)</f>
        <v>65.489999999999995</v>
      </c>
      <c r="HLZ28" s="170">
        <f>HLW28*HLY28</f>
        <v>327.45</v>
      </c>
      <c r="HMA28" s="170" t="s">
        <v>148</v>
      </c>
      <c r="HMB28" s="170">
        <v>12376</v>
      </c>
      <c r="HMC28" s="170" t="s">
        <v>149</v>
      </c>
      <c r="HMD28" s="170" t="s">
        <v>150</v>
      </c>
      <c r="HME28" s="170">
        <v>5</v>
      </c>
      <c r="HMF28" s="170">
        <v>12.97</v>
      </c>
      <c r="HMG28" s="170">
        <f>ROUNDDOWN(HMF28*($I$10+1),2)</f>
        <v>65.489999999999995</v>
      </c>
      <c r="HMH28" s="170">
        <f>HME28*HMG28</f>
        <v>327.45</v>
      </c>
      <c r="HMI28" s="170" t="s">
        <v>148</v>
      </c>
      <c r="HMJ28" s="170">
        <v>12376</v>
      </c>
      <c r="HMK28" s="170" t="s">
        <v>149</v>
      </c>
      <c r="HML28" s="170" t="s">
        <v>150</v>
      </c>
      <c r="HMM28" s="170">
        <v>5</v>
      </c>
      <c r="HMN28" s="170">
        <v>12.97</v>
      </c>
      <c r="HMO28" s="170">
        <f>ROUNDDOWN(HMN28*($I$10+1),2)</f>
        <v>65.489999999999995</v>
      </c>
      <c r="HMP28" s="170">
        <f>HMM28*HMO28</f>
        <v>327.45</v>
      </c>
      <c r="HMQ28" s="170" t="s">
        <v>148</v>
      </c>
      <c r="HMR28" s="170">
        <v>12376</v>
      </c>
      <c r="HMS28" s="170" t="s">
        <v>149</v>
      </c>
      <c r="HMT28" s="170" t="s">
        <v>150</v>
      </c>
      <c r="HMU28" s="170">
        <v>5</v>
      </c>
      <c r="HMV28" s="170">
        <v>12.97</v>
      </c>
      <c r="HMW28" s="170">
        <f>ROUNDDOWN(HMV28*($I$10+1),2)</f>
        <v>65.489999999999995</v>
      </c>
      <c r="HMX28" s="170">
        <f>HMU28*HMW28</f>
        <v>327.45</v>
      </c>
      <c r="HMY28" s="170" t="s">
        <v>148</v>
      </c>
      <c r="HMZ28" s="170">
        <v>12376</v>
      </c>
      <c r="HNA28" s="170" t="s">
        <v>149</v>
      </c>
      <c r="HNB28" s="170" t="s">
        <v>150</v>
      </c>
      <c r="HNC28" s="170">
        <v>5</v>
      </c>
      <c r="HND28" s="170">
        <v>12.97</v>
      </c>
      <c r="HNE28" s="170">
        <f>ROUNDDOWN(HND28*($I$10+1),2)</f>
        <v>65.489999999999995</v>
      </c>
      <c r="HNF28" s="170">
        <f>HNC28*HNE28</f>
        <v>327.45</v>
      </c>
      <c r="HNG28" s="170" t="s">
        <v>148</v>
      </c>
      <c r="HNH28" s="170">
        <v>12376</v>
      </c>
      <c r="HNI28" s="170" t="s">
        <v>149</v>
      </c>
      <c r="HNJ28" s="170" t="s">
        <v>150</v>
      </c>
      <c r="HNK28" s="170">
        <v>5</v>
      </c>
      <c r="HNL28" s="170">
        <v>12.97</v>
      </c>
      <c r="HNM28" s="170">
        <f>ROUNDDOWN(HNL28*($I$10+1),2)</f>
        <v>65.489999999999995</v>
      </c>
      <c r="HNN28" s="170">
        <f>HNK28*HNM28</f>
        <v>327.45</v>
      </c>
      <c r="HNO28" s="170" t="s">
        <v>148</v>
      </c>
      <c r="HNP28" s="170">
        <v>12376</v>
      </c>
      <c r="HNQ28" s="170" t="s">
        <v>149</v>
      </c>
      <c r="HNR28" s="170" t="s">
        <v>150</v>
      </c>
      <c r="HNS28" s="170">
        <v>5</v>
      </c>
      <c r="HNT28" s="170">
        <v>12.97</v>
      </c>
      <c r="HNU28" s="170">
        <f>ROUNDDOWN(HNT28*($I$10+1),2)</f>
        <v>65.489999999999995</v>
      </c>
      <c r="HNV28" s="170">
        <f>HNS28*HNU28</f>
        <v>327.45</v>
      </c>
      <c r="HNW28" s="170" t="s">
        <v>148</v>
      </c>
      <c r="HNX28" s="170">
        <v>12376</v>
      </c>
      <c r="HNY28" s="170" t="s">
        <v>149</v>
      </c>
      <c r="HNZ28" s="170" t="s">
        <v>150</v>
      </c>
      <c r="HOA28" s="170">
        <v>5</v>
      </c>
      <c r="HOB28" s="170">
        <v>12.97</v>
      </c>
      <c r="HOC28" s="170">
        <f>ROUNDDOWN(HOB28*($I$10+1),2)</f>
        <v>65.489999999999995</v>
      </c>
      <c r="HOD28" s="170">
        <f>HOA28*HOC28</f>
        <v>327.45</v>
      </c>
      <c r="HOE28" s="170" t="s">
        <v>148</v>
      </c>
      <c r="HOF28" s="170">
        <v>12376</v>
      </c>
      <c r="HOG28" s="170" t="s">
        <v>149</v>
      </c>
      <c r="HOH28" s="170" t="s">
        <v>150</v>
      </c>
      <c r="HOI28" s="170">
        <v>5</v>
      </c>
      <c r="HOJ28" s="170">
        <v>12.97</v>
      </c>
      <c r="HOK28" s="170">
        <f>ROUNDDOWN(HOJ28*($I$10+1),2)</f>
        <v>65.489999999999995</v>
      </c>
      <c r="HOL28" s="170">
        <f>HOI28*HOK28</f>
        <v>327.45</v>
      </c>
      <c r="HOM28" s="170" t="s">
        <v>148</v>
      </c>
      <c r="HON28" s="170">
        <v>12376</v>
      </c>
      <c r="HOO28" s="170" t="s">
        <v>149</v>
      </c>
      <c r="HOP28" s="170" t="s">
        <v>150</v>
      </c>
      <c r="HOQ28" s="170">
        <v>5</v>
      </c>
      <c r="HOR28" s="170">
        <v>12.97</v>
      </c>
      <c r="HOS28" s="170">
        <f>ROUNDDOWN(HOR28*($I$10+1),2)</f>
        <v>65.489999999999995</v>
      </c>
      <c r="HOT28" s="170">
        <f>HOQ28*HOS28</f>
        <v>327.45</v>
      </c>
      <c r="HOU28" s="170" t="s">
        <v>148</v>
      </c>
      <c r="HOV28" s="170">
        <v>12376</v>
      </c>
      <c r="HOW28" s="170" t="s">
        <v>149</v>
      </c>
      <c r="HOX28" s="170" t="s">
        <v>150</v>
      </c>
      <c r="HOY28" s="170">
        <v>5</v>
      </c>
      <c r="HOZ28" s="170">
        <v>12.97</v>
      </c>
      <c r="HPA28" s="170">
        <f>ROUNDDOWN(HOZ28*($I$10+1),2)</f>
        <v>65.489999999999995</v>
      </c>
      <c r="HPB28" s="170">
        <f>HOY28*HPA28</f>
        <v>327.45</v>
      </c>
      <c r="HPC28" s="170" t="s">
        <v>148</v>
      </c>
      <c r="HPD28" s="170">
        <v>12376</v>
      </c>
      <c r="HPE28" s="170" t="s">
        <v>149</v>
      </c>
      <c r="HPF28" s="170" t="s">
        <v>150</v>
      </c>
      <c r="HPG28" s="170">
        <v>5</v>
      </c>
      <c r="HPH28" s="170">
        <v>12.97</v>
      </c>
      <c r="HPI28" s="170">
        <f>ROUNDDOWN(HPH28*($I$10+1),2)</f>
        <v>65.489999999999995</v>
      </c>
      <c r="HPJ28" s="170">
        <f>HPG28*HPI28</f>
        <v>327.45</v>
      </c>
      <c r="HPK28" s="170" t="s">
        <v>148</v>
      </c>
      <c r="HPL28" s="170">
        <v>12376</v>
      </c>
      <c r="HPM28" s="170" t="s">
        <v>149</v>
      </c>
      <c r="HPN28" s="170" t="s">
        <v>150</v>
      </c>
      <c r="HPO28" s="170">
        <v>5</v>
      </c>
      <c r="HPP28" s="170">
        <v>12.97</v>
      </c>
      <c r="HPQ28" s="170">
        <f>ROUNDDOWN(HPP28*($I$10+1),2)</f>
        <v>65.489999999999995</v>
      </c>
      <c r="HPR28" s="170">
        <f>HPO28*HPQ28</f>
        <v>327.45</v>
      </c>
      <c r="HPS28" s="170" t="s">
        <v>148</v>
      </c>
      <c r="HPT28" s="170">
        <v>12376</v>
      </c>
      <c r="HPU28" s="170" t="s">
        <v>149</v>
      </c>
      <c r="HPV28" s="170" t="s">
        <v>150</v>
      </c>
      <c r="HPW28" s="170">
        <v>5</v>
      </c>
      <c r="HPX28" s="170">
        <v>12.97</v>
      </c>
      <c r="HPY28" s="170">
        <f>ROUNDDOWN(HPX28*($I$10+1),2)</f>
        <v>65.489999999999995</v>
      </c>
      <c r="HPZ28" s="170">
        <f>HPW28*HPY28</f>
        <v>327.45</v>
      </c>
      <c r="HQA28" s="170" t="s">
        <v>148</v>
      </c>
      <c r="HQB28" s="170">
        <v>12376</v>
      </c>
      <c r="HQC28" s="170" t="s">
        <v>149</v>
      </c>
      <c r="HQD28" s="170" t="s">
        <v>150</v>
      </c>
      <c r="HQE28" s="170">
        <v>5</v>
      </c>
      <c r="HQF28" s="170">
        <v>12.97</v>
      </c>
      <c r="HQG28" s="170">
        <f>ROUNDDOWN(HQF28*($I$10+1),2)</f>
        <v>65.489999999999995</v>
      </c>
      <c r="HQH28" s="170">
        <f>HQE28*HQG28</f>
        <v>327.45</v>
      </c>
      <c r="HQI28" s="170" t="s">
        <v>148</v>
      </c>
      <c r="HQJ28" s="170">
        <v>12376</v>
      </c>
      <c r="HQK28" s="170" t="s">
        <v>149</v>
      </c>
      <c r="HQL28" s="170" t="s">
        <v>150</v>
      </c>
      <c r="HQM28" s="170">
        <v>5</v>
      </c>
      <c r="HQN28" s="170">
        <v>12.97</v>
      </c>
      <c r="HQO28" s="170">
        <f>ROUNDDOWN(HQN28*($I$10+1),2)</f>
        <v>65.489999999999995</v>
      </c>
      <c r="HQP28" s="170">
        <f>HQM28*HQO28</f>
        <v>327.45</v>
      </c>
      <c r="HQQ28" s="170" t="s">
        <v>148</v>
      </c>
      <c r="HQR28" s="170">
        <v>12376</v>
      </c>
      <c r="HQS28" s="170" t="s">
        <v>149</v>
      </c>
      <c r="HQT28" s="170" t="s">
        <v>150</v>
      </c>
      <c r="HQU28" s="170">
        <v>5</v>
      </c>
      <c r="HQV28" s="170">
        <v>12.97</v>
      </c>
      <c r="HQW28" s="170">
        <f>ROUNDDOWN(HQV28*($I$10+1),2)</f>
        <v>65.489999999999995</v>
      </c>
      <c r="HQX28" s="170">
        <f>HQU28*HQW28</f>
        <v>327.45</v>
      </c>
      <c r="HQY28" s="170" t="s">
        <v>148</v>
      </c>
      <c r="HQZ28" s="170">
        <v>12376</v>
      </c>
      <c r="HRA28" s="170" t="s">
        <v>149</v>
      </c>
      <c r="HRB28" s="170" t="s">
        <v>150</v>
      </c>
      <c r="HRC28" s="170">
        <v>5</v>
      </c>
      <c r="HRD28" s="170">
        <v>12.97</v>
      </c>
      <c r="HRE28" s="170">
        <f>ROUNDDOWN(HRD28*($I$10+1),2)</f>
        <v>65.489999999999995</v>
      </c>
      <c r="HRF28" s="170">
        <f>HRC28*HRE28</f>
        <v>327.45</v>
      </c>
      <c r="HRG28" s="170" t="s">
        <v>148</v>
      </c>
      <c r="HRH28" s="170">
        <v>12376</v>
      </c>
      <c r="HRI28" s="170" t="s">
        <v>149</v>
      </c>
      <c r="HRJ28" s="170" t="s">
        <v>150</v>
      </c>
      <c r="HRK28" s="170">
        <v>5</v>
      </c>
      <c r="HRL28" s="170">
        <v>12.97</v>
      </c>
      <c r="HRM28" s="170">
        <f>ROUNDDOWN(HRL28*($I$10+1),2)</f>
        <v>65.489999999999995</v>
      </c>
      <c r="HRN28" s="170">
        <f>HRK28*HRM28</f>
        <v>327.45</v>
      </c>
      <c r="HRO28" s="170" t="s">
        <v>148</v>
      </c>
      <c r="HRP28" s="170">
        <v>12376</v>
      </c>
      <c r="HRQ28" s="170" t="s">
        <v>149</v>
      </c>
      <c r="HRR28" s="170" t="s">
        <v>150</v>
      </c>
      <c r="HRS28" s="170">
        <v>5</v>
      </c>
      <c r="HRT28" s="170">
        <v>12.97</v>
      </c>
      <c r="HRU28" s="170">
        <f>ROUNDDOWN(HRT28*($I$10+1),2)</f>
        <v>65.489999999999995</v>
      </c>
      <c r="HRV28" s="170">
        <f>HRS28*HRU28</f>
        <v>327.45</v>
      </c>
      <c r="HRW28" s="170" t="s">
        <v>148</v>
      </c>
      <c r="HRX28" s="170">
        <v>12376</v>
      </c>
      <c r="HRY28" s="170" t="s">
        <v>149</v>
      </c>
      <c r="HRZ28" s="170" t="s">
        <v>150</v>
      </c>
      <c r="HSA28" s="170">
        <v>5</v>
      </c>
      <c r="HSB28" s="170">
        <v>12.97</v>
      </c>
      <c r="HSC28" s="170">
        <f>ROUNDDOWN(HSB28*($I$10+1),2)</f>
        <v>65.489999999999995</v>
      </c>
      <c r="HSD28" s="170">
        <f>HSA28*HSC28</f>
        <v>327.45</v>
      </c>
      <c r="HSE28" s="170" t="s">
        <v>148</v>
      </c>
      <c r="HSF28" s="170">
        <v>12376</v>
      </c>
      <c r="HSG28" s="170" t="s">
        <v>149</v>
      </c>
      <c r="HSH28" s="170" t="s">
        <v>150</v>
      </c>
      <c r="HSI28" s="170">
        <v>5</v>
      </c>
      <c r="HSJ28" s="170">
        <v>12.97</v>
      </c>
      <c r="HSK28" s="170">
        <f>ROUNDDOWN(HSJ28*($I$10+1),2)</f>
        <v>65.489999999999995</v>
      </c>
      <c r="HSL28" s="170">
        <f>HSI28*HSK28</f>
        <v>327.45</v>
      </c>
      <c r="HSM28" s="170" t="s">
        <v>148</v>
      </c>
      <c r="HSN28" s="170">
        <v>12376</v>
      </c>
      <c r="HSO28" s="170" t="s">
        <v>149</v>
      </c>
      <c r="HSP28" s="170" t="s">
        <v>150</v>
      </c>
      <c r="HSQ28" s="170">
        <v>5</v>
      </c>
      <c r="HSR28" s="170">
        <v>12.97</v>
      </c>
      <c r="HSS28" s="170">
        <f>ROUNDDOWN(HSR28*($I$10+1),2)</f>
        <v>65.489999999999995</v>
      </c>
      <c r="HST28" s="170">
        <f>HSQ28*HSS28</f>
        <v>327.45</v>
      </c>
      <c r="HSU28" s="170" t="s">
        <v>148</v>
      </c>
      <c r="HSV28" s="170">
        <v>12376</v>
      </c>
      <c r="HSW28" s="170" t="s">
        <v>149</v>
      </c>
      <c r="HSX28" s="170" t="s">
        <v>150</v>
      </c>
      <c r="HSY28" s="170">
        <v>5</v>
      </c>
      <c r="HSZ28" s="170">
        <v>12.97</v>
      </c>
      <c r="HTA28" s="170">
        <f>ROUNDDOWN(HSZ28*($I$10+1),2)</f>
        <v>65.489999999999995</v>
      </c>
      <c r="HTB28" s="170">
        <f>HSY28*HTA28</f>
        <v>327.45</v>
      </c>
      <c r="HTC28" s="170" t="s">
        <v>148</v>
      </c>
      <c r="HTD28" s="170">
        <v>12376</v>
      </c>
      <c r="HTE28" s="170" t="s">
        <v>149</v>
      </c>
      <c r="HTF28" s="170" t="s">
        <v>150</v>
      </c>
      <c r="HTG28" s="170">
        <v>5</v>
      </c>
      <c r="HTH28" s="170">
        <v>12.97</v>
      </c>
      <c r="HTI28" s="170">
        <f>ROUNDDOWN(HTH28*($I$10+1),2)</f>
        <v>65.489999999999995</v>
      </c>
      <c r="HTJ28" s="170">
        <f>HTG28*HTI28</f>
        <v>327.45</v>
      </c>
      <c r="HTK28" s="170" t="s">
        <v>148</v>
      </c>
      <c r="HTL28" s="170">
        <v>12376</v>
      </c>
      <c r="HTM28" s="170" t="s">
        <v>149</v>
      </c>
      <c r="HTN28" s="170" t="s">
        <v>150</v>
      </c>
      <c r="HTO28" s="170">
        <v>5</v>
      </c>
      <c r="HTP28" s="170">
        <v>12.97</v>
      </c>
      <c r="HTQ28" s="170">
        <f>ROUNDDOWN(HTP28*($I$10+1),2)</f>
        <v>65.489999999999995</v>
      </c>
      <c r="HTR28" s="170">
        <f>HTO28*HTQ28</f>
        <v>327.45</v>
      </c>
      <c r="HTS28" s="170" t="s">
        <v>148</v>
      </c>
      <c r="HTT28" s="170">
        <v>12376</v>
      </c>
      <c r="HTU28" s="170" t="s">
        <v>149</v>
      </c>
      <c r="HTV28" s="170" t="s">
        <v>150</v>
      </c>
      <c r="HTW28" s="170">
        <v>5</v>
      </c>
      <c r="HTX28" s="170">
        <v>12.97</v>
      </c>
      <c r="HTY28" s="170">
        <f>ROUNDDOWN(HTX28*($I$10+1),2)</f>
        <v>65.489999999999995</v>
      </c>
      <c r="HTZ28" s="170">
        <f>HTW28*HTY28</f>
        <v>327.45</v>
      </c>
      <c r="HUA28" s="170" t="s">
        <v>148</v>
      </c>
      <c r="HUB28" s="170">
        <v>12376</v>
      </c>
      <c r="HUC28" s="170" t="s">
        <v>149</v>
      </c>
      <c r="HUD28" s="170" t="s">
        <v>150</v>
      </c>
      <c r="HUE28" s="170">
        <v>5</v>
      </c>
      <c r="HUF28" s="170">
        <v>12.97</v>
      </c>
      <c r="HUG28" s="170">
        <f>ROUNDDOWN(HUF28*($I$10+1),2)</f>
        <v>65.489999999999995</v>
      </c>
      <c r="HUH28" s="170">
        <f>HUE28*HUG28</f>
        <v>327.45</v>
      </c>
      <c r="HUI28" s="170" t="s">
        <v>148</v>
      </c>
      <c r="HUJ28" s="170">
        <v>12376</v>
      </c>
      <c r="HUK28" s="170" t="s">
        <v>149</v>
      </c>
      <c r="HUL28" s="170" t="s">
        <v>150</v>
      </c>
      <c r="HUM28" s="170">
        <v>5</v>
      </c>
      <c r="HUN28" s="170">
        <v>12.97</v>
      </c>
      <c r="HUO28" s="170">
        <f>ROUNDDOWN(HUN28*($I$10+1),2)</f>
        <v>65.489999999999995</v>
      </c>
      <c r="HUP28" s="170">
        <f>HUM28*HUO28</f>
        <v>327.45</v>
      </c>
      <c r="HUQ28" s="170" t="s">
        <v>148</v>
      </c>
      <c r="HUR28" s="170">
        <v>12376</v>
      </c>
      <c r="HUS28" s="170" t="s">
        <v>149</v>
      </c>
      <c r="HUT28" s="170" t="s">
        <v>150</v>
      </c>
      <c r="HUU28" s="170">
        <v>5</v>
      </c>
      <c r="HUV28" s="170">
        <v>12.97</v>
      </c>
      <c r="HUW28" s="170">
        <f>ROUNDDOWN(HUV28*($I$10+1),2)</f>
        <v>65.489999999999995</v>
      </c>
      <c r="HUX28" s="170">
        <f>HUU28*HUW28</f>
        <v>327.45</v>
      </c>
      <c r="HUY28" s="170" t="s">
        <v>148</v>
      </c>
      <c r="HUZ28" s="170">
        <v>12376</v>
      </c>
      <c r="HVA28" s="170" t="s">
        <v>149</v>
      </c>
      <c r="HVB28" s="170" t="s">
        <v>150</v>
      </c>
      <c r="HVC28" s="170">
        <v>5</v>
      </c>
      <c r="HVD28" s="170">
        <v>12.97</v>
      </c>
      <c r="HVE28" s="170">
        <f>ROUNDDOWN(HVD28*($I$10+1),2)</f>
        <v>65.489999999999995</v>
      </c>
      <c r="HVF28" s="170">
        <f>HVC28*HVE28</f>
        <v>327.45</v>
      </c>
      <c r="HVG28" s="170" t="s">
        <v>148</v>
      </c>
      <c r="HVH28" s="170">
        <v>12376</v>
      </c>
      <c r="HVI28" s="170" t="s">
        <v>149</v>
      </c>
      <c r="HVJ28" s="170" t="s">
        <v>150</v>
      </c>
      <c r="HVK28" s="170">
        <v>5</v>
      </c>
      <c r="HVL28" s="170">
        <v>12.97</v>
      </c>
      <c r="HVM28" s="170">
        <f>ROUNDDOWN(HVL28*($I$10+1),2)</f>
        <v>65.489999999999995</v>
      </c>
      <c r="HVN28" s="170">
        <f>HVK28*HVM28</f>
        <v>327.45</v>
      </c>
      <c r="HVO28" s="170" t="s">
        <v>148</v>
      </c>
      <c r="HVP28" s="170">
        <v>12376</v>
      </c>
      <c r="HVQ28" s="170" t="s">
        <v>149</v>
      </c>
      <c r="HVR28" s="170" t="s">
        <v>150</v>
      </c>
      <c r="HVS28" s="170">
        <v>5</v>
      </c>
      <c r="HVT28" s="170">
        <v>12.97</v>
      </c>
      <c r="HVU28" s="170">
        <f>ROUNDDOWN(HVT28*($I$10+1),2)</f>
        <v>65.489999999999995</v>
      </c>
      <c r="HVV28" s="170">
        <f>HVS28*HVU28</f>
        <v>327.45</v>
      </c>
      <c r="HVW28" s="170" t="s">
        <v>148</v>
      </c>
      <c r="HVX28" s="170">
        <v>12376</v>
      </c>
      <c r="HVY28" s="170" t="s">
        <v>149</v>
      </c>
      <c r="HVZ28" s="170" t="s">
        <v>150</v>
      </c>
      <c r="HWA28" s="170">
        <v>5</v>
      </c>
      <c r="HWB28" s="170">
        <v>12.97</v>
      </c>
      <c r="HWC28" s="170">
        <f>ROUNDDOWN(HWB28*($I$10+1),2)</f>
        <v>65.489999999999995</v>
      </c>
      <c r="HWD28" s="170">
        <f>HWA28*HWC28</f>
        <v>327.45</v>
      </c>
      <c r="HWE28" s="170" t="s">
        <v>148</v>
      </c>
      <c r="HWF28" s="170">
        <v>12376</v>
      </c>
      <c r="HWG28" s="170" t="s">
        <v>149</v>
      </c>
      <c r="HWH28" s="170" t="s">
        <v>150</v>
      </c>
      <c r="HWI28" s="170">
        <v>5</v>
      </c>
      <c r="HWJ28" s="170">
        <v>12.97</v>
      </c>
      <c r="HWK28" s="170">
        <f>ROUNDDOWN(HWJ28*($I$10+1),2)</f>
        <v>65.489999999999995</v>
      </c>
      <c r="HWL28" s="170">
        <f>HWI28*HWK28</f>
        <v>327.45</v>
      </c>
      <c r="HWM28" s="170" t="s">
        <v>148</v>
      </c>
      <c r="HWN28" s="170">
        <v>12376</v>
      </c>
      <c r="HWO28" s="170" t="s">
        <v>149</v>
      </c>
      <c r="HWP28" s="170" t="s">
        <v>150</v>
      </c>
      <c r="HWQ28" s="170">
        <v>5</v>
      </c>
      <c r="HWR28" s="170">
        <v>12.97</v>
      </c>
      <c r="HWS28" s="170">
        <f>ROUNDDOWN(HWR28*($I$10+1),2)</f>
        <v>65.489999999999995</v>
      </c>
      <c r="HWT28" s="170">
        <f>HWQ28*HWS28</f>
        <v>327.45</v>
      </c>
      <c r="HWU28" s="170" t="s">
        <v>148</v>
      </c>
      <c r="HWV28" s="170">
        <v>12376</v>
      </c>
      <c r="HWW28" s="170" t="s">
        <v>149</v>
      </c>
      <c r="HWX28" s="170" t="s">
        <v>150</v>
      </c>
      <c r="HWY28" s="170">
        <v>5</v>
      </c>
      <c r="HWZ28" s="170">
        <v>12.97</v>
      </c>
      <c r="HXA28" s="170">
        <f>ROUNDDOWN(HWZ28*($I$10+1),2)</f>
        <v>65.489999999999995</v>
      </c>
      <c r="HXB28" s="170">
        <f>HWY28*HXA28</f>
        <v>327.45</v>
      </c>
      <c r="HXC28" s="170" t="s">
        <v>148</v>
      </c>
      <c r="HXD28" s="170">
        <v>12376</v>
      </c>
      <c r="HXE28" s="170" t="s">
        <v>149</v>
      </c>
      <c r="HXF28" s="170" t="s">
        <v>150</v>
      </c>
      <c r="HXG28" s="170">
        <v>5</v>
      </c>
      <c r="HXH28" s="170">
        <v>12.97</v>
      </c>
      <c r="HXI28" s="170">
        <f>ROUNDDOWN(HXH28*($I$10+1),2)</f>
        <v>65.489999999999995</v>
      </c>
      <c r="HXJ28" s="170">
        <f>HXG28*HXI28</f>
        <v>327.45</v>
      </c>
      <c r="HXK28" s="170" t="s">
        <v>148</v>
      </c>
      <c r="HXL28" s="170">
        <v>12376</v>
      </c>
      <c r="HXM28" s="170" t="s">
        <v>149</v>
      </c>
      <c r="HXN28" s="170" t="s">
        <v>150</v>
      </c>
      <c r="HXO28" s="170">
        <v>5</v>
      </c>
      <c r="HXP28" s="170">
        <v>12.97</v>
      </c>
      <c r="HXQ28" s="170">
        <f>ROUNDDOWN(HXP28*($I$10+1),2)</f>
        <v>65.489999999999995</v>
      </c>
      <c r="HXR28" s="170">
        <f>HXO28*HXQ28</f>
        <v>327.45</v>
      </c>
      <c r="HXS28" s="170" t="s">
        <v>148</v>
      </c>
      <c r="HXT28" s="170">
        <v>12376</v>
      </c>
      <c r="HXU28" s="170" t="s">
        <v>149</v>
      </c>
      <c r="HXV28" s="170" t="s">
        <v>150</v>
      </c>
      <c r="HXW28" s="170">
        <v>5</v>
      </c>
      <c r="HXX28" s="170">
        <v>12.97</v>
      </c>
      <c r="HXY28" s="170">
        <f>ROUNDDOWN(HXX28*($I$10+1),2)</f>
        <v>65.489999999999995</v>
      </c>
      <c r="HXZ28" s="170">
        <f>HXW28*HXY28</f>
        <v>327.45</v>
      </c>
      <c r="HYA28" s="170" t="s">
        <v>148</v>
      </c>
      <c r="HYB28" s="170">
        <v>12376</v>
      </c>
      <c r="HYC28" s="170" t="s">
        <v>149</v>
      </c>
      <c r="HYD28" s="170" t="s">
        <v>150</v>
      </c>
      <c r="HYE28" s="170">
        <v>5</v>
      </c>
      <c r="HYF28" s="170">
        <v>12.97</v>
      </c>
      <c r="HYG28" s="170">
        <f>ROUNDDOWN(HYF28*($I$10+1),2)</f>
        <v>65.489999999999995</v>
      </c>
      <c r="HYH28" s="170">
        <f>HYE28*HYG28</f>
        <v>327.45</v>
      </c>
      <c r="HYI28" s="170" t="s">
        <v>148</v>
      </c>
      <c r="HYJ28" s="170">
        <v>12376</v>
      </c>
      <c r="HYK28" s="170" t="s">
        <v>149</v>
      </c>
      <c r="HYL28" s="170" t="s">
        <v>150</v>
      </c>
      <c r="HYM28" s="170">
        <v>5</v>
      </c>
      <c r="HYN28" s="170">
        <v>12.97</v>
      </c>
      <c r="HYO28" s="170">
        <f>ROUNDDOWN(HYN28*($I$10+1),2)</f>
        <v>65.489999999999995</v>
      </c>
      <c r="HYP28" s="170">
        <f>HYM28*HYO28</f>
        <v>327.45</v>
      </c>
      <c r="HYQ28" s="170" t="s">
        <v>148</v>
      </c>
      <c r="HYR28" s="170">
        <v>12376</v>
      </c>
      <c r="HYS28" s="170" t="s">
        <v>149</v>
      </c>
      <c r="HYT28" s="170" t="s">
        <v>150</v>
      </c>
      <c r="HYU28" s="170">
        <v>5</v>
      </c>
      <c r="HYV28" s="170">
        <v>12.97</v>
      </c>
      <c r="HYW28" s="170">
        <f>ROUNDDOWN(HYV28*($I$10+1),2)</f>
        <v>65.489999999999995</v>
      </c>
      <c r="HYX28" s="170">
        <f>HYU28*HYW28</f>
        <v>327.45</v>
      </c>
      <c r="HYY28" s="170" t="s">
        <v>148</v>
      </c>
      <c r="HYZ28" s="170">
        <v>12376</v>
      </c>
      <c r="HZA28" s="170" t="s">
        <v>149</v>
      </c>
      <c r="HZB28" s="170" t="s">
        <v>150</v>
      </c>
      <c r="HZC28" s="170">
        <v>5</v>
      </c>
      <c r="HZD28" s="170">
        <v>12.97</v>
      </c>
      <c r="HZE28" s="170">
        <f>ROUNDDOWN(HZD28*($I$10+1),2)</f>
        <v>65.489999999999995</v>
      </c>
      <c r="HZF28" s="170">
        <f>HZC28*HZE28</f>
        <v>327.45</v>
      </c>
      <c r="HZG28" s="170" t="s">
        <v>148</v>
      </c>
      <c r="HZH28" s="170">
        <v>12376</v>
      </c>
      <c r="HZI28" s="170" t="s">
        <v>149</v>
      </c>
      <c r="HZJ28" s="170" t="s">
        <v>150</v>
      </c>
      <c r="HZK28" s="170">
        <v>5</v>
      </c>
      <c r="HZL28" s="170">
        <v>12.97</v>
      </c>
      <c r="HZM28" s="170">
        <f>ROUNDDOWN(HZL28*($I$10+1),2)</f>
        <v>65.489999999999995</v>
      </c>
      <c r="HZN28" s="170">
        <f>HZK28*HZM28</f>
        <v>327.45</v>
      </c>
      <c r="HZO28" s="170" t="s">
        <v>148</v>
      </c>
      <c r="HZP28" s="170">
        <v>12376</v>
      </c>
      <c r="HZQ28" s="170" t="s">
        <v>149</v>
      </c>
      <c r="HZR28" s="170" t="s">
        <v>150</v>
      </c>
      <c r="HZS28" s="170">
        <v>5</v>
      </c>
      <c r="HZT28" s="170">
        <v>12.97</v>
      </c>
      <c r="HZU28" s="170">
        <f>ROUNDDOWN(HZT28*($I$10+1),2)</f>
        <v>65.489999999999995</v>
      </c>
      <c r="HZV28" s="170">
        <f>HZS28*HZU28</f>
        <v>327.45</v>
      </c>
      <c r="HZW28" s="170" t="s">
        <v>148</v>
      </c>
      <c r="HZX28" s="170">
        <v>12376</v>
      </c>
      <c r="HZY28" s="170" t="s">
        <v>149</v>
      </c>
      <c r="HZZ28" s="170" t="s">
        <v>150</v>
      </c>
      <c r="IAA28" s="170">
        <v>5</v>
      </c>
      <c r="IAB28" s="170">
        <v>12.97</v>
      </c>
      <c r="IAC28" s="170">
        <f>ROUNDDOWN(IAB28*($I$10+1),2)</f>
        <v>65.489999999999995</v>
      </c>
      <c r="IAD28" s="170">
        <f>IAA28*IAC28</f>
        <v>327.45</v>
      </c>
      <c r="IAE28" s="170" t="s">
        <v>148</v>
      </c>
      <c r="IAF28" s="170">
        <v>12376</v>
      </c>
      <c r="IAG28" s="170" t="s">
        <v>149</v>
      </c>
      <c r="IAH28" s="170" t="s">
        <v>150</v>
      </c>
      <c r="IAI28" s="170">
        <v>5</v>
      </c>
      <c r="IAJ28" s="170">
        <v>12.97</v>
      </c>
      <c r="IAK28" s="170">
        <f>ROUNDDOWN(IAJ28*($I$10+1),2)</f>
        <v>65.489999999999995</v>
      </c>
      <c r="IAL28" s="170">
        <f>IAI28*IAK28</f>
        <v>327.45</v>
      </c>
      <c r="IAM28" s="170" t="s">
        <v>148</v>
      </c>
      <c r="IAN28" s="170">
        <v>12376</v>
      </c>
      <c r="IAO28" s="170" t="s">
        <v>149</v>
      </c>
      <c r="IAP28" s="170" t="s">
        <v>150</v>
      </c>
      <c r="IAQ28" s="170">
        <v>5</v>
      </c>
      <c r="IAR28" s="170">
        <v>12.97</v>
      </c>
      <c r="IAS28" s="170">
        <f>ROUNDDOWN(IAR28*($I$10+1),2)</f>
        <v>65.489999999999995</v>
      </c>
      <c r="IAT28" s="170">
        <f>IAQ28*IAS28</f>
        <v>327.45</v>
      </c>
      <c r="IAU28" s="170" t="s">
        <v>148</v>
      </c>
      <c r="IAV28" s="170">
        <v>12376</v>
      </c>
      <c r="IAW28" s="170" t="s">
        <v>149</v>
      </c>
      <c r="IAX28" s="170" t="s">
        <v>150</v>
      </c>
      <c r="IAY28" s="170">
        <v>5</v>
      </c>
      <c r="IAZ28" s="170">
        <v>12.97</v>
      </c>
      <c r="IBA28" s="170">
        <f>ROUNDDOWN(IAZ28*($I$10+1),2)</f>
        <v>65.489999999999995</v>
      </c>
      <c r="IBB28" s="170">
        <f>IAY28*IBA28</f>
        <v>327.45</v>
      </c>
      <c r="IBC28" s="170" t="s">
        <v>148</v>
      </c>
      <c r="IBD28" s="170">
        <v>12376</v>
      </c>
      <c r="IBE28" s="170" t="s">
        <v>149</v>
      </c>
      <c r="IBF28" s="170" t="s">
        <v>150</v>
      </c>
      <c r="IBG28" s="170">
        <v>5</v>
      </c>
      <c r="IBH28" s="170">
        <v>12.97</v>
      </c>
      <c r="IBI28" s="170">
        <f>ROUNDDOWN(IBH28*($I$10+1),2)</f>
        <v>65.489999999999995</v>
      </c>
      <c r="IBJ28" s="170">
        <f>IBG28*IBI28</f>
        <v>327.45</v>
      </c>
      <c r="IBK28" s="170" t="s">
        <v>148</v>
      </c>
      <c r="IBL28" s="170">
        <v>12376</v>
      </c>
      <c r="IBM28" s="170" t="s">
        <v>149</v>
      </c>
      <c r="IBN28" s="170" t="s">
        <v>150</v>
      </c>
      <c r="IBO28" s="170">
        <v>5</v>
      </c>
      <c r="IBP28" s="170">
        <v>12.97</v>
      </c>
      <c r="IBQ28" s="170">
        <f>ROUNDDOWN(IBP28*($I$10+1),2)</f>
        <v>65.489999999999995</v>
      </c>
      <c r="IBR28" s="170">
        <f>IBO28*IBQ28</f>
        <v>327.45</v>
      </c>
      <c r="IBS28" s="170" t="s">
        <v>148</v>
      </c>
      <c r="IBT28" s="170">
        <v>12376</v>
      </c>
      <c r="IBU28" s="170" t="s">
        <v>149</v>
      </c>
      <c r="IBV28" s="170" t="s">
        <v>150</v>
      </c>
      <c r="IBW28" s="170">
        <v>5</v>
      </c>
      <c r="IBX28" s="170">
        <v>12.97</v>
      </c>
      <c r="IBY28" s="170">
        <f>ROUNDDOWN(IBX28*($I$10+1),2)</f>
        <v>65.489999999999995</v>
      </c>
      <c r="IBZ28" s="170">
        <f>IBW28*IBY28</f>
        <v>327.45</v>
      </c>
      <c r="ICA28" s="170" t="s">
        <v>148</v>
      </c>
      <c r="ICB28" s="170">
        <v>12376</v>
      </c>
      <c r="ICC28" s="170" t="s">
        <v>149</v>
      </c>
      <c r="ICD28" s="170" t="s">
        <v>150</v>
      </c>
      <c r="ICE28" s="170">
        <v>5</v>
      </c>
      <c r="ICF28" s="170">
        <v>12.97</v>
      </c>
      <c r="ICG28" s="170">
        <f>ROUNDDOWN(ICF28*($I$10+1),2)</f>
        <v>65.489999999999995</v>
      </c>
      <c r="ICH28" s="170">
        <f>ICE28*ICG28</f>
        <v>327.45</v>
      </c>
      <c r="ICI28" s="170" t="s">
        <v>148</v>
      </c>
      <c r="ICJ28" s="170">
        <v>12376</v>
      </c>
      <c r="ICK28" s="170" t="s">
        <v>149</v>
      </c>
      <c r="ICL28" s="170" t="s">
        <v>150</v>
      </c>
      <c r="ICM28" s="170">
        <v>5</v>
      </c>
      <c r="ICN28" s="170">
        <v>12.97</v>
      </c>
      <c r="ICO28" s="170">
        <f>ROUNDDOWN(ICN28*($I$10+1),2)</f>
        <v>65.489999999999995</v>
      </c>
      <c r="ICP28" s="170">
        <f>ICM28*ICO28</f>
        <v>327.45</v>
      </c>
      <c r="ICQ28" s="170" t="s">
        <v>148</v>
      </c>
      <c r="ICR28" s="170">
        <v>12376</v>
      </c>
      <c r="ICS28" s="170" t="s">
        <v>149</v>
      </c>
      <c r="ICT28" s="170" t="s">
        <v>150</v>
      </c>
      <c r="ICU28" s="170">
        <v>5</v>
      </c>
      <c r="ICV28" s="170">
        <v>12.97</v>
      </c>
      <c r="ICW28" s="170">
        <f>ROUNDDOWN(ICV28*($I$10+1),2)</f>
        <v>65.489999999999995</v>
      </c>
      <c r="ICX28" s="170">
        <f>ICU28*ICW28</f>
        <v>327.45</v>
      </c>
      <c r="ICY28" s="170" t="s">
        <v>148</v>
      </c>
      <c r="ICZ28" s="170">
        <v>12376</v>
      </c>
      <c r="IDA28" s="170" t="s">
        <v>149</v>
      </c>
      <c r="IDB28" s="170" t="s">
        <v>150</v>
      </c>
      <c r="IDC28" s="170">
        <v>5</v>
      </c>
      <c r="IDD28" s="170">
        <v>12.97</v>
      </c>
      <c r="IDE28" s="170">
        <f>ROUNDDOWN(IDD28*($I$10+1),2)</f>
        <v>65.489999999999995</v>
      </c>
      <c r="IDF28" s="170">
        <f>IDC28*IDE28</f>
        <v>327.45</v>
      </c>
      <c r="IDG28" s="170" t="s">
        <v>148</v>
      </c>
      <c r="IDH28" s="170">
        <v>12376</v>
      </c>
      <c r="IDI28" s="170" t="s">
        <v>149</v>
      </c>
      <c r="IDJ28" s="170" t="s">
        <v>150</v>
      </c>
      <c r="IDK28" s="170">
        <v>5</v>
      </c>
      <c r="IDL28" s="170">
        <v>12.97</v>
      </c>
      <c r="IDM28" s="170">
        <f>ROUNDDOWN(IDL28*($I$10+1),2)</f>
        <v>65.489999999999995</v>
      </c>
      <c r="IDN28" s="170">
        <f>IDK28*IDM28</f>
        <v>327.45</v>
      </c>
      <c r="IDO28" s="170" t="s">
        <v>148</v>
      </c>
      <c r="IDP28" s="170">
        <v>12376</v>
      </c>
      <c r="IDQ28" s="170" t="s">
        <v>149</v>
      </c>
      <c r="IDR28" s="170" t="s">
        <v>150</v>
      </c>
      <c r="IDS28" s="170">
        <v>5</v>
      </c>
      <c r="IDT28" s="170">
        <v>12.97</v>
      </c>
      <c r="IDU28" s="170">
        <f>ROUNDDOWN(IDT28*($I$10+1),2)</f>
        <v>65.489999999999995</v>
      </c>
      <c r="IDV28" s="170">
        <f>IDS28*IDU28</f>
        <v>327.45</v>
      </c>
      <c r="IDW28" s="170" t="s">
        <v>148</v>
      </c>
      <c r="IDX28" s="170">
        <v>12376</v>
      </c>
      <c r="IDY28" s="170" t="s">
        <v>149</v>
      </c>
      <c r="IDZ28" s="170" t="s">
        <v>150</v>
      </c>
      <c r="IEA28" s="170">
        <v>5</v>
      </c>
      <c r="IEB28" s="170">
        <v>12.97</v>
      </c>
      <c r="IEC28" s="170">
        <f>ROUNDDOWN(IEB28*($I$10+1),2)</f>
        <v>65.489999999999995</v>
      </c>
      <c r="IED28" s="170">
        <f>IEA28*IEC28</f>
        <v>327.45</v>
      </c>
      <c r="IEE28" s="170" t="s">
        <v>148</v>
      </c>
      <c r="IEF28" s="170">
        <v>12376</v>
      </c>
      <c r="IEG28" s="170" t="s">
        <v>149</v>
      </c>
      <c r="IEH28" s="170" t="s">
        <v>150</v>
      </c>
      <c r="IEI28" s="170">
        <v>5</v>
      </c>
      <c r="IEJ28" s="170">
        <v>12.97</v>
      </c>
      <c r="IEK28" s="170">
        <f>ROUNDDOWN(IEJ28*($I$10+1),2)</f>
        <v>65.489999999999995</v>
      </c>
      <c r="IEL28" s="170">
        <f>IEI28*IEK28</f>
        <v>327.45</v>
      </c>
      <c r="IEM28" s="170" t="s">
        <v>148</v>
      </c>
      <c r="IEN28" s="170">
        <v>12376</v>
      </c>
      <c r="IEO28" s="170" t="s">
        <v>149</v>
      </c>
      <c r="IEP28" s="170" t="s">
        <v>150</v>
      </c>
      <c r="IEQ28" s="170">
        <v>5</v>
      </c>
      <c r="IER28" s="170">
        <v>12.97</v>
      </c>
      <c r="IES28" s="170">
        <f>ROUNDDOWN(IER28*($I$10+1),2)</f>
        <v>65.489999999999995</v>
      </c>
      <c r="IET28" s="170">
        <f>IEQ28*IES28</f>
        <v>327.45</v>
      </c>
      <c r="IEU28" s="170" t="s">
        <v>148</v>
      </c>
      <c r="IEV28" s="170">
        <v>12376</v>
      </c>
      <c r="IEW28" s="170" t="s">
        <v>149</v>
      </c>
      <c r="IEX28" s="170" t="s">
        <v>150</v>
      </c>
      <c r="IEY28" s="170">
        <v>5</v>
      </c>
      <c r="IEZ28" s="170">
        <v>12.97</v>
      </c>
      <c r="IFA28" s="170">
        <f>ROUNDDOWN(IEZ28*($I$10+1),2)</f>
        <v>65.489999999999995</v>
      </c>
      <c r="IFB28" s="170">
        <f>IEY28*IFA28</f>
        <v>327.45</v>
      </c>
      <c r="IFC28" s="170" t="s">
        <v>148</v>
      </c>
      <c r="IFD28" s="170">
        <v>12376</v>
      </c>
      <c r="IFE28" s="170" t="s">
        <v>149</v>
      </c>
      <c r="IFF28" s="170" t="s">
        <v>150</v>
      </c>
      <c r="IFG28" s="170">
        <v>5</v>
      </c>
      <c r="IFH28" s="170">
        <v>12.97</v>
      </c>
      <c r="IFI28" s="170">
        <f>ROUNDDOWN(IFH28*($I$10+1),2)</f>
        <v>65.489999999999995</v>
      </c>
      <c r="IFJ28" s="170">
        <f>IFG28*IFI28</f>
        <v>327.45</v>
      </c>
      <c r="IFK28" s="170" t="s">
        <v>148</v>
      </c>
      <c r="IFL28" s="170">
        <v>12376</v>
      </c>
      <c r="IFM28" s="170" t="s">
        <v>149</v>
      </c>
      <c r="IFN28" s="170" t="s">
        <v>150</v>
      </c>
      <c r="IFO28" s="170">
        <v>5</v>
      </c>
      <c r="IFP28" s="170">
        <v>12.97</v>
      </c>
      <c r="IFQ28" s="170">
        <f>ROUNDDOWN(IFP28*($I$10+1),2)</f>
        <v>65.489999999999995</v>
      </c>
      <c r="IFR28" s="170">
        <f>IFO28*IFQ28</f>
        <v>327.45</v>
      </c>
      <c r="IFS28" s="170" t="s">
        <v>148</v>
      </c>
      <c r="IFT28" s="170">
        <v>12376</v>
      </c>
      <c r="IFU28" s="170" t="s">
        <v>149</v>
      </c>
      <c r="IFV28" s="170" t="s">
        <v>150</v>
      </c>
      <c r="IFW28" s="170">
        <v>5</v>
      </c>
      <c r="IFX28" s="170">
        <v>12.97</v>
      </c>
      <c r="IFY28" s="170">
        <f>ROUNDDOWN(IFX28*($I$10+1),2)</f>
        <v>65.489999999999995</v>
      </c>
      <c r="IFZ28" s="170">
        <f>IFW28*IFY28</f>
        <v>327.45</v>
      </c>
      <c r="IGA28" s="170" t="s">
        <v>148</v>
      </c>
      <c r="IGB28" s="170">
        <v>12376</v>
      </c>
      <c r="IGC28" s="170" t="s">
        <v>149</v>
      </c>
      <c r="IGD28" s="170" t="s">
        <v>150</v>
      </c>
      <c r="IGE28" s="170">
        <v>5</v>
      </c>
      <c r="IGF28" s="170">
        <v>12.97</v>
      </c>
      <c r="IGG28" s="170">
        <f>ROUNDDOWN(IGF28*($I$10+1),2)</f>
        <v>65.489999999999995</v>
      </c>
      <c r="IGH28" s="170">
        <f>IGE28*IGG28</f>
        <v>327.45</v>
      </c>
      <c r="IGI28" s="170" t="s">
        <v>148</v>
      </c>
      <c r="IGJ28" s="170">
        <v>12376</v>
      </c>
      <c r="IGK28" s="170" t="s">
        <v>149</v>
      </c>
      <c r="IGL28" s="170" t="s">
        <v>150</v>
      </c>
      <c r="IGM28" s="170">
        <v>5</v>
      </c>
      <c r="IGN28" s="170">
        <v>12.97</v>
      </c>
      <c r="IGO28" s="170">
        <f>ROUNDDOWN(IGN28*($I$10+1),2)</f>
        <v>65.489999999999995</v>
      </c>
      <c r="IGP28" s="170">
        <f>IGM28*IGO28</f>
        <v>327.45</v>
      </c>
      <c r="IGQ28" s="170" t="s">
        <v>148</v>
      </c>
      <c r="IGR28" s="170">
        <v>12376</v>
      </c>
      <c r="IGS28" s="170" t="s">
        <v>149</v>
      </c>
      <c r="IGT28" s="170" t="s">
        <v>150</v>
      </c>
      <c r="IGU28" s="170">
        <v>5</v>
      </c>
      <c r="IGV28" s="170">
        <v>12.97</v>
      </c>
      <c r="IGW28" s="170">
        <f>ROUNDDOWN(IGV28*($I$10+1),2)</f>
        <v>65.489999999999995</v>
      </c>
      <c r="IGX28" s="170">
        <f>IGU28*IGW28</f>
        <v>327.45</v>
      </c>
      <c r="IGY28" s="170" t="s">
        <v>148</v>
      </c>
      <c r="IGZ28" s="170">
        <v>12376</v>
      </c>
      <c r="IHA28" s="170" t="s">
        <v>149</v>
      </c>
      <c r="IHB28" s="170" t="s">
        <v>150</v>
      </c>
      <c r="IHC28" s="170">
        <v>5</v>
      </c>
      <c r="IHD28" s="170">
        <v>12.97</v>
      </c>
      <c r="IHE28" s="170">
        <f>ROUNDDOWN(IHD28*($I$10+1),2)</f>
        <v>65.489999999999995</v>
      </c>
      <c r="IHF28" s="170">
        <f>IHC28*IHE28</f>
        <v>327.45</v>
      </c>
      <c r="IHG28" s="170" t="s">
        <v>148</v>
      </c>
      <c r="IHH28" s="170">
        <v>12376</v>
      </c>
      <c r="IHI28" s="170" t="s">
        <v>149</v>
      </c>
      <c r="IHJ28" s="170" t="s">
        <v>150</v>
      </c>
      <c r="IHK28" s="170">
        <v>5</v>
      </c>
      <c r="IHL28" s="170">
        <v>12.97</v>
      </c>
      <c r="IHM28" s="170">
        <f>ROUNDDOWN(IHL28*($I$10+1),2)</f>
        <v>65.489999999999995</v>
      </c>
      <c r="IHN28" s="170">
        <f>IHK28*IHM28</f>
        <v>327.45</v>
      </c>
      <c r="IHO28" s="170" t="s">
        <v>148</v>
      </c>
      <c r="IHP28" s="170">
        <v>12376</v>
      </c>
      <c r="IHQ28" s="170" t="s">
        <v>149</v>
      </c>
      <c r="IHR28" s="170" t="s">
        <v>150</v>
      </c>
      <c r="IHS28" s="170">
        <v>5</v>
      </c>
      <c r="IHT28" s="170">
        <v>12.97</v>
      </c>
      <c r="IHU28" s="170">
        <f>ROUNDDOWN(IHT28*($I$10+1),2)</f>
        <v>65.489999999999995</v>
      </c>
      <c r="IHV28" s="170">
        <f>IHS28*IHU28</f>
        <v>327.45</v>
      </c>
      <c r="IHW28" s="170" t="s">
        <v>148</v>
      </c>
      <c r="IHX28" s="170">
        <v>12376</v>
      </c>
      <c r="IHY28" s="170" t="s">
        <v>149</v>
      </c>
      <c r="IHZ28" s="170" t="s">
        <v>150</v>
      </c>
      <c r="IIA28" s="170">
        <v>5</v>
      </c>
      <c r="IIB28" s="170">
        <v>12.97</v>
      </c>
      <c r="IIC28" s="170">
        <f>ROUNDDOWN(IIB28*($I$10+1),2)</f>
        <v>65.489999999999995</v>
      </c>
      <c r="IID28" s="170">
        <f>IIA28*IIC28</f>
        <v>327.45</v>
      </c>
      <c r="IIE28" s="170" t="s">
        <v>148</v>
      </c>
      <c r="IIF28" s="170">
        <v>12376</v>
      </c>
      <c r="IIG28" s="170" t="s">
        <v>149</v>
      </c>
      <c r="IIH28" s="170" t="s">
        <v>150</v>
      </c>
      <c r="III28" s="170">
        <v>5</v>
      </c>
      <c r="IIJ28" s="170">
        <v>12.97</v>
      </c>
      <c r="IIK28" s="170">
        <f>ROUNDDOWN(IIJ28*($I$10+1),2)</f>
        <v>65.489999999999995</v>
      </c>
      <c r="IIL28" s="170">
        <f>III28*IIK28</f>
        <v>327.45</v>
      </c>
      <c r="IIM28" s="170" t="s">
        <v>148</v>
      </c>
      <c r="IIN28" s="170">
        <v>12376</v>
      </c>
      <c r="IIO28" s="170" t="s">
        <v>149</v>
      </c>
      <c r="IIP28" s="170" t="s">
        <v>150</v>
      </c>
      <c r="IIQ28" s="170">
        <v>5</v>
      </c>
      <c r="IIR28" s="170">
        <v>12.97</v>
      </c>
      <c r="IIS28" s="170">
        <f>ROUNDDOWN(IIR28*($I$10+1),2)</f>
        <v>65.489999999999995</v>
      </c>
      <c r="IIT28" s="170">
        <f>IIQ28*IIS28</f>
        <v>327.45</v>
      </c>
      <c r="IIU28" s="170" t="s">
        <v>148</v>
      </c>
      <c r="IIV28" s="170">
        <v>12376</v>
      </c>
      <c r="IIW28" s="170" t="s">
        <v>149</v>
      </c>
      <c r="IIX28" s="170" t="s">
        <v>150</v>
      </c>
      <c r="IIY28" s="170">
        <v>5</v>
      </c>
      <c r="IIZ28" s="170">
        <v>12.97</v>
      </c>
      <c r="IJA28" s="170">
        <f>ROUNDDOWN(IIZ28*($I$10+1),2)</f>
        <v>65.489999999999995</v>
      </c>
      <c r="IJB28" s="170">
        <f>IIY28*IJA28</f>
        <v>327.45</v>
      </c>
      <c r="IJC28" s="170" t="s">
        <v>148</v>
      </c>
      <c r="IJD28" s="170">
        <v>12376</v>
      </c>
      <c r="IJE28" s="170" t="s">
        <v>149</v>
      </c>
      <c r="IJF28" s="170" t="s">
        <v>150</v>
      </c>
      <c r="IJG28" s="170">
        <v>5</v>
      </c>
      <c r="IJH28" s="170">
        <v>12.97</v>
      </c>
      <c r="IJI28" s="170">
        <f>ROUNDDOWN(IJH28*($I$10+1),2)</f>
        <v>65.489999999999995</v>
      </c>
      <c r="IJJ28" s="170">
        <f>IJG28*IJI28</f>
        <v>327.45</v>
      </c>
      <c r="IJK28" s="170" t="s">
        <v>148</v>
      </c>
      <c r="IJL28" s="170">
        <v>12376</v>
      </c>
      <c r="IJM28" s="170" t="s">
        <v>149</v>
      </c>
      <c r="IJN28" s="170" t="s">
        <v>150</v>
      </c>
      <c r="IJO28" s="170">
        <v>5</v>
      </c>
      <c r="IJP28" s="170">
        <v>12.97</v>
      </c>
      <c r="IJQ28" s="170">
        <f>ROUNDDOWN(IJP28*($I$10+1),2)</f>
        <v>65.489999999999995</v>
      </c>
      <c r="IJR28" s="170">
        <f>IJO28*IJQ28</f>
        <v>327.45</v>
      </c>
      <c r="IJS28" s="170" t="s">
        <v>148</v>
      </c>
      <c r="IJT28" s="170">
        <v>12376</v>
      </c>
      <c r="IJU28" s="170" t="s">
        <v>149</v>
      </c>
      <c r="IJV28" s="170" t="s">
        <v>150</v>
      </c>
      <c r="IJW28" s="170">
        <v>5</v>
      </c>
      <c r="IJX28" s="170">
        <v>12.97</v>
      </c>
      <c r="IJY28" s="170">
        <f>ROUNDDOWN(IJX28*($I$10+1),2)</f>
        <v>65.489999999999995</v>
      </c>
      <c r="IJZ28" s="170">
        <f>IJW28*IJY28</f>
        <v>327.45</v>
      </c>
      <c r="IKA28" s="170" t="s">
        <v>148</v>
      </c>
      <c r="IKB28" s="170">
        <v>12376</v>
      </c>
      <c r="IKC28" s="170" t="s">
        <v>149</v>
      </c>
      <c r="IKD28" s="170" t="s">
        <v>150</v>
      </c>
      <c r="IKE28" s="170">
        <v>5</v>
      </c>
      <c r="IKF28" s="170">
        <v>12.97</v>
      </c>
      <c r="IKG28" s="170">
        <f>ROUNDDOWN(IKF28*($I$10+1),2)</f>
        <v>65.489999999999995</v>
      </c>
      <c r="IKH28" s="170">
        <f>IKE28*IKG28</f>
        <v>327.45</v>
      </c>
      <c r="IKI28" s="170" t="s">
        <v>148</v>
      </c>
      <c r="IKJ28" s="170">
        <v>12376</v>
      </c>
      <c r="IKK28" s="170" t="s">
        <v>149</v>
      </c>
      <c r="IKL28" s="170" t="s">
        <v>150</v>
      </c>
      <c r="IKM28" s="170">
        <v>5</v>
      </c>
      <c r="IKN28" s="170">
        <v>12.97</v>
      </c>
      <c r="IKO28" s="170">
        <f>ROUNDDOWN(IKN28*($I$10+1),2)</f>
        <v>65.489999999999995</v>
      </c>
      <c r="IKP28" s="170">
        <f>IKM28*IKO28</f>
        <v>327.45</v>
      </c>
      <c r="IKQ28" s="170" t="s">
        <v>148</v>
      </c>
      <c r="IKR28" s="170">
        <v>12376</v>
      </c>
      <c r="IKS28" s="170" t="s">
        <v>149</v>
      </c>
      <c r="IKT28" s="170" t="s">
        <v>150</v>
      </c>
      <c r="IKU28" s="170">
        <v>5</v>
      </c>
      <c r="IKV28" s="170">
        <v>12.97</v>
      </c>
      <c r="IKW28" s="170">
        <f>ROUNDDOWN(IKV28*($I$10+1),2)</f>
        <v>65.489999999999995</v>
      </c>
      <c r="IKX28" s="170">
        <f>IKU28*IKW28</f>
        <v>327.45</v>
      </c>
      <c r="IKY28" s="170" t="s">
        <v>148</v>
      </c>
      <c r="IKZ28" s="170">
        <v>12376</v>
      </c>
      <c r="ILA28" s="170" t="s">
        <v>149</v>
      </c>
      <c r="ILB28" s="170" t="s">
        <v>150</v>
      </c>
      <c r="ILC28" s="170">
        <v>5</v>
      </c>
      <c r="ILD28" s="170">
        <v>12.97</v>
      </c>
      <c r="ILE28" s="170">
        <f>ROUNDDOWN(ILD28*($I$10+1),2)</f>
        <v>65.489999999999995</v>
      </c>
      <c r="ILF28" s="170">
        <f>ILC28*ILE28</f>
        <v>327.45</v>
      </c>
      <c r="ILG28" s="170" t="s">
        <v>148</v>
      </c>
      <c r="ILH28" s="170">
        <v>12376</v>
      </c>
      <c r="ILI28" s="170" t="s">
        <v>149</v>
      </c>
      <c r="ILJ28" s="170" t="s">
        <v>150</v>
      </c>
      <c r="ILK28" s="170">
        <v>5</v>
      </c>
      <c r="ILL28" s="170">
        <v>12.97</v>
      </c>
      <c r="ILM28" s="170">
        <f>ROUNDDOWN(ILL28*($I$10+1),2)</f>
        <v>65.489999999999995</v>
      </c>
      <c r="ILN28" s="170">
        <f>ILK28*ILM28</f>
        <v>327.45</v>
      </c>
      <c r="ILO28" s="170" t="s">
        <v>148</v>
      </c>
      <c r="ILP28" s="170">
        <v>12376</v>
      </c>
      <c r="ILQ28" s="170" t="s">
        <v>149</v>
      </c>
      <c r="ILR28" s="170" t="s">
        <v>150</v>
      </c>
      <c r="ILS28" s="170">
        <v>5</v>
      </c>
      <c r="ILT28" s="170">
        <v>12.97</v>
      </c>
      <c r="ILU28" s="170">
        <f>ROUNDDOWN(ILT28*($I$10+1),2)</f>
        <v>65.489999999999995</v>
      </c>
      <c r="ILV28" s="170">
        <f>ILS28*ILU28</f>
        <v>327.45</v>
      </c>
      <c r="ILW28" s="170" t="s">
        <v>148</v>
      </c>
      <c r="ILX28" s="170">
        <v>12376</v>
      </c>
      <c r="ILY28" s="170" t="s">
        <v>149</v>
      </c>
      <c r="ILZ28" s="170" t="s">
        <v>150</v>
      </c>
      <c r="IMA28" s="170">
        <v>5</v>
      </c>
      <c r="IMB28" s="170">
        <v>12.97</v>
      </c>
      <c r="IMC28" s="170">
        <f>ROUNDDOWN(IMB28*($I$10+1),2)</f>
        <v>65.489999999999995</v>
      </c>
      <c r="IMD28" s="170">
        <f>IMA28*IMC28</f>
        <v>327.45</v>
      </c>
      <c r="IME28" s="170" t="s">
        <v>148</v>
      </c>
      <c r="IMF28" s="170">
        <v>12376</v>
      </c>
      <c r="IMG28" s="170" t="s">
        <v>149</v>
      </c>
      <c r="IMH28" s="170" t="s">
        <v>150</v>
      </c>
      <c r="IMI28" s="170">
        <v>5</v>
      </c>
      <c r="IMJ28" s="170">
        <v>12.97</v>
      </c>
      <c r="IMK28" s="170">
        <f>ROUNDDOWN(IMJ28*($I$10+1),2)</f>
        <v>65.489999999999995</v>
      </c>
      <c r="IML28" s="170">
        <f>IMI28*IMK28</f>
        <v>327.45</v>
      </c>
      <c r="IMM28" s="170" t="s">
        <v>148</v>
      </c>
      <c r="IMN28" s="170">
        <v>12376</v>
      </c>
      <c r="IMO28" s="170" t="s">
        <v>149</v>
      </c>
      <c r="IMP28" s="170" t="s">
        <v>150</v>
      </c>
      <c r="IMQ28" s="170">
        <v>5</v>
      </c>
      <c r="IMR28" s="170">
        <v>12.97</v>
      </c>
      <c r="IMS28" s="170">
        <f>ROUNDDOWN(IMR28*($I$10+1),2)</f>
        <v>65.489999999999995</v>
      </c>
      <c r="IMT28" s="170">
        <f>IMQ28*IMS28</f>
        <v>327.45</v>
      </c>
      <c r="IMU28" s="170" t="s">
        <v>148</v>
      </c>
      <c r="IMV28" s="170">
        <v>12376</v>
      </c>
      <c r="IMW28" s="170" t="s">
        <v>149</v>
      </c>
      <c r="IMX28" s="170" t="s">
        <v>150</v>
      </c>
      <c r="IMY28" s="170">
        <v>5</v>
      </c>
      <c r="IMZ28" s="170">
        <v>12.97</v>
      </c>
      <c r="INA28" s="170">
        <f>ROUNDDOWN(IMZ28*($I$10+1),2)</f>
        <v>65.489999999999995</v>
      </c>
      <c r="INB28" s="170">
        <f>IMY28*INA28</f>
        <v>327.45</v>
      </c>
      <c r="INC28" s="170" t="s">
        <v>148</v>
      </c>
      <c r="IND28" s="170">
        <v>12376</v>
      </c>
      <c r="INE28" s="170" t="s">
        <v>149</v>
      </c>
      <c r="INF28" s="170" t="s">
        <v>150</v>
      </c>
      <c r="ING28" s="170">
        <v>5</v>
      </c>
      <c r="INH28" s="170">
        <v>12.97</v>
      </c>
      <c r="INI28" s="170">
        <f>ROUNDDOWN(INH28*($I$10+1),2)</f>
        <v>65.489999999999995</v>
      </c>
      <c r="INJ28" s="170">
        <f>ING28*INI28</f>
        <v>327.45</v>
      </c>
      <c r="INK28" s="170" t="s">
        <v>148</v>
      </c>
      <c r="INL28" s="170">
        <v>12376</v>
      </c>
      <c r="INM28" s="170" t="s">
        <v>149</v>
      </c>
      <c r="INN28" s="170" t="s">
        <v>150</v>
      </c>
      <c r="INO28" s="170">
        <v>5</v>
      </c>
      <c r="INP28" s="170">
        <v>12.97</v>
      </c>
      <c r="INQ28" s="170">
        <f>ROUNDDOWN(INP28*($I$10+1),2)</f>
        <v>65.489999999999995</v>
      </c>
      <c r="INR28" s="170">
        <f>INO28*INQ28</f>
        <v>327.45</v>
      </c>
      <c r="INS28" s="170" t="s">
        <v>148</v>
      </c>
      <c r="INT28" s="170">
        <v>12376</v>
      </c>
      <c r="INU28" s="170" t="s">
        <v>149</v>
      </c>
      <c r="INV28" s="170" t="s">
        <v>150</v>
      </c>
      <c r="INW28" s="170">
        <v>5</v>
      </c>
      <c r="INX28" s="170">
        <v>12.97</v>
      </c>
      <c r="INY28" s="170">
        <f>ROUNDDOWN(INX28*($I$10+1),2)</f>
        <v>65.489999999999995</v>
      </c>
      <c r="INZ28" s="170">
        <f>INW28*INY28</f>
        <v>327.45</v>
      </c>
      <c r="IOA28" s="170" t="s">
        <v>148</v>
      </c>
      <c r="IOB28" s="170">
        <v>12376</v>
      </c>
      <c r="IOC28" s="170" t="s">
        <v>149</v>
      </c>
      <c r="IOD28" s="170" t="s">
        <v>150</v>
      </c>
      <c r="IOE28" s="170">
        <v>5</v>
      </c>
      <c r="IOF28" s="170">
        <v>12.97</v>
      </c>
      <c r="IOG28" s="170">
        <f>ROUNDDOWN(IOF28*($I$10+1),2)</f>
        <v>65.489999999999995</v>
      </c>
      <c r="IOH28" s="170">
        <f>IOE28*IOG28</f>
        <v>327.45</v>
      </c>
      <c r="IOI28" s="170" t="s">
        <v>148</v>
      </c>
      <c r="IOJ28" s="170">
        <v>12376</v>
      </c>
      <c r="IOK28" s="170" t="s">
        <v>149</v>
      </c>
      <c r="IOL28" s="170" t="s">
        <v>150</v>
      </c>
      <c r="IOM28" s="170">
        <v>5</v>
      </c>
      <c r="ION28" s="170">
        <v>12.97</v>
      </c>
      <c r="IOO28" s="170">
        <f>ROUNDDOWN(ION28*($I$10+1),2)</f>
        <v>65.489999999999995</v>
      </c>
      <c r="IOP28" s="170">
        <f>IOM28*IOO28</f>
        <v>327.45</v>
      </c>
      <c r="IOQ28" s="170" t="s">
        <v>148</v>
      </c>
      <c r="IOR28" s="170">
        <v>12376</v>
      </c>
      <c r="IOS28" s="170" t="s">
        <v>149</v>
      </c>
      <c r="IOT28" s="170" t="s">
        <v>150</v>
      </c>
      <c r="IOU28" s="170">
        <v>5</v>
      </c>
      <c r="IOV28" s="170">
        <v>12.97</v>
      </c>
      <c r="IOW28" s="170">
        <f>ROUNDDOWN(IOV28*($I$10+1),2)</f>
        <v>65.489999999999995</v>
      </c>
      <c r="IOX28" s="170">
        <f>IOU28*IOW28</f>
        <v>327.45</v>
      </c>
      <c r="IOY28" s="170" t="s">
        <v>148</v>
      </c>
      <c r="IOZ28" s="170">
        <v>12376</v>
      </c>
      <c r="IPA28" s="170" t="s">
        <v>149</v>
      </c>
      <c r="IPB28" s="170" t="s">
        <v>150</v>
      </c>
      <c r="IPC28" s="170">
        <v>5</v>
      </c>
      <c r="IPD28" s="170">
        <v>12.97</v>
      </c>
      <c r="IPE28" s="170">
        <f>ROUNDDOWN(IPD28*($I$10+1),2)</f>
        <v>65.489999999999995</v>
      </c>
      <c r="IPF28" s="170">
        <f>IPC28*IPE28</f>
        <v>327.45</v>
      </c>
      <c r="IPG28" s="170" t="s">
        <v>148</v>
      </c>
      <c r="IPH28" s="170">
        <v>12376</v>
      </c>
      <c r="IPI28" s="170" t="s">
        <v>149</v>
      </c>
      <c r="IPJ28" s="170" t="s">
        <v>150</v>
      </c>
      <c r="IPK28" s="170">
        <v>5</v>
      </c>
      <c r="IPL28" s="170">
        <v>12.97</v>
      </c>
      <c r="IPM28" s="170">
        <f>ROUNDDOWN(IPL28*($I$10+1),2)</f>
        <v>65.489999999999995</v>
      </c>
      <c r="IPN28" s="170">
        <f>IPK28*IPM28</f>
        <v>327.45</v>
      </c>
      <c r="IPO28" s="170" t="s">
        <v>148</v>
      </c>
      <c r="IPP28" s="170">
        <v>12376</v>
      </c>
      <c r="IPQ28" s="170" t="s">
        <v>149</v>
      </c>
      <c r="IPR28" s="170" t="s">
        <v>150</v>
      </c>
      <c r="IPS28" s="170">
        <v>5</v>
      </c>
      <c r="IPT28" s="170">
        <v>12.97</v>
      </c>
      <c r="IPU28" s="170">
        <f>ROUNDDOWN(IPT28*($I$10+1),2)</f>
        <v>65.489999999999995</v>
      </c>
      <c r="IPV28" s="170">
        <f>IPS28*IPU28</f>
        <v>327.45</v>
      </c>
      <c r="IPW28" s="170" t="s">
        <v>148</v>
      </c>
      <c r="IPX28" s="170">
        <v>12376</v>
      </c>
      <c r="IPY28" s="170" t="s">
        <v>149</v>
      </c>
      <c r="IPZ28" s="170" t="s">
        <v>150</v>
      </c>
      <c r="IQA28" s="170">
        <v>5</v>
      </c>
      <c r="IQB28" s="170">
        <v>12.97</v>
      </c>
      <c r="IQC28" s="170">
        <f>ROUNDDOWN(IQB28*($I$10+1),2)</f>
        <v>65.489999999999995</v>
      </c>
      <c r="IQD28" s="170">
        <f>IQA28*IQC28</f>
        <v>327.45</v>
      </c>
      <c r="IQE28" s="170" t="s">
        <v>148</v>
      </c>
      <c r="IQF28" s="170">
        <v>12376</v>
      </c>
      <c r="IQG28" s="170" t="s">
        <v>149</v>
      </c>
      <c r="IQH28" s="170" t="s">
        <v>150</v>
      </c>
      <c r="IQI28" s="170">
        <v>5</v>
      </c>
      <c r="IQJ28" s="170">
        <v>12.97</v>
      </c>
      <c r="IQK28" s="170">
        <f>ROUNDDOWN(IQJ28*($I$10+1),2)</f>
        <v>65.489999999999995</v>
      </c>
      <c r="IQL28" s="170">
        <f>IQI28*IQK28</f>
        <v>327.45</v>
      </c>
      <c r="IQM28" s="170" t="s">
        <v>148</v>
      </c>
      <c r="IQN28" s="170">
        <v>12376</v>
      </c>
      <c r="IQO28" s="170" t="s">
        <v>149</v>
      </c>
      <c r="IQP28" s="170" t="s">
        <v>150</v>
      </c>
      <c r="IQQ28" s="170">
        <v>5</v>
      </c>
      <c r="IQR28" s="170">
        <v>12.97</v>
      </c>
      <c r="IQS28" s="170">
        <f>ROUNDDOWN(IQR28*($I$10+1),2)</f>
        <v>65.489999999999995</v>
      </c>
      <c r="IQT28" s="170">
        <f>IQQ28*IQS28</f>
        <v>327.45</v>
      </c>
      <c r="IQU28" s="170" t="s">
        <v>148</v>
      </c>
      <c r="IQV28" s="170">
        <v>12376</v>
      </c>
      <c r="IQW28" s="170" t="s">
        <v>149</v>
      </c>
      <c r="IQX28" s="170" t="s">
        <v>150</v>
      </c>
      <c r="IQY28" s="170">
        <v>5</v>
      </c>
      <c r="IQZ28" s="170">
        <v>12.97</v>
      </c>
      <c r="IRA28" s="170">
        <f>ROUNDDOWN(IQZ28*($I$10+1),2)</f>
        <v>65.489999999999995</v>
      </c>
      <c r="IRB28" s="170">
        <f>IQY28*IRA28</f>
        <v>327.45</v>
      </c>
      <c r="IRC28" s="170" t="s">
        <v>148</v>
      </c>
      <c r="IRD28" s="170">
        <v>12376</v>
      </c>
      <c r="IRE28" s="170" t="s">
        <v>149</v>
      </c>
      <c r="IRF28" s="170" t="s">
        <v>150</v>
      </c>
      <c r="IRG28" s="170">
        <v>5</v>
      </c>
      <c r="IRH28" s="170">
        <v>12.97</v>
      </c>
      <c r="IRI28" s="170">
        <f>ROUNDDOWN(IRH28*($I$10+1),2)</f>
        <v>65.489999999999995</v>
      </c>
      <c r="IRJ28" s="170">
        <f>IRG28*IRI28</f>
        <v>327.45</v>
      </c>
      <c r="IRK28" s="170" t="s">
        <v>148</v>
      </c>
      <c r="IRL28" s="170">
        <v>12376</v>
      </c>
      <c r="IRM28" s="170" t="s">
        <v>149</v>
      </c>
      <c r="IRN28" s="170" t="s">
        <v>150</v>
      </c>
      <c r="IRO28" s="170">
        <v>5</v>
      </c>
      <c r="IRP28" s="170">
        <v>12.97</v>
      </c>
      <c r="IRQ28" s="170">
        <f>ROUNDDOWN(IRP28*($I$10+1),2)</f>
        <v>65.489999999999995</v>
      </c>
      <c r="IRR28" s="170">
        <f>IRO28*IRQ28</f>
        <v>327.45</v>
      </c>
      <c r="IRS28" s="170" t="s">
        <v>148</v>
      </c>
      <c r="IRT28" s="170">
        <v>12376</v>
      </c>
      <c r="IRU28" s="170" t="s">
        <v>149</v>
      </c>
      <c r="IRV28" s="170" t="s">
        <v>150</v>
      </c>
      <c r="IRW28" s="170">
        <v>5</v>
      </c>
      <c r="IRX28" s="170">
        <v>12.97</v>
      </c>
      <c r="IRY28" s="170">
        <f>ROUNDDOWN(IRX28*($I$10+1),2)</f>
        <v>65.489999999999995</v>
      </c>
      <c r="IRZ28" s="170">
        <f>IRW28*IRY28</f>
        <v>327.45</v>
      </c>
      <c r="ISA28" s="170" t="s">
        <v>148</v>
      </c>
      <c r="ISB28" s="170">
        <v>12376</v>
      </c>
      <c r="ISC28" s="170" t="s">
        <v>149</v>
      </c>
      <c r="ISD28" s="170" t="s">
        <v>150</v>
      </c>
      <c r="ISE28" s="170">
        <v>5</v>
      </c>
      <c r="ISF28" s="170">
        <v>12.97</v>
      </c>
      <c r="ISG28" s="170">
        <f>ROUNDDOWN(ISF28*($I$10+1),2)</f>
        <v>65.489999999999995</v>
      </c>
      <c r="ISH28" s="170">
        <f>ISE28*ISG28</f>
        <v>327.45</v>
      </c>
      <c r="ISI28" s="170" t="s">
        <v>148</v>
      </c>
      <c r="ISJ28" s="170">
        <v>12376</v>
      </c>
      <c r="ISK28" s="170" t="s">
        <v>149</v>
      </c>
      <c r="ISL28" s="170" t="s">
        <v>150</v>
      </c>
      <c r="ISM28" s="170">
        <v>5</v>
      </c>
      <c r="ISN28" s="170">
        <v>12.97</v>
      </c>
      <c r="ISO28" s="170">
        <f>ROUNDDOWN(ISN28*($I$10+1),2)</f>
        <v>65.489999999999995</v>
      </c>
      <c r="ISP28" s="170">
        <f>ISM28*ISO28</f>
        <v>327.45</v>
      </c>
      <c r="ISQ28" s="170" t="s">
        <v>148</v>
      </c>
      <c r="ISR28" s="170">
        <v>12376</v>
      </c>
      <c r="ISS28" s="170" t="s">
        <v>149</v>
      </c>
      <c r="IST28" s="170" t="s">
        <v>150</v>
      </c>
      <c r="ISU28" s="170">
        <v>5</v>
      </c>
      <c r="ISV28" s="170">
        <v>12.97</v>
      </c>
      <c r="ISW28" s="170">
        <f>ROUNDDOWN(ISV28*($I$10+1),2)</f>
        <v>65.489999999999995</v>
      </c>
      <c r="ISX28" s="170">
        <f>ISU28*ISW28</f>
        <v>327.45</v>
      </c>
      <c r="ISY28" s="170" t="s">
        <v>148</v>
      </c>
      <c r="ISZ28" s="170">
        <v>12376</v>
      </c>
      <c r="ITA28" s="170" t="s">
        <v>149</v>
      </c>
      <c r="ITB28" s="170" t="s">
        <v>150</v>
      </c>
      <c r="ITC28" s="170">
        <v>5</v>
      </c>
      <c r="ITD28" s="170">
        <v>12.97</v>
      </c>
      <c r="ITE28" s="170">
        <f>ROUNDDOWN(ITD28*($I$10+1),2)</f>
        <v>65.489999999999995</v>
      </c>
      <c r="ITF28" s="170">
        <f>ITC28*ITE28</f>
        <v>327.45</v>
      </c>
      <c r="ITG28" s="170" t="s">
        <v>148</v>
      </c>
      <c r="ITH28" s="170">
        <v>12376</v>
      </c>
      <c r="ITI28" s="170" t="s">
        <v>149</v>
      </c>
      <c r="ITJ28" s="170" t="s">
        <v>150</v>
      </c>
      <c r="ITK28" s="170">
        <v>5</v>
      </c>
      <c r="ITL28" s="170">
        <v>12.97</v>
      </c>
      <c r="ITM28" s="170">
        <f>ROUNDDOWN(ITL28*($I$10+1),2)</f>
        <v>65.489999999999995</v>
      </c>
      <c r="ITN28" s="170">
        <f>ITK28*ITM28</f>
        <v>327.45</v>
      </c>
      <c r="ITO28" s="170" t="s">
        <v>148</v>
      </c>
      <c r="ITP28" s="170">
        <v>12376</v>
      </c>
      <c r="ITQ28" s="170" t="s">
        <v>149</v>
      </c>
      <c r="ITR28" s="170" t="s">
        <v>150</v>
      </c>
      <c r="ITS28" s="170">
        <v>5</v>
      </c>
      <c r="ITT28" s="170">
        <v>12.97</v>
      </c>
      <c r="ITU28" s="170">
        <f>ROUNDDOWN(ITT28*($I$10+1),2)</f>
        <v>65.489999999999995</v>
      </c>
      <c r="ITV28" s="170">
        <f>ITS28*ITU28</f>
        <v>327.45</v>
      </c>
      <c r="ITW28" s="170" t="s">
        <v>148</v>
      </c>
      <c r="ITX28" s="170">
        <v>12376</v>
      </c>
      <c r="ITY28" s="170" t="s">
        <v>149</v>
      </c>
      <c r="ITZ28" s="170" t="s">
        <v>150</v>
      </c>
      <c r="IUA28" s="170">
        <v>5</v>
      </c>
      <c r="IUB28" s="170">
        <v>12.97</v>
      </c>
      <c r="IUC28" s="170">
        <f>ROUNDDOWN(IUB28*($I$10+1),2)</f>
        <v>65.489999999999995</v>
      </c>
      <c r="IUD28" s="170">
        <f>IUA28*IUC28</f>
        <v>327.45</v>
      </c>
      <c r="IUE28" s="170" t="s">
        <v>148</v>
      </c>
      <c r="IUF28" s="170">
        <v>12376</v>
      </c>
      <c r="IUG28" s="170" t="s">
        <v>149</v>
      </c>
      <c r="IUH28" s="170" t="s">
        <v>150</v>
      </c>
      <c r="IUI28" s="170">
        <v>5</v>
      </c>
      <c r="IUJ28" s="170">
        <v>12.97</v>
      </c>
      <c r="IUK28" s="170">
        <f>ROUNDDOWN(IUJ28*($I$10+1),2)</f>
        <v>65.489999999999995</v>
      </c>
      <c r="IUL28" s="170">
        <f>IUI28*IUK28</f>
        <v>327.45</v>
      </c>
      <c r="IUM28" s="170" t="s">
        <v>148</v>
      </c>
      <c r="IUN28" s="170">
        <v>12376</v>
      </c>
      <c r="IUO28" s="170" t="s">
        <v>149</v>
      </c>
      <c r="IUP28" s="170" t="s">
        <v>150</v>
      </c>
      <c r="IUQ28" s="170">
        <v>5</v>
      </c>
      <c r="IUR28" s="170">
        <v>12.97</v>
      </c>
      <c r="IUS28" s="170">
        <f>ROUNDDOWN(IUR28*($I$10+1),2)</f>
        <v>65.489999999999995</v>
      </c>
      <c r="IUT28" s="170">
        <f>IUQ28*IUS28</f>
        <v>327.45</v>
      </c>
      <c r="IUU28" s="170" t="s">
        <v>148</v>
      </c>
      <c r="IUV28" s="170">
        <v>12376</v>
      </c>
      <c r="IUW28" s="170" t="s">
        <v>149</v>
      </c>
      <c r="IUX28" s="170" t="s">
        <v>150</v>
      </c>
      <c r="IUY28" s="170">
        <v>5</v>
      </c>
      <c r="IUZ28" s="170">
        <v>12.97</v>
      </c>
      <c r="IVA28" s="170">
        <f>ROUNDDOWN(IUZ28*($I$10+1),2)</f>
        <v>65.489999999999995</v>
      </c>
      <c r="IVB28" s="170">
        <f>IUY28*IVA28</f>
        <v>327.45</v>
      </c>
      <c r="IVC28" s="170" t="s">
        <v>148</v>
      </c>
      <c r="IVD28" s="170">
        <v>12376</v>
      </c>
      <c r="IVE28" s="170" t="s">
        <v>149</v>
      </c>
      <c r="IVF28" s="170" t="s">
        <v>150</v>
      </c>
      <c r="IVG28" s="170">
        <v>5</v>
      </c>
      <c r="IVH28" s="170">
        <v>12.97</v>
      </c>
      <c r="IVI28" s="170">
        <f>ROUNDDOWN(IVH28*($I$10+1),2)</f>
        <v>65.489999999999995</v>
      </c>
      <c r="IVJ28" s="170">
        <f>IVG28*IVI28</f>
        <v>327.45</v>
      </c>
      <c r="IVK28" s="170" t="s">
        <v>148</v>
      </c>
      <c r="IVL28" s="170">
        <v>12376</v>
      </c>
      <c r="IVM28" s="170" t="s">
        <v>149</v>
      </c>
      <c r="IVN28" s="170" t="s">
        <v>150</v>
      </c>
      <c r="IVO28" s="170">
        <v>5</v>
      </c>
      <c r="IVP28" s="170">
        <v>12.97</v>
      </c>
      <c r="IVQ28" s="170">
        <f>ROUNDDOWN(IVP28*($I$10+1),2)</f>
        <v>65.489999999999995</v>
      </c>
      <c r="IVR28" s="170">
        <f>IVO28*IVQ28</f>
        <v>327.45</v>
      </c>
      <c r="IVS28" s="170" t="s">
        <v>148</v>
      </c>
      <c r="IVT28" s="170">
        <v>12376</v>
      </c>
      <c r="IVU28" s="170" t="s">
        <v>149</v>
      </c>
      <c r="IVV28" s="170" t="s">
        <v>150</v>
      </c>
      <c r="IVW28" s="170">
        <v>5</v>
      </c>
      <c r="IVX28" s="170">
        <v>12.97</v>
      </c>
      <c r="IVY28" s="170">
        <f>ROUNDDOWN(IVX28*($I$10+1),2)</f>
        <v>65.489999999999995</v>
      </c>
      <c r="IVZ28" s="170">
        <f>IVW28*IVY28</f>
        <v>327.45</v>
      </c>
      <c r="IWA28" s="170" t="s">
        <v>148</v>
      </c>
      <c r="IWB28" s="170">
        <v>12376</v>
      </c>
      <c r="IWC28" s="170" t="s">
        <v>149</v>
      </c>
      <c r="IWD28" s="170" t="s">
        <v>150</v>
      </c>
      <c r="IWE28" s="170">
        <v>5</v>
      </c>
      <c r="IWF28" s="170">
        <v>12.97</v>
      </c>
      <c r="IWG28" s="170">
        <f>ROUNDDOWN(IWF28*($I$10+1),2)</f>
        <v>65.489999999999995</v>
      </c>
      <c r="IWH28" s="170">
        <f>IWE28*IWG28</f>
        <v>327.45</v>
      </c>
      <c r="IWI28" s="170" t="s">
        <v>148</v>
      </c>
      <c r="IWJ28" s="170">
        <v>12376</v>
      </c>
      <c r="IWK28" s="170" t="s">
        <v>149</v>
      </c>
      <c r="IWL28" s="170" t="s">
        <v>150</v>
      </c>
      <c r="IWM28" s="170">
        <v>5</v>
      </c>
      <c r="IWN28" s="170">
        <v>12.97</v>
      </c>
      <c r="IWO28" s="170">
        <f>ROUNDDOWN(IWN28*($I$10+1),2)</f>
        <v>65.489999999999995</v>
      </c>
      <c r="IWP28" s="170">
        <f>IWM28*IWO28</f>
        <v>327.45</v>
      </c>
      <c r="IWQ28" s="170" t="s">
        <v>148</v>
      </c>
      <c r="IWR28" s="170">
        <v>12376</v>
      </c>
      <c r="IWS28" s="170" t="s">
        <v>149</v>
      </c>
      <c r="IWT28" s="170" t="s">
        <v>150</v>
      </c>
      <c r="IWU28" s="170">
        <v>5</v>
      </c>
      <c r="IWV28" s="170">
        <v>12.97</v>
      </c>
      <c r="IWW28" s="170">
        <f>ROUNDDOWN(IWV28*($I$10+1),2)</f>
        <v>65.489999999999995</v>
      </c>
      <c r="IWX28" s="170">
        <f>IWU28*IWW28</f>
        <v>327.45</v>
      </c>
      <c r="IWY28" s="170" t="s">
        <v>148</v>
      </c>
      <c r="IWZ28" s="170">
        <v>12376</v>
      </c>
      <c r="IXA28" s="170" t="s">
        <v>149</v>
      </c>
      <c r="IXB28" s="170" t="s">
        <v>150</v>
      </c>
      <c r="IXC28" s="170">
        <v>5</v>
      </c>
      <c r="IXD28" s="170">
        <v>12.97</v>
      </c>
      <c r="IXE28" s="170">
        <f>ROUNDDOWN(IXD28*($I$10+1),2)</f>
        <v>65.489999999999995</v>
      </c>
      <c r="IXF28" s="170">
        <f>IXC28*IXE28</f>
        <v>327.45</v>
      </c>
      <c r="IXG28" s="170" t="s">
        <v>148</v>
      </c>
      <c r="IXH28" s="170">
        <v>12376</v>
      </c>
      <c r="IXI28" s="170" t="s">
        <v>149</v>
      </c>
      <c r="IXJ28" s="170" t="s">
        <v>150</v>
      </c>
      <c r="IXK28" s="170">
        <v>5</v>
      </c>
      <c r="IXL28" s="170">
        <v>12.97</v>
      </c>
      <c r="IXM28" s="170">
        <f>ROUNDDOWN(IXL28*($I$10+1),2)</f>
        <v>65.489999999999995</v>
      </c>
      <c r="IXN28" s="170">
        <f>IXK28*IXM28</f>
        <v>327.45</v>
      </c>
      <c r="IXO28" s="170" t="s">
        <v>148</v>
      </c>
      <c r="IXP28" s="170">
        <v>12376</v>
      </c>
      <c r="IXQ28" s="170" t="s">
        <v>149</v>
      </c>
      <c r="IXR28" s="170" t="s">
        <v>150</v>
      </c>
      <c r="IXS28" s="170">
        <v>5</v>
      </c>
      <c r="IXT28" s="170">
        <v>12.97</v>
      </c>
      <c r="IXU28" s="170">
        <f>ROUNDDOWN(IXT28*($I$10+1),2)</f>
        <v>65.489999999999995</v>
      </c>
      <c r="IXV28" s="170">
        <f>IXS28*IXU28</f>
        <v>327.45</v>
      </c>
      <c r="IXW28" s="170" t="s">
        <v>148</v>
      </c>
      <c r="IXX28" s="170">
        <v>12376</v>
      </c>
      <c r="IXY28" s="170" t="s">
        <v>149</v>
      </c>
      <c r="IXZ28" s="170" t="s">
        <v>150</v>
      </c>
      <c r="IYA28" s="170">
        <v>5</v>
      </c>
      <c r="IYB28" s="170">
        <v>12.97</v>
      </c>
      <c r="IYC28" s="170">
        <f>ROUNDDOWN(IYB28*($I$10+1),2)</f>
        <v>65.489999999999995</v>
      </c>
      <c r="IYD28" s="170">
        <f>IYA28*IYC28</f>
        <v>327.45</v>
      </c>
      <c r="IYE28" s="170" t="s">
        <v>148</v>
      </c>
      <c r="IYF28" s="170">
        <v>12376</v>
      </c>
      <c r="IYG28" s="170" t="s">
        <v>149</v>
      </c>
      <c r="IYH28" s="170" t="s">
        <v>150</v>
      </c>
      <c r="IYI28" s="170">
        <v>5</v>
      </c>
      <c r="IYJ28" s="170">
        <v>12.97</v>
      </c>
      <c r="IYK28" s="170">
        <f>ROUNDDOWN(IYJ28*($I$10+1),2)</f>
        <v>65.489999999999995</v>
      </c>
      <c r="IYL28" s="170">
        <f>IYI28*IYK28</f>
        <v>327.45</v>
      </c>
      <c r="IYM28" s="170" t="s">
        <v>148</v>
      </c>
      <c r="IYN28" s="170">
        <v>12376</v>
      </c>
      <c r="IYO28" s="170" t="s">
        <v>149</v>
      </c>
      <c r="IYP28" s="170" t="s">
        <v>150</v>
      </c>
      <c r="IYQ28" s="170">
        <v>5</v>
      </c>
      <c r="IYR28" s="170">
        <v>12.97</v>
      </c>
      <c r="IYS28" s="170">
        <f>ROUNDDOWN(IYR28*($I$10+1),2)</f>
        <v>65.489999999999995</v>
      </c>
      <c r="IYT28" s="170">
        <f>IYQ28*IYS28</f>
        <v>327.45</v>
      </c>
      <c r="IYU28" s="170" t="s">
        <v>148</v>
      </c>
      <c r="IYV28" s="170">
        <v>12376</v>
      </c>
      <c r="IYW28" s="170" t="s">
        <v>149</v>
      </c>
      <c r="IYX28" s="170" t="s">
        <v>150</v>
      </c>
      <c r="IYY28" s="170">
        <v>5</v>
      </c>
      <c r="IYZ28" s="170">
        <v>12.97</v>
      </c>
      <c r="IZA28" s="170">
        <f>ROUNDDOWN(IYZ28*($I$10+1),2)</f>
        <v>65.489999999999995</v>
      </c>
      <c r="IZB28" s="170">
        <f>IYY28*IZA28</f>
        <v>327.45</v>
      </c>
      <c r="IZC28" s="170" t="s">
        <v>148</v>
      </c>
      <c r="IZD28" s="170">
        <v>12376</v>
      </c>
      <c r="IZE28" s="170" t="s">
        <v>149</v>
      </c>
      <c r="IZF28" s="170" t="s">
        <v>150</v>
      </c>
      <c r="IZG28" s="170">
        <v>5</v>
      </c>
      <c r="IZH28" s="170">
        <v>12.97</v>
      </c>
      <c r="IZI28" s="170">
        <f>ROUNDDOWN(IZH28*($I$10+1),2)</f>
        <v>65.489999999999995</v>
      </c>
      <c r="IZJ28" s="170">
        <f>IZG28*IZI28</f>
        <v>327.45</v>
      </c>
      <c r="IZK28" s="170" t="s">
        <v>148</v>
      </c>
      <c r="IZL28" s="170">
        <v>12376</v>
      </c>
      <c r="IZM28" s="170" t="s">
        <v>149</v>
      </c>
      <c r="IZN28" s="170" t="s">
        <v>150</v>
      </c>
      <c r="IZO28" s="170">
        <v>5</v>
      </c>
      <c r="IZP28" s="170">
        <v>12.97</v>
      </c>
      <c r="IZQ28" s="170">
        <f>ROUNDDOWN(IZP28*($I$10+1),2)</f>
        <v>65.489999999999995</v>
      </c>
      <c r="IZR28" s="170">
        <f>IZO28*IZQ28</f>
        <v>327.45</v>
      </c>
      <c r="IZS28" s="170" t="s">
        <v>148</v>
      </c>
      <c r="IZT28" s="170">
        <v>12376</v>
      </c>
      <c r="IZU28" s="170" t="s">
        <v>149</v>
      </c>
      <c r="IZV28" s="170" t="s">
        <v>150</v>
      </c>
      <c r="IZW28" s="170">
        <v>5</v>
      </c>
      <c r="IZX28" s="170">
        <v>12.97</v>
      </c>
      <c r="IZY28" s="170">
        <f>ROUNDDOWN(IZX28*($I$10+1),2)</f>
        <v>65.489999999999995</v>
      </c>
      <c r="IZZ28" s="170">
        <f>IZW28*IZY28</f>
        <v>327.45</v>
      </c>
      <c r="JAA28" s="170" t="s">
        <v>148</v>
      </c>
      <c r="JAB28" s="170">
        <v>12376</v>
      </c>
      <c r="JAC28" s="170" t="s">
        <v>149</v>
      </c>
      <c r="JAD28" s="170" t="s">
        <v>150</v>
      </c>
      <c r="JAE28" s="170">
        <v>5</v>
      </c>
      <c r="JAF28" s="170">
        <v>12.97</v>
      </c>
      <c r="JAG28" s="170">
        <f>ROUNDDOWN(JAF28*($I$10+1),2)</f>
        <v>65.489999999999995</v>
      </c>
      <c r="JAH28" s="170">
        <f>JAE28*JAG28</f>
        <v>327.45</v>
      </c>
      <c r="JAI28" s="170" t="s">
        <v>148</v>
      </c>
      <c r="JAJ28" s="170">
        <v>12376</v>
      </c>
      <c r="JAK28" s="170" t="s">
        <v>149</v>
      </c>
      <c r="JAL28" s="170" t="s">
        <v>150</v>
      </c>
      <c r="JAM28" s="170">
        <v>5</v>
      </c>
      <c r="JAN28" s="170">
        <v>12.97</v>
      </c>
      <c r="JAO28" s="170">
        <f>ROUNDDOWN(JAN28*($I$10+1),2)</f>
        <v>65.489999999999995</v>
      </c>
      <c r="JAP28" s="170">
        <f>JAM28*JAO28</f>
        <v>327.45</v>
      </c>
      <c r="JAQ28" s="170" t="s">
        <v>148</v>
      </c>
      <c r="JAR28" s="170">
        <v>12376</v>
      </c>
      <c r="JAS28" s="170" t="s">
        <v>149</v>
      </c>
      <c r="JAT28" s="170" t="s">
        <v>150</v>
      </c>
      <c r="JAU28" s="170">
        <v>5</v>
      </c>
      <c r="JAV28" s="170">
        <v>12.97</v>
      </c>
      <c r="JAW28" s="170">
        <f>ROUNDDOWN(JAV28*($I$10+1),2)</f>
        <v>65.489999999999995</v>
      </c>
      <c r="JAX28" s="170">
        <f>JAU28*JAW28</f>
        <v>327.45</v>
      </c>
      <c r="JAY28" s="170" t="s">
        <v>148</v>
      </c>
      <c r="JAZ28" s="170">
        <v>12376</v>
      </c>
      <c r="JBA28" s="170" t="s">
        <v>149</v>
      </c>
      <c r="JBB28" s="170" t="s">
        <v>150</v>
      </c>
      <c r="JBC28" s="170">
        <v>5</v>
      </c>
      <c r="JBD28" s="170">
        <v>12.97</v>
      </c>
      <c r="JBE28" s="170">
        <f>ROUNDDOWN(JBD28*($I$10+1),2)</f>
        <v>65.489999999999995</v>
      </c>
      <c r="JBF28" s="170">
        <f>JBC28*JBE28</f>
        <v>327.45</v>
      </c>
      <c r="JBG28" s="170" t="s">
        <v>148</v>
      </c>
      <c r="JBH28" s="170">
        <v>12376</v>
      </c>
      <c r="JBI28" s="170" t="s">
        <v>149</v>
      </c>
      <c r="JBJ28" s="170" t="s">
        <v>150</v>
      </c>
      <c r="JBK28" s="170">
        <v>5</v>
      </c>
      <c r="JBL28" s="170">
        <v>12.97</v>
      </c>
      <c r="JBM28" s="170">
        <f>ROUNDDOWN(JBL28*($I$10+1),2)</f>
        <v>65.489999999999995</v>
      </c>
      <c r="JBN28" s="170">
        <f>JBK28*JBM28</f>
        <v>327.45</v>
      </c>
      <c r="JBO28" s="170" t="s">
        <v>148</v>
      </c>
      <c r="JBP28" s="170">
        <v>12376</v>
      </c>
      <c r="JBQ28" s="170" t="s">
        <v>149</v>
      </c>
      <c r="JBR28" s="170" t="s">
        <v>150</v>
      </c>
      <c r="JBS28" s="170">
        <v>5</v>
      </c>
      <c r="JBT28" s="170">
        <v>12.97</v>
      </c>
      <c r="JBU28" s="170">
        <f>ROUNDDOWN(JBT28*($I$10+1),2)</f>
        <v>65.489999999999995</v>
      </c>
      <c r="JBV28" s="170">
        <f>JBS28*JBU28</f>
        <v>327.45</v>
      </c>
      <c r="JBW28" s="170" t="s">
        <v>148</v>
      </c>
      <c r="JBX28" s="170">
        <v>12376</v>
      </c>
      <c r="JBY28" s="170" t="s">
        <v>149</v>
      </c>
      <c r="JBZ28" s="170" t="s">
        <v>150</v>
      </c>
      <c r="JCA28" s="170">
        <v>5</v>
      </c>
      <c r="JCB28" s="170">
        <v>12.97</v>
      </c>
      <c r="JCC28" s="170">
        <f>ROUNDDOWN(JCB28*($I$10+1),2)</f>
        <v>65.489999999999995</v>
      </c>
      <c r="JCD28" s="170">
        <f>JCA28*JCC28</f>
        <v>327.45</v>
      </c>
      <c r="JCE28" s="170" t="s">
        <v>148</v>
      </c>
      <c r="JCF28" s="170">
        <v>12376</v>
      </c>
      <c r="JCG28" s="170" t="s">
        <v>149</v>
      </c>
      <c r="JCH28" s="170" t="s">
        <v>150</v>
      </c>
      <c r="JCI28" s="170">
        <v>5</v>
      </c>
      <c r="JCJ28" s="170">
        <v>12.97</v>
      </c>
      <c r="JCK28" s="170">
        <f>ROUNDDOWN(JCJ28*($I$10+1),2)</f>
        <v>65.489999999999995</v>
      </c>
      <c r="JCL28" s="170">
        <f>JCI28*JCK28</f>
        <v>327.45</v>
      </c>
      <c r="JCM28" s="170" t="s">
        <v>148</v>
      </c>
      <c r="JCN28" s="170">
        <v>12376</v>
      </c>
      <c r="JCO28" s="170" t="s">
        <v>149</v>
      </c>
      <c r="JCP28" s="170" t="s">
        <v>150</v>
      </c>
      <c r="JCQ28" s="170">
        <v>5</v>
      </c>
      <c r="JCR28" s="170">
        <v>12.97</v>
      </c>
      <c r="JCS28" s="170">
        <f>ROUNDDOWN(JCR28*($I$10+1),2)</f>
        <v>65.489999999999995</v>
      </c>
      <c r="JCT28" s="170">
        <f>JCQ28*JCS28</f>
        <v>327.45</v>
      </c>
      <c r="JCU28" s="170" t="s">
        <v>148</v>
      </c>
      <c r="JCV28" s="170">
        <v>12376</v>
      </c>
      <c r="JCW28" s="170" t="s">
        <v>149</v>
      </c>
      <c r="JCX28" s="170" t="s">
        <v>150</v>
      </c>
      <c r="JCY28" s="170">
        <v>5</v>
      </c>
      <c r="JCZ28" s="170">
        <v>12.97</v>
      </c>
      <c r="JDA28" s="170">
        <f>ROUNDDOWN(JCZ28*($I$10+1),2)</f>
        <v>65.489999999999995</v>
      </c>
      <c r="JDB28" s="170">
        <f>JCY28*JDA28</f>
        <v>327.45</v>
      </c>
      <c r="JDC28" s="170" t="s">
        <v>148</v>
      </c>
      <c r="JDD28" s="170">
        <v>12376</v>
      </c>
      <c r="JDE28" s="170" t="s">
        <v>149</v>
      </c>
      <c r="JDF28" s="170" t="s">
        <v>150</v>
      </c>
      <c r="JDG28" s="170">
        <v>5</v>
      </c>
      <c r="JDH28" s="170">
        <v>12.97</v>
      </c>
      <c r="JDI28" s="170">
        <f>ROUNDDOWN(JDH28*($I$10+1),2)</f>
        <v>65.489999999999995</v>
      </c>
      <c r="JDJ28" s="170">
        <f>JDG28*JDI28</f>
        <v>327.45</v>
      </c>
      <c r="JDK28" s="170" t="s">
        <v>148</v>
      </c>
      <c r="JDL28" s="170">
        <v>12376</v>
      </c>
      <c r="JDM28" s="170" t="s">
        <v>149</v>
      </c>
      <c r="JDN28" s="170" t="s">
        <v>150</v>
      </c>
      <c r="JDO28" s="170">
        <v>5</v>
      </c>
      <c r="JDP28" s="170">
        <v>12.97</v>
      </c>
      <c r="JDQ28" s="170">
        <f>ROUNDDOWN(JDP28*($I$10+1),2)</f>
        <v>65.489999999999995</v>
      </c>
      <c r="JDR28" s="170">
        <f>JDO28*JDQ28</f>
        <v>327.45</v>
      </c>
      <c r="JDS28" s="170" t="s">
        <v>148</v>
      </c>
      <c r="JDT28" s="170">
        <v>12376</v>
      </c>
      <c r="JDU28" s="170" t="s">
        <v>149</v>
      </c>
      <c r="JDV28" s="170" t="s">
        <v>150</v>
      </c>
      <c r="JDW28" s="170">
        <v>5</v>
      </c>
      <c r="JDX28" s="170">
        <v>12.97</v>
      </c>
      <c r="JDY28" s="170">
        <f>ROUNDDOWN(JDX28*($I$10+1),2)</f>
        <v>65.489999999999995</v>
      </c>
      <c r="JDZ28" s="170">
        <f>JDW28*JDY28</f>
        <v>327.45</v>
      </c>
      <c r="JEA28" s="170" t="s">
        <v>148</v>
      </c>
      <c r="JEB28" s="170">
        <v>12376</v>
      </c>
      <c r="JEC28" s="170" t="s">
        <v>149</v>
      </c>
      <c r="JED28" s="170" t="s">
        <v>150</v>
      </c>
      <c r="JEE28" s="170">
        <v>5</v>
      </c>
      <c r="JEF28" s="170">
        <v>12.97</v>
      </c>
      <c r="JEG28" s="170">
        <f>ROUNDDOWN(JEF28*($I$10+1),2)</f>
        <v>65.489999999999995</v>
      </c>
      <c r="JEH28" s="170">
        <f>JEE28*JEG28</f>
        <v>327.45</v>
      </c>
      <c r="JEI28" s="170" t="s">
        <v>148</v>
      </c>
      <c r="JEJ28" s="170">
        <v>12376</v>
      </c>
      <c r="JEK28" s="170" t="s">
        <v>149</v>
      </c>
      <c r="JEL28" s="170" t="s">
        <v>150</v>
      </c>
      <c r="JEM28" s="170">
        <v>5</v>
      </c>
      <c r="JEN28" s="170">
        <v>12.97</v>
      </c>
      <c r="JEO28" s="170">
        <f>ROUNDDOWN(JEN28*($I$10+1),2)</f>
        <v>65.489999999999995</v>
      </c>
      <c r="JEP28" s="170">
        <f>JEM28*JEO28</f>
        <v>327.45</v>
      </c>
      <c r="JEQ28" s="170" t="s">
        <v>148</v>
      </c>
      <c r="JER28" s="170">
        <v>12376</v>
      </c>
      <c r="JES28" s="170" t="s">
        <v>149</v>
      </c>
      <c r="JET28" s="170" t="s">
        <v>150</v>
      </c>
      <c r="JEU28" s="170">
        <v>5</v>
      </c>
      <c r="JEV28" s="170">
        <v>12.97</v>
      </c>
      <c r="JEW28" s="170">
        <f>ROUNDDOWN(JEV28*($I$10+1),2)</f>
        <v>65.489999999999995</v>
      </c>
      <c r="JEX28" s="170">
        <f>JEU28*JEW28</f>
        <v>327.45</v>
      </c>
      <c r="JEY28" s="170" t="s">
        <v>148</v>
      </c>
      <c r="JEZ28" s="170">
        <v>12376</v>
      </c>
      <c r="JFA28" s="170" t="s">
        <v>149</v>
      </c>
      <c r="JFB28" s="170" t="s">
        <v>150</v>
      </c>
      <c r="JFC28" s="170">
        <v>5</v>
      </c>
      <c r="JFD28" s="170">
        <v>12.97</v>
      </c>
      <c r="JFE28" s="170">
        <f>ROUNDDOWN(JFD28*($I$10+1),2)</f>
        <v>65.489999999999995</v>
      </c>
      <c r="JFF28" s="170">
        <f>JFC28*JFE28</f>
        <v>327.45</v>
      </c>
      <c r="JFG28" s="170" t="s">
        <v>148</v>
      </c>
      <c r="JFH28" s="170">
        <v>12376</v>
      </c>
      <c r="JFI28" s="170" t="s">
        <v>149</v>
      </c>
      <c r="JFJ28" s="170" t="s">
        <v>150</v>
      </c>
      <c r="JFK28" s="170">
        <v>5</v>
      </c>
      <c r="JFL28" s="170">
        <v>12.97</v>
      </c>
      <c r="JFM28" s="170">
        <f>ROUNDDOWN(JFL28*($I$10+1),2)</f>
        <v>65.489999999999995</v>
      </c>
      <c r="JFN28" s="170">
        <f>JFK28*JFM28</f>
        <v>327.45</v>
      </c>
      <c r="JFO28" s="170" t="s">
        <v>148</v>
      </c>
      <c r="JFP28" s="170">
        <v>12376</v>
      </c>
      <c r="JFQ28" s="170" t="s">
        <v>149</v>
      </c>
      <c r="JFR28" s="170" t="s">
        <v>150</v>
      </c>
      <c r="JFS28" s="170">
        <v>5</v>
      </c>
      <c r="JFT28" s="170">
        <v>12.97</v>
      </c>
      <c r="JFU28" s="170">
        <f>ROUNDDOWN(JFT28*($I$10+1),2)</f>
        <v>65.489999999999995</v>
      </c>
      <c r="JFV28" s="170">
        <f>JFS28*JFU28</f>
        <v>327.45</v>
      </c>
      <c r="JFW28" s="170" t="s">
        <v>148</v>
      </c>
      <c r="JFX28" s="170">
        <v>12376</v>
      </c>
      <c r="JFY28" s="170" t="s">
        <v>149</v>
      </c>
      <c r="JFZ28" s="170" t="s">
        <v>150</v>
      </c>
      <c r="JGA28" s="170">
        <v>5</v>
      </c>
      <c r="JGB28" s="170">
        <v>12.97</v>
      </c>
      <c r="JGC28" s="170">
        <f>ROUNDDOWN(JGB28*($I$10+1),2)</f>
        <v>65.489999999999995</v>
      </c>
      <c r="JGD28" s="170">
        <f>JGA28*JGC28</f>
        <v>327.45</v>
      </c>
      <c r="JGE28" s="170" t="s">
        <v>148</v>
      </c>
      <c r="JGF28" s="170">
        <v>12376</v>
      </c>
      <c r="JGG28" s="170" t="s">
        <v>149</v>
      </c>
      <c r="JGH28" s="170" t="s">
        <v>150</v>
      </c>
      <c r="JGI28" s="170">
        <v>5</v>
      </c>
      <c r="JGJ28" s="170">
        <v>12.97</v>
      </c>
      <c r="JGK28" s="170">
        <f>ROUNDDOWN(JGJ28*($I$10+1),2)</f>
        <v>65.489999999999995</v>
      </c>
      <c r="JGL28" s="170">
        <f>JGI28*JGK28</f>
        <v>327.45</v>
      </c>
      <c r="JGM28" s="170" t="s">
        <v>148</v>
      </c>
      <c r="JGN28" s="170">
        <v>12376</v>
      </c>
      <c r="JGO28" s="170" t="s">
        <v>149</v>
      </c>
      <c r="JGP28" s="170" t="s">
        <v>150</v>
      </c>
      <c r="JGQ28" s="170">
        <v>5</v>
      </c>
      <c r="JGR28" s="170">
        <v>12.97</v>
      </c>
      <c r="JGS28" s="170">
        <f>ROUNDDOWN(JGR28*($I$10+1),2)</f>
        <v>65.489999999999995</v>
      </c>
      <c r="JGT28" s="170">
        <f>JGQ28*JGS28</f>
        <v>327.45</v>
      </c>
      <c r="JGU28" s="170" t="s">
        <v>148</v>
      </c>
      <c r="JGV28" s="170">
        <v>12376</v>
      </c>
      <c r="JGW28" s="170" t="s">
        <v>149</v>
      </c>
      <c r="JGX28" s="170" t="s">
        <v>150</v>
      </c>
      <c r="JGY28" s="170">
        <v>5</v>
      </c>
      <c r="JGZ28" s="170">
        <v>12.97</v>
      </c>
      <c r="JHA28" s="170">
        <f>ROUNDDOWN(JGZ28*($I$10+1),2)</f>
        <v>65.489999999999995</v>
      </c>
      <c r="JHB28" s="170">
        <f>JGY28*JHA28</f>
        <v>327.45</v>
      </c>
      <c r="JHC28" s="170" t="s">
        <v>148</v>
      </c>
      <c r="JHD28" s="170">
        <v>12376</v>
      </c>
      <c r="JHE28" s="170" t="s">
        <v>149</v>
      </c>
      <c r="JHF28" s="170" t="s">
        <v>150</v>
      </c>
      <c r="JHG28" s="170">
        <v>5</v>
      </c>
      <c r="JHH28" s="170">
        <v>12.97</v>
      </c>
      <c r="JHI28" s="170">
        <f>ROUNDDOWN(JHH28*($I$10+1),2)</f>
        <v>65.489999999999995</v>
      </c>
      <c r="JHJ28" s="170">
        <f>JHG28*JHI28</f>
        <v>327.45</v>
      </c>
      <c r="JHK28" s="170" t="s">
        <v>148</v>
      </c>
      <c r="JHL28" s="170">
        <v>12376</v>
      </c>
      <c r="JHM28" s="170" t="s">
        <v>149</v>
      </c>
      <c r="JHN28" s="170" t="s">
        <v>150</v>
      </c>
      <c r="JHO28" s="170">
        <v>5</v>
      </c>
      <c r="JHP28" s="170">
        <v>12.97</v>
      </c>
      <c r="JHQ28" s="170">
        <f>ROUNDDOWN(JHP28*($I$10+1),2)</f>
        <v>65.489999999999995</v>
      </c>
      <c r="JHR28" s="170">
        <f>JHO28*JHQ28</f>
        <v>327.45</v>
      </c>
      <c r="JHS28" s="170" t="s">
        <v>148</v>
      </c>
      <c r="JHT28" s="170">
        <v>12376</v>
      </c>
      <c r="JHU28" s="170" t="s">
        <v>149</v>
      </c>
      <c r="JHV28" s="170" t="s">
        <v>150</v>
      </c>
      <c r="JHW28" s="170">
        <v>5</v>
      </c>
      <c r="JHX28" s="170">
        <v>12.97</v>
      </c>
      <c r="JHY28" s="170">
        <f>ROUNDDOWN(JHX28*($I$10+1),2)</f>
        <v>65.489999999999995</v>
      </c>
      <c r="JHZ28" s="170">
        <f>JHW28*JHY28</f>
        <v>327.45</v>
      </c>
      <c r="JIA28" s="170" t="s">
        <v>148</v>
      </c>
      <c r="JIB28" s="170">
        <v>12376</v>
      </c>
      <c r="JIC28" s="170" t="s">
        <v>149</v>
      </c>
      <c r="JID28" s="170" t="s">
        <v>150</v>
      </c>
      <c r="JIE28" s="170">
        <v>5</v>
      </c>
      <c r="JIF28" s="170">
        <v>12.97</v>
      </c>
      <c r="JIG28" s="170">
        <f>ROUNDDOWN(JIF28*($I$10+1),2)</f>
        <v>65.489999999999995</v>
      </c>
      <c r="JIH28" s="170">
        <f>JIE28*JIG28</f>
        <v>327.45</v>
      </c>
      <c r="JII28" s="170" t="s">
        <v>148</v>
      </c>
      <c r="JIJ28" s="170">
        <v>12376</v>
      </c>
      <c r="JIK28" s="170" t="s">
        <v>149</v>
      </c>
      <c r="JIL28" s="170" t="s">
        <v>150</v>
      </c>
      <c r="JIM28" s="170">
        <v>5</v>
      </c>
      <c r="JIN28" s="170">
        <v>12.97</v>
      </c>
      <c r="JIO28" s="170">
        <f>ROUNDDOWN(JIN28*($I$10+1),2)</f>
        <v>65.489999999999995</v>
      </c>
      <c r="JIP28" s="170">
        <f>JIM28*JIO28</f>
        <v>327.45</v>
      </c>
      <c r="JIQ28" s="170" t="s">
        <v>148</v>
      </c>
      <c r="JIR28" s="170">
        <v>12376</v>
      </c>
      <c r="JIS28" s="170" t="s">
        <v>149</v>
      </c>
      <c r="JIT28" s="170" t="s">
        <v>150</v>
      </c>
      <c r="JIU28" s="170">
        <v>5</v>
      </c>
      <c r="JIV28" s="170">
        <v>12.97</v>
      </c>
      <c r="JIW28" s="170">
        <f>ROUNDDOWN(JIV28*($I$10+1),2)</f>
        <v>65.489999999999995</v>
      </c>
      <c r="JIX28" s="170">
        <f>JIU28*JIW28</f>
        <v>327.45</v>
      </c>
      <c r="JIY28" s="170" t="s">
        <v>148</v>
      </c>
      <c r="JIZ28" s="170">
        <v>12376</v>
      </c>
      <c r="JJA28" s="170" t="s">
        <v>149</v>
      </c>
      <c r="JJB28" s="170" t="s">
        <v>150</v>
      </c>
      <c r="JJC28" s="170">
        <v>5</v>
      </c>
      <c r="JJD28" s="170">
        <v>12.97</v>
      </c>
      <c r="JJE28" s="170">
        <f>ROUNDDOWN(JJD28*($I$10+1),2)</f>
        <v>65.489999999999995</v>
      </c>
      <c r="JJF28" s="170">
        <f>JJC28*JJE28</f>
        <v>327.45</v>
      </c>
      <c r="JJG28" s="170" t="s">
        <v>148</v>
      </c>
      <c r="JJH28" s="170">
        <v>12376</v>
      </c>
      <c r="JJI28" s="170" t="s">
        <v>149</v>
      </c>
      <c r="JJJ28" s="170" t="s">
        <v>150</v>
      </c>
      <c r="JJK28" s="170">
        <v>5</v>
      </c>
      <c r="JJL28" s="170">
        <v>12.97</v>
      </c>
      <c r="JJM28" s="170">
        <f>ROUNDDOWN(JJL28*($I$10+1),2)</f>
        <v>65.489999999999995</v>
      </c>
      <c r="JJN28" s="170">
        <f>JJK28*JJM28</f>
        <v>327.45</v>
      </c>
      <c r="JJO28" s="170" t="s">
        <v>148</v>
      </c>
      <c r="JJP28" s="170">
        <v>12376</v>
      </c>
      <c r="JJQ28" s="170" t="s">
        <v>149</v>
      </c>
      <c r="JJR28" s="170" t="s">
        <v>150</v>
      </c>
      <c r="JJS28" s="170">
        <v>5</v>
      </c>
      <c r="JJT28" s="170">
        <v>12.97</v>
      </c>
      <c r="JJU28" s="170">
        <f>ROUNDDOWN(JJT28*($I$10+1),2)</f>
        <v>65.489999999999995</v>
      </c>
      <c r="JJV28" s="170">
        <f>JJS28*JJU28</f>
        <v>327.45</v>
      </c>
      <c r="JJW28" s="170" t="s">
        <v>148</v>
      </c>
      <c r="JJX28" s="170">
        <v>12376</v>
      </c>
      <c r="JJY28" s="170" t="s">
        <v>149</v>
      </c>
      <c r="JJZ28" s="170" t="s">
        <v>150</v>
      </c>
      <c r="JKA28" s="170">
        <v>5</v>
      </c>
      <c r="JKB28" s="170">
        <v>12.97</v>
      </c>
      <c r="JKC28" s="170">
        <f>ROUNDDOWN(JKB28*($I$10+1),2)</f>
        <v>65.489999999999995</v>
      </c>
      <c r="JKD28" s="170">
        <f>JKA28*JKC28</f>
        <v>327.45</v>
      </c>
      <c r="JKE28" s="170" t="s">
        <v>148</v>
      </c>
      <c r="JKF28" s="170">
        <v>12376</v>
      </c>
      <c r="JKG28" s="170" t="s">
        <v>149</v>
      </c>
      <c r="JKH28" s="170" t="s">
        <v>150</v>
      </c>
      <c r="JKI28" s="170">
        <v>5</v>
      </c>
      <c r="JKJ28" s="170">
        <v>12.97</v>
      </c>
      <c r="JKK28" s="170">
        <f>ROUNDDOWN(JKJ28*($I$10+1),2)</f>
        <v>65.489999999999995</v>
      </c>
      <c r="JKL28" s="170">
        <f>JKI28*JKK28</f>
        <v>327.45</v>
      </c>
      <c r="JKM28" s="170" t="s">
        <v>148</v>
      </c>
      <c r="JKN28" s="170">
        <v>12376</v>
      </c>
      <c r="JKO28" s="170" t="s">
        <v>149</v>
      </c>
      <c r="JKP28" s="170" t="s">
        <v>150</v>
      </c>
      <c r="JKQ28" s="170">
        <v>5</v>
      </c>
      <c r="JKR28" s="170">
        <v>12.97</v>
      </c>
      <c r="JKS28" s="170">
        <f>ROUNDDOWN(JKR28*($I$10+1),2)</f>
        <v>65.489999999999995</v>
      </c>
      <c r="JKT28" s="170">
        <f>JKQ28*JKS28</f>
        <v>327.45</v>
      </c>
      <c r="JKU28" s="170" t="s">
        <v>148</v>
      </c>
      <c r="JKV28" s="170">
        <v>12376</v>
      </c>
      <c r="JKW28" s="170" t="s">
        <v>149</v>
      </c>
      <c r="JKX28" s="170" t="s">
        <v>150</v>
      </c>
      <c r="JKY28" s="170">
        <v>5</v>
      </c>
      <c r="JKZ28" s="170">
        <v>12.97</v>
      </c>
      <c r="JLA28" s="170">
        <f>ROUNDDOWN(JKZ28*($I$10+1),2)</f>
        <v>65.489999999999995</v>
      </c>
      <c r="JLB28" s="170">
        <f>JKY28*JLA28</f>
        <v>327.45</v>
      </c>
      <c r="JLC28" s="170" t="s">
        <v>148</v>
      </c>
      <c r="JLD28" s="170">
        <v>12376</v>
      </c>
      <c r="JLE28" s="170" t="s">
        <v>149</v>
      </c>
      <c r="JLF28" s="170" t="s">
        <v>150</v>
      </c>
      <c r="JLG28" s="170">
        <v>5</v>
      </c>
      <c r="JLH28" s="170">
        <v>12.97</v>
      </c>
      <c r="JLI28" s="170">
        <f>ROUNDDOWN(JLH28*($I$10+1),2)</f>
        <v>65.489999999999995</v>
      </c>
      <c r="JLJ28" s="170">
        <f>JLG28*JLI28</f>
        <v>327.45</v>
      </c>
      <c r="JLK28" s="170" t="s">
        <v>148</v>
      </c>
      <c r="JLL28" s="170">
        <v>12376</v>
      </c>
      <c r="JLM28" s="170" t="s">
        <v>149</v>
      </c>
      <c r="JLN28" s="170" t="s">
        <v>150</v>
      </c>
      <c r="JLO28" s="170">
        <v>5</v>
      </c>
      <c r="JLP28" s="170">
        <v>12.97</v>
      </c>
      <c r="JLQ28" s="170">
        <f>ROUNDDOWN(JLP28*($I$10+1),2)</f>
        <v>65.489999999999995</v>
      </c>
      <c r="JLR28" s="170">
        <f>JLO28*JLQ28</f>
        <v>327.45</v>
      </c>
      <c r="JLS28" s="170" t="s">
        <v>148</v>
      </c>
      <c r="JLT28" s="170">
        <v>12376</v>
      </c>
      <c r="JLU28" s="170" t="s">
        <v>149</v>
      </c>
      <c r="JLV28" s="170" t="s">
        <v>150</v>
      </c>
      <c r="JLW28" s="170">
        <v>5</v>
      </c>
      <c r="JLX28" s="170">
        <v>12.97</v>
      </c>
      <c r="JLY28" s="170">
        <f>ROUNDDOWN(JLX28*($I$10+1),2)</f>
        <v>65.489999999999995</v>
      </c>
      <c r="JLZ28" s="170">
        <f>JLW28*JLY28</f>
        <v>327.45</v>
      </c>
      <c r="JMA28" s="170" t="s">
        <v>148</v>
      </c>
      <c r="JMB28" s="170">
        <v>12376</v>
      </c>
      <c r="JMC28" s="170" t="s">
        <v>149</v>
      </c>
      <c r="JMD28" s="170" t="s">
        <v>150</v>
      </c>
      <c r="JME28" s="170">
        <v>5</v>
      </c>
      <c r="JMF28" s="170">
        <v>12.97</v>
      </c>
      <c r="JMG28" s="170">
        <f>ROUNDDOWN(JMF28*($I$10+1),2)</f>
        <v>65.489999999999995</v>
      </c>
      <c r="JMH28" s="170">
        <f>JME28*JMG28</f>
        <v>327.45</v>
      </c>
      <c r="JMI28" s="170" t="s">
        <v>148</v>
      </c>
      <c r="JMJ28" s="170">
        <v>12376</v>
      </c>
      <c r="JMK28" s="170" t="s">
        <v>149</v>
      </c>
      <c r="JML28" s="170" t="s">
        <v>150</v>
      </c>
      <c r="JMM28" s="170">
        <v>5</v>
      </c>
      <c r="JMN28" s="170">
        <v>12.97</v>
      </c>
      <c r="JMO28" s="170">
        <f>ROUNDDOWN(JMN28*($I$10+1),2)</f>
        <v>65.489999999999995</v>
      </c>
      <c r="JMP28" s="170">
        <f>JMM28*JMO28</f>
        <v>327.45</v>
      </c>
      <c r="JMQ28" s="170" t="s">
        <v>148</v>
      </c>
      <c r="JMR28" s="170">
        <v>12376</v>
      </c>
      <c r="JMS28" s="170" t="s">
        <v>149</v>
      </c>
      <c r="JMT28" s="170" t="s">
        <v>150</v>
      </c>
      <c r="JMU28" s="170">
        <v>5</v>
      </c>
      <c r="JMV28" s="170">
        <v>12.97</v>
      </c>
      <c r="JMW28" s="170">
        <f>ROUNDDOWN(JMV28*($I$10+1),2)</f>
        <v>65.489999999999995</v>
      </c>
      <c r="JMX28" s="170">
        <f>JMU28*JMW28</f>
        <v>327.45</v>
      </c>
      <c r="JMY28" s="170" t="s">
        <v>148</v>
      </c>
      <c r="JMZ28" s="170">
        <v>12376</v>
      </c>
      <c r="JNA28" s="170" t="s">
        <v>149</v>
      </c>
      <c r="JNB28" s="170" t="s">
        <v>150</v>
      </c>
      <c r="JNC28" s="170">
        <v>5</v>
      </c>
      <c r="JND28" s="170">
        <v>12.97</v>
      </c>
      <c r="JNE28" s="170">
        <f>ROUNDDOWN(JND28*($I$10+1),2)</f>
        <v>65.489999999999995</v>
      </c>
      <c r="JNF28" s="170">
        <f>JNC28*JNE28</f>
        <v>327.45</v>
      </c>
      <c r="JNG28" s="170" t="s">
        <v>148</v>
      </c>
      <c r="JNH28" s="170">
        <v>12376</v>
      </c>
      <c r="JNI28" s="170" t="s">
        <v>149</v>
      </c>
      <c r="JNJ28" s="170" t="s">
        <v>150</v>
      </c>
      <c r="JNK28" s="170">
        <v>5</v>
      </c>
      <c r="JNL28" s="170">
        <v>12.97</v>
      </c>
      <c r="JNM28" s="170">
        <f>ROUNDDOWN(JNL28*($I$10+1),2)</f>
        <v>65.489999999999995</v>
      </c>
      <c r="JNN28" s="170">
        <f>JNK28*JNM28</f>
        <v>327.45</v>
      </c>
      <c r="JNO28" s="170" t="s">
        <v>148</v>
      </c>
      <c r="JNP28" s="170">
        <v>12376</v>
      </c>
      <c r="JNQ28" s="170" t="s">
        <v>149</v>
      </c>
      <c r="JNR28" s="170" t="s">
        <v>150</v>
      </c>
      <c r="JNS28" s="170">
        <v>5</v>
      </c>
      <c r="JNT28" s="170">
        <v>12.97</v>
      </c>
      <c r="JNU28" s="170">
        <f>ROUNDDOWN(JNT28*($I$10+1),2)</f>
        <v>65.489999999999995</v>
      </c>
      <c r="JNV28" s="170">
        <f>JNS28*JNU28</f>
        <v>327.45</v>
      </c>
      <c r="JNW28" s="170" t="s">
        <v>148</v>
      </c>
      <c r="JNX28" s="170">
        <v>12376</v>
      </c>
      <c r="JNY28" s="170" t="s">
        <v>149</v>
      </c>
      <c r="JNZ28" s="170" t="s">
        <v>150</v>
      </c>
      <c r="JOA28" s="170">
        <v>5</v>
      </c>
      <c r="JOB28" s="170">
        <v>12.97</v>
      </c>
      <c r="JOC28" s="170">
        <f>ROUNDDOWN(JOB28*($I$10+1),2)</f>
        <v>65.489999999999995</v>
      </c>
      <c r="JOD28" s="170">
        <f>JOA28*JOC28</f>
        <v>327.45</v>
      </c>
      <c r="JOE28" s="170" t="s">
        <v>148</v>
      </c>
      <c r="JOF28" s="170">
        <v>12376</v>
      </c>
      <c r="JOG28" s="170" t="s">
        <v>149</v>
      </c>
      <c r="JOH28" s="170" t="s">
        <v>150</v>
      </c>
      <c r="JOI28" s="170">
        <v>5</v>
      </c>
      <c r="JOJ28" s="170">
        <v>12.97</v>
      </c>
      <c r="JOK28" s="170">
        <f>ROUNDDOWN(JOJ28*($I$10+1),2)</f>
        <v>65.489999999999995</v>
      </c>
      <c r="JOL28" s="170">
        <f>JOI28*JOK28</f>
        <v>327.45</v>
      </c>
      <c r="JOM28" s="170" t="s">
        <v>148</v>
      </c>
      <c r="JON28" s="170">
        <v>12376</v>
      </c>
      <c r="JOO28" s="170" t="s">
        <v>149</v>
      </c>
      <c r="JOP28" s="170" t="s">
        <v>150</v>
      </c>
      <c r="JOQ28" s="170">
        <v>5</v>
      </c>
      <c r="JOR28" s="170">
        <v>12.97</v>
      </c>
      <c r="JOS28" s="170">
        <f>ROUNDDOWN(JOR28*($I$10+1),2)</f>
        <v>65.489999999999995</v>
      </c>
      <c r="JOT28" s="170">
        <f>JOQ28*JOS28</f>
        <v>327.45</v>
      </c>
      <c r="JOU28" s="170" t="s">
        <v>148</v>
      </c>
      <c r="JOV28" s="170">
        <v>12376</v>
      </c>
      <c r="JOW28" s="170" t="s">
        <v>149</v>
      </c>
      <c r="JOX28" s="170" t="s">
        <v>150</v>
      </c>
      <c r="JOY28" s="170">
        <v>5</v>
      </c>
      <c r="JOZ28" s="170">
        <v>12.97</v>
      </c>
      <c r="JPA28" s="170">
        <f>ROUNDDOWN(JOZ28*($I$10+1),2)</f>
        <v>65.489999999999995</v>
      </c>
      <c r="JPB28" s="170">
        <f>JOY28*JPA28</f>
        <v>327.45</v>
      </c>
      <c r="JPC28" s="170" t="s">
        <v>148</v>
      </c>
      <c r="JPD28" s="170">
        <v>12376</v>
      </c>
      <c r="JPE28" s="170" t="s">
        <v>149</v>
      </c>
      <c r="JPF28" s="170" t="s">
        <v>150</v>
      </c>
      <c r="JPG28" s="170">
        <v>5</v>
      </c>
      <c r="JPH28" s="170">
        <v>12.97</v>
      </c>
      <c r="JPI28" s="170">
        <f>ROUNDDOWN(JPH28*($I$10+1),2)</f>
        <v>65.489999999999995</v>
      </c>
      <c r="JPJ28" s="170">
        <f>JPG28*JPI28</f>
        <v>327.45</v>
      </c>
      <c r="JPK28" s="170" t="s">
        <v>148</v>
      </c>
      <c r="JPL28" s="170">
        <v>12376</v>
      </c>
      <c r="JPM28" s="170" t="s">
        <v>149</v>
      </c>
      <c r="JPN28" s="170" t="s">
        <v>150</v>
      </c>
      <c r="JPO28" s="170">
        <v>5</v>
      </c>
      <c r="JPP28" s="170">
        <v>12.97</v>
      </c>
      <c r="JPQ28" s="170">
        <f>ROUNDDOWN(JPP28*($I$10+1),2)</f>
        <v>65.489999999999995</v>
      </c>
      <c r="JPR28" s="170">
        <f>JPO28*JPQ28</f>
        <v>327.45</v>
      </c>
      <c r="JPS28" s="170" t="s">
        <v>148</v>
      </c>
      <c r="JPT28" s="170">
        <v>12376</v>
      </c>
      <c r="JPU28" s="170" t="s">
        <v>149</v>
      </c>
      <c r="JPV28" s="170" t="s">
        <v>150</v>
      </c>
      <c r="JPW28" s="170">
        <v>5</v>
      </c>
      <c r="JPX28" s="170">
        <v>12.97</v>
      </c>
      <c r="JPY28" s="170">
        <f>ROUNDDOWN(JPX28*($I$10+1),2)</f>
        <v>65.489999999999995</v>
      </c>
      <c r="JPZ28" s="170">
        <f>JPW28*JPY28</f>
        <v>327.45</v>
      </c>
      <c r="JQA28" s="170" t="s">
        <v>148</v>
      </c>
      <c r="JQB28" s="170">
        <v>12376</v>
      </c>
      <c r="JQC28" s="170" t="s">
        <v>149</v>
      </c>
      <c r="JQD28" s="170" t="s">
        <v>150</v>
      </c>
      <c r="JQE28" s="170">
        <v>5</v>
      </c>
      <c r="JQF28" s="170">
        <v>12.97</v>
      </c>
      <c r="JQG28" s="170">
        <f>ROUNDDOWN(JQF28*($I$10+1),2)</f>
        <v>65.489999999999995</v>
      </c>
      <c r="JQH28" s="170">
        <f>JQE28*JQG28</f>
        <v>327.45</v>
      </c>
      <c r="JQI28" s="170" t="s">
        <v>148</v>
      </c>
      <c r="JQJ28" s="170">
        <v>12376</v>
      </c>
      <c r="JQK28" s="170" t="s">
        <v>149</v>
      </c>
      <c r="JQL28" s="170" t="s">
        <v>150</v>
      </c>
      <c r="JQM28" s="170">
        <v>5</v>
      </c>
      <c r="JQN28" s="170">
        <v>12.97</v>
      </c>
      <c r="JQO28" s="170">
        <f>ROUNDDOWN(JQN28*($I$10+1),2)</f>
        <v>65.489999999999995</v>
      </c>
      <c r="JQP28" s="170">
        <f>JQM28*JQO28</f>
        <v>327.45</v>
      </c>
      <c r="JQQ28" s="170" t="s">
        <v>148</v>
      </c>
      <c r="JQR28" s="170">
        <v>12376</v>
      </c>
      <c r="JQS28" s="170" t="s">
        <v>149</v>
      </c>
      <c r="JQT28" s="170" t="s">
        <v>150</v>
      </c>
      <c r="JQU28" s="170">
        <v>5</v>
      </c>
      <c r="JQV28" s="170">
        <v>12.97</v>
      </c>
      <c r="JQW28" s="170">
        <f>ROUNDDOWN(JQV28*($I$10+1),2)</f>
        <v>65.489999999999995</v>
      </c>
      <c r="JQX28" s="170">
        <f>JQU28*JQW28</f>
        <v>327.45</v>
      </c>
      <c r="JQY28" s="170" t="s">
        <v>148</v>
      </c>
      <c r="JQZ28" s="170">
        <v>12376</v>
      </c>
      <c r="JRA28" s="170" t="s">
        <v>149</v>
      </c>
      <c r="JRB28" s="170" t="s">
        <v>150</v>
      </c>
      <c r="JRC28" s="170">
        <v>5</v>
      </c>
      <c r="JRD28" s="170">
        <v>12.97</v>
      </c>
      <c r="JRE28" s="170">
        <f>ROUNDDOWN(JRD28*($I$10+1),2)</f>
        <v>65.489999999999995</v>
      </c>
      <c r="JRF28" s="170">
        <f>JRC28*JRE28</f>
        <v>327.45</v>
      </c>
      <c r="JRG28" s="170" t="s">
        <v>148</v>
      </c>
      <c r="JRH28" s="170">
        <v>12376</v>
      </c>
      <c r="JRI28" s="170" t="s">
        <v>149</v>
      </c>
      <c r="JRJ28" s="170" t="s">
        <v>150</v>
      </c>
      <c r="JRK28" s="170">
        <v>5</v>
      </c>
      <c r="JRL28" s="170">
        <v>12.97</v>
      </c>
      <c r="JRM28" s="170">
        <f>ROUNDDOWN(JRL28*($I$10+1),2)</f>
        <v>65.489999999999995</v>
      </c>
      <c r="JRN28" s="170">
        <f>JRK28*JRM28</f>
        <v>327.45</v>
      </c>
      <c r="JRO28" s="170" t="s">
        <v>148</v>
      </c>
      <c r="JRP28" s="170">
        <v>12376</v>
      </c>
      <c r="JRQ28" s="170" t="s">
        <v>149</v>
      </c>
      <c r="JRR28" s="170" t="s">
        <v>150</v>
      </c>
      <c r="JRS28" s="170">
        <v>5</v>
      </c>
      <c r="JRT28" s="170">
        <v>12.97</v>
      </c>
      <c r="JRU28" s="170">
        <f>ROUNDDOWN(JRT28*($I$10+1),2)</f>
        <v>65.489999999999995</v>
      </c>
      <c r="JRV28" s="170">
        <f>JRS28*JRU28</f>
        <v>327.45</v>
      </c>
      <c r="JRW28" s="170" t="s">
        <v>148</v>
      </c>
      <c r="JRX28" s="170">
        <v>12376</v>
      </c>
      <c r="JRY28" s="170" t="s">
        <v>149</v>
      </c>
      <c r="JRZ28" s="170" t="s">
        <v>150</v>
      </c>
      <c r="JSA28" s="170">
        <v>5</v>
      </c>
      <c r="JSB28" s="170">
        <v>12.97</v>
      </c>
      <c r="JSC28" s="170">
        <f>ROUNDDOWN(JSB28*($I$10+1),2)</f>
        <v>65.489999999999995</v>
      </c>
      <c r="JSD28" s="170">
        <f>JSA28*JSC28</f>
        <v>327.45</v>
      </c>
      <c r="JSE28" s="170" t="s">
        <v>148</v>
      </c>
      <c r="JSF28" s="170">
        <v>12376</v>
      </c>
      <c r="JSG28" s="170" t="s">
        <v>149</v>
      </c>
      <c r="JSH28" s="170" t="s">
        <v>150</v>
      </c>
      <c r="JSI28" s="170">
        <v>5</v>
      </c>
      <c r="JSJ28" s="170">
        <v>12.97</v>
      </c>
      <c r="JSK28" s="170">
        <f>ROUNDDOWN(JSJ28*($I$10+1),2)</f>
        <v>65.489999999999995</v>
      </c>
      <c r="JSL28" s="170">
        <f>JSI28*JSK28</f>
        <v>327.45</v>
      </c>
      <c r="JSM28" s="170" t="s">
        <v>148</v>
      </c>
      <c r="JSN28" s="170">
        <v>12376</v>
      </c>
      <c r="JSO28" s="170" t="s">
        <v>149</v>
      </c>
      <c r="JSP28" s="170" t="s">
        <v>150</v>
      </c>
      <c r="JSQ28" s="170">
        <v>5</v>
      </c>
      <c r="JSR28" s="170">
        <v>12.97</v>
      </c>
      <c r="JSS28" s="170">
        <f>ROUNDDOWN(JSR28*($I$10+1),2)</f>
        <v>65.489999999999995</v>
      </c>
      <c r="JST28" s="170">
        <f>JSQ28*JSS28</f>
        <v>327.45</v>
      </c>
      <c r="JSU28" s="170" t="s">
        <v>148</v>
      </c>
      <c r="JSV28" s="170">
        <v>12376</v>
      </c>
      <c r="JSW28" s="170" t="s">
        <v>149</v>
      </c>
      <c r="JSX28" s="170" t="s">
        <v>150</v>
      </c>
      <c r="JSY28" s="170">
        <v>5</v>
      </c>
      <c r="JSZ28" s="170">
        <v>12.97</v>
      </c>
      <c r="JTA28" s="170">
        <f>ROUNDDOWN(JSZ28*($I$10+1),2)</f>
        <v>65.489999999999995</v>
      </c>
      <c r="JTB28" s="170">
        <f>JSY28*JTA28</f>
        <v>327.45</v>
      </c>
      <c r="JTC28" s="170" t="s">
        <v>148</v>
      </c>
      <c r="JTD28" s="170">
        <v>12376</v>
      </c>
      <c r="JTE28" s="170" t="s">
        <v>149</v>
      </c>
      <c r="JTF28" s="170" t="s">
        <v>150</v>
      </c>
      <c r="JTG28" s="170">
        <v>5</v>
      </c>
      <c r="JTH28" s="170">
        <v>12.97</v>
      </c>
      <c r="JTI28" s="170">
        <f>ROUNDDOWN(JTH28*($I$10+1),2)</f>
        <v>65.489999999999995</v>
      </c>
      <c r="JTJ28" s="170">
        <f>JTG28*JTI28</f>
        <v>327.45</v>
      </c>
      <c r="JTK28" s="170" t="s">
        <v>148</v>
      </c>
      <c r="JTL28" s="170">
        <v>12376</v>
      </c>
      <c r="JTM28" s="170" t="s">
        <v>149</v>
      </c>
      <c r="JTN28" s="170" t="s">
        <v>150</v>
      </c>
      <c r="JTO28" s="170">
        <v>5</v>
      </c>
      <c r="JTP28" s="170">
        <v>12.97</v>
      </c>
      <c r="JTQ28" s="170">
        <f>ROUNDDOWN(JTP28*($I$10+1),2)</f>
        <v>65.489999999999995</v>
      </c>
      <c r="JTR28" s="170">
        <f>JTO28*JTQ28</f>
        <v>327.45</v>
      </c>
      <c r="JTS28" s="170" t="s">
        <v>148</v>
      </c>
      <c r="JTT28" s="170">
        <v>12376</v>
      </c>
      <c r="JTU28" s="170" t="s">
        <v>149</v>
      </c>
      <c r="JTV28" s="170" t="s">
        <v>150</v>
      </c>
      <c r="JTW28" s="170">
        <v>5</v>
      </c>
      <c r="JTX28" s="170">
        <v>12.97</v>
      </c>
      <c r="JTY28" s="170">
        <f>ROUNDDOWN(JTX28*($I$10+1),2)</f>
        <v>65.489999999999995</v>
      </c>
      <c r="JTZ28" s="170">
        <f>JTW28*JTY28</f>
        <v>327.45</v>
      </c>
      <c r="JUA28" s="170" t="s">
        <v>148</v>
      </c>
      <c r="JUB28" s="170">
        <v>12376</v>
      </c>
      <c r="JUC28" s="170" t="s">
        <v>149</v>
      </c>
      <c r="JUD28" s="170" t="s">
        <v>150</v>
      </c>
      <c r="JUE28" s="170">
        <v>5</v>
      </c>
      <c r="JUF28" s="170">
        <v>12.97</v>
      </c>
      <c r="JUG28" s="170">
        <f>ROUNDDOWN(JUF28*($I$10+1),2)</f>
        <v>65.489999999999995</v>
      </c>
      <c r="JUH28" s="170">
        <f>JUE28*JUG28</f>
        <v>327.45</v>
      </c>
      <c r="JUI28" s="170" t="s">
        <v>148</v>
      </c>
      <c r="JUJ28" s="170">
        <v>12376</v>
      </c>
      <c r="JUK28" s="170" t="s">
        <v>149</v>
      </c>
      <c r="JUL28" s="170" t="s">
        <v>150</v>
      </c>
      <c r="JUM28" s="170">
        <v>5</v>
      </c>
      <c r="JUN28" s="170">
        <v>12.97</v>
      </c>
      <c r="JUO28" s="170">
        <f>ROUNDDOWN(JUN28*($I$10+1),2)</f>
        <v>65.489999999999995</v>
      </c>
      <c r="JUP28" s="170">
        <f>JUM28*JUO28</f>
        <v>327.45</v>
      </c>
      <c r="JUQ28" s="170" t="s">
        <v>148</v>
      </c>
      <c r="JUR28" s="170">
        <v>12376</v>
      </c>
      <c r="JUS28" s="170" t="s">
        <v>149</v>
      </c>
      <c r="JUT28" s="170" t="s">
        <v>150</v>
      </c>
      <c r="JUU28" s="170">
        <v>5</v>
      </c>
      <c r="JUV28" s="170">
        <v>12.97</v>
      </c>
      <c r="JUW28" s="170">
        <f>ROUNDDOWN(JUV28*($I$10+1),2)</f>
        <v>65.489999999999995</v>
      </c>
      <c r="JUX28" s="170">
        <f>JUU28*JUW28</f>
        <v>327.45</v>
      </c>
      <c r="JUY28" s="170" t="s">
        <v>148</v>
      </c>
      <c r="JUZ28" s="170">
        <v>12376</v>
      </c>
      <c r="JVA28" s="170" t="s">
        <v>149</v>
      </c>
      <c r="JVB28" s="170" t="s">
        <v>150</v>
      </c>
      <c r="JVC28" s="170">
        <v>5</v>
      </c>
      <c r="JVD28" s="170">
        <v>12.97</v>
      </c>
      <c r="JVE28" s="170">
        <f>ROUNDDOWN(JVD28*($I$10+1),2)</f>
        <v>65.489999999999995</v>
      </c>
      <c r="JVF28" s="170">
        <f>JVC28*JVE28</f>
        <v>327.45</v>
      </c>
      <c r="JVG28" s="170" t="s">
        <v>148</v>
      </c>
      <c r="JVH28" s="170">
        <v>12376</v>
      </c>
      <c r="JVI28" s="170" t="s">
        <v>149</v>
      </c>
      <c r="JVJ28" s="170" t="s">
        <v>150</v>
      </c>
      <c r="JVK28" s="170">
        <v>5</v>
      </c>
      <c r="JVL28" s="170">
        <v>12.97</v>
      </c>
      <c r="JVM28" s="170">
        <f>ROUNDDOWN(JVL28*($I$10+1),2)</f>
        <v>65.489999999999995</v>
      </c>
      <c r="JVN28" s="170">
        <f>JVK28*JVM28</f>
        <v>327.45</v>
      </c>
      <c r="JVO28" s="170" t="s">
        <v>148</v>
      </c>
      <c r="JVP28" s="170">
        <v>12376</v>
      </c>
      <c r="JVQ28" s="170" t="s">
        <v>149</v>
      </c>
      <c r="JVR28" s="170" t="s">
        <v>150</v>
      </c>
      <c r="JVS28" s="170">
        <v>5</v>
      </c>
      <c r="JVT28" s="170">
        <v>12.97</v>
      </c>
      <c r="JVU28" s="170">
        <f>ROUNDDOWN(JVT28*($I$10+1),2)</f>
        <v>65.489999999999995</v>
      </c>
      <c r="JVV28" s="170">
        <f>JVS28*JVU28</f>
        <v>327.45</v>
      </c>
      <c r="JVW28" s="170" t="s">
        <v>148</v>
      </c>
      <c r="JVX28" s="170">
        <v>12376</v>
      </c>
      <c r="JVY28" s="170" t="s">
        <v>149</v>
      </c>
      <c r="JVZ28" s="170" t="s">
        <v>150</v>
      </c>
      <c r="JWA28" s="170">
        <v>5</v>
      </c>
      <c r="JWB28" s="170">
        <v>12.97</v>
      </c>
      <c r="JWC28" s="170">
        <f>ROUNDDOWN(JWB28*($I$10+1),2)</f>
        <v>65.489999999999995</v>
      </c>
      <c r="JWD28" s="170">
        <f>JWA28*JWC28</f>
        <v>327.45</v>
      </c>
      <c r="JWE28" s="170" t="s">
        <v>148</v>
      </c>
      <c r="JWF28" s="170">
        <v>12376</v>
      </c>
      <c r="JWG28" s="170" t="s">
        <v>149</v>
      </c>
      <c r="JWH28" s="170" t="s">
        <v>150</v>
      </c>
      <c r="JWI28" s="170">
        <v>5</v>
      </c>
      <c r="JWJ28" s="170">
        <v>12.97</v>
      </c>
      <c r="JWK28" s="170">
        <f>ROUNDDOWN(JWJ28*($I$10+1),2)</f>
        <v>65.489999999999995</v>
      </c>
      <c r="JWL28" s="170">
        <f>JWI28*JWK28</f>
        <v>327.45</v>
      </c>
      <c r="JWM28" s="170" t="s">
        <v>148</v>
      </c>
      <c r="JWN28" s="170">
        <v>12376</v>
      </c>
      <c r="JWO28" s="170" t="s">
        <v>149</v>
      </c>
      <c r="JWP28" s="170" t="s">
        <v>150</v>
      </c>
      <c r="JWQ28" s="170">
        <v>5</v>
      </c>
      <c r="JWR28" s="170">
        <v>12.97</v>
      </c>
      <c r="JWS28" s="170">
        <f>ROUNDDOWN(JWR28*($I$10+1),2)</f>
        <v>65.489999999999995</v>
      </c>
      <c r="JWT28" s="170">
        <f>JWQ28*JWS28</f>
        <v>327.45</v>
      </c>
      <c r="JWU28" s="170" t="s">
        <v>148</v>
      </c>
      <c r="JWV28" s="170">
        <v>12376</v>
      </c>
      <c r="JWW28" s="170" t="s">
        <v>149</v>
      </c>
      <c r="JWX28" s="170" t="s">
        <v>150</v>
      </c>
      <c r="JWY28" s="170">
        <v>5</v>
      </c>
      <c r="JWZ28" s="170">
        <v>12.97</v>
      </c>
      <c r="JXA28" s="170">
        <f>ROUNDDOWN(JWZ28*($I$10+1),2)</f>
        <v>65.489999999999995</v>
      </c>
      <c r="JXB28" s="170">
        <f>JWY28*JXA28</f>
        <v>327.45</v>
      </c>
      <c r="JXC28" s="170" t="s">
        <v>148</v>
      </c>
      <c r="JXD28" s="170">
        <v>12376</v>
      </c>
      <c r="JXE28" s="170" t="s">
        <v>149</v>
      </c>
      <c r="JXF28" s="170" t="s">
        <v>150</v>
      </c>
      <c r="JXG28" s="170">
        <v>5</v>
      </c>
      <c r="JXH28" s="170">
        <v>12.97</v>
      </c>
      <c r="JXI28" s="170">
        <f>ROUNDDOWN(JXH28*($I$10+1),2)</f>
        <v>65.489999999999995</v>
      </c>
      <c r="JXJ28" s="170">
        <f>JXG28*JXI28</f>
        <v>327.45</v>
      </c>
      <c r="JXK28" s="170" t="s">
        <v>148</v>
      </c>
      <c r="JXL28" s="170">
        <v>12376</v>
      </c>
      <c r="JXM28" s="170" t="s">
        <v>149</v>
      </c>
      <c r="JXN28" s="170" t="s">
        <v>150</v>
      </c>
      <c r="JXO28" s="170">
        <v>5</v>
      </c>
      <c r="JXP28" s="170">
        <v>12.97</v>
      </c>
      <c r="JXQ28" s="170">
        <f>ROUNDDOWN(JXP28*($I$10+1),2)</f>
        <v>65.489999999999995</v>
      </c>
      <c r="JXR28" s="170">
        <f>JXO28*JXQ28</f>
        <v>327.45</v>
      </c>
      <c r="JXS28" s="170" t="s">
        <v>148</v>
      </c>
      <c r="JXT28" s="170">
        <v>12376</v>
      </c>
      <c r="JXU28" s="170" t="s">
        <v>149</v>
      </c>
      <c r="JXV28" s="170" t="s">
        <v>150</v>
      </c>
      <c r="JXW28" s="170">
        <v>5</v>
      </c>
      <c r="JXX28" s="170">
        <v>12.97</v>
      </c>
      <c r="JXY28" s="170">
        <f>ROUNDDOWN(JXX28*($I$10+1),2)</f>
        <v>65.489999999999995</v>
      </c>
      <c r="JXZ28" s="170">
        <f>JXW28*JXY28</f>
        <v>327.45</v>
      </c>
      <c r="JYA28" s="170" t="s">
        <v>148</v>
      </c>
      <c r="JYB28" s="170">
        <v>12376</v>
      </c>
      <c r="JYC28" s="170" t="s">
        <v>149</v>
      </c>
      <c r="JYD28" s="170" t="s">
        <v>150</v>
      </c>
      <c r="JYE28" s="170">
        <v>5</v>
      </c>
      <c r="JYF28" s="170">
        <v>12.97</v>
      </c>
      <c r="JYG28" s="170">
        <f>ROUNDDOWN(JYF28*($I$10+1),2)</f>
        <v>65.489999999999995</v>
      </c>
      <c r="JYH28" s="170">
        <f>JYE28*JYG28</f>
        <v>327.45</v>
      </c>
      <c r="JYI28" s="170" t="s">
        <v>148</v>
      </c>
      <c r="JYJ28" s="170">
        <v>12376</v>
      </c>
      <c r="JYK28" s="170" t="s">
        <v>149</v>
      </c>
      <c r="JYL28" s="170" t="s">
        <v>150</v>
      </c>
      <c r="JYM28" s="170">
        <v>5</v>
      </c>
      <c r="JYN28" s="170">
        <v>12.97</v>
      </c>
      <c r="JYO28" s="170">
        <f>ROUNDDOWN(JYN28*($I$10+1),2)</f>
        <v>65.489999999999995</v>
      </c>
      <c r="JYP28" s="170">
        <f>JYM28*JYO28</f>
        <v>327.45</v>
      </c>
      <c r="JYQ28" s="170" t="s">
        <v>148</v>
      </c>
      <c r="JYR28" s="170">
        <v>12376</v>
      </c>
      <c r="JYS28" s="170" t="s">
        <v>149</v>
      </c>
      <c r="JYT28" s="170" t="s">
        <v>150</v>
      </c>
      <c r="JYU28" s="170">
        <v>5</v>
      </c>
      <c r="JYV28" s="170">
        <v>12.97</v>
      </c>
      <c r="JYW28" s="170">
        <f>ROUNDDOWN(JYV28*($I$10+1),2)</f>
        <v>65.489999999999995</v>
      </c>
      <c r="JYX28" s="170">
        <f>JYU28*JYW28</f>
        <v>327.45</v>
      </c>
      <c r="JYY28" s="170" t="s">
        <v>148</v>
      </c>
      <c r="JYZ28" s="170">
        <v>12376</v>
      </c>
      <c r="JZA28" s="170" t="s">
        <v>149</v>
      </c>
      <c r="JZB28" s="170" t="s">
        <v>150</v>
      </c>
      <c r="JZC28" s="170">
        <v>5</v>
      </c>
      <c r="JZD28" s="170">
        <v>12.97</v>
      </c>
      <c r="JZE28" s="170">
        <f>ROUNDDOWN(JZD28*($I$10+1),2)</f>
        <v>65.489999999999995</v>
      </c>
      <c r="JZF28" s="170">
        <f>JZC28*JZE28</f>
        <v>327.45</v>
      </c>
      <c r="JZG28" s="170" t="s">
        <v>148</v>
      </c>
      <c r="JZH28" s="170">
        <v>12376</v>
      </c>
      <c r="JZI28" s="170" t="s">
        <v>149</v>
      </c>
      <c r="JZJ28" s="170" t="s">
        <v>150</v>
      </c>
      <c r="JZK28" s="170">
        <v>5</v>
      </c>
      <c r="JZL28" s="170">
        <v>12.97</v>
      </c>
      <c r="JZM28" s="170">
        <f>ROUNDDOWN(JZL28*($I$10+1),2)</f>
        <v>65.489999999999995</v>
      </c>
      <c r="JZN28" s="170">
        <f>JZK28*JZM28</f>
        <v>327.45</v>
      </c>
      <c r="JZO28" s="170" t="s">
        <v>148</v>
      </c>
      <c r="JZP28" s="170">
        <v>12376</v>
      </c>
      <c r="JZQ28" s="170" t="s">
        <v>149</v>
      </c>
      <c r="JZR28" s="170" t="s">
        <v>150</v>
      </c>
      <c r="JZS28" s="170">
        <v>5</v>
      </c>
      <c r="JZT28" s="170">
        <v>12.97</v>
      </c>
      <c r="JZU28" s="170">
        <f>ROUNDDOWN(JZT28*($I$10+1),2)</f>
        <v>65.489999999999995</v>
      </c>
      <c r="JZV28" s="170">
        <f>JZS28*JZU28</f>
        <v>327.45</v>
      </c>
      <c r="JZW28" s="170" t="s">
        <v>148</v>
      </c>
      <c r="JZX28" s="170">
        <v>12376</v>
      </c>
      <c r="JZY28" s="170" t="s">
        <v>149</v>
      </c>
      <c r="JZZ28" s="170" t="s">
        <v>150</v>
      </c>
      <c r="KAA28" s="170">
        <v>5</v>
      </c>
      <c r="KAB28" s="170">
        <v>12.97</v>
      </c>
      <c r="KAC28" s="170">
        <f>ROUNDDOWN(KAB28*($I$10+1),2)</f>
        <v>65.489999999999995</v>
      </c>
      <c r="KAD28" s="170">
        <f>KAA28*KAC28</f>
        <v>327.45</v>
      </c>
      <c r="KAE28" s="170" t="s">
        <v>148</v>
      </c>
      <c r="KAF28" s="170">
        <v>12376</v>
      </c>
      <c r="KAG28" s="170" t="s">
        <v>149</v>
      </c>
      <c r="KAH28" s="170" t="s">
        <v>150</v>
      </c>
      <c r="KAI28" s="170">
        <v>5</v>
      </c>
      <c r="KAJ28" s="170">
        <v>12.97</v>
      </c>
      <c r="KAK28" s="170">
        <f>ROUNDDOWN(KAJ28*($I$10+1),2)</f>
        <v>65.489999999999995</v>
      </c>
      <c r="KAL28" s="170">
        <f>KAI28*KAK28</f>
        <v>327.45</v>
      </c>
      <c r="KAM28" s="170" t="s">
        <v>148</v>
      </c>
      <c r="KAN28" s="170">
        <v>12376</v>
      </c>
      <c r="KAO28" s="170" t="s">
        <v>149</v>
      </c>
      <c r="KAP28" s="170" t="s">
        <v>150</v>
      </c>
      <c r="KAQ28" s="170">
        <v>5</v>
      </c>
      <c r="KAR28" s="170">
        <v>12.97</v>
      </c>
      <c r="KAS28" s="170">
        <f>ROUNDDOWN(KAR28*($I$10+1),2)</f>
        <v>65.489999999999995</v>
      </c>
      <c r="KAT28" s="170">
        <f>KAQ28*KAS28</f>
        <v>327.45</v>
      </c>
      <c r="KAU28" s="170" t="s">
        <v>148</v>
      </c>
      <c r="KAV28" s="170">
        <v>12376</v>
      </c>
      <c r="KAW28" s="170" t="s">
        <v>149</v>
      </c>
      <c r="KAX28" s="170" t="s">
        <v>150</v>
      </c>
      <c r="KAY28" s="170">
        <v>5</v>
      </c>
      <c r="KAZ28" s="170">
        <v>12.97</v>
      </c>
      <c r="KBA28" s="170">
        <f>ROUNDDOWN(KAZ28*($I$10+1),2)</f>
        <v>65.489999999999995</v>
      </c>
      <c r="KBB28" s="170">
        <f>KAY28*KBA28</f>
        <v>327.45</v>
      </c>
      <c r="KBC28" s="170" t="s">
        <v>148</v>
      </c>
      <c r="KBD28" s="170">
        <v>12376</v>
      </c>
      <c r="KBE28" s="170" t="s">
        <v>149</v>
      </c>
      <c r="KBF28" s="170" t="s">
        <v>150</v>
      </c>
      <c r="KBG28" s="170">
        <v>5</v>
      </c>
      <c r="KBH28" s="170">
        <v>12.97</v>
      </c>
      <c r="KBI28" s="170">
        <f>ROUNDDOWN(KBH28*($I$10+1),2)</f>
        <v>65.489999999999995</v>
      </c>
      <c r="KBJ28" s="170">
        <f>KBG28*KBI28</f>
        <v>327.45</v>
      </c>
      <c r="KBK28" s="170" t="s">
        <v>148</v>
      </c>
      <c r="KBL28" s="170">
        <v>12376</v>
      </c>
      <c r="KBM28" s="170" t="s">
        <v>149</v>
      </c>
      <c r="KBN28" s="170" t="s">
        <v>150</v>
      </c>
      <c r="KBO28" s="170">
        <v>5</v>
      </c>
      <c r="KBP28" s="170">
        <v>12.97</v>
      </c>
      <c r="KBQ28" s="170">
        <f>ROUNDDOWN(KBP28*($I$10+1),2)</f>
        <v>65.489999999999995</v>
      </c>
      <c r="KBR28" s="170">
        <f>KBO28*KBQ28</f>
        <v>327.45</v>
      </c>
      <c r="KBS28" s="170" t="s">
        <v>148</v>
      </c>
      <c r="KBT28" s="170">
        <v>12376</v>
      </c>
      <c r="KBU28" s="170" t="s">
        <v>149</v>
      </c>
      <c r="KBV28" s="170" t="s">
        <v>150</v>
      </c>
      <c r="KBW28" s="170">
        <v>5</v>
      </c>
      <c r="KBX28" s="170">
        <v>12.97</v>
      </c>
      <c r="KBY28" s="170">
        <f>ROUNDDOWN(KBX28*($I$10+1),2)</f>
        <v>65.489999999999995</v>
      </c>
      <c r="KBZ28" s="170">
        <f>KBW28*KBY28</f>
        <v>327.45</v>
      </c>
      <c r="KCA28" s="170" t="s">
        <v>148</v>
      </c>
      <c r="KCB28" s="170">
        <v>12376</v>
      </c>
      <c r="KCC28" s="170" t="s">
        <v>149</v>
      </c>
      <c r="KCD28" s="170" t="s">
        <v>150</v>
      </c>
      <c r="KCE28" s="170">
        <v>5</v>
      </c>
      <c r="KCF28" s="170">
        <v>12.97</v>
      </c>
      <c r="KCG28" s="170">
        <f>ROUNDDOWN(KCF28*($I$10+1),2)</f>
        <v>65.489999999999995</v>
      </c>
      <c r="KCH28" s="170">
        <f>KCE28*KCG28</f>
        <v>327.45</v>
      </c>
      <c r="KCI28" s="170" t="s">
        <v>148</v>
      </c>
      <c r="KCJ28" s="170">
        <v>12376</v>
      </c>
      <c r="KCK28" s="170" t="s">
        <v>149</v>
      </c>
      <c r="KCL28" s="170" t="s">
        <v>150</v>
      </c>
      <c r="KCM28" s="170">
        <v>5</v>
      </c>
      <c r="KCN28" s="170">
        <v>12.97</v>
      </c>
      <c r="KCO28" s="170">
        <f>ROUNDDOWN(KCN28*($I$10+1),2)</f>
        <v>65.489999999999995</v>
      </c>
      <c r="KCP28" s="170">
        <f>KCM28*KCO28</f>
        <v>327.45</v>
      </c>
      <c r="KCQ28" s="170" t="s">
        <v>148</v>
      </c>
      <c r="KCR28" s="170">
        <v>12376</v>
      </c>
      <c r="KCS28" s="170" t="s">
        <v>149</v>
      </c>
      <c r="KCT28" s="170" t="s">
        <v>150</v>
      </c>
      <c r="KCU28" s="170">
        <v>5</v>
      </c>
      <c r="KCV28" s="170">
        <v>12.97</v>
      </c>
      <c r="KCW28" s="170">
        <f>ROUNDDOWN(KCV28*($I$10+1),2)</f>
        <v>65.489999999999995</v>
      </c>
      <c r="KCX28" s="170">
        <f>KCU28*KCW28</f>
        <v>327.45</v>
      </c>
      <c r="KCY28" s="170" t="s">
        <v>148</v>
      </c>
      <c r="KCZ28" s="170">
        <v>12376</v>
      </c>
      <c r="KDA28" s="170" t="s">
        <v>149</v>
      </c>
      <c r="KDB28" s="170" t="s">
        <v>150</v>
      </c>
      <c r="KDC28" s="170">
        <v>5</v>
      </c>
      <c r="KDD28" s="170">
        <v>12.97</v>
      </c>
      <c r="KDE28" s="170">
        <f>ROUNDDOWN(KDD28*($I$10+1),2)</f>
        <v>65.489999999999995</v>
      </c>
      <c r="KDF28" s="170">
        <f>KDC28*KDE28</f>
        <v>327.45</v>
      </c>
      <c r="KDG28" s="170" t="s">
        <v>148</v>
      </c>
      <c r="KDH28" s="170">
        <v>12376</v>
      </c>
      <c r="KDI28" s="170" t="s">
        <v>149</v>
      </c>
      <c r="KDJ28" s="170" t="s">
        <v>150</v>
      </c>
      <c r="KDK28" s="170">
        <v>5</v>
      </c>
      <c r="KDL28" s="170">
        <v>12.97</v>
      </c>
      <c r="KDM28" s="170">
        <f>ROUNDDOWN(KDL28*($I$10+1),2)</f>
        <v>65.489999999999995</v>
      </c>
      <c r="KDN28" s="170">
        <f>KDK28*KDM28</f>
        <v>327.45</v>
      </c>
      <c r="KDO28" s="170" t="s">
        <v>148</v>
      </c>
      <c r="KDP28" s="170">
        <v>12376</v>
      </c>
      <c r="KDQ28" s="170" t="s">
        <v>149</v>
      </c>
      <c r="KDR28" s="170" t="s">
        <v>150</v>
      </c>
      <c r="KDS28" s="170">
        <v>5</v>
      </c>
      <c r="KDT28" s="170">
        <v>12.97</v>
      </c>
      <c r="KDU28" s="170">
        <f>ROUNDDOWN(KDT28*($I$10+1),2)</f>
        <v>65.489999999999995</v>
      </c>
      <c r="KDV28" s="170">
        <f>KDS28*KDU28</f>
        <v>327.45</v>
      </c>
      <c r="KDW28" s="170" t="s">
        <v>148</v>
      </c>
      <c r="KDX28" s="170">
        <v>12376</v>
      </c>
      <c r="KDY28" s="170" t="s">
        <v>149</v>
      </c>
      <c r="KDZ28" s="170" t="s">
        <v>150</v>
      </c>
      <c r="KEA28" s="170">
        <v>5</v>
      </c>
      <c r="KEB28" s="170">
        <v>12.97</v>
      </c>
      <c r="KEC28" s="170">
        <f>ROUNDDOWN(KEB28*($I$10+1),2)</f>
        <v>65.489999999999995</v>
      </c>
      <c r="KED28" s="170">
        <f>KEA28*KEC28</f>
        <v>327.45</v>
      </c>
      <c r="KEE28" s="170" t="s">
        <v>148</v>
      </c>
      <c r="KEF28" s="170">
        <v>12376</v>
      </c>
      <c r="KEG28" s="170" t="s">
        <v>149</v>
      </c>
      <c r="KEH28" s="170" t="s">
        <v>150</v>
      </c>
      <c r="KEI28" s="170">
        <v>5</v>
      </c>
      <c r="KEJ28" s="170">
        <v>12.97</v>
      </c>
      <c r="KEK28" s="170">
        <f>ROUNDDOWN(KEJ28*($I$10+1),2)</f>
        <v>65.489999999999995</v>
      </c>
      <c r="KEL28" s="170">
        <f>KEI28*KEK28</f>
        <v>327.45</v>
      </c>
      <c r="KEM28" s="170" t="s">
        <v>148</v>
      </c>
      <c r="KEN28" s="170">
        <v>12376</v>
      </c>
      <c r="KEO28" s="170" t="s">
        <v>149</v>
      </c>
      <c r="KEP28" s="170" t="s">
        <v>150</v>
      </c>
      <c r="KEQ28" s="170">
        <v>5</v>
      </c>
      <c r="KER28" s="170">
        <v>12.97</v>
      </c>
      <c r="KES28" s="170">
        <f>ROUNDDOWN(KER28*($I$10+1),2)</f>
        <v>65.489999999999995</v>
      </c>
      <c r="KET28" s="170">
        <f>KEQ28*KES28</f>
        <v>327.45</v>
      </c>
      <c r="KEU28" s="170" t="s">
        <v>148</v>
      </c>
      <c r="KEV28" s="170">
        <v>12376</v>
      </c>
      <c r="KEW28" s="170" t="s">
        <v>149</v>
      </c>
      <c r="KEX28" s="170" t="s">
        <v>150</v>
      </c>
      <c r="KEY28" s="170">
        <v>5</v>
      </c>
      <c r="KEZ28" s="170">
        <v>12.97</v>
      </c>
      <c r="KFA28" s="170">
        <f>ROUNDDOWN(KEZ28*($I$10+1),2)</f>
        <v>65.489999999999995</v>
      </c>
      <c r="KFB28" s="170">
        <f>KEY28*KFA28</f>
        <v>327.45</v>
      </c>
      <c r="KFC28" s="170" t="s">
        <v>148</v>
      </c>
      <c r="KFD28" s="170">
        <v>12376</v>
      </c>
      <c r="KFE28" s="170" t="s">
        <v>149</v>
      </c>
      <c r="KFF28" s="170" t="s">
        <v>150</v>
      </c>
      <c r="KFG28" s="170">
        <v>5</v>
      </c>
      <c r="KFH28" s="170">
        <v>12.97</v>
      </c>
      <c r="KFI28" s="170">
        <f>ROUNDDOWN(KFH28*($I$10+1),2)</f>
        <v>65.489999999999995</v>
      </c>
      <c r="KFJ28" s="170">
        <f>KFG28*KFI28</f>
        <v>327.45</v>
      </c>
      <c r="KFK28" s="170" t="s">
        <v>148</v>
      </c>
      <c r="KFL28" s="170">
        <v>12376</v>
      </c>
      <c r="KFM28" s="170" t="s">
        <v>149</v>
      </c>
      <c r="KFN28" s="170" t="s">
        <v>150</v>
      </c>
      <c r="KFO28" s="170">
        <v>5</v>
      </c>
      <c r="KFP28" s="170">
        <v>12.97</v>
      </c>
      <c r="KFQ28" s="170">
        <f>ROUNDDOWN(KFP28*($I$10+1),2)</f>
        <v>65.489999999999995</v>
      </c>
      <c r="KFR28" s="170">
        <f>KFO28*KFQ28</f>
        <v>327.45</v>
      </c>
      <c r="KFS28" s="170" t="s">
        <v>148</v>
      </c>
      <c r="KFT28" s="170">
        <v>12376</v>
      </c>
      <c r="KFU28" s="170" t="s">
        <v>149</v>
      </c>
      <c r="KFV28" s="170" t="s">
        <v>150</v>
      </c>
      <c r="KFW28" s="170">
        <v>5</v>
      </c>
      <c r="KFX28" s="170">
        <v>12.97</v>
      </c>
      <c r="KFY28" s="170">
        <f>ROUNDDOWN(KFX28*($I$10+1),2)</f>
        <v>65.489999999999995</v>
      </c>
      <c r="KFZ28" s="170">
        <f>KFW28*KFY28</f>
        <v>327.45</v>
      </c>
      <c r="KGA28" s="170" t="s">
        <v>148</v>
      </c>
      <c r="KGB28" s="170">
        <v>12376</v>
      </c>
      <c r="KGC28" s="170" t="s">
        <v>149</v>
      </c>
      <c r="KGD28" s="170" t="s">
        <v>150</v>
      </c>
      <c r="KGE28" s="170">
        <v>5</v>
      </c>
      <c r="KGF28" s="170">
        <v>12.97</v>
      </c>
      <c r="KGG28" s="170">
        <f>ROUNDDOWN(KGF28*($I$10+1),2)</f>
        <v>65.489999999999995</v>
      </c>
      <c r="KGH28" s="170">
        <f>KGE28*KGG28</f>
        <v>327.45</v>
      </c>
      <c r="KGI28" s="170" t="s">
        <v>148</v>
      </c>
      <c r="KGJ28" s="170">
        <v>12376</v>
      </c>
      <c r="KGK28" s="170" t="s">
        <v>149</v>
      </c>
      <c r="KGL28" s="170" t="s">
        <v>150</v>
      </c>
      <c r="KGM28" s="170">
        <v>5</v>
      </c>
      <c r="KGN28" s="170">
        <v>12.97</v>
      </c>
      <c r="KGO28" s="170">
        <f>ROUNDDOWN(KGN28*($I$10+1),2)</f>
        <v>65.489999999999995</v>
      </c>
      <c r="KGP28" s="170">
        <f>KGM28*KGO28</f>
        <v>327.45</v>
      </c>
      <c r="KGQ28" s="170" t="s">
        <v>148</v>
      </c>
      <c r="KGR28" s="170">
        <v>12376</v>
      </c>
      <c r="KGS28" s="170" t="s">
        <v>149</v>
      </c>
      <c r="KGT28" s="170" t="s">
        <v>150</v>
      </c>
      <c r="KGU28" s="170">
        <v>5</v>
      </c>
      <c r="KGV28" s="170">
        <v>12.97</v>
      </c>
      <c r="KGW28" s="170">
        <f>ROUNDDOWN(KGV28*($I$10+1),2)</f>
        <v>65.489999999999995</v>
      </c>
      <c r="KGX28" s="170">
        <f>KGU28*KGW28</f>
        <v>327.45</v>
      </c>
      <c r="KGY28" s="170" t="s">
        <v>148</v>
      </c>
      <c r="KGZ28" s="170">
        <v>12376</v>
      </c>
      <c r="KHA28" s="170" t="s">
        <v>149</v>
      </c>
      <c r="KHB28" s="170" t="s">
        <v>150</v>
      </c>
      <c r="KHC28" s="170">
        <v>5</v>
      </c>
      <c r="KHD28" s="170">
        <v>12.97</v>
      </c>
      <c r="KHE28" s="170">
        <f>ROUNDDOWN(KHD28*($I$10+1),2)</f>
        <v>65.489999999999995</v>
      </c>
      <c r="KHF28" s="170">
        <f>KHC28*KHE28</f>
        <v>327.45</v>
      </c>
      <c r="KHG28" s="170" t="s">
        <v>148</v>
      </c>
      <c r="KHH28" s="170">
        <v>12376</v>
      </c>
      <c r="KHI28" s="170" t="s">
        <v>149</v>
      </c>
      <c r="KHJ28" s="170" t="s">
        <v>150</v>
      </c>
      <c r="KHK28" s="170">
        <v>5</v>
      </c>
      <c r="KHL28" s="170">
        <v>12.97</v>
      </c>
      <c r="KHM28" s="170">
        <f>ROUNDDOWN(KHL28*($I$10+1),2)</f>
        <v>65.489999999999995</v>
      </c>
      <c r="KHN28" s="170">
        <f>KHK28*KHM28</f>
        <v>327.45</v>
      </c>
      <c r="KHO28" s="170" t="s">
        <v>148</v>
      </c>
      <c r="KHP28" s="170">
        <v>12376</v>
      </c>
      <c r="KHQ28" s="170" t="s">
        <v>149</v>
      </c>
      <c r="KHR28" s="170" t="s">
        <v>150</v>
      </c>
      <c r="KHS28" s="170">
        <v>5</v>
      </c>
      <c r="KHT28" s="170">
        <v>12.97</v>
      </c>
      <c r="KHU28" s="170">
        <f>ROUNDDOWN(KHT28*($I$10+1),2)</f>
        <v>65.489999999999995</v>
      </c>
      <c r="KHV28" s="170">
        <f>KHS28*KHU28</f>
        <v>327.45</v>
      </c>
      <c r="KHW28" s="170" t="s">
        <v>148</v>
      </c>
      <c r="KHX28" s="170">
        <v>12376</v>
      </c>
      <c r="KHY28" s="170" t="s">
        <v>149</v>
      </c>
      <c r="KHZ28" s="170" t="s">
        <v>150</v>
      </c>
      <c r="KIA28" s="170">
        <v>5</v>
      </c>
      <c r="KIB28" s="170">
        <v>12.97</v>
      </c>
      <c r="KIC28" s="170">
        <f>ROUNDDOWN(KIB28*($I$10+1),2)</f>
        <v>65.489999999999995</v>
      </c>
      <c r="KID28" s="170">
        <f>KIA28*KIC28</f>
        <v>327.45</v>
      </c>
      <c r="KIE28" s="170" t="s">
        <v>148</v>
      </c>
      <c r="KIF28" s="170">
        <v>12376</v>
      </c>
      <c r="KIG28" s="170" t="s">
        <v>149</v>
      </c>
      <c r="KIH28" s="170" t="s">
        <v>150</v>
      </c>
      <c r="KII28" s="170">
        <v>5</v>
      </c>
      <c r="KIJ28" s="170">
        <v>12.97</v>
      </c>
      <c r="KIK28" s="170">
        <f>ROUNDDOWN(KIJ28*($I$10+1),2)</f>
        <v>65.489999999999995</v>
      </c>
      <c r="KIL28" s="170">
        <f>KII28*KIK28</f>
        <v>327.45</v>
      </c>
      <c r="KIM28" s="170" t="s">
        <v>148</v>
      </c>
      <c r="KIN28" s="170">
        <v>12376</v>
      </c>
      <c r="KIO28" s="170" t="s">
        <v>149</v>
      </c>
      <c r="KIP28" s="170" t="s">
        <v>150</v>
      </c>
      <c r="KIQ28" s="170">
        <v>5</v>
      </c>
      <c r="KIR28" s="170">
        <v>12.97</v>
      </c>
      <c r="KIS28" s="170">
        <f>ROUNDDOWN(KIR28*($I$10+1),2)</f>
        <v>65.489999999999995</v>
      </c>
      <c r="KIT28" s="170">
        <f>KIQ28*KIS28</f>
        <v>327.45</v>
      </c>
      <c r="KIU28" s="170" t="s">
        <v>148</v>
      </c>
      <c r="KIV28" s="170">
        <v>12376</v>
      </c>
      <c r="KIW28" s="170" t="s">
        <v>149</v>
      </c>
      <c r="KIX28" s="170" t="s">
        <v>150</v>
      </c>
      <c r="KIY28" s="170">
        <v>5</v>
      </c>
      <c r="KIZ28" s="170">
        <v>12.97</v>
      </c>
      <c r="KJA28" s="170">
        <f>ROUNDDOWN(KIZ28*($I$10+1),2)</f>
        <v>65.489999999999995</v>
      </c>
      <c r="KJB28" s="170">
        <f>KIY28*KJA28</f>
        <v>327.45</v>
      </c>
      <c r="KJC28" s="170" t="s">
        <v>148</v>
      </c>
      <c r="KJD28" s="170">
        <v>12376</v>
      </c>
      <c r="KJE28" s="170" t="s">
        <v>149</v>
      </c>
      <c r="KJF28" s="170" t="s">
        <v>150</v>
      </c>
      <c r="KJG28" s="170">
        <v>5</v>
      </c>
      <c r="KJH28" s="170">
        <v>12.97</v>
      </c>
      <c r="KJI28" s="170">
        <f>ROUNDDOWN(KJH28*($I$10+1),2)</f>
        <v>65.489999999999995</v>
      </c>
      <c r="KJJ28" s="170">
        <f>KJG28*KJI28</f>
        <v>327.45</v>
      </c>
      <c r="KJK28" s="170" t="s">
        <v>148</v>
      </c>
      <c r="KJL28" s="170">
        <v>12376</v>
      </c>
      <c r="KJM28" s="170" t="s">
        <v>149</v>
      </c>
      <c r="KJN28" s="170" t="s">
        <v>150</v>
      </c>
      <c r="KJO28" s="170">
        <v>5</v>
      </c>
      <c r="KJP28" s="170">
        <v>12.97</v>
      </c>
      <c r="KJQ28" s="170">
        <f>ROUNDDOWN(KJP28*($I$10+1),2)</f>
        <v>65.489999999999995</v>
      </c>
      <c r="KJR28" s="170">
        <f>KJO28*KJQ28</f>
        <v>327.45</v>
      </c>
      <c r="KJS28" s="170" t="s">
        <v>148</v>
      </c>
      <c r="KJT28" s="170">
        <v>12376</v>
      </c>
      <c r="KJU28" s="170" t="s">
        <v>149</v>
      </c>
      <c r="KJV28" s="170" t="s">
        <v>150</v>
      </c>
      <c r="KJW28" s="170">
        <v>5</v>
      </c>
      <c r="KJX28" s="170">
        <v>12.97</v>
      </c>
      <c r="KJY28" s="170">
        <f>ROUNDDOWN(KJX28*($I$10+1),2)</f>
        <v>65.489999999999995</v>
      </c>
      <c r="KJZ28" s="170">
        <f>KJW28*KJY28</f>
        <v>327.45</v>
      </c>
      <c r="KKA28" s="170" t="s">
        <v>148</v>
      </c>
      <c r="KKB28" s="170">
        <v>12376</v>
      </c>
      <c r="KKC28" s="170" t="s">
        <v>149</v>
      </c>
      <c r="KKD28" s="170" t="s">
        <v>150</v>
      </c>
      <c r="KKE28" s="170">
        <v>5</v>
      </c>
      <c r="KKF28" s="170">
        <v>12.97</v>
      </c>
      <c r="KKG28" s="170">
        <f>ROUNDDOWN(KKF28*($I$10+1),2)</f>
        <v>65.489999999999995</v>
      </c>
      <c r="KKH28" s="170">
        <f>KKE28*KKG28</f>
        <v>327.45</v>
      </c>
      <c r="KKI28" s="170" t="s">
        <v>148</v>
      </c>
      <c r="KKJ28" s="170">
        <v>12376</v>
      </c>
      <c r="KKK28" s="170" t="s">
        <v>149</v>
      </c>
      <c r="KKL28" s="170" t="s">
        <v>150</v>
      </c>
      <c r="KKM28" s="170">
        <v>5</v>
      </c>
      <c r="KKN28" s="170">
        <v>12.97</v>
      </c>
      <c r="KKO28" s="170">
        <f>ROUNDDOWN(KKN28*($I$10+1),2)</f>
        <v>65.489999999999995</v>
      </c>
      <c r="KKP28" s="170">
        <f>KKM28*KKO28</f>
        <v>327.45</v>
      </c>
      <c r="KKQ28" s="170" t="s">
        <v>148</v>
      </c>
      <c r="KKR28" s="170">
        <v>12376</v>
      </c>
      <c r="KKS28" s="170" t="s">
        <v>149</v>
      </c>
      <c r="KKT28" s="170" t="s">
        <v>150</v>
      </c>
      <c r="KKU28" s="170">
        <v>5</v>
      </c>
      <c r="KKV28" s="170">
        <v>12.97</v>
      </c>
      <c r="KKW28" s="170">
        <f>ROUNDDOWN(KKV28*($I$10+1),2)</f>
        <v>65.489999999999995</v>
      </c>
      <c r="KKX28" s="170">
        <f>KKU28*KKW28</f>
        <v>327.45</v>
      </c>
      <c r="KKY28" s="170" t="s">
        <v>148</v>
      </c>
      <c r="KKZ28" s="170">
        <v>12376</v>
      </c>
      <c r="KLA28" s="170" t="s">
        <v>149</v>
      </c>
      <c r="KLB28" s="170" t="s">
        <v>150</v>
      </c>
      <c r="KLC28" s="170">
        <v>5</v>
      </c>
      <c r="KLD28" s="170">
        <v>12.97</v>
      </c>
      <c r="KLE28" s="170">
        <f>ROUNDDOWN(KLD28*($I$10+1),2)</f>
        <v>65.489999999999995</v>
      </c>
      <c r="KLF28" s="170">
        <f>KLC28*KLE28</f>
        <v>327.45</v>
      </c>
      <c r="KLG28" s="170" t="s">
        <v>148</v>
      </c>
      <c r="KLH28" s="170">
        <v>12376</v>
      </c>
      <c r="KLI28" s="170" t="s">
        <v>149</v>
      </c>
      <c r="KLJ28" s="170" t="s">
        <v>150</v>
      </c>
      <c r="KLK28" s="170">
        <v>5</v>
      </c>
      <c r="KLL28" s="170">
        <v>12.97</v>
      </c>
      <c r="KLM28" s="170">
        <f>ROUNDDOWN(KLL28*($I$10+1),2)</f>
        <v>65.489999999999995</v>
      </c>
      <c r="KLN28" s="170">
        <f>KLK28*KLM28</f>
        <v>327.45</v>
      </c>
      <c r="KLO28" s="170" t="s">
        <v>148</v>
      </c>
      <c r="KLP28" s="170">
        <v>12376</v>
      </c>
      <c r="KLQ28" s="170" t="s">
        <v>149</v>
      </c>
      <c r="KLR28" s="170" t="s">
        <v>150</v>
      </c>
      <c r="KLS28" s="170">
        <v>5</v>
      </c>
      <c r="KLT28" s="170">
        <v>12.97</v>
      </c>
      <c r="KLU28" s="170">
        <f>ROUNDDOWN(KLT28*($I$10+1),2)</f>
        <v>65.489999999999995</v>
      </c>
      <c r="KLV28" s="170">
        <f>KLS28*KLU28</f>
        <v>327.45</v>
      </c>
      <c r="KLW28" s="170" t="s">
        <v>148</v>
      </c>
      <c r="KLX28" s="170">
        <v>12376</v>
      </c>
      <c r="KLY28" s="170" t="s">
        <v>149</v>
      </c>
      <c r="KLZ28" s="170" t="s">
        <v>150</v>
      </c>
      <c r="KMA28" s="170">
        <v>5</v>
      </c>
      <c r="KMB28" s="170">
        <v>12.97</v>
      </c>
      <c r="KMC28" s="170">
        <f>ROUNDDOWN(KMB28*($I$10+1),2)</f>
        <v>65.489999999999995</v>
      </c>
      <c r="KMD28" s="170">
        <f>KMA28*KMC28</f>
        <v>327.45</v>
      </c>
      <c r="KME28" s="170" t="s">
        <v>148</v>
      </c>
      <c r="KMF28" s="170">
        <v>12376</v>
      </c>
      <c r="KMG28" s="170" t="s">
        <v>149</v>
      </c>
      <c r="KMH28" s="170" t="s">
        <v>150</v>
      </c>
      <c r="KMI28" s="170">
        <v>5</v>
      </c>
      <c r="KMJ28" s="170">
        <v>12.97</v>
      </c>
      <c r="KMK28" s="170">
        <f>ROUNDDOWN(KMJ28*($I$10+1),2)</f>
        <v>65.489999999999995</v>
      </c>
      <c r="KML28" s="170">
        <f>KMI28*KMK28</f>
        <v>327.45</v>
      </c>
      <c r="KMM28" s="170" t="s">
        <v>148</v>
      </c>
      <c r="KMN28" s="170">
        <v>12376</v>
      </c>
      <c r="KMO28" s="170" t="s">
        <v>149</v>
      </c>
      <c r="KMP28" s="170" t="s">
        <v>150</v>
      </c>
      <c r="KMQ28" s="170">
        <v>5</v>
      </c>
      <c r="KMR28" s="170">
        <v>12.97</v>
      </c>
      <c r="KMS28" s="170">
        <f>ROUNDDOWN(KMR28*($I$10+1),2)</f>
        <v>65.489999999999995</v>
      </c>
      <c r="KMT28" s="170">
        <f>KMQ28*KMS28</f>
        <v>327.45</v>
      </c>
      <c r="KMU28" s="170" t="s">
        <v>148</v>
      </c>
      <c r="KMV28" s="170">
        <v>12376</v>
      </c>
      <c r="KMW28" s="170" t="s">
        <v>149</v>
      </c>
      <c r="KMX28" s="170" t="s">
        <v>150</v>
      </c>
      <c r="KMY28" s="170">
        <v>5</v>
      </c>
      <c r="KMZ28" s="170">
        <v>12.97</v>
      </c>
      <c r="KNA28" s="170">
        <f>ROUNDDOWN(KMZ28*($I$10+1),2)</f>
        <v>65.489999999999995</v>
      </c>
      <c r="KNB28" s="170">
        <f>KMY28*KNA28</f>
        <v>327.45</v>
      </c>
      <c r="KNC28" s="170" t="s">
        <v>148</v>
      </c>
      <c r="KND28" s="170">
        <v>12376</v>
      </c>
      <c r="KNE28" s="170" t="s">
        <v>149</v>
      </c>
      <c r="KNF28" s="170" t="s">
        <v>150</v>
      </c>
      <c r="KNG28" s="170">
        <v>5</v>
      </c>
      <c r="KNH28" s="170">
        <v>12.97</v>
      </c>
      <c r="KNI28" s="170">
        <f>ROUNDDOWN(KNH28*($I$10+1),2)</f>
        <v>65.489999999999995</v>
      </c>
      <c r="KNJ28" s="170">
        <f>KNG28*KNI28</f>
        <v>327.45</v>
      </c>
      <c r="KNK28" s="170" t="s">
        <v>148</v>
      </c>
      <c r="KNL28" s="170">
        <v>12376</v>
      </c>
      <c r="KNM28" s="170" t="s">
        <v>149</v>
      </c>
      <c r="KNN28" s="170" t="s">
        <v>150</v>
      </c>
      <c r="KNO28" s="170">
        <v>5</v>
      </c>
      <c r="KNP28" s="170">
        <v>12.97</v>
      </c>
      <c r="KNQ28" s="170">
        <f>ROUNDDOWN(KNP28*($I$10+1),2)</f>
        <v>65.489999999999995</v>
      </c>
      <c r="KNR28" s="170">
        <f>KNO28*KNQ28</f>
        <v>327.45</v>
      </c>
      <c r="KNS28" s="170" t="s">
        <v>148</v>
      </c>
      <c r="KNT28" s="170">
        <v>12376</v>
      </c>
      <c r="KNU28" s="170" t="s">
        <v>149</v>
      </c>
      <c r="KNV28" s="170" t="s">
        <v>150</v>
      </c>
      <c r="KNW28" s="170">
        <v>5</v>
      </c>
      <c r="KNX28" s="170">
        <v>12.97</v>
      </c>
      <c r="KNY28" s="170">
        <f>ROUNDDOWN(KNX28*($I$10+1),2)</f>
        <v>65.489999999999995</v>
      </c>
      <c r="KNZ28" s="170">
        <f>KNW28*KNY28</f>
        <v>327.45</v>
      </c>
      <c r="KOA28" s="170" t="s">
        <v>148</v>
      </c>
      <c r="KOB28" s="170">
        <v>12376</v>
      </c>
      <c r="KOC28" s="170" t="s">
        <v>149</v>
      </c>
      <c r="KOD28" s="170" t="s">
        <v>150</v>
      </c>
      <c r="KOE28" s="170">
        <v>5</v>
      </c>
      <c r="KOF28" s="170">
        <v>12.97</v>
      </c>
      <c r="KOG28" s="170">
        <f>ROUNDDOWN(KOF28*($I$10+1),2)</f>
        <v>65.489999999999995</v>
      </c>
      <c r="KOH28" s="170">
        <f>KOE28*KOG28</f>
        <v>327.45</v>
      </c>
      <c r="KOI28" s="170" t="s">
        <v>148</v>
      </c>
      <c r="KOJ28" s="170">
        <v>12376</v>
      </c>
      <c r="KOK28" s="170" t="s">
        <v>149</v>
      </c>
      <c r="KOL28" s="170" t="s">
        <v>150</v>
      </c>
      <c r="KOM28" s="170">
        <v>5</v>
      </c>
      <c r="KON28" s="170">
        <v>12.97</v>
      </c>
      <c r="KOO28" s="170">
        <f>ROUNDDOWN(KON28*($I$10+1),2)</f>
        <v>65.489999999999995</v>
      </c>
      <c r="KOP28" s="170">
        <f>KOM28*KOO28</f>
        <v>327.45</v>
      </c>
      <c r="KOQ28" s="170" t="s">
        <v>148</v>
      </c>
      <c r="KOR28" s="170">
        <v>12376</v>
      </c>
      <c r="KOS28" s="170" t="s">
        <v>149</v>
      </c>
      <c r="KOT28" s="170" t="s">
        <v>150</v>
      </c>
      <c r="KOU28" s="170">
        <v>5</v>
      </c>
      <c r="KOV28" s="170">
        <v>12.97</v>
      </c>
      <c r="KOW28" s="170">
        <f>ROUNDDOWN(KOV28*($I$10+1),2)</f>
        <v>65.489999999999995</v>
      </c>
      <c r="KOX28" s="170">
        <f>KOU28*KOW28</f>
        <v>327.45</v>
      </c>
      <c r="KOY28" s="170" t="s">
        <v>148</v>
      </c>
      <c r="KOZ28" s="170">
        <v>12376</v>
      </c>
      <c r="KPA28" s="170" t="s">
        <v>149</v>
      </c>
      <c r="KPB28" s="170" t="s">
        <v>150</v>
      </c>
      <c r="KPC28" s="170">
        <v>5</v>
      </c>
      <c r="KPD28" s="170">
        <v>12.97</v>
      </c>
      <c r="KPE28" s="170">
        <f>ROUNDDOWN(KPD28*($I$10+1),2)</f>
        <v>65.489999999999995</v>
      </c>
      <c r="KPF28" s="170">
        <f>KPC28*KPE28</f>
        <v>327.45</v>
      </c>
      <c r="KPG28" s="170" t="s">
        <v>148</v>
      </c>
      <c r="KPH28" s="170">
        <v>12376</v>
      </c>
      <c r="KPI28" s="170" t="s">
        <v>149</v>
      </c>
      <c r="KPJ28" s="170" t="s">
        <v>150</v>
      </c>
      <c r="KPK28" s="170">
        <v>5</v>
      </c>
      <c r="KPL28" s="170">
        <v>12.97</v>
      </c>
      <c r="KPM28" s="170">
        <f>ROUNDDOWN(KPL28*($I$10+1),2)</f>
        <v>65.489999999999995</v>
      </c>
      <c r="KPN28" s="170">
        <f>KPK28*KPM28</f>
        <v>327.45</v>
      </c>
      <c r="KPO28" s="170" t="s">
        <v>148</v>
      </c>
      <c r="KPP28" s="170">
        <v>12376</v>
      </c>
      <c r="KPQ28" s="170" t="s">
        <v>149</v>
      </c>
      <c r="KPR28" s="170" t="s">
        <v>150</v>
      </c>
      <c r="KPS28" s="170">
        <v>5</v>
      </c>
      <c r="KPT28" s="170">
        <v>12.97</v>
      </c>
      <c r="KPU28" s="170">
        <f>ROUNDDOWN(KPT28*($I$10+1),2)</f>
        <v>65.489999999999995</v>
      </c>
      <c r="KPV28" s="170">
        <f>KPS28*KPU28</f>
        <v>327.45</v>
      </c>
      <c r="KPW28" s="170" t="s">
        <v>148</v>
      </c>
      <c r="KPX28" s="170">
        <v>12376</v>
      </c>
      <c r="KPY28" s="170" t="s">
        <v>149</v>
      </c>
      <c r="KPZ28" s="170" t="s">
        <v>150</v>
      </c>
      <c r="KQA28" s="170">
        <v>5</v>
      </c>
      <c r="KQB28" s="170">
        <v>12.97</v>
      </c>
      <c r="KQC28" s="170">
        <f>ROUNDDOWN(KQB28*($I$10+1),2)</f>
        <v>65.489999999999995</v>
      </c>
      <c r="KQD28" s="170">
        <f>KQA28*KQC28</f>
        <v>327.45</v>
      </c>
      <c r="KQE28" s="170" t="s">
        <v>148</v>
      </c>
      <c r="KQF28" s="170">
        <v>12376</v>
      </c>
      <c r="KQG28" s="170" t="s">
        <v>149</v>
      </c>
      <c r="KQH28" s="170" t="s">
        <v>150</v>
      </c>
      <c r="KQI28" s="170">
        <v>5</v>
      </c>
      <c r="KQJ28" s="170">
        <v>12.97</v>
      </c>
      <c r="KQK28" s="170">
        <f>ROUNDDOWN(KQJ28*($I$10+1),2)</f>
        <v>65.489999999999995</v>
      </c>
      <c r="KQL28" s="170">
        <f>KQI28*KQK28</f>
        <v>327.45</v>
      </c>
      <c r="KQM28" s="170" t="s">
        <v>148</v>
      </c>
      <c r="KQN28" s="170">
        <v>12376</v>
      </c>
      <c r="KQO28" s="170" t="s">
        <v>149</v>
      </c>
      <c r="KQP28" s="170" t="s">
        <v>150</v>
      </c>
      <c r="KQQ28" s="170">
        <v>5</v>
      </c>
      <c r="KQR28" s="170">
        <v>12.97</v>
      </c>
      <c r="KQS28" s="170">
        <f>ROUNDDOWN(KQR28*($I$10+1),2)</f>
        <v>65.489999999999995</v>
      </c>
      <c r="KQT28" s="170">
        <f>KQQ28*KQS28</f>
        <v>327.45</v>
      </c>
      <c r="KQU28" s="170" t="s">
        <v>148</v>
      </c>
      <c r="KQV28" s="170">
        <v>12376</v>
      </c>
      <c r="KQW28" s="170" t="s">
        <v>149</v>
      </c>
      <c r="KQX28" s="170" t="s">
        <v>150</v>
      </c>
      <c r="KQY28" s="170">
        <v>5</v>
      </c>
      <c r="KQZ28" s="170">
        <v>12.97</v>
      </c>
      <c r="KRA28" s="170">
        <f>ROUNDDOWN(KQZ28*($I$10+1),2)</f>
        <v>65.489999999999995</v>
      </c>
      <c r="KRB28" s="170">
        <f>KQY28*KRA28</f>
        <v>327.45</v>
      </c>
      <c r="KRC28" s="170" t="s">
        <v>148</v>
      </c>
      <c r="KRD28" s="170">
        <v>12376</v>
      </c>
      <c r="KRE28" s="170" t="s">
        <v>149</v>
      </c>
      <c r="KRF28" s="170" t="s">
        <v>150</v>
      </c>
      <c r="KRG28" s="170">
        <v>5</v>
      </c>
      <c r="KRH28" s="170">
        <v>12.97</v>
      </c>
      <c r="KRI28" s="170">
        <f>ROUNDDOWN(KRH28*($I$10+1),2)</f>
        <v>65.489999999999995</v>
      </c>
      <c r="KRJ28" s="170">
        <f>KRG28*KRI28</f>
        <v>327.45</v>
      </c>
      <c r="KRK28" s="170" t="s">
        <v>148</v>
      </c>
      <c r="KRL28" s="170">
        <v>12376</v>
      </c>
      <c r="KRM28" s="170" t="s">
        <v>149</v>
      </c>
      <c r="KRN28" s="170" t="s">
        <v>150</v>
      </c>
      <c r="KRO28" s="170">
        <v>5</v>
      </c>
      <c r="KRP28" s="170">
        <v>12.97</v>
      </c>
      <c r="KRQ28" s="170">
        <f>ROUNDDOWN(KRP28*($I$10+1),2)</f>
        <v>65.489999999999995</v>
      </c>
      <c r="KRR28" s="170">
        <f>KRO28*KRQ28</f>
        <v>327.45</v>
      </c>
      <c r="KRS28" s="170" t="s">
        <v>148</v>
      </c>
      <c r="KRT28" s="170">
        <v>12376</v>
      </c>
      <c r="KRU28" s="170" t="s">
        <v>149</v>
      </c>
      <c r="KRV28" s="170" t="s">
        <v>150</v>
      </c>
      <c r="KRW28" s="170">
        <v>5</v>
      </c>
      <c r="KRX28" s="170">
        <v>12.97</v>
      </c>
      <c r="KRY28" s="170">
        <f>ROUNDDOWN(KRX28*($I$10+1),2)</f>
        <v>65.489999999999995</v>
      </c>
      <c r="KRZ28" s="170">
        <f>KRW28*KRY28</f>
        <v>327.45</v>
      </c>
      <c r="KSA28" s="170" t="s">
        <v>148</v>
      </c>
      <c r="KSB28" s="170">
        <v>12376</v>
      </c>
      <c r="KSC28" s="170" t="s">
        <v>149</v>
      </c>
      <c r="KSD28" s="170" t="s">
        <v>150</v>
      </c>
      <c r="KSE28" s="170">
        <v>5</v>
      </c>
      <c r="KSF28" s="170">
        <v>12.97</v>
      </c>
      <c r="KSG28" s="170">
        <f>ROUNDDOWN(KSF28*($I$10+1),2)</f>
        <v>65.489999999999995</v>
      </c>
      <c r="KSH28" s="170">
        <f>KSE28*KSG28</f>
        <v>327.45</v>
      </c>
      <c r="KSI28" s="170" t="s">
        <v>148</v>
      </c>
      <c r="KSJ28" s="170">
        <v>12376</v>
      </c>
      <c r="KSK28" s="170" t="s">
        <v>149</v>
      </c>
      <c r="KSL28" s="170" t="s">
        <v>150</v>
      </c>
      <c r="KSM28" s="170">
        <v>5</v>
      </c>
      <c r="KSN28" s="170">
        <v>12.97</v>
      </c>
      <c r="KSO28" s="170">
        <f>ROUNDDOWN(KSN28*($I$10+1),2)</f>
        <v>65.489999999999995</v>
      </c>
      <c r="KSP28" s="170">
        <f>KSM28*KSO28</f>
        <v>327.45</v>
      </c>
      <c r="KSQ28" s="170" t="s">
        <v>148</v>
      </c>
      <c r="KSR28" s="170">
        <v>12376</v>
      </c>
      <c r="KSS28" s="170" t="s">
        <v>149</v>
      </c>
      <c r="KST28" s="170" t="s">
        <v>150</v>
      </c>
      <c r="KSU28" s="170">
        <v>5</v>
      </c>
      <c r="KSV28" s="170">
        <v>12.97</v>
      </c>
      <c r="KSW28" s="170">
        <f>ROUNDDOWN(KSV28*($I$10+1),2)</f>
        <v>65.489999999999995</v>
      </c>
      <c r="KSX28" s="170">
        <f>KSU28*KSW28</f>
        <v>327.45</v>
      </c>
      <c r="KSY28" s="170" t="s">
        <v>148</v>
      </c>
      <c r="KSZ28" s="170">
        <v>12376</v>
      </c>
      <c r="KTA28" s="170" t="s">
        <v>149</v>
      </c>
      <c r="KTB28" s="170" t="s">
        <v>150</v>
      </c>
      <c r="KTC28" s="170">
        <v>5</v>
      </c>
      <c r="KTD28" s="170">
        <v>12.97</v>
      </c>
      <c r="KTE28" s="170">
        <f>ROUNDDOWN(KTD28*($I$10+1),2)</f>
        <v>65.489999999999995</v>
      </c>
      <c r="KTF28" s="170">
        <f>KTC28*KTE28</f>
        <v>327.45</v>
      </c>
      <c r="KTG28" s="170" t="s">
        <v>148</v>
      </c>
      <c r="KTH28" s="170">
        <v>12376</v>
      </c>
      <c r="KTI28" s="170" t="s">
        <v>149</v>
      </c>
      <c r="KTJ28" s="170" t="s">
        <v>150</v>
      </c>
      <c r="KTK28" s="170">
        <v>5</v>
      </c>
      <c r="KTL28" s="170">
        <v>12.97</v>
      </c>
      <c r="KTM28" s="170">
        <f>ROUNDDOWN(KTL28*($I$10+1),2)</f>
        <v>65.489999999999995</v>
      </c>
      <c r="KTN28" s="170">
        <f>KTK28*KTM28</f>
        <v>327.45</v>
      </c>
      <c r="KTO28" s="170" t="s">
        <v>148</v>
      </c>
      <c r="KTP28" s="170">
        <v>12376</v>
      </c>
      <c r="KTQ28" s="170" t="s">
        <v>149</v>
      </c>
      <c r="KTR28" s="170" t="s">
        <v>150</v>
      </c>
      <c r="KTS28" s="170">
        <v>5</v>
      </c>
      <c r="KTT28" s="170">
        <v>12.97</v>
      </c>
      <c r="KTU28" s="170">
        <f>ROUNDDOWN(KTT28*($I$10+1),2)</f>
        <v>65.489999999999995</v>
      </c>
      <c r="KTV28" s="170">
        <f>KTS28*KTU28</f>
        <v>327.45</v>
      </c>
      <c r="KTW28" s="170" t="s">
        <v>148</v>
      </c>
      <c r="KTX28" s="170">
        <v>12376</v>
      </c>
      <c r="KTY28" s="170" t="s">
        <v>149</v>
      </c>
      <c r="KTZ28" s="170" t="s">
        <v>150</v>
      </c>
      <c r="KUA28" s="170">
        <v>5</v>
      </c>
      <c r="KUB28" s="170">
        <v>12.97</v>
      </c>
      <c r="KUC28" s="170">
        <f>ROUNDDOWN(KUB28*($I$10+1),2)</f>
        <v>65.489999999999995</v>
      </c>
      <c r="KUD28" s="170">
        <f>KUA28*KUC28</f>
        <v>327.45</v>
      </c>
      <c r="KUE28" s="170" t="s">
        <v>148</v>
      </c>
      <c r="KUF28" s="170">
        <v>12376</v>
      </c>
      <c r="KUG28" s="170" t="s">
        <v>149</v>
      </c>
      <c r="KUH28" s="170" t="s">
        <v>150</v>
      </c>
      <c r="KUI28" s="170">
        <v>5</v>
      </c>
      <c r="KUJ28" s="170">
        <v>12.97</v>
      </c>
      <c r="KUK28" s="170">
        <f>ROUNDDOWN(KUJ28*($I$10+1),2)</f>
        <v>65.489999999999995</v>
      </c>
      <c r="KUL28" s="170">
        <f>KUI28*KUK28</f>
        <v>327.45</v>
      </c>
      <c r="KUM28" s="170" t="s">
        <v>148</v>
      </c>
      <c r="KUN28" s="170">
        <v>12376</v>
      </c>
      <c r="KUO28" s="170" t="s">
        <v>149</v>
      </c>
      <c r="KUP28" s="170" t="s">
        <v>150</v>
      </c>
      <c r="KUQ28" s="170">
        <v>5</v>
      </c>
      <c r="KUR28" s="170">
        <v>12.97</v>
      </c>
      <c r="KUS28" s="170">
        <f>ROUNDDOWN(KUR28*($I$10+1),2)</f>
        <v>65.489999999999995</v>
      </c>
      <c r="KUT28" s="170">
        <f>KUQ28*KUS28</f>
        <v>327.45</v>
      </c>
      <c r="KUU28" s="170" t="s">
        <v>148</v>
      </c>
      <c r="KUV28" s="170">
        <v>12376</v>
      </c>
      <c r="KUW28" s="170" t="s">
        <v>149</v>
      </c>
      <c r="KUX28" s="170" t="s">
        <v>150</v>
      </c>
      <c r="KUY28" s="170">
        <v>5</v>
      </c>
      <c r="KUZ28" s="170">
        <v>12.97</v>
      </c>
      <c r="KVA28" s="170">
        <f>ROUNDDOWN(KUZ28*($I$10+1),2)</f>
        <v>65.489999999999995</v>
      </c>
      <c r="KVB28" s="170">
        <f>KUY28*KVA28</f>
        <v>327.45</v>
      </c>
      <c r="KVC28" s="170" t="s">
        <v>148</v>
      </c>
      <c r="KVD28" s="170">
        <v>12376</v>
      </c>
      <c r="KVE28" s="170" t="s">
        <v>149</v>
      </c>
      <c r="KVF28" s="170" t="s">
        <v>150</v>
      </c>
      <c r="KVG28" s="170">
        <v>5</v>
      </c>
      <c r="KVH28" s="170">
        <v>12.97</v>
      </c>
      <c r="KVI28" s="170">
        <f>ROUNDDOWN(KVH28*($I$10+1),2)</f>
        <v>65.489999999999995</v>
      </c>
      <c r="KVJ28" s="170">
        <f>KVG28*KVI28</f>
        <v>327.45</v>
      </c>
      <c r="KVK28" s="170" t="s">
        <v>148</v>
      </c>
      <c r="KVL28" s="170">
        <v>12376</v>
      </c>
      <c r="KVM28" s="170" t="s">
        <v>149</v>
      </c>
      <c r="KVN28" s="170" t="s">
        <v>150</v>
      </c>
      <c r="KVO28" s="170">
        <v>5</v>
      </c>
      <c r="KVP28" s="170">
        <v>12.97</v>
      </c>
      <c r="KVQ28" s="170">
        <f>ROUNDDOWN(KVP28*($I$10+1),2)</f>
        <v>65.489999999999995</v>
      </c>
      <c r="KVR28" s="170">
        <f>KVO28*KVQ28</f>
        <v>327.45</v>
      </c>
      <c r="KVS28" s="170" t="s">
        <v>148</v>
      </c>
      <c r="KVT28" s="170">
        <v>12376</v>
      </c>
      <c r="KVU28" s="170" t="s">
        <v>149</v>
      </c>
      <c r="KVV28" s="170" t="s">
        <v>150</v>
      </c>
      <c r="KVW28" s="170">
        <v>5</v>
      </c>
      <c r="KVX28" s="170">
        <v>12.97</v>
      </c>
      <c r="KVY28" s="170">
        <f>ROUNDDOWN(KVX28*($I$10+1),2)</f>
        <v>65.489999999999995</v>
      </c>
      <c r="KVZ28" s="170">
        <f>KVW28*KVY28</f>
        <v>327.45</v>
      </c>
      <c r="KWA28" s="170" t="s">
        <v>148</v>
      </c>
      <c r="KWB28" s="170">
        <v>12376</v>
      </c>
      <c r="KWC28" s="170" t="s">
        <v>149</v>
      </c>
      <c r="KWD28" s="170" t="s">
        <v>150</v>
      </c>
      <c r="KWE28" s="170">
        <v>5</v>
      </c>
      <c r="KWF28" s="170">
        <v>12.97</v>
      </c>
      <c r="KWG28" s="170">
        <f>ROUNDDOWN(KWF28*($I$10+1),2)</f>
        <v>65.489999999999995</v>
      </c>
      <c r="KWH28" s="170">
        <f>KWE28*KWG28</f>
        <v>327.45</v>
      </c>
      <c r="KWI28" s="170" t="s">
        <v>148</v>
      </c>
      <c r="KWJ28" s="170">
        <v>12376</v>
      </c>
      <c r="KWK28" s="170" t="s">
        <v>149</v>
      </c>
      <c r="KWL28" s="170" t="s">
        <v>150</v>
      </c>
      <c r="KWM28" s="170">
        <v>5</v>
      </c>
      <c r="KWN28" s="170">
        <v>12.97</v>
      </c>
      <c r="KWO28" s="170">
        <f>ROUNDDOWN(KWN28*($I$10+1),2)</f>
        <v>65.489999999999995</v>
      </c>
      <c r="KWP28" s="170">
        <f>KWM28*KWO28</f>
        <v>327.45</v>
      </c>
      <c r="KWQ28" s="170" t="s">
        <v>148</v>
      </c>
      <c r="KWR28" s="170">
        <v>12376</v>
      </c>
      <c r="KWS28" s="170" t="s">
        <v>149</v>
      </c>
      <c r="KWT28" s="170" t="s">
        <v>150</v>
      </c>
      <c r="KWU28" s="170">
        <v>5</v>
      </c>
      <c r="KWV28" s="170">
        <v>12.97</v>
      </c>
      <c r="KWW28" s="170">
        <f>ROUNDDOWN(KWV28*($I$10+1),2)</f>
        <v>65.489999999999995</v>
      </c>
      <c r="KWX28" s="170">
        <f>KWU28*KWW28</f>
        <v>327.45</v>
      </c>
      <c r="KWY28" s="170" t="s">
        <v>148</v>
      </c>
      <c r="KWZ28" s="170">
        <v>12376</v>
      </c>
      <c r="KXA28" s="170" t="s">
        <v>149</v>
      </c>
      <c r="KXB28" s="170" t="s">
        <v>150</v>
      </c>
      <c r="KXC28" s="170">
        <v>5</v>
      </c>
      <c r="KXD28" s="170">
        <v>12.97</v>
      </c>
      <c r="KXE28" s="170">
        <f>ROUNDDOWN(KXD28*($I$10+1),2)</f>
        <v>65.489999999999995</v>
      </c>
      <c r="KXF28" s="170">
        <f>KXC28*KXE28</f>
        <v>327.45</v>
      </c>
      <c r="KXG28" s="170" t="s">
        <v>148</v>
      </c>
      <c r="KXH28" s="170">
        <v>12376</v>
      </c>
      <c r="KXI28" s="170" t="s">
        <v>149</v>
      </c>
      <c r="KXJ28" s="170" t="s">
        <v>150</v>
      </c>
      <c r="KXK28" s="170">
        <v>5</v>
      </c>
      <c r="KXL28" s="170">
        <v>12.97</v>
      </c>
      <c r="KXM28" s="170">
        <f>ROUNDDOWN(KXL28*($I$10+1),2)</f>
        <v>65.489999999999995</v>
      </c>
      <c r="KXN28" s="170">
        <f>KXK28*KXM28</f>
        <v>327.45</v>
      </c>
      <c r="KXO28" s="170" t="s">
        <v>148</v>
      </c>
      <c r="KXP28" s="170">
        <v>12376</v>
      </c>
      <c r="KXQ28" s="170" t="s">
        <v>149</v>
      </c>
      <c r="KXR28" s="170" t="s">
        <v>150</v>
      </c>
      <c r="KXS28" s="170">
        <v>5</v>
      </c>
      <c r="KXT28" s="170">
        <v>12.97</v>
      </c>
      <c r="KXU28" s="170">
        <f>ROUNDDOWN(KXT28*($I$10+1),2)</f>
        <v>65.489999999999995</v>
      </c>
      <c r="KXV28" s="170">
        <f>KXS28*KXU28</f>
        <v>327.45</v>
      </c>
      <c r="KXW28" s="170" t="s">
        <v>148</v>
      </c>
      <c r="KXX28" s="170">
        <v>12376</v>
      </c>
      <c r="KXY28" s="170" t="s">
        <v>149</v>
      </c>
      <c r="KXZ28" s="170" t="s">
        <v>150</v>
      </c>
      <c r="KYA28" s="170">
        <v>5</v>
      </c>
      <c r="KYB28" s="170">
        <v>12.97</v>
      </c>
      <c r="KYC28" s="170">
        <f>ROUNDDOWN(KYB28*($I$10+1),2)</f>
        <v>65.489999999999995</v>
      </c>
      <c r="KYD28" s="170">
        <f>KYA28*KYC28</f>
        <v>327.45</v>
      </c>
      <c r="KYE28" s="170" t="s">
        <v>148</v>
      </c>
      <c r="KYF28" s="170">
        <v>12376</v>
      </c>
      <c r="KYG28" s="170" t="s">
        <v>149</v>
      </c>
      <c r="KYH28" s="170" t="s">
        <v>150</v>
      </c>
      <c r="KYI28" s="170">
        <v>5</v>
      </c>
      <c r="KYJ28" s="170">
        <v>12.97</v>
      </c>
      <c r="KYK28" s="170">
        <f>ROUNDDOWN(KYJ28*($I$10+1),2)</f>
        <v>65.489999999999995</v>
      </c>
      <c r="KYL28" s="170">
        <f>KYI28*KYK28</f>
        <v>327.45</v>
      </c>
      <c r="KYM28" s="170" t="s">
        <v>148</v>
      </c>
      <c r="KYN28" s="170">
        <v>12376</v>
      </c>
      <c r="KYO28" s="170" t="s">
        <v>149</v>
      </c>
      <c r="KYP28" s="170" t="s">
        <v>150</v>
      </c>
      <c r="KYQ28" s="170">
        <v>5</v>
      </c>
      <c r="KYR28" s="170">
        <v>12.97</v>
      </c>
      <c r="KYS28" s="170">
        <f>ROUNDDOWN(KYR28*($I$10+1),2)</f>
        <v>65.489999999999995</v>
      </c>
      <c r="KYT28" s="170">
        <f>KYQ28*KYS28</f>
        <v>327.45</v>
      </c>
      <c r="KYU28" s="170" t="s">
        <v>148</v>
      </c>
      <c r="KYV28" s="170">
        <v>12376</v>
      </c>
      <c r="KYW28" s="170" t="s">
        <v>149</v>
      </c>
      <c r="KYX28" s="170" t="s">
        <v>150</v>
      </c>
      <c r="KYY28" s="170">
        <v>5</v>
      </c>
      <c r="KYZ28" s="170">
        <v>12.97</v>
      </c>
      <c r="KZA28" s="170">
        <f>ROUNDDOWN(KYZ28*($I$10+1),2)</f>
        <v>65.489999999999995</v>
      </c>
      <c r="KZB28" s="170">
        <f>KYY28*KZA28</f>
        <v>327.45</v>
      </c>
      <c r="KZC28" s="170" t="s">
        <v>148</v>
      </c>
      <c r="KZD28" s="170">
        <v>12376</v>
      </c>
      <c r="KZE28" s="170" t="s">
        <v>149</v>
      </c>
      <c r="KZF28" s="170" t="s">
        <v>150</v>
      </c>
      <c r="KZG28" s="170">
        <v>5</v>
      </c>
      <c r="KZH28" s="170">
        <v>12.97</v>
      </c>
      <c r="KZI28" s="170">
        <f>ROUNDDOWN(KZH28*($I$10+1),2)</f>
        <v>65.489999999999995</v>
      </c>
      <c r="KZJ28" s="170">
        <f>KZG28*KZI28</f>
        <v>327.45</v>
      </c>
      <c r="KZK28" s="170" t="s">
        <v>148</v>
      </c>
      <c r="KZL28" s="170">
        <v>12376</v>
      </c>
      <c r="KZM28" s="170" t="s">
        <v>149</v>
      </c>
      <c r="KZN28" s="170" t="s">
        <v>150</v>
      </c>
      <c r="KZO28" s="170">
        <v>5</v>
      </c>
      <c r="KZP28" s="170">
        <v>12.97</v>
      </c>
      <c r="KZQ28" s="170">
        <f>ROUNDDOWN(KZP28*($I$10+1),2)</f>
        <v>65.489999999999995</v>
      </c>
      <c r="KZR28" s="170">
        <f>KZO28*KZQ28</f>
        <v>327.45</v>
      </c>
      <c r="KZS28" s="170" t="s">
        <v>148</v>
      </c>
      <c r="KZT28" s="170">
        <v>12376</v>
      </c>
      <c r="KZU28" s="170" t="s">
        <v>149</v>
      </c>
      <c r="KZV28" s="170" t="s">
        <v>150</v>
      </c>
      <c r="KZW28" s="170">
        <v>5</v>
      </c>
      <c r="KZX28" s="170">
        <v>12.97</v>
      </c>
      <c r="KZY28" s="170">
        <f>ROUNDDOWN(KZX28*($I$10+1),2)</f>
        <v>65.489999999999995</v>
      </c>
      <c r="KZZ28" s="170">
        <f>KZW28*KZY28</f>
        <v>327.45</v>
      </c>
      <c r="LAA28" s="170" t="s">
        <v>148</v>
      </c>
      <c r="LAB28" s="170">
        <v>12376</v>
      </c>
      <c r="LAC28" s="170" t="s">
        <v>149</v>
      </c>
      <c r="LAD28" s="170" t="s">
        <v>150</v>
      </c>
      <c r="LAE28" s="170">
        <v>5</v>
      </c>
      <c r="LAF28" s="170">
        <v>12.97</v>
      </c>
      <c r="LAG28" s="170">
        <f>ROUNDDOWN(LAF28*($I$10+1),2)</f>
        <v>65.489999999999995</v>
      </c>
      <c r="LAH28" s="170">
        <f>LAE28*LAG28</f>
        <v>327.45</v>
      </c>
      <c r="LAI28" s="170" t="s">
        <v>148</v>
      </c>
      <c r="LAJ28" s="170">
        <v>12376</v>
      </c>
      <c r="LAK28" s="170" t="s">
        <v>149</v>
      </c>
      <c r="LAL28" s="170" t="s">
        <v>150</v>
      </c>
      <c r="LAM28" s="170">
        <v>5</v>
      </c>
      <c r="LAN28" s="170">
        <v>12.97</v>
      </c>
      <c r="LAO28" s="170">
        <f>ROUNDDOWN(LAN28*($I$10+1),2)</f>
        <v>65.489999999999995</v>
      </c>
      <c r="LAP28" s="170">
        <f>LAM28*LAO28</f>
        <v>327.45</v>
      </c>
      <c r="LAQ28" s="170" t="s">
        <v>148</v>
      </c>
      <c r="LAR28" s="170">
        <v>12376</v>
      </c>
      <c r="LAS28" s="170" t="s">
        <v>149</v>
      </c>
      <c r="LAT28" s="170" t="s">
        <v>150</v>
      </c>
      <c r="LAU28" s="170">
        <v>5</v>
      </c>
      <c r="LAV28" s="170">
        <v>12.97</v>
      </c>
      <c r="LAW28" s="170">
        <f>ROUNDDOWN(LAV28*($I$10+1),2)</f>
        <v>65.489999999999995</v>
      </c>
      <c r="LAX28" s="170">
        <f>LAU28*LAW28</f>
        <v>327.45</v>
      </c>
      <c r="LAY28" s="170" t="s">
        <v>148</v>
      </c>
      <c r="LAZ28" s="170">
        <v>12376</v>
      </c>
      <c r="LBA28" s="170" t="s">
        <v>149</v>
      </c>
      <c r="LBB28" s="170" t="s">
        <v>150</v>
      </c>
      <c r="LBC28" s="170">
        <v>5</v>
      </c>
      <c r="LBD28" s="170">
        <v>12.97</v>
      </c>
      <c r="LBE28" s="170">
        <f>ROUNDDOWN(LBD28*($I$10+1),2)</f>
        <v>65.489999999999995</v>
      </c>
      <c r="LBF28" s="170">
        <f>LBC28*LBE28</f>
        <v>327.45</v>
      </c>
      <c r="LBG28" s="170" t="s">
        <v>148</v>
      </c>
      <c r="LBH28" s="170">
        <v>12376</v>
      </c>
      <c r="LBI28" s="170" t="s">
        <v>149</v>
      </c>
      <c r="LBJ28" s="170" t="s">
        <v>150</v>
      </c>
      <c r="LBK28" s="170">
        <v>5</v>
      </c>
      <c r="LBL28" s="170">
        <v>12.97</v>
      </c>
      <c r="LBM28" s="170">
        <f>ROUNDDOWN(LBL28*($I$10+1),2)</f>
        <v>65.489999999999995</v>
      </c>
      <c r="LBN28" s="170">
        <f>LBK28*LBM28</f>
        <v>327.45</v>
      </c>
      <c r="LBO28" s="170" t="s">
        <v>148</v>
      </c>
      <c r="LBP28" s="170">
        <v>12376</v>
      </c>
      <c r="LBQ28" s="170" t="s">
        <v>149</v>
      </c>
      <c r="LBR28" s="170" t="s">
        <v>150</v>
      </c>
      <c r="LBS28" s="170">
        <v>5</v>
      </c>
      <c r="LBT28" s="170">
        <v>12.97</v>
      </c>
      <c r="LBU28" s="170">
        <f>ROUNDDOWN(LBT28*($I$10+1),2)</f>
        <v>65.489999999999995</v>
      </c>
      <c r="LBV28" s="170">
        <f>LBS28*LBU28</f>
        <v>327.45</v>
      </c>
      <c r="LBW28" s="170" t="s">
        <v>148</v>
      </c>
      <c r="LBX28" s="170">
        <v>12376</v>
      </c>
      <c r="LBY28" s="170" t="s">
        <v>149</v>
      </c>
      <c r="LBZ28" s="170" t="s">
        <v>150</v>
      </c>
      <c r="LCA28" s="170">
        <v>5</v>
      </c>
      <c r="LCB28" s="170">
        <v>12.97</v>
      </c>
      <c r="LCC28" s="170">
        <f>ROUNDDOWN(LCB28*($I$10+1),2)</f>
        <v>65.489999999999995</v>
      </c>
      <c r="LCD28" s="170">
        <f>LCA28*LCC28</f>
        <v>327.45</v>
      </c>
      <c r="LCE28" s="170" t="s">
        <v>148</v>
      </c>
      <c r="LCF28" s="170">
        <v>12376</v>
      </c>
      <c r="LCG28" s="170" t="s">
        <v>149</v>
      </c>
      <c r="LCH28" s="170" t="s">
        <v>150</v>
      </c>
      <c r="LCI28" s="170">
        <v>5</v>
      </c>
      <c r="LCJ28" s="170">
        <v>12.97</v>
      </c>
      <c r="LCK28" s="170">
        <f>ROUNDDOWN(LCJ28*($I$10+1),2)</f>
        <v>65.489999999999995</v>
      </c>
      <c r="LCL28" s="170">
        <f>LCI28*LCK28</f>
        <v>327.45</v>
      </c>
      <c r="LCM28" s="170" t="s">
        <v>148</v>
      </c>
      <c r="LCN28" s="170">
        <v>12376</v>
      </c>
      <c r="LCO28" s="170" t="s">
        <v>149</v>
      </c>
      <c r="LCP28" s="170" t="s">
        <v>150</v>
      </c>
      <c r="LCQ28" s="170">
        <v>5</v>
      </c>
      <c r="LCR28" s="170">
        <v>12.97</v>
      </c>
      <c r="LCS28" s="170">
        <f>ROUNDDOWN(LCR28*($I$10+1),2)</f>
        <v>65.489999999999995</v>
      </c>
      <c r="LCT28" s="170">
        <f>LCQ28*LCS28</f>
        <v>327.45</v>
      </c>
      <c r="LCU28" s="170" t="s">
        <v>148</v>
      </c>
      <c r="LCV28" s="170">
        <v>12376</v>
      </c>
      <c r="LCW28" s="170" t="s">
        <v>149</v>
      </c>
      <c r="LCX28" s="170" t="s">
        <v>150</v>
      </c>
      <c r="LCY28" s="170">
        <v>5</v>
      </c>
      <c r="LCZ28" s="170">
        <v>12.97</v>
      </c>
      <c r="LDA28" s="170">
        <f>ROUNDDOWN(LCZ28*($I$10+1),2)</f>
        <v>65.489999999999995</v>
      </c>
      <c r="LDB28" s="170">
        <f>LCY28*LDA28</f>
        <v>327.45</v>
      </c>
      <c r="LDC28" s="170" t="s">
        <v>148</v>
      </c>
      <c r="LDD28" s="170">
        <v>12376</v>
      </c>
      <c r="LDE28" s="170" t="s">
        <v>149</v>
      </c>
      <c r="LDF28" s="170" t="s">
        <v>150</v>
      </c>
      <c r="LDG28" s="170">
        <v>5</v>
      </c>
      <c r="LDH28" s="170">
        <v>12.97</v>
      </c>
      <c r="LDI28" s="170">
        <f>ROUNDDOWN(LDH28*($I$10+1),2)</f>
        <v>65.489999999999995</v>
      </c>
      <c r="LDJ28" s="170">
        <f>LDG28*LDI28</f>
        <v>327.45</v>
      </c>
      <c r="LDK28" s="170" t="s">
        <v>148</v>
      </c>
      <c r="LDL28" s="170">
        <v>12376</v>
      </c>
      <c r="LDM28" s="170" t="s">
        <v>149</v>
      </c>
      <c r="LDN28" s="170" t="s">
        <v>150</v>
      </c>
      <c r="LDO28" s="170">
        <v>5</v>
      </c>
      <c r="LDP28" s="170">
        <v>12.97</v>
      </c>
      <c r="LDQ28" s="170">
        <f>ROUNDDOWN(LDP28*($I$10+1),2)</f>
        <v>65.489999999999995</v>
      </c>
      <c r="LDR28" s="170">
        <f>LDO28*LDQ28</f>
        <v>327.45</v>
      </c>
      <c r="LDS28" s="170" t="s">
        <v>148</v>
      </c>
      <c r="LDT28" s="170">
        <v>12376</v>
      </c>
      <c r="LDU28" s="170" t="s">
        <v>149</v>
      </c>
      <c r="LDV28" s="170" t="s">
        <v>150</v>
      </c>
      <c r="LDW28" s="170">
        <v>5</v>
      </c>
      <c r="LDX28" s="170">
        <v>12.97</v>
      </c>
      <c r="LDY28" s="170">
        <f>ROUNDDOWN(LDX28*($I$10+1),2)</f>
        <v>65.489999999999995</v>
      </c>
      <c r="LDZ28" s="170">
        <f>LDW28*LDY28</f>
        <v>327.45</v>
      </c>
      <c r="LEA28" s="170" t="s">
        <v>148</v>
      </c>
      <c r="LEB28" s="170">
        <v>12376</v>
      </c>
      <c r="LEC28" s="170" t="s">
        <v>149</v>
      </c>
      <c r="LED28" s="170" t="s">
        <v>150</v>
      </c>
      <c r="LEE28" s="170">
        <v>5</v>
      </c>
      <c r="LEF28" s="170">
        <v>12.97</v>
      </c>
      <c r="LEG28" s="170">
        <f>ROUNDDOWN(LEF28*($I$10+1),2)</f>
        <v>65.489999999999995</v>
      </c>
      <c r="LEH28" s="170">
        <f>LEE28*LEG28</f>
        <v>327.45</v>
      </c>
      <c r="LEI28" s="170" t="s">
        <v>148</v>
      </c>
      <c r="LEJ28" s="170">
        <v>12376</v>
      </c>
      <c r="LEK28" s="170" t="s">
        <v>149</v>
      </c>
      <c r="LEL28" s="170" t="s">
        <v>150</v>
      </c>
      <c r="LEM28" s="170">
        <v>5</v>
      </c>
      <c r="LEN28" s="170">
        <v>12.97</v>
      </c>
      <c r="LEO28" s="170">
        <f>ROUNDDOWN(LEN28*($I$10+1),2)</f>
        <v>65.489999999999995</v>
      </c>
      <c r="LEP28" s="170">
        <f>LEM28*LEO28</f>
        <v>327.45</v>
      </c>
      <c r="LEQ28" s="170" t="s">
        <v>148</v>
      </c>
      <c r="LER28" s="170">
        <v>12376</v>
      </c>
      <c r="LES28" s="170" t="s">
        <v>149</v>
      </c>
      <c r="LET28" s="170" t="s">
        <v>150</v>
      </c>
      <c r="LEU28" s="170">
        <v>5</v>
      </c>
      <c r="LEV28" s="170">
        <v>12.97</v>
      </c>
      <c r="LEW28" s="170">
        <f>ROUNDDOWN(LEV28*($I$10+1),2)</f>
        <v>65.489999999999995</v>
      </c>
      <c r="LEX28" s="170">
        <f>LEU28*LEW28</f>
        <v>327.45</v>
      </c>
      <c r="LEY28" s="170" t="s">
        <v>148</v>
      </c>
      <c r="LEZ28" s="170">
        <v>12376</v>
      </c>
      <c r="LFA28" s="170" t="s">
        <v>149</v>
      </c>
      <c r="LFB28" s="170" t="s">
        <v>150</v>
      </c>
      <c r="LFC28" s="170">
        <v>5</v>
      </c>
      <c r="LFD28" s="170">
        <v>12.97</v>
      </c>
      <c r="LFE28" s="170">
        <f>ROUNDDOWN(LFD28*($I$10+1),2)</f>
        <v>65.489999999999995</v>
      </c>
      <c r="LFF28" s="170">
        <f>LFC28*LFE28</f>
        <v>327.45</v>
      </c>
      <c r="LFG28" s="170" t="s">
        <v>148</v>
      </c>
      <c r="LFH28" s="170">
        <v>12376</v>
      </c>
      <c r="LFI28" s="170" t="s">
        <v>149</v>
      </c>
      <c r="LFJ28" s="170" t="s">
        <v>150</v>
      </c>
      <c r="LFK28" s="170">
        <v>5</v>
      </c>
      <c r="LFL28" s="170">
        <v>12.97</v>
      </c>
      <c r="LFM28" s="170">
        <f>ROUNDDOWN(LFL28*($I$10+1),2)</f>
        <v>65.489999999999995</v>
      </c>
      <c r="LFN28" s="170">
        <f>LFK28*LFM28</f>
        <v>327.45</v>
      </c>
      <c r="LFO28" s="170" t="s">
        <v>148</v>
      </c>
      <c r="LFP28" s="170">
        <v>12376</v>
      </c>
      <c r="LFQ28" s="170" t="s">
        <v>149</v>
      </c>
      <c r="LFR28" s="170" t="s">
        <v>150</v>
      </c>
      <c r="LFS28" s="170">
        <v>5</v>
      </c>
      <c r="LFT28" s="170">
        <v>12.97</v>
      </c>
      <c r="LFU28" s="170">
        <f>ROUNDDOWN(LFT28*($I$10+1),2)</f>
        <v>65.489999999999995</v>
      </c>
      <c r="LFV28" s="170">
        <f>LFS28*LFU28</f>
        <v>327.45</v>
      </c>
      <c r="LFW28" s="170" t="s">
        <v>148</v>
      </c>
      <c r="LFX28" s="170">
        <v>12376</v>
      </c>
      <c r="LFY28" s="170" t="s">
        <v>149</v>
      </c>
      <c r="LFZ28" s="170" t="s">
        <v>150</v>
      </c>
      <c r="LGA28" s="170">
        <v>5</v>
      </c>
      <c r="LGB28" s="170">
        <v>12.97</v>
      </c>
      <c r="LGC28" s="170">
        <f>ROUNDDOWN(LGB28*($I$10+1),2)</f>
        <v>65.489999999999995</v>
      </c>
      <c r="LGD28" s="170">
        <f>LGA28*LGC28</f>
        <v>327.45</v>
      </c>
      <c r="LGE28" s="170" t="s">
        <v>148</v>
      </c>
      <c r="LGF28" s="170">
        <v>12376</v>
      </c>
      <c r="LGG28" s="170" t="s">
        <v>149</v>
      </c>
      <c r="LGH28" s="170" t="s">
        <v>150</v>
      </c>
      <c r="LGI28" s="170">
        <v>5</v>
      </c>
      <c r="LGJ28" s="170">
        <v>12.97</v>
      </c>
      <c r="LGK28" s="170">
        <f>ROUNDDOWN(LGJ28*($I$10+1),2)</f>
        <v>65.489999999999995</v>
      </c>
      <c r="LGL28" s="170">
        <f>LGI28*LGK28</f>
        <v>327.45</v>
      </c>
      <c r="LGM28" s="170" t="s">
        <v>148</v>
      </c>
      <c r="LGN28" s="170">
        <v>12376</v>
      </c>
      <c r="LGO28" s="170" t="s">
        <v>149</v>
      </c>
      <c r="LGP28" s="170" t="s">
        <v>150</v>
      </c>
      <c r="LGQ28" s="170">
        <v>5</v>
      </c>
      <c r="LGR28" s="170">
        <v>12.97</v>
      </c>
      <c r="LGS28" s="170">
        <f>ROUNDDOWN(LGR28*($I$10+1),2)</f>
        <v>65.489999999999995</v>
      </c>
      <c r="LGT28" s="170">
        <f>LGQ28*LGS28</f>
        <v>327.45</v>
      </c>
      <c r="LGU28" s="170" t="s">
        <v>148</v>
      </c>
      <c r="LGV28" s="170">
        <v>12376</v>
      </c>
      <c r="LGW28" s="170" t="s">
        <v>149</v>
      </c>
      <c r="LGX28" s="170" t="s">
        <v>150</v>
      </c>
      <c r="LGY28" s="170">
        <v>5</v>
      </c>
      <c r="LGZ28" s="170">
        <v>12.97</v>
      </c>
      <c r="LHA28" s="170">
        <f>ROUNDDOWN(LGZ28*($I$10+1),2)</f>
        <v>65.489999999999995</v>
      </c>
      <c r="LHB28" s="170">
        <f>LGY28*LHA28</f>
        <v>327.45</v>
      </c>
      <c r="LHC28" s="170" t="s">
        <v>148</v>
      </c>
      <c r="LHD28" s="170">
        <v>12376</v>
      </c>
      <c r="LHE28" s="170" t="s">
        <v>149</v>
      </c>
      <c r="LHF28" s="170" t="s">
        <v>150</v>
      </c>
      <c r="LHG28" s="170">
        <v>5</v>
      </c>
      <c r="LHH28" s="170">
        <v>12.97</v>
      </c>
      <c r="LHI28" s="170">
        <f>ROUNDDOWN(LHH28*($I$10+1),2)</f>
        <v>65.489999999999995</v>
      </c>
      <c r="LHJ28" s="170">
        <f>LHG28*LHI28</f>
        <v>327.45</v>
      </c>
      <c r="LHK28" s="170" t="s">
        <v>148</v>
      </c>
      <c r="LHL28" s="170">
        <v>12376</v>
      </c>
      <c r="LHM28" s="170" t="s">
        <v>149</v>
      </c>
      <c r="LHN28" s="170" t="s">
        <v>150</v>
      </c>
      <c r="LHO28" s="170">
        <v>5</v>
      </c>
      <c r="LHP28" s="170">
        <v>12.97</v>
      </c>
      <c r="LHQ28" s="170">
        <f>ROUNDDOWN(LHP28*($I$10+1),2)</f>
        <v>65.489999999999995</v>
      </c>
      <c r="LHR28" s="170">
        <f>LHO28*LHQ28</f>
        <v>327.45</v>
      </c>
      <c r="LHS28" s="170" t="s">
        <v>148</v>
      </c>
      <c r="LHT28" s="170">
        <v>12376</v>
      </c>
      <c r="LHU28" s="170" t="s">
        <v>149</v>
      </c>
      <c r="LHV28" s="170" t="s">
        <v>150</v>
      </c>
      <c r="LHW28" s="170">
        <v>5</v>
      </c>
      <c r="LHX28" s="170">
        <v>12.97</v>
      </c>
      <c r="LHY28" s="170">
        <f>ROUNDDOWN(LHX28*($I$10+1),2)</f>
        <v>65.489999999999995</v>
      </c>
      <c r="LHZ28" s="170">
        <f>LHW28*LHY28</f>
        <v>327.45</v>
      </c>
      <c r="LIA28" s="170" t="s">
        <v>148</v>
      </c>
      <c r="LIB28" s="170">
        <v>12376</v>
      </c>
      <c r="LIC28" s="170" t="s">
        <v>149</v>
      </c>
      <c r="LID28" s="170" t="s">
        <v>150</v>
      </c>
      <c r="LIE28" s="170">
        <v>5</v>
      </c>
      <c r="LIF28" s="170">
        <v>12.97</v>
      </c>
      <c r="LIG28" s="170">
        <f>ROUNDDOWN(LIF28*($I$10+1),2)</f>
        <v>65.489999999999995</v>
      </c>
      <c r="LIH28" s="170">
        <f>LIE28*LIG28</f>
        <v>327.45</v>
      </c>
      <c r="LII28" s="170" t="s">
        <v>148</v>
      </c>
      <c r="LIJ28" s="170">
        <v>12376</v>
      </c>
      <c r="LIK28" s="170" t="s">
        <v>149</v>
      </c>
      <c r="LIL28" s="170" t="s">
        <v>150</v>
      </c>
      <c r="LIM28" s="170">
        <v>5</v>
      </c>
      <c r="LIN28" s="170">
        <v>12.97</v>
      </c>
      <c r="LIO28" s="170">
        <f>ROUNDDOWN(LIN28*($I$10+1),2)</f>
        <v>65.489999999999995</v>
      </c>
      <c r="LIP28" s="170">
        <f>LIM28*LIO28</f>
        <v>327.45</v>
      </c>
      <c r="LIQ28" s="170" t="s">
        <v>148</v>
      </c>
      <c r="LIR28" s="170">
        <v>12376</v>
      </c>
      <c r="LIS28" s="170" t="s">
        <v>149</v>
      </c>
      <c r="LIT28" s="170" t="s">
        <v>150</v>
      </c>
      <c r="LIU28" s="170">
        <v>5</v>
      </c>
      <c r="LIV28" s="170">
        <v>12.97</v>
      </c>
      <c r="LIW28" s="170">
        <f>ROUNDDOWN(LIV28*($I$10+1),2)</f>
        <v>65.489999999999995</v>
      </c>
      <c r="LIX28" s="170">
        <f>LIU28*LIW28</f>
        <v>327.45</v>
      </c>
      <c r="LIY28" s="170" t="s">
        <v>148</v>
      </c>
      <c r="LIZ28" s="170">
        <v>12376</v>
      </c>
      <c r="LJA28" s="170" t="s">
        <v>149</v>
      </c>
      <c r="LJB28" s="170" t="s">
        <v>150</v>
      </c>
      <c r="LJC28" s="170">
        <v>5</v>
      </c>
      <c r="LJD28" s="170">
        <v>12.97</v>
      </c>
      <c r="LJE28" s="170">
        <f>ROUNDDOWN(LJD28*($I$10+1),2)</f>
        <v>65.489999999999995</v>
      </c>
      <c r="LJF28" s="170">
        <f>LJC28*LJE28</f>
        <v>327.45</v>
      </c>
      <c r="LJG28" s="170" t="s">
        <v>148</v>
      </c>
      <c r="LJH28" s="170">
        <v>12376</v>
      </c>
      <c r="LJI28" s="170" t="s">
        <v>149</v>
      </c>
      <c r="LJJ28" s="170" t="s">
        <v>150</v>
      </c>
      <c r="LJK28" s="170">
        <v>5</v>
      </c>
      <c r="LJL28" s="170">
        <v>12.97</v>
      </c>
      <c r="LJM28" s="170">
        <f>ROUNDDOWN(LJL28*($I$10+1),2)</f>
        <v>65.489999999999995</v>
      </c>
      <c r="LJN28" s="170">
        <f>LJK28*LJM28</f>
        <v>327.45</v>
      </c>
      <c r="LJO28" s="170" t="s">
        <v>148</v>
      </c>
      <c r="LJP28" s="170">
        <v>12376</v>
      </c>
      <c r="LJQ28" s="170" t="s">
        <v>149</v>
      </c>
      <c r="LJR28" s="170" t="s">
        <v>150</v>
      </c>
      <c r="LJS28" s="170">
        <v>5</v>
      </c>
      <c r="LJT28" s="170">
        <v>12.97</v>
      </c>
      <c r="LJU28" s="170">
        <f>ROUNDDOWN(LJT28*($I$10+1),2)</f>
        <v>65.489999999999995</v>
      </c>
      <c r="LJV28" s="170">
        <f>LJS28*LJU28</f>
        <v>327.45</v>
      </c>
      <c r="LJW28" s="170" t="s">
        <v>148</v>
      </c>
      <c r="LJX28" s="170">
        <v>12376</v>
      </c>
      <c r="LJY28" s="170" t="s">
        <v>149</v>
      </c>
      <c r="LJZ28" s="170" t="s">
        <v>150</v>
      </c>
      <c r="LKA28" s="170">
        <v>5</v>
      </c>
      <c r="LKB28" s="170">
        <v>12.97</v>
      </c>
      <c r="LKC28" s="170">
        <f>ROUNDDOWN(LKB28*($I$10+1),2)</f>
        <v>65.489999999999995</v>
      </c>
      <c r="LKD28" s="170">
        <f>LKA28*LKC28</f>
        <v>327.45</v>
      </c>
      <c r="LKE28" s="170" t="s">
        <v>148</v>
      </c>
      <c r="LKF28" s="170">
        <v>12376</v>
      </c>
      <c r="LKG28" s="170" t="s">
        <v>149</v>
      </c>
      <c r="LKH28" s="170" t="s">
        <v>150</v>
      </c>
      <c r="LKI28" s="170">
        <v>5</v>
      </c>
      <c r="LKJ28" s="170">
        <v>12.97</v>
      </c>
      <c r="LKK28" s="170">
        <f>ROUNDDOWN(LKJ28*($I$10+1),2)</f>
        <v>65.489999999999995</v>
      </c>
      <c r="LKL28" s="170">
        <f>LKI28*LKK28</f>
        <v>327.45</v>
      </c>
      <c r="LKM28" s="170" t="s">
        <v>148</v>
      </c>
      <c r="LKN28" s="170">
        <v>12376</v>
      </c>
      <c r="LKO28" s="170" t="s">
        <v>149</v>
      </c>
      <c r="LKP28" s="170" t="s">
        <v>150</v>
      </c>
      <c r="LKQ28" s="170">
        <v>5</v>
      </c>
      <c r="LKR28" s="170">
        <v>12.97</v>
      </c>
      <c r="LKS28" s="170">
        <f>ROUNDDOWN(LKR28*($I$10+1),2)</f>
        <v>65.489999999999995</v>
      </c>
      <c r="LKT28" s="170">
        <f>LKQ28*LKS28</f>
        <v>327.45</v>
      </c>
      <c r="LKU28" s="170" t="s">
        <v>148</v>
      </c>
      <c r="LKV28" s="170">
        <v>12376</v>
      </c>
      <c r="LKW28" s="170" t="s">
        <v>149</v>
      </c>
      <c r="LKX28" s="170" t="s">
        <v>150</v>
      </c>
      <c r="LKY28" s="170">
        <v>5</v>
      </c>
      <c r="LKZ28" s="170">
        <v>12.97</v>
      </c>
      <c r="LLA28" s="170">
        <f>ROUNDDOWN(LKZ28*($I$10+1),2)</f>
        <v>65.489999999999995</v>
      </c>
      <c r="LLB28" s="170">
        <f>LKY28*LLA28</f>
        <v>327.45</v>
      </c>
      <c r="LLC28" s="170" t="s">
        <v>148</v>
      </c>
      <c r="LLD28" s="170">
        <v>12376</v>
      </c>
      <c r="LLE28" s="170" t="s">
        <v>149</v>
      </c>
      <c r="LLF28" s="170" t="s">
        <v>150</v>
      </c>
      <c r="LLG28" s="170">
        <v>5</v>
      </c>
      <c r="LLH28" s="170">
        <v>12.97</v>
      </c>
      <c r="LLI28" s="170">
        <f>ROUNDDOWN(LLH28*($I$10+1),2)</f>
        <v>65.489999999999995</v>
      </c>
      <c r="LLJ28" s="170">
        <f>LLG28*LLI28</f>
        <v>327.45</v>
      </c>
      <c r="LLK28" s="170" t="s">
        <v>148</v>
      </c>
      <c r="LLL28" s="170">
        <v>12376</v>
      </c>
      <c r="LLM28" s="170" t="s">
        <v>149</v>
      </c>
      <c r="LLN28" s="170" t="s">
        <v>150</v>
      </c>
      <c r="LLO28" s="170">
        <v>5</v>
      </c>
      <c r="LLP28" s="170">
        <v>12.97</v>
      </c>
      <c r="LLQ28" s="170">
        <f>ROUNDDOWN(LLP28*($I$10+1),2)</f>
        <v>65.489999999999995</v>
      </c>
      <c r="LLR28" s="170">
        <f>LLO28*LLQ28</f>
        <v>327.45</v>
      </c>
      <c r="LLS28" s="170" t="s">
        <v>148</v>
      </c>
      <c r="LLT28" s="170">
        <v>12376</v>
      </c>
      <c r="LLU28" s="170" t="s">
        <v>149</v>
      </c>
      <c r="LLV28" s="170" t="s">
        <v>150</v>
      </c>
      <c r="LLW28" s="170">
        <v>5</v>
      </c>
      <c r="LLX28" s="170">
        <v>12.97</v>
      </c>
      <c r="LLY28" s="170">
        <f>ROUNDDOWN(LLX28*($I$10+1),2)</f>
        <v>65.489999999999995</v>
      </c>
      <c r="LLZ28" s="170">
        <f>LLW28*LLY28</f>
        <v>327.45</v>
      </c>
      <c r="LMA28" s="170" t="s">
        <v>148</v>
      </c>
      <c r="LMB28" s="170">
        <v>12376</v>
      </c>
      <c r="LMC28" s="170" t="s">
        <v>149</v>
      </c>
      <c r="LMD28" s="170" t="s">
        <v>150</v>
      </c>
      <c r="LME28" s="170">
        <v>5</v>
      </c>
      <c r="LMF28" s="170">
        <v>12.97</v>
      </c>
      <c r="LMG28" s="170">
        <f>ROUNDDOWN(LMF28*($I$10+1),2)</f>
        <v>65.489999999999995</v>
      </c>
      <c r="LMH28" s="170">
        <f>LME28*LMG28</f>
        <v>327.45</v>
      </c>
      <c r="LMI28" s="170" t="s">
        <v>148</v>
      </c>
      <c r="LMJ28" s="170">
        <v>12376</v>
      </c>
      <c r="LMK28" s="170" t="s">
        <v>149</v>
      </c>
      <c r="LML28" s="170" t="s">
        <v>150</v>
      </c>
      <c r="LMM28" s="170">
        <v>5</v>
      </c>
      <c r="LMN28" s="170">
        <v>12.97</v>
      </c>
      <c r="LMO28" s="170">
        <f>ROUNDDOWN(LMN28*($I$10+1),2)</f>
        <v>65.489999999999995</v>
      </c>
      <c r="LMP28" s="170">
        <f>LMM28*LMO28</f>
        <v>327.45</v>
      </c>
      <c r="LMQ28" s="170" t="s">
        <v>148</v>
      </c>
      <c r="LMR28" s="170">
        <v>12376</v>
      </c>
      <c r="LMS28" s="170" t="s">
        <v>149</v>
      </c>
      <c r="LMT28" s="170" t="s">
        <v>150</v>
      </c>
      <c r="LMU28" s="170">
        <v>5</v>
      </c>
      <c r="LMV28" s="170">
        <v>12.97</v>
      </c>
      <c r="LMW28" s="170">
        <f>ROUNDDOWN(LMV28*($I$10+1),2)</f>
        <v>65.489999999999995</v>
      </c>
      <c r="LMX28" s="170">
        <f>LMU28*LMW28</f>
        <v>327.45</v>
      </c>
      <c r="LMY28" s="170" t="s">
        <v>148</v>
      </c>
      <c r="LMZ28" s="170">
        <v>12376</v>
      </c>
      <c r="LNA28" s="170" t="s">
        <v>149</v>
      </c>
      <c r="LNB28" s="170" t="s">
        <v>150</v>
      </c>
      <c r="LNC28" s="170">
        <v>5</v>
      </c>
      <c r="LND28" s="170">
        <v>12.97</v>
      </c>
      <c r="LNE28" s="170">
        <f>ROUNDDOWN(LND28*($I$10+1),2)</f>
        <v>65.489999999999995</v>
      </c>
      <c r="LNF28" s="170">
        <f>LNC28*LNE28</f>
        <v>327.45</v>
      </c>
      <c r="LNG28" s="170" t="s">
        <v>148</v>
      </c>
      <c r="LNH28" s="170">
        <v>12376</v>
      </c>
      <c r="LNI28" s="170" t="s">
        <v>149</v>
      </c>
      <c r="LNJ28" s="170" t="s">
        <v>150</v>
      </c>
      <c r="LNK28" s="170">
        <v>5</v>
      </c>
      <c r="LNL28" s="170">
        <v>12.97</v>
      </c>
      <c r="LNM28" s="170">
        <f>ROUNDDOWN(LNL28*($I$10+1),2)</f>
        <v>65.489999999999995</v>
      </c>
      <c r="LNN28" s="170">
        <f>LNK28*LNM28</f>
        <v>327.45</v>
      </c>
      <c r="LNO28" s="170" t="s">
        <v>148</v>
      </c>
      <c r="LNP28" s="170">
        <v>12376</v>
      </c>
      <c r="LNQ28" s="170" t="s">
        <v>149</v>
      </c>
      <c r="LNR28" s="170" t="s">
        <v>150</v>
      </c>
      <c r="LNS28" s="170">
        <v>5</v>
      </c>
      <c r="LNT28" s="170">
        <v>12.97</v>
      </c>
      <c r="LNU28" s="170">
        <f>ROUNDDOWN(LNT28*($I$10+1),2)</f>
        <v>65.489999999999995</v>
      </c>
      <c r="LNV28" s="170">
        <f>LNS28*LNU28</f>
        <v>327.45</v>
      </c>
      <c r="LNW28" s="170" t="s">
        <v>148</v>
      </c>
      <c r="LNX28" s="170">
        <v>12376</v>
      </c>
      <c r="LNY28" s="170" t="s">
        <v>149</v>
      </c>
      <c r="LNZ28" s="170" t="s">
        <v>150</v>
      </c>
      <c r="LOA28" s="170">
        <v>5</v>
      </c>
      <c r="LOB28" s="170">
        <v>12.97</v>
      </c>
      <c r="LOC28" s="170">
        <f>ROUNDDOWN(LOB28*($I$10+1),2)</f>
        <v>65.489999999999995</v>
      </c>
      <c r="LOD28" s="170">
        <f>LOA28*LOC28</f>
        <v>327.45</v>
      </c>
      <c r="LOE28" s="170" t="s">
        <v>148</v>
      </c>
      <c r="LOF28" s="170">
        <v>12376</v>
      </c>
      <c r="LOG28" s="170" t="s">
        <v>149</v>
      </c>
      <c r="LOH28" s="170" t="s">
        <v>150</v>
      </c>
      <c r="LOI28" s="170">
        <v>5</v>
      </c>
      <c r="LOJ28" s="170">
        <v>12.97</v>
      </c>
      <c r="LOK28" s="170">
        <f>ROUNDDOWN(LOJ28*($I$10+1),2)</f>
        <v>65.489999999999995</v>
      </c>
      <c r="LOL28" s="170">
        <f>LOI28*LOK28</f>
        <v>327.45</v>
      </c>
      <c r="LOM28" s="170" t="s">
        <v>148</v>
      </c>
      <c r="LON28" s="170">
        <v>12376</v>
      </c>
      <c r="LOO28" s="170" t="s">
        <v>149</v>
      </c>
      <c r="LOP28" s="170" t="s">
        <v>150</v>
      </c>
      <c r="LOQ28" s="170">
        <v>5</v>
      </c>
      <c r="LOR28" s="170">
        <v>12.97</v>
      </c>
      <c r="LOS28" s="170">
        <f>ROUNDDOWN(LOR28*($I$10+1),2)</f>
        <v>65.489999999999995</v>
      </c>
      <c r="LOT28" s="170">
        <f>LOQ28*LOS28</f>
        <v>327.45</v>
      </c>
      <c r="LOU28" s="170" t="s">
        <v>148</v>
      </c>
      <c r="LOV28" s="170">
        <v>12376</v>
      </c>
      <c r="LOW28" s="170" t="s">
        <v>149</v>
      </c>
      <c r="LOX28" s="170" t="s">
        <v>150</v>
      </c>
      <c r="LOY28" s="170">
        <v>5</v>
      </c>
      <c r="LOZ28" s="170">
        <v>12.97</v>
      </c>
      <c r="LPA28" s="170">
        <f>ROUNDDOWN(LOZ28*($I$10+1),2)</f>
        <v>65.489999999999995</v>
      </c>
      <c r="LPB28" s="170">
        <f>LOY28*LPA28</f>
        <v>327.45</v>
      </c>
      <c r="LPC28" s="170" t="s">
        <v>148</v>
      </c>
      <c r="LPD28" s="170">
        <v>12376</v>
      </c>
      <c r="LPE28" s="170" t="s">
        <v>149</v>
      </c>
      <c r="LPF28" s="170" t="s">
        <v>150</v>
      </c>
      <c r="LPG28" s="170">
        <v>5</v>
      </c>
      <c r="LPH28" s="170">
        <v>12.97</v>
      </c>
      <c r="LPI28" s="170">
        <f>ROUNDDOWN(LPH28*($I$10+1),2)</f>
        <v>65.489999999999995</v>
      </c>
      <c r="LPJ28" s="170">
        <f>LPG28*LPI28</f>
        <v>327.45</v>
      </c>
      <c r="LPK28" s="170" t="s">
        <v>148</v>
      </c>
      <c r="LPL28" s="170">
        <v>12376</v>
      </c>
      <c r="LPM28" s="170" t="s">
        <v>149</v>
      </c>
      <c r="LPN28" s="170" t="s">
        <v>150</v>
      </c>
      <c r="LPO28" s="170">
        <v>5</v>
      </c>
      <c r="LPP28" s="170">
        <v>12.97</v>
      </c>
      <c r="LPQ28" s="170">
        <f>ROUNDDOWN(LPP28*($I$10+1),2)</f>
        <v>65.489999999999995</v>
      </c>
      <c r="LPR28" s="170">
        <f>LPO28*LPQ28</f>
        <v>327.45</v>
      </c>
      <c r="LPS28" s="170" t="s">
        <v>148</v>
      </c>
      <c r="LPT28" s="170">
        <v>12376</v>
      </c>
      <c r="LPU28" s="170" t="s">
        <v>149</v>
      </c>
      <c r="LPV28" s="170" t="s">
        <v>150</v>
      </c>
      <c r="LPW28" s="170">
        <v>5</v>
      </c>
      <c r="LPX28" s="170">
        <v>12.97</v>
      </c>
      <c r="LPY28" s="170">
        <f>ROUNDDOWN(LPX28*($I$10+1),2)</f>
        <v>65.489999999999995</v>
      </c>
      <c r="LPZ28" s="170">
        <f>LPW28*LPY28</f>
        <v>327.45</v>
      </c>
      <c r="LQA28" s="170" t="s">
        <v>148</v>
      </c>
      <c r="LQB28" s="170">
        <v>12376</v>
      </c>
      <c r="LQC28" s="170" t="s">
        <v>149</v>
      </c>
      <c r="LQD28" s="170" t="s">
        <v>150</v>
      </c>
      <c r="LQE28" s="170">
        <v>5</v>
      </c>
      <c r="LQF28" s="170">
        <v>12.97</v>
      </c>
      <c r="LQG28" s="170">
        <f>ROUNDDOWN(LQF28*($I$10+1),2)</f>
        <v>65.489999999999995</v>
      </c>
      <c r="LQH28" s="170">
        <f>LQE28*LQG28</f>
        <v>327.45</v>
      </c>
      <c r="LQI28" s="170" t="s">
        <v>148</v>
      </c>
      <c r="LQJ28" s="170">
        <v>12376</v>
      </c>
      <c r="LQK28" s="170" t="s">
        <v>149</v>
      </c>
      <c r="LQL28" s="170" t="s">
        <v>150</v>
      </c>
      <c r="LQM28" s="170">
        <v>5</v>
      </c>
      <c r="LQN28" s="170">
        <v>12.97</v>
      </c>
      <c r="LQO28" s="170">
        <f>ROUNDDOWN(LQN28*($I$10+1),2)</f>
        <v>65.489999999999995</v>
      </c>
      <c r="LQP28" s="170">
        <f>LQM28*LQO28</f>
        <v>327.45</v>
      </c>
      <c r="LQQ28" s="170" t="s">
        <v>148</v>
      </c>
      <c r="LQR28" s="170">
        <v>12376</v>
      </c>
      <c r="LQS28" s="170" t="s">
        <v>149</v>
      </c>
      <c r="LQT28" s="170" t="s">
        <v>150</v>
      </c>
      <c r="LQU28" s="170">
        <v>5</v>
      </c>
      <c r="LQV28" s="170">
        <v>12.97</v>
      </c>
      <c r="LQW28" s="170">
        <f>ROUNDDOWN(LQV28*($I$10+1),2)</f>
        <v>65.489999999999995</v>
      </c>
      <c r="LQX28" s="170">
        <f>LQU28*LQW28</f>
        <v>327.45</v>
      </c>
      <c r="LQY28" s="170" t="s">
        <v>148</v>
      </c>
      <c r="LQZ28" s="170">
        <v>12376</v>
      </c>
      <c r="LRA28" s="170" t="s">
        <v>149</v>
      </c>
      <c r="LRB28" s="170" t="s">
        <v>150</v>
      </c>
      <c r="LRC28" s="170">
        <v>5</v>
      </c>
      <c r="LRD28" s="170">
        <v>12.97</v>
      </c>
      <c r="LRE28" s="170">
        <f>ROUNDDOWN(LRD28*($I$10+1),2)</f>
        <v>65.489999999999995</v>
      </c>
      <c r="LRF28" s="170">
        <f>LRC28*LRE28</f>
        <v>327.45</v>
      </c>
      <c r="LRG28" s="170" t="s">
        <v>148</v>
      </c>
      <c r="LRH28" s="170">
        <v>12376</v>
      </c>
      <c r="LRI28" s="170" t="s">
        <v>149</v>
      </c>
      <c r="LRJ28" s="170" t="s">
        <v>150</v>
      </c>
      <c r="LRK28" s="170">
        <v>5</v>
      </c>
      <c r="LRL28" s="170">
        <v>12.97</v>
      </c>
      <c r="LRM28" s="170">
        <f>ROUNDDOWN(LRL28*($I$10+1),2)</f>
        <v>65.489999999999995</v>
      </c>
      <c r="LRN28" s="170">
        <f>LRK28*LRM28</f>
        <v>327.45</v>
      </c>
      <c r="LRO28" s="170" t="s">
        <v>148</v>
      </c>
      <c r="LRP28" s="170">
        <v>12376</v>
      </c>
      <c r="LRQ28" s="170" t="s">
        <v>149</v>
      </c>
      <c r="LRR28" s="170" t="s">
        <v>150</v>
      </c>
      <c r="LRS28" s="170">
        <v>5</v>
      </c>
      <c r="LRT28" s="170">
        <v>12.97</v>
      </c>
      <c r="LRU28" s="170">
        <f>ROUNDDOWN(LRT28*($I$10+1),2)</f>
        <v>65.489999999999995</v>
      </c>
      <c r="LRV28" s="170">
        <f>LRS28*LRU28</f>
        <v>327.45</v>
      </c>
      <c r="LRW28" s="170" t="s">
        <v>148</v>
      </c>
      <c r="LRX28" s="170">
        <v>12376</v>
      </c>
      <c r="LRY28" s="170" t="s">
        <v>149</v>
      </c>
      <c r="LRZ28" s="170" t="s">
        <v>150</v>
      </c>
      <c r="LSA28" s="170">
        <v>5</v>
      </c>
      <c r="LSB28" s="170">
        <v>12.97</v>
      </c>
      <c r="LSC28" s="170">
        <f>ROUNDDOWN(LSB28*($I$10+1),2)</f>
        <v>65.489999999999995</v>
      </c>
      <c r="LSD28" s="170">
        <f>LSA28*LSC28</f>
        <v>327.45</v>
      </c>
      <c r="LSE28" s="170" t="s">
        <v>148</v>
      </c>
      <c r="LSF28" s="170">
        <v>12376</v>
      </c>
      <c r="LSG28" s="170" t="s">
        <v>149</v>
      </c>
      <c r="LSH28" s="170" t="s">
        <v>150</v>
      </c>
      <c r="LSI28" s="170">
        <v>5</v>
      </c>
      <c r="LSJ28" s="170">
        <v>12.97</v>
      </c>
      <c r="LSK28" s="170">
        <f>ROUNDDOWN(LSJ28*($I$10+1),2)</f>
        <v>65.489999999999995</v>
      </c>
      <c r="LSL28" s="170">
        <f>LSI28*LSK28</f>
        <v>327.45</v>
      </c>
      <c r="LSM28" s="170" t="s">
        <v>148</v>
      </c>
      <c r="LSN28" s="170">
        <v>12376</v>
      </c>
      <c r="LSO28" s="170" t="s">
        <v>149</v>
      </c>
      <c r="LSP28" s="170" t="s">
        <v>150</v>
      </c>
      <c r="LSQ28" s="170">
        <v>5</v>
      </c>
      <c r="LSR28" s="170">
        <v>12.97</v>
      </c>
      <c r="LSS28" s="170">
        <f>ROUNDDOWN(LSR28*($I$10+1),2)</f>
        <v>65.489999999999995</v>
      </c>
      <c r="LST28" s="170">
        <f>LSQ28*LSS28</f>
        <v>327.45</v>
      </c>
      <c r="LSU28" s="170" t="s">
        <v>148</v>
      </c>
      <c r="LSV28" s="170">
        <v>12376</v>
      </c>
      <c r="LSW28" s="170" t="s">
        <v>149</v>
      </c>
      <c r="LSX28" s="170" t="s">
        <v>150</v>
      </c>
      <c r="LSY28" s="170">
        <v>5</v>
      </c>
      <c r="LSZ28" s="170">
        <v>12.97</v>
      </c>
      <c r="LTA28" s="170">
        <f>ROUNDDOWN(LSZ28*($I$10+1),2)</f>
        <v>65.489999999999995</v>
      </c>
      <c r="LTB28" s="170">
        <f>LSY28*LTA28</f>
        <v>327.45</v>
      </c>
      <c r="LTC28" s="170" t="s">
        <v>148</v>
      </c>
      <c r="LTD28" s="170">
        <v>12376</v>
      </c>
      <c r="LTE28" s="170" t="s">
        <v>149</v>
      </c>
      <c r="LTF28" s="170" t="s">
        <v>150</v>
      </c>
      <c r="LTG28" s="170">
        <v>5</v>
      </c>
      <c r="LTH28" s="170">
        <v>12.97</v>
      </c>
      <c r="LTI28" s="170">
        <f>ROUNDDOWN(LTH28*($I$10+1),2)</f>
        <v>65.489999999999995</v>
      </c>
      <c r="LTJ28" s="170">
        <f>LTG28*LTI28</f>
        <v>327.45</v>
      </c>
      <c r="LTK28" s="170" t="s">
        <v>148</v>
      </c>
      <c r="LTL28" s="170">
        <v>12376</v>
      </c>
      <c r="LTM28" s="170" t="s">
        <v>149</v>
      </c>
      <c r="LTN28" s="170" t="s">
        <v>150</v>
      </c>
      <c r="LTO28" s="170">
        <v>5</v>
      </c>
      <c r="LTP28" s="170">
        <v>12.97</v>
      </c>
      <c r="LTQ28" s="170">
        <f>ROUNDDOWN(LTP28*($I$10+1),2)</f>
        <v>65.489999999999995</v>
      </c>
      <c r="LTR28" s="170">
        <f>LTO28*LTQ28</f>
        <v>327.45</v>
      </c>
      <c r="LTS28" s="170" t="s">
        <v>148</v>
      </c>
      <c r="LTT28" s="170">
        <v>12376</v>
      </c>
      <c r="LTU28" s="170" t="s">
        <v>149</v>
      </c>
      <c r="LTV28" s="170" t="s">
        <v>150</v>
      </c>
      <c r="LTW28" s="170">
        <v>5</v>
      </c>
      <c r="LTX28" s="170">
        <v>12.97</v>
      </c>
      <c r="LTY28" s="170">
        <f>ROUNDDOWN(LTX28*($I$10+1),2)</f>
        <v>65.489999999999995</v>
      </c>
      <c r="LTZ28" s="170">
        <f>LTW28*LTY28</f>
        <v>327.45</v>
      </c>
      <c r="LUA28" s="170" t="s">
        <v>148</v>
      </c>
      <c r="LUB28" s="170">
        <v>12376</v>
      </c>
      <c r="LUC28" s="170" t="s">
        <v>149</v>
      </c>
      <c r="LUD28" s="170" t="s">
        <v>150</v>
      </c>
      <c r="LUE28" s="170">
        <v>5</v>
      </c>
      <c r="LUF28" s="170">
        <v>12.97</v>
      </c>
      <c r="LUG28" s="170">
        <f>ROUNDDOWN(LUF28*($I$10+1),2)</f>
        <v>65.489999999999995</v>
      </c>
      <c r="LUH28" s="170">
        <f>LUE28*LUG28</f>
        <v>327.45</v>
      </c>
      <c r="LUI28" s="170" t="s">
        <v>148</v>
      </c>
      <c r="LUJ28" s="170">
        <v>12376</v>
      </c>
      <c r="LUK28" s="170" t="s">
        <v>149</v>
      </c>
      <c r="LUL28" s="170" t="s">
        <v>150</v>
      </c>
      <c r="LUM28" s="170">
        <v>5</v>
      </c>
      <c r="LUN28" s="170">
        <v>12.97</v>
      </c>
      <c r="LUO28" s="170">
        <f>ROUNDDOWN(LUN28*($I$10+1),2)</f>
        <v>65.489999999999995</v>
      </c>
      <c r="LUP28" s="170">
        <f>LUM28*LUO28</f>
        <v>327.45</v>
      </c>
      <c r="LUQ28" s="170" t="s">
        <v>148</v>
      </c>
      <c r="LUR28" s="170">
        <v>12376</v>
      </c>
      <c r="LUS28" s="170" t="s">
        <v>149</v>
      </c>
      <c r="LUT28" s="170" t="s">
        <v>150</v>
      </c>
      <c r="LUU28" s="170">
        <v>5</v>
      </c>
      <c r="LUV28" s="170">
        <v>12.97</v>
      </c>
      <c r="LUW28" s="170">
        <f>ROUNDDOWN(LUV28*($I$10+1),2)</f>
        <v>65.489999999999995</v>
      </c>
      <c r="LUX28" s="170">
        <f>LUU28*LUW28</f>
        <v>327.45</v>
      </c>
      <c r="LUY28" s="170" t="s">
        <v>148</v>
      </c>
      <c r="LUZ28" s="170">
        <v>12376</v>
      </c>
      <c r="LVA28" s="170" t="s">
        <v>149</v>
      </c>
      <c r="LVB28" s="170" t="s">
        <v>150</v>
      </c>
      <c r="LVC28" s="170">
        <v>5</v>
      </c>
      <c r="LVD28" s="170">
        <v>12.97</v>
      </c>
      <c r="LVE28" s="170">
        <f>ROUNDDOWN(LVD28*($I$10+1),2)</f>
        <v>65.489999999999995</v>
      </c>
      <c r="LVF28" s="170">
        <f>LVC28*LVE28</f>
        <v>327.45</v>
      </c>
      <c r="LVG28" s="170" t="s">
        <v>148</v>
      </c>
      <c r="LVH28" s="170">
        <v>12376</v>
      </c>
      <c r="LVI28" s="170" t="s">
        <v>149</v>
      </c>
      <c r="LVJ28" s="170" t="s">
        <v>150</v>
      </c>
      <c r="LVK28" s="170">
        <v>5</v>
      </c>
      <c r="LVL28" s="170">
        <v>12.97</v>
      </c>
      <c r="LVM28" s="170">
        <f>ROUNDDOWN(LVL28*($I$10+1),2)</f>
        <v>65.489999999999995</v>
      </c>
      <c r="LVN28" s="170">
        <f>LVK28*LVM28</f>
        <v>327.45</v>
      </c>
      <c r="LVO28" s="170" t="s">
        <v>148</v>
      </c>
      <c r="LVP28" s="170">
        <v>12376</v>
      </c>
      <c r="LVQ28" s="170" t="s">
        <v>149</v>
      </c>
      <c r="LVR28" s="170" t="s">
        <v>150</v>
      </c>
      <c r="LVS28" s="170">
        <v>5</v>
      </c>
      <c r="LVT28" s="170">
        <v>12.97</v>
      </c>
      <c r="LVU28" s="170">
        <f>ROUNDDOWN(LVT28*($I$10+1),2)</f>
        <v>65.489999999999995</v>
      </c>
      <c r="LVV28" s="170">
        <f>LVS28*LVU28</f>
        <v>327.45</v>
      </c>
      <c r="LVW28" s="170" t="s">
        <v>148</v>
      </c>
      <c r="LVX28" s="170">
        <v>12376</v>
      </c>
      <c r="LVY28" s="170" t="s">
        <v>149</v>
      </c>
      <c r="LVZ28" s="170" t="s">
        <v>150</v>
      </c>
      <c r="LWA28" s="170">
        <v>5</v>
      </c>
      <c r="LWB28" s="170">
        <v>12.97</v>
      </c>
      <c r="LWC28" s="170">
        <f>ROUNDDOWN(LWB28*($I$10+1),2)</f>
        <v>65.489999999999995</v>
      </c>
      <c r="LWD28" s="170">
        <f>LWA28*LWC28</f>
        <v>327.45</v>
      </c>
      <c r="LWE28" s="170" t="s">
        <v>148</v>
      </c>
      <c r="LWF28" s="170">
        <v>12376</v>
      </c>
      <c r="LWG28" s="170" t="s">
        <v>149</v>
      </c>
      <c r="LWH28" s="170" t="s">
        <v>150</v>
      </c>
      <c r="LWI28" s="170">
        <v>5</v>
      </c>
      <c r="LWJ28" s="170">
        <v>12.97</v>
      </c>
      <c r="LWK28" s="170">
        <f>ROUNDDOWN(LWJ28*($I$10+1),2)</f>
        <v>65.489999999999995</v>
      </c>
      <c r="LWL28" s="170">
        <f>LWI28*LWK28</f>
        <v>327.45</v>
      </c>
      <c r="LWM28" s="170" t="s">
        <v>148</v>
      </c>
      <c r="LWN28" s="170">
        <v>12376</v>
      </c>
      <c r="LWO28" s="170" t="s">
        <v>149</v>
      </c>
      <c r="LWP28" s="170" t="s">
        <v>150</v>
      </c>
      <c r="LWQ28" s="170">
        <v>5</v>
      </c>
      <c r="LWR28" s="170">
        <v>12.97</v>
      </c>
      <c r="LWS28" s="170">
        <f>ROUNDDOWN(LWR28*($I$10+1),2)</f>
        <v>65.489999999999995</v>
      </c>
      <c r="LWT28" s="170">
        <f>LWQ28*LWS28</f>
        <v>327.45</v>
      </c>
      <c r="LWU28" s="170" t="s">
        <v>148</v>
      </c>
      <c r="LWV28" s="170">
        <v>12376</v>
      </c>
      <c r="LWW28" s="170" t="s">
        <v>149</v>
      </c>
      <c r="LWX28" s="170" t="s">
        <v>150</v>
      </c>
      <c r="LWY28" s="170">
        <v>5</v>
      </c>
      <c r="LWZ28" s="170">
        <v>12.97</v>
      </c>
      <c r="LXA28" s="170">
        <f>ROUNDDOWN(LWZ28*($I$10+1),2)</f>
        <v>65.489999999999995</v>
      </c>
      <c r="LXB28" s="170">
        <f>LWY28*LXA28</f>
        <v>327.45</v>
      </c>
      <c r="LXC28" s="170" t="s">
        <v>148</v>
      </c>
      <c r="LXD28" s="170">
        <v>12376</v>
      </c>
      <c r="LXE28" s="170" t="s">
        <v>149</v>
      </c>
      <c r="LXF28" s="170" t="s">
        <v>150</v>
      </c>
      <c r="LXG28" s="170">
        <v>5</v>
      </c>
      <c r="LXH28" s="170">
        <v>12.97</v>
      </c>
      <c r="LXI28" s="170">
        <f>ROUNDDOWN(LXH28*($I$10+1),2)</f>
        <v>65.489999999999995</v>
      </c>
      <c r="LXJ28" s="170">
        <f>LXG28*LXI28</f>
        <v>327.45</v>
      </c>
      <c r="LXK28" s="170" t="s">
        <v>148</v>
      </c>
      <c r="LXL28" s="170">
        <v>12376</v>
      </c>
      <c r="LXM28" s="170" t="s">
        <v>149</v>
      </c>
      <c r="LXN28" s="170" t="s">
        <v>150</v>
      </c>
      <c r="LXO28" s="170">
        <v>5</v>
      </c>
      <c r="LXP28" s="170">
        <v>12.97</v>
      </c>
      <c r="LXQ28" s="170">
        <f>ROUNDDOWN(LXP28*($I$10+1),2)</f>
        <v>65.489999999999995</v>
      </c>
      <c r="LXR28" s="170">
        <f>LXO28*LXQ28</f>
        <v>327.45</v>
      </c>
      <c r="LXS28" s="170" t="s">
        <v>148</v>
      </c>
      <c r="LXT28" s="170">
        <v>12376</v>
      </c>
      <c r="LXU28" s="170" t="s">
        <v>149</v>
      </c>
      <c r="LXV28" s="170" t="s">
        <v>150</v>
      </c>
      <c r="LXW28" s="170">
        <v>5</v>
      </c>
      <c r="LXX28" s="170">
        <v>12.97</v>
      </c>
      <c r="LXY28" s="170">
        <f>ROUNDDOWN(LXX28*($I$10+1),2)</f>
        <v>65.489999999999995</v>
      </c>
      <c r="LXZ28" s="170">
        <f>LXW28*LXY28</f>
        <v>327.45</v>
      </c>
      <c r="LYA28" s="170" t="s">
        <v>148</v>
      </c>
      <c r="LYB28" s="170">
        <v>12376</v>
      </c>
      <c r="LYC28" s="170" t="s">
        <v>149</v>
      </c>
      <c r="LYD28" s="170" t="s">
        <v>150</v>
      </c>
      <c r="LYE28" s="170">
        <v>5</v>
      </c>
      <c r="LYF28" s="170">
        <v>12.97</v>
      </c>
      <c r="LYG28" s="170">
        <f>ROUNDDOWN(LYF28*($I$10+1),2)</f>
        <v>65.489999999999995</v>
      </c>
      <c r="LYH28" s="170">
        <f>LYE28*LYG28</f>
        <v>327.45</v>
      </c>
      <c r="LYI28" s="170" t="s">
        <v>148</v>
      </c>
      <c r="LYJ28" s="170">
        <v>12376</v>
      </c>
      <c r="LYK28" s="170" t="s">
        <v>149</v>
      </c>
      <c r="LYL28" s="170" t="s">
        <v>150</v>
      </c>
      <c r="LYM28" s="170">
        <v>5</v>
      </c>
      <c r="LYN28" s="170">
        <v>12.97</v>
      </c>
      <c r="LYO28" s="170">
        <f>ROUNDDOWN(LYN28*($I$10+1),2)</f>
        <v>65.489999999999995</v>
      </c>
      <c r="LYP28" s="170">
        <f>LYM28*LYO28</f>
        <v>327.45</v>
      </c>
      <c r="LYQ28" s="170" t="s">
        <v>148</v>
      </c>
      <c r="LYR28" s="170">
        <v>12376</v>
      </c>
      <c r="LYS28" s="170" t="s">
        <v>149</v>
      </c>
      <c r="LYT28" s="170" t="s">
        <v>150</v>
      </c>
      <c r="LYU28" s="170">
        <v>5</v>
      </c>
      <c r="LYV28" s="170">
        <v>12.97</v>
      </c>
      <c r="LYW28" s="170">
        <f>ROUNDDOWN(LYV28*($I$10+1),2)</f>
        <v>65.489999999999995</v>
      </c>
      <c r="LYX28" s="170">
        <f>LYU28*LYW28</f>
        <v>327.45</v>
      </c>
      <c r="LYY28" s="170" t="s">
        <v>148</v>
      </c>
      <c r="LYZ28" s="170">
        <v>12376</v>
      </c>
      <c r="LZA28" s="170" t="s">
        <v>149</v>
      </c>
      <c r="LZB28" s="170" t="s">
        <v>150</v>
      </c>
      <c r="LZC28" s="170">
        <v>5</v>
      </c>
      <c r="LZD28" s="170">
        <v>12.97</v>
      </c>
      <c r="LZE28" s="170">
        <f>ROUNDDOWN(LZD28*($I$10+1),2)</f>
        <v>65.489999999999995</v>
      </c>
      <c r="LZF28" s="170">
        <f>LZC28*LZE28</f>
        <v>327.45</v>
      </c>
      <c r="LZG28" s="170" t="s">
        <v>148</v>
      </c>
      <c r="LZH28" s="170">
        <v>12376</v>
      </c>
      <c r="LZI28" s="170" t="s">
        <v>149</v>
      </c>
      <c r="LZJ28" s="170" t="s">
        <v>150</v>
      </c>
      <c r="LZK28" s="170">
        <v>5</v>
      </c>
      <c r="LZL28" s="170">
        <v>12.97</v>
      </c>
      <c r="LZM28" s="170">
        <f>ROUNDDOWN(LZL28*($I$10+1),2)</f>
        <v>65.489999999999995</v>
      </c>
      <c r="LZN28" s="170">
        <f>LZK28*LZM28</f>
        <v>327.45</v>
      </c>
      <c r="LZO28" s="170" t="s">
        <v>148</v>
      </c>
      <c r="LZP28" s="170">
        <v>12376</v>
      </c>
      <c r="LZQ28" s="170" t="s">
        <v>149</v>
      </c>
      <c r="LZR28" s="170" t="s">
        <v>150</v>
      </c>
      <c r="LZS28" s="170">
        <v>5</v>
      </c>
      <c r="LZT28" s="170">
        <v>12.97</v>
      </c>
      <c r="LZU28" s="170">
        <f>ROUNDDOWN(LZT28*($I$10+1),2)</f>
        <v>65.489999999999995</v>
      </c>
      <c r="LZV28" s="170">
        <f>LZS28*LZU28</f>
        <v>327.45</v>
      </c>
      <c r="LZW28" s="170" t="s">
        <v>148</v>
      </c>
      <c r="LZX28" s="170">
        <v>12376</v>
      </c>
      <c r="LZY28" s="170" t="s">
        <v>149</v>
      </c>
      <c r="LZZ28" s="170" t="s">
        <v>150</v>
      </c>
      <c r="MAA28" s="170">
        <v>5</v>
      </c>
      <c r="MAB28" s="170">
        <v>12.97</v>
      </c>
      <c r="MAC28" s="170">
        <f>ROUNDDOWN(MAB28*($I$10+1),2)</f>
        <v>65.489999999999995</v>
      </c>
      <c r="MAD28" s="170">
        <f>MAA28*MAC28</f>
        <v>327.45</v>
      </c>
      <c r="MAE28" s="170" t="s">
        <v>148</v>
      </c>
      <c r="MAF28" s="170">
        <v>12376</v>
      </c>
      <c r="MAG28" s="170" t="s">
        <v>149</v>
      </c>
      <c r="MAH28" s="170" t="s">
        <v>150</v>
      </c>
      <c r="MAI28" s="170">
        <v>5</v>
      </c>
      <c r="MAJ28" s="170">
        <v>12.97</v>
      </c>
      <c r="MAK28" s="170">
        <f>ROUNDDOWN(MAJ28*($I$10+1),2)</f>
        <v>65.489999999999995</v>
      </c>
      <c r="MAL28" s="170">
        <f>MAI28*MAK28</f>
        <v>327.45</v>
      </c>
      <c r="MAM28" s="170" t="s">
        <v>148</v>
      </c>
      <c r="MAN28" s="170">
        <v>12376</v>
      </c>
      <c r="MAO28" s="170" t="s">
        <v>149</v>
      </c>
      <c r="MAP28" s="170" t="s">
        <v>150</v>
      </c>
      <c r="MAQ28" s="170">
        <v>5</v>
      </c>
      <c r="MAR28" s="170">
        <v>12.97</v>
      </c>
      <c r="MAS28" s="170">
        <f>ROUNDDOWN(MAR28*($I$10+1),2)</f>
        <v>65.489999999999995</v>
      </c>
      <c r="MAT28" s="170">
        <f>MAQ28*MAS28</f>
        <v>327.45</v>
      </c>
      <c r="MAU28" s="170" t="s">
        <v>148</v>
      </c>
      <c r="MAV28" s="170">
        <v>12376</v>
      </c>
      <c r="MAW28" s="170" t="s">
        <v>149</v>
      </c>
      <c r="MAX28" s="170" t="s">
        <v>150</v>
      </c>
      <c r="MAY28" s="170">
        <v>5</v>
      </c>
      <c r="MAZ28" s="170">
        <v>12.97</v>
      </c>
      <c r="MBA28" s="170">
        <f>ROUNDDOWN(MAZ28*($I$10+1),2)</f>
        <v>65.489999999999995</v>
      </c>
      <c r="MBB28" s="170">
        <f>MAY28*MBA28</f>
        <v>327.45</v>
      </c>
      <c r="MBC28" s="170" t="s">
        <v>148</v>
      </c>
      <c r="MBD28" s="170">
        <v>12376</v>
      </c>
      <c r="MBE28" s="170" t="s">
        <v>149</v>
      </c>
      <c r="MBF28" s="170" t="s">
        <v>150</v>
      </c>
      <c r="MBG28" s="170">
        <v>5</v>
      </c>
      <c r="MBH28" s="170">
        <v>12.97</v>
      </c>
      <c r="MBI28" s="170">
        <f>ROUNDDOWN(MBH28*($I$10+1),2)</f>
        <v>65.489999999999995</v>
      </c>
      <c r="MBJ28" s="170">
        <f>MBG28*MBI28</f>
        <v>327.45</v>
      </c>
      <c r="MBK28" s="170" t="s">
        <v>148</v>
      </c>
      <c r="MBL28" s="170">
        <v>12376</v>
      </c>
      <c r="MBM28" s="170" t="s">
        <v>149</v>
      </c>
      <c r="MBN28" s="170" t="s">
        <v>150</v>
      </c>
      <c r="MBO28" s="170">
        <v>5</v>
      </c>
      <c r="MBP28" s="170">
        <v>12.97</v>
      </c>
      <c r="MBQ28" s="170">
        <f>ROUNDDOWN(MBP28*($I$10+1),2)</f>
        <v>65.489999999999995</v>
      </c>
      <c r="MBR28" s="170">
        <f>MBO28*MBQ28</f>
        <v>327.45</v>
      </c>
      <c r="MBS28" s="170" t="s">
        <v>148</v>
      </c>
      <c r="MBT28" s="170">
        <v>12376</v>
      </c>
      <c r="MBU28" s="170" t="s">
        <v>149</v>
      </c>
      <c r="MBV28" s="170" t="s">
        <v>150</v>
      </c>
      <c r="MBW28" s="170">
        <v>5</v>
      </c>
      <c r="MBX28" s="170">
        <v>12.97</v>
      </c>
      <c r="MBY28" s="170">
        <f>ROUNDDOWN(MBX28*($I$10+1),2)</f>
        <v>65.489999999999995</v>
      </c>
      <c r="MBZ28" s="170">
        <f>MBW28*MBY28</f>
        <v>327.45</v>
      </c>
      <c r="MCA28" s="170" t="s">
        <v>148</v>
      </c>
      <c r="MCB28" s="170">
        <v>12376</v>
      </c>
      <c r="MCC28" s="170" t="s">
        <v>149</v>
      </c>
      <c r="MCD28" s="170" t="s">
        <v>150</v>
      </c>
      <c r="MCE28" s="170">
        <v>5</v>
      </c>
      <c r="MCF28" s="170">
        <v>12.97</v>
      </c>
      <c r="MCG28" s="170">
        <f>ROUNDDOWN(MCF28*($I$10+1),2)</f>
        <v>65.489999999999995</v>
      </c>
      <c r="MCH28" s="170">
        <f>MCE28*MCG28</f>
        <v>327.45</v>
      </c>
      <c r="MCI28" s="170" t="s">
        <v>148</v>
      </c>
      <c r="MCJ28" s="170">
        <v>12376</v>
      </c>
      <c r="MCK28" s="170" t="s">
        <v>149</v>
      </c>
      <c r="MCL28" s="170" t="s">
        <v>150</v>
      </c>
      <c r="MCM28" s="170">
        <v>5</v>
      </c>
      <c r="MCN28" s="170">
        <v>12.97</v>
      </c>
      <c r="MCO28" s="170">
        <f>ROUNDDOWN(MCN28*($I$10+1),2)</f>
        <v>65.489999999999995</v>
      </c>
      <c r="MCP28" s="170">
        <f>MCM28*MCO28</f>
        <v>327.45</v>
      </c>
      <c r="MCQ28" s="170" t="s">
        <v>148</v>
      </c>
      <c r="MCR28" s="170">
        <v>12376</v>
      </c>
      <c r="MCS28" s="170" t="s">
        <v>149</v>
      </c>
      <c r="MCT28" s="170" t="s">
        <v>150</v>
      </c>
      <c r="MCU28" s="170">
        <v>5</v>
      </c>
      <c r="MCV28" s="170">
        <v>12.97</v>
      </c>
      <c r="MCW28" s="170">
        <f>ROUNDDOWN(MCV28*($I$10+1),2)</f>
        <v>65.489999999999995</v>
      </c>
      <c r="MCX28" s="170">
        <f>MCU28*MCW28</f>
        <v>327.45</v>
      </c>
      <c r="MCY28" s="170" t="s">
        <v>148</v>
      </c>
      <c r="MCZ28" s="170">
        <v>12376</v>
      </c>
      <c r="MDA28" s="170" t="s">
        <v>149</v>
      </c>
      <c r="MDB28" s="170" t="s">
        <v>150</v>
      </c>
      <c r="MDC28" s="170">
        <v>5</v>
      </c>
      <c r="MDD28" s="170">
        <v>12.97</v>
      </c>
      <c r="MDE28" s="170">
        <f>ROUNDDOWN(MDD28*($I$10+1),2)</f>
        <v>65.489999999999995</v>
      </c>
      <c r="MDF28" s="170">
        <f>MDC28*MDE28</f>
        <v>327.45</v>
      </c>
      <c r="MDG28" s="170" t="s">
        <v>148</v>
      </c>
      <c r="MDH28" s="170">
        <v>12376</v>
      </c>
      <c r="MDI28" s="170" t="s">
        <v>149</v>
      </c>
      <c r="MDJ28" s="170" t="s">
        <v>150</v>
      </c>
      <c r="MDK28" s="170">
        <v>5</v>
      </c>
      <c r="MDL28" s="170">
        <v>12.97</v>
      </c>
      <c r="MDM28" s="170">
        <f>ROUNDDOWN(MDL28*($I$10+1),2)</f>
        <v>65.489999999999995</v>
      </c>
      <c r="MDN28" s="170">
        <f>MDK28*MDM28</f>
        <v>327.45</v>
      </c>
      <c r="MDO28" s="170" t="s">
        <v>148</v>
      </c>
      <c r="MDP28" s="170">
        <v>12376</v>
      </c>
      <c r="MDQ28" s="170" t="s">
        <v>149</v>
      </c>
      <c r="MDR28" s="170" t="s">
        <v>150</v>
      </c>
      <c r="MDS28" s="170">
        <v>5</v>
      </c>
      <c r="MDT28" s="170">
        <v>12.97</v>
      </c>
      <c r="MDU28" s="170">
        <f>ROUNDDOWN(MDT28*($I$10+1),2)</f>
        <v>65.489999999999995</v>
      </c>
      <c r="MDV28" s="170">
        <f>MDS28*MDU28</f>
        <v>327.45</v>
      </c>
      <c r="MDW28" s="170" t="s">
        <v>148</v>
      </c>
      <c r="MDX28" s="170">
        <v>12376</v>
      </c>
      <c r="MDY28" s="170" t="s">
        <v>149</v>
      </c>
      <c r="MDZ28" s="170" t="s">
        <v>150</v>
      </c>
      <c r="MEA28" s="170">
        <v>5</v>
      </c>
      <c r="MEB28" s="170">
        <v>12.97</v>
      </c>
      <c r="MEC28" s="170">
        <f>ROUNDDOWN(MEB28*($I$10+1),2)</f>
        <v>65.489999999999995</v>
      </c>
      <c r="MED28" s="170">
        <f>MEA28*MEC28</f>
        <v>327.45</v>
      </c>
      <c r="MEE28" s="170" t="s">
        <v>148</v>
      </c>
      <c r="MEF28" s="170">
        <v>12376</v>
      </c>
      <c r="MEG28" s="170" t="s">
        <v>149</v>
      </c>
      <c r="MEH28" s="170" t="s">
        <v>150</v>
      </c>
      <c r="MEI28" s="170">
        <v>5</v>
      </c>
      <c r="MEJ28" s="170">
        <v>12.97</v>
      </c>
      <c r="MEK28" s="170">
        <f>ROUNDDOWN(MEJ28*($I$10+1),2)</f>
        <v>65.489999999999995</v>
      </c>
      <c r="MEL28" s="170">
        <f>MEI28*MEK28</f>
        <v>327.45</v>
      </c>
      <c r="MEM28" s="170" t="s">
        <v>148</v>
      </c>
      <c r="MEN28" s="170">
        <v>12376</v>
      </c>
      <c r="MEO28" s="170" t="s">
        <v>149</v>
      </c>
      <c r="MEP28" s="170" t="s">
        <v>150</v>
      </c>
      <c r="MEQ28" s="170">
        <v>5</v>
      </c>
      <c r="MER28" s="170">
        <v>12.97</v>
      </c>
      <c r="MES28" s="170">
        <f>ROUNDDOWN(MER28*($I$10+1),2)</f>
        <v>65.489999999999995</v>
      </c>
      <c r="MET28" s="170">
        <f>MEQ28*MES28</f>
        <v>327.45</v>
      </c>
      <c r="MEU28" s="170" t="s">
        <v>148</v>
      </c>
      <c r="MEV28" s="170">
        <v>12376</v>
      </c>
      <c r="MEW28" s="170" t="s">
        <v>149</v>
      </c>
      <c r="MEX28" s="170" t="s">
        <v>150</v>
      </c>
      <c r="MEY28" s="170">
        <v>5</v>
      </c>
      <c r="MEZ28" s="170">
        <v>12.97</v>
      </c>
      <c r="MFA28" s="170">
        <f>ROUNDDOWN(MEZ28*($I$10+1),2)</f>
        <v>65.489999999999995</v>
      </c>
      <c r="MFB28" s="170">
        <f>MEY28*MFA28</f>
        <v>327.45</v>
      </c>
      <c r="MFC28" s="170" t="s">
        <v>148</v>
      </c>
      <c r="MFD28" s="170">
        <v>12376</v>
      </c>
      <c r="MFE28" s="170" t="s">
        <v>149</v>
      </c>
      <c r="MFF28" s="170" t="s">
        <v>150</v>
      </c>
      <c r="MFG28" s="170">
        <v>5</v>
      </c>
      <c r="MFH28" s="170">
        <v>12.97</v>
      </c>
      <c r="MFI28" s="170">
        <f>ROUNDDOWN(MFH28*($I$10+1),2)</f>
        <v>65.489999999999995</v>
      </c>
      <c r="MFJ28" s="170">
        <f>MFG28*MFI28</f>
        <v>327.45</v>
      </c>
      <c r="MFK28" s="170" t="s">
        <v>148</v>
      </c>
      <c r="MFL28" s="170">
        <v>12376</v>
      </c>
      <c r="MFM28" s="170" t="s">
        <v>149</v>
      </c>
      <c r="MFN28" s="170" t="s">
        <v>150</v>
      </c>
      <c r="MFO28" s="170">
        <v>5</v>
      </c>
      <c r="MFP28" s="170">
        <v>12.97</v>
      </c>
      <c r="MFQ28" s="170">
        <f>ROUNDDOWN(MFP28*($I$10+1),2)</f>
        <v>65.489999999999995</v>
      </c>
      <c r="MFR28" s="170">
        <f>MFO28*MFQ28</f>
        <v>327.45</v>
      </c>
      <c r="MFS28" s="170" t="s">
        <v>148</v>
      </c>
      <c r="MFT28" s="170">
        <v>12376</v>
      </c>
      <c r="MFU28" s="170" t="s">
        <v>149</v>
      </c>
      <c r="MFV28" s="170" t="s">
        <v>150</v>
      </c>
      <c r="MFW28" s="170">
        <v>5</v>
      </c>
      <c r="MFX28" s="170">
        <v>12.97</v>
      </c>
      <c r="MFY28" s="170">
        <f>ROUNDDOWN(MFX28*($I$10+1),2)</f>
        <v>65.489999999999995</v>
      </c>
      <c r="MFZ28" s="170">
        <f>MFW28*MFY28</f>
        <v>327.45</v>
      </c>
      <c r="MGA28" s="170" t="s">
        <v>148</v>
      </c>
      <c r="MGB28" s="170">
        <v>12376</v>
      </c>
      <c r="MGC28" s="170" t="s">
        <v>149</v>
      </c>
      <c r="MGD28" s="170" t="s">
        <v>150</v>
      </c>
      <c r="MGE28" s="170">
        <v>5</v>
      </c>
      <c r="MGF28" s="170">
        <v>12.97</v>
      </c>
      <c r="MGG28" s="170">
        <f>ROUNDDOWN(MGF28*($I$10+1),2)</f>
        <v>65.489999999999995</v>
      </c>
      <c r="MGH28" s="170">
        <f>MGE28*MGG28</f>
        <v>327.45</v>
      </c>
      <c r="MGI28" s="170" t="s">
        <v>148</v>
      </c>
      <c r="MGJ28" s="170">
        <v>12376</v>
      </c>
      <c r="MGK28" s="170" t="s">
        <v>149</v>
      </c>
      <c r="MGL28" s="170" t="s">
        <v>150</v>
      </c>
      <c r="MGM28" s="170">
        <v>5</v>
      </c>
      <c r="MGN28" s="170">
        <v>12.97</v>
      </c>
      <c r="MGO28" s="170">
        <f>ROUNDDOWN(MGN28*($I$10+1),2)</f>
        <v>65.489999999999995</v>
      </c>
      <c r="MGP28" s="170">
        <f>MGM28*MGO28</f>
        <v>327.45</v>
      </c>
      <c r="MGQ28" s="170" t="s">
        <v>148</v>
      </c>
      <c r="MGR28" s="170">
        <v>12376</v>
      </c>
      <c r="MGS28" s="170" t="s">
        <v>149</v>
      </c>
      <c r="MGT28" s="170" t="s">
        <v>150</v>
      </c>
      <c r="MGU28" s="170">
        <v>5</v>
      </c>
      <c r="MGV28" s="170">
        <v>12.97</v>
      </c>
      <c r="MGW28" s="170">
        <f>ROUNDDOWN(MGV28*($I$10+1),2)</f>
        <v>65.489999999999995</v>
      </c>
      <c r="MGX28" s="170">
        <f>MGU28*MGW28</f>
        <v>327.45</v>
      </c>
      <c r="MGY28" s="170" t="s">
        <v>148</v>
      </c>
      <c r="MGZ28" s="170">
        <v>12376</v>
      </c>
      <c r="MHA28" s="170" t="s">
        <v>149</v>
      </c>
      <c r="MHB28" s="170" t="s">
        <v>150</v>
      </c>
      <c r="MHC28" s="170">
        <v>5</v>
      </c>
      <c r="MHD28" s="170">
        <v>12.97</v>
      </c>
      <c r="MHE28" s="170">
        <f>ROUNDDOWN(MHD28*($I$10+1),2)</f>
        <v>65.489999999999995</v>
      </c>
      <c r="MHF28" s="170">
        <f>MHC28*MHE28</f>
        <v>327.45</v>
      </c>
      <c r="MHG28" s="170" t="s">
        <v>148</v>
      </c>
      <c r="MHH28" s="170">
        <v>12376</v>
      </c>
      <c r="MHI28" s="170" t="s">
        <v>149</v>
      </c>
      <c r="MHJ28" s="170" t="s">
        <v>150</v>
      </c>
      <c r="MHK28" s="170">
        <v>5</v>
      </c>
      <c r="MHL28" s="170">
        <v>12.97</v>
      </c>
      <c r="MHM28" s="170">
        <f>ROUNDDOWN(MHL28*($I$10+1),2)</f>
        <v>65.489999999999995</v>
      </c>
      <c r="MHN28" s="170">
        <f>MHK28*MHM28</f>
        <v>327.45</v>
      </c>
      <c r="MHO28" s="170" t="s">
        <v>148</v>
      </c>
      <c r="MHP28" s="170">
        <v>12376</v>
      </c>
      <c r="MHQ28" s="170" t="s">
        <v>149</v>
      </c>
      <c r="MHR28" s="170" t="s">
        <v>150</v>
      </c>
      <c r="MHS28" s="170">
        <v>5</v>
      </c>
      <c r="MHT28" s="170">
        <v>12.97</v>
      </c>
      <c r="MHU28" s="170">
        <f>ROUNDDOWN(MHT28*($I$10+1),2)</f>
        <v>65.489999999999995</v>
      </c>
      <c r="MHV28" s="170">
        <f>MHS28*MHU28</f>
        <v>327.45</v>
      </c>
      <c r="MHW28" s="170" t="s">
        <v>148</v>
      </c>
      <c r="MHX28" s="170">
        <v>12376</v>
      </c>
      <c r="MHY28" s="170" t="s">
        <v>149</v>
      </c>
      <c r="MHZ28" s="170" t="s">
        <v>150</v>
      </c>
      <c r="MIA28" s="170">
        <v>5</v>
      </c>
      <c r="MIB28" s="170">
        <v>12.97</v>
      </c>
      <c r="MIC28" s="170">
        <f>ROUNDDOWN(MIB28*($I$10+1),2)</f>
        <v>65.489999999999995</v>
      </c>
      <c r="MID28" s="170">
        <f>MIA28*MIC28</f>
        <v>327.45</v>
      </c>
      <c r="MIE28" s="170" t="s">
        <v>148</v>
      </c>
      <c r="MIF28" s="170">
        <v>12376</v>
      </c>
      <c r="MIG28" s="170" t="s">
        <v>149</v>
      </c>
      <c r="MIH28" s="170" t="s">
        <v>150</v>
      </c>
      <c r="MII28" s="170">
        <v>5</v>
      </c>
      <c r="MIJ28" s="170">
        <v>12.97</v>
      </c>
      <c r="MIK28" s="170">
        <f>ROUNDDOWN(MIJ28*($I$10+1),2)</f>
        <v>65.489999999999995</v>
      </c>
      <c r="MIL28" s="170">
        <f>MII28*MIK28</f>
        <v>327.45</v>
      </c>
      <c r="MIM28" s="170" t="s">
        <v>148</v>
      </c>
      <c r="MIN28" s="170">
        <v>12376</v>
      </c>
      <c r="MIO28" s="170" t="s">
        <v>149</v>
      </c>
      <c r="MIP28" s="170" t="s">
        <v>150</v>
      </c>
      <c r="MIQ28" s="170">
        <v>5</v>
      </c>
      <c r="MIR28" s="170">
        <v>12.97</v>
      </c>
      <c r="MIS28" s="170">
        <f>ROUNDDOWN(MIR28*($I$10+1),2)</f>
        <v>65.489999999999995</v>
      </c>
      <c r="MIT28" s="170">
        <f>MIQ28*MIS28</f>
        <v>327.45</v>
      </c>
      <c r="MIU28" s="170" t="s">
        <v>148</v>
      </c>
      <c r="MIV28" s="170">
        <v>12376</v>
      </c>
      <c r="MIW28" s="170" t="s">
        <v>149</v>
      </c>
      <c r="MIX28" s="170" t="s">
        <v>150</v>
      </c>
      <c r="MIY28" s="170">
        <v>5</v>
      </c>
      <c r="MIZ28" s="170">
        <v>12.97</v>
      </c>
      <c r="MJA28" s="170">
        <f>ROUNDDOWN(MIZ28*($I$10+1),2)</f>
        <v>65.489999999999995</v>
      </c>
      <c r="MJB28" s="170">
        <f>MIY28*MJA28</f>
        <v>327.45</v>
      </c>
      <c r="MJC28" s="170" t="s">
        <v>148</v>
      </c>
      <c r="MJD28" s="170">
        <v>12376</v>
      </c>
      <c r="MJE28" s="170" t="s">
        <v>149</v>
      </c>
      <c r="MJF28" s="170" t="s">
        <v>150</v>
      </c>
      <c r="MJG28" s="170">
        <v>5</v>
      </c>
      <c r="MJH28" s="170">
        <v>12.97</v>
      </c>
      <c r="MJI28" s="170">
        <f>ROUNDDOWN(MJH28*($I$10+1),2)</f>
        <v>65.489999999999995</v>
      </c>
      <c r="MJJ28" s="170">
        <f>MJG28*MJI28</f>
        <v>327.45</v>
      </c>
      <c r="MJK28" s="170" t="s">
        <v>148</v>
      </c>
      <c r="MJL28" s="170">
        <v>12376</v>
      </c>
      <c r="MJM28" s="170" t="s">
        <v>149</v>
      </c>
      <c r="MJN28" s="170" t="s">
        <v>150</v>
      </c>
      <c r="MJO28" s="170">
        <v>5</v>
      </c>
      <c r="MJP28" s="170">
        <v>12.97</v>
      </c>
      <c r="MJQ28" s="170">
        <f>ROUNDDOWN(MJP28*($I$10+1),2)</f>
        <v>65.489999999999995</v>
      </c>
      <c r="MJR28" s="170">
        <f>MJO28*MJQ28</f>
        <v>327.45</v>
      </c>
      <c r="MJS28" s="170" t="s">
        <v>148</v>
      </c>
      <c r="MJT28" s="170">
        <v>12376</v>
      </c>
      <c r="MJU28" s="170" t="s">
        <v>149</v>
      </c>
      <c r="MJV28" s="170" t="s">
        <v>150</v>
      </c>
      <c r="MJW28" s="170">
        <v>5</v>
      </c>
      <c r="MJX28" s="170">
        <v>12.97</v>
      </c>
      <c r="MJY28" s="170">
        <f>ROUNDDOWN(MJX28*($I$10+1),2)</f>
        <v>65.489999999999995</v>
      </c>
      <c r="MJZ28" s="170">
        <f>MJW28*MJY28</f>
        <v>327.45</v>
      </c>
      <c r="MKA28" s="170" t="s">
        <v>148</v>
      </c>
      <c r="MKB28" s="170">
        <v>12376</v>
      </c>
      <c r="MKC28" s="170" t="s">
        <v>149</v>
      </c>
      <c r="MKD28" s="170" t="s">
        <v>150</v>
      </c>
      <c r="MKE28" s="170">
        <v>5</v>
      </c>
      <c r="MKF28" s="170">
        <v>12.97</v>
      </c>
      <c r="MKG28" s="170">
        <f>ROUNDDOWN(MKF28*($I$10+1),2)</f>
        <v>65.489999999999995</v>
      </c>
      <c r="MKH28" s="170">
        <f>MKE28*MKG28</f>
        <v>327.45</v>
      </c>
      <c r="MKI28" s="170" t="s">
        <v>148</v>
      </c>
      <c r="MKJ28" s="170">
        <v>12376</v>
      </c>
      <c r="MKK28" s="170" t="s">
        <v>149</v>
      </c>
      <c r="MKL28" s="170" t="s">
        <v>150</v>
      </c>
      <c r="MKM28" s="170">
        <v>5</v>
      </c>
      <c r="MKN28" s="170">
        <v>12.97</v>
      </c>
      <c r="MKO28" s="170">
        <f>ROUNDDOWN(MKN28*($I$10+1),2)</f>
        <v>65.489999999999995</v>
      </c>
      <c r="MKP28" s="170">
        <f>MKM28*MKO28</f>
        <v>327.45</v>
      </c>
      <c r="MKQ28" s="170" t="s">
        <v>148</v>
      </c>
      <c r="MKR28" s="170">
        <v>12376</v>
      </c>
      <c r="MKS28" s="170" t="s">
        <v>149</v>
      </c>
      <c r="MKT28" s="170" t="s">
        <v>150</v>
      </c>
      <c r="MKU28" s="170">
        <v>5</v>
      </c>
      <c r="MKV28" s="170">
        <v>12.97</v>
      </c>
      <c r="MKW28" s="170">
        <f>ROUNDDOWN(MKV28*($I$10+1),2)</f>
        <v>65.489999999999995</v>
      </c>
      <c r="MKX28" s="170">
        <f>MKU28*MKW28</f>
        <v>327.45</v>
      </c>
      <c r="MKY28" s="170" t="s">
        <v>148</v>
      </c>
      <c r="MKZ28" s="170">
        <v>12376</v>
      </c>
      <c r="MLA28" s="170" t="s">
        <v>149</v>
      </c>
      <c r="MLB28" s="170" t="s">
        <v>150</v>
      </c>
      <c r="MLC28" s="170">
        <v>5</v>
      </c>
      <c r="MLD28" s="170">
        <v>12.97</v>
      </c>
      <c r="MLE28" s="170">
        <f>ROUNDDOWN(MLD28*($I$10+1),2)</f>
        <v>65.489999999999995</v>
      </c>
      <c r="MLF28" s="170">
        <f>MLC28*MLE28</f>
        <v>327.45</v>
      </c>
      <c r="MLG28" s="170" t="s">
        <v>148</v>
      </c>
      <c r="MLH28" s="170">
        <v>12376</v>
      </c>
      <c r="MLI28" s="170" t="s">
        <v>149</v>
      </c>
      <c r="MLJ28" s="170" t="s">
        <v>150</v>
      </c>
      <c r="MLK28" s="170">
        <v>5</v>
      </c>
      <c r="MLL28" s="170">
        <v>12.97</v>
      </c>
      <c r="MLM28" s="170">
        <f>ROUNDDOWN(MLL28*($I$10+1),2)</f>
        <v>65.489999999999995</v>
      </c>
      <c r="MLN28" s="170">
        <f>MLK28*MLM28</f>
        <v>327.45</v>
      </c>
      <c r="MLO28" s="170" t="s">
        <v>148</v>
      </c>
      <c r="MLP28" s="170">
        <v>12376</v>
      </c>
      <c r="MLQ28" s="170" t="s">
        <v>149</v>
      </c>
      <c r="MLR28" s="170" t="s">
        <v>150</v>
      </c>
      <c r="MLS28" s="170">
        <v>5</v>
      </c>
      <c r="MLT28" s="170">
        <v>12.97</v>
      </c>
      <c r="MLU28" s="170">
        <f>ROUNDDOWN(MLT28*($I$10+1),2)</f>
        <v>65.489999999999995</v>
      </c>
      <c r="MLV28" s="170">
        <f>MLS28*MLU28</f>
        <v>327.45</v>
      </c>
      <c r="MLW28" s="170" t="s">
        <v>148</v>
      </c>
      <c r="MLX28" s="170">
        <v>12376</v>
      </c>
      <c r="MLY28" s="170" t="s">
        <v>149</v>
      </c>
      <c r="MLZ28" s="170" t="s">
        <v>150</v>
      </c>
      <c r="MMA28" s="170">
        <v>5</v>
      </c>
      <c r="MMB28" s="170">
        <v>12.97</v>
      </c>
      <c r="MMC28" s="170">
        <f>ROUNDDOWN(MMB28*($I$10+1),2)</f>
        <v>65.489999999999995</v>
      </c>
      <c r="MMD28" s="170">
        <f>MMA28*MMC28</f>
        <v>327.45</v>
      </c>
      <c r="MME28" s="170" t="s">
        <v>148</v>
      </c>
      <c r="MMF28" s="170">
        <v>12376</v>
      </c>
      <c r="MMG28" s="170" t="s">
        <v>149</v>
      </c>
      <c r="MMH28" s="170" t="s">
        <v>150</v>
      </c>
      <c r="MMI28" s="170">
        <v>5</v>
      </c>
      <c r="MMJ28" s="170">
        <v>12.97</v>
      </c>
      <c r="MMK28" s="170">
        <f>ROUNDDOWN(MMJ28*($I$10+1),2)</f>
        <v>65.489999999999995</v>
      </c>
      <c r="MML28" s="170">
        <f>MMI28*MMK28</f>
        <v>327.45</v>
      </c>
      <c r="MMM28" s="170" t="s">
        <v>148</v>
      </c>
      <c r="MMN28" s="170">
        <v>12376</v>
      </c>
      <c r="MMO28" s="170" t="s">
        <v>149</v>
      </c>
      <c r="MMP28" s="170" t="s">
        <v>150</v>
      </c>
      <c r="MMQ28" s="170">
        <v>5</v>
      </c>
      <c r="MMR28" s="170">
        <v>12.97</v>
      </c>
      <c r="MMS28" s="170">
        <f>ROUNDDOWN(MMR28*($I$10+1),2)</f>
        <v>65.489999999999995</v>
      </c>
      <c r="MMT28" s="170">
        <f>MMQ28*MMS28</f>
        <v>327.45</v>
      </c>
      <c r="MMU28" s="170" t="s">
        <v>148</v>
      </c>
      <c r="MMV28" s="170">
        <v>12376</v>
      </c>
      <c r="MMW28" s="170" t="s">
        <v>149</v>
      </c>
      <c r="MMX28" s="170" t="s">
        <v>150</v>
      </c>
      <c r="MMY28" s="170">
        <v>5</v>
      </c>
      <c r="MMZ28" s="170">
        <v>12.97</v>
      </c>
      <c r="MNA28" s="170">
        <f>ROUNDDOWN(MMZ28*($I$10+1),2)</f>
        <v>65.489999999999995</v>
      </c>
      <c r="MNB28" s="170">
        <f>MMY28*MNA28</f>
        <v>327.45</v>
      </c>
      <c r="MNC28" s="170" t="s">
        <v>148</v>
      </c>
      <c r="MND28" s="170">
        <v>12376</v>
      </c>
      <c r="MNE28" s="170" t="s">
        <v>149</v>
      </c>
      <c r="MNF28" s="170" t="s">
        <v>150</v>
      </c>
      <c r="MNG28" s="170">
        <v>5</v>
      </c>
      <c r="MNH28" s="170">
        <v>12.97</v>
      </c>
      <c r="MNI28" s="170">
        <f>ROUNDDOWN(MNH28*($I$10+1),2)</f>
        <v>65.489999999999995</v>
      </c>
      <c r="MNJ28" s="170">
        <f>MNG28*MNI28</f>
        <v>327.45</v>
      </c>
      <c r="MNK28" s="170" t="s">
        <v>148</v>
      </c>
      <c r="MNL28" s="170">
        <v>12376</v>
      </c>
      <c r="MNM28" s="170" t="s">
        <v>149</v>
      </c>
      <c r="MNN28" s="170" t="s">
        <v>150</v>
      </c>
      <c r="MNO28" s="170">
        <v>5</v>
      </c>
      <c r="MNP28" s="170">
        <v>12.97</v>
      </c>
      <c r="MNQ28" s="170">
        <f>ROUNDDOWN(MNP28*($I$10+1),2)</f>
        <v>65.489999999999995</v>
      </c>
      <c r="MNR28" s="170">
        <f>MNO28*MNQ28</f>
        <v>327.45</v>
      </c>
      <c r="MNS28" s="170" t="s">
        <v>148</v>
      </c>
      <c r="MNT28" s="170">
        <v>12376</v>
      </c>
      <c r="MNU28" s="170" t="s">
        <v>149</v>
      </c>
      <c r="MNV28" s="170" t="s">
        <v>150</v>
      </c>
      <c r="MNW28" s="170">
        <v>5</v>
      </c>
      <c r="MNX28" s="170">
        <v>12.97</v>
      </c>
      <c r="MNY28" s="170">
        <f>ROUNDDOWN(MNX28*($I$10+1),2)</f>
        <v>65.489999999999995</v>
      </c>
      <c r="MNZ28" s="170">
        <f>MNW28*MNY28</f>
        <v>327.45</v>
      </c>
      <c r="MOA28" s="170" t="s">
        <v>148</v>
      </c>
      <c r="MOB28" s="170">
        <v>12376</v>
      </c>
      <c r="MOC28" s="170" t="s">
        <v>149</v>
      </c>
      <c r="MOD28" s="170" t="s">
        <v>150</v>
      </c>
      <c r="MOE28" s="170">
        <v>5</v>
      </c>
      <c r="MOF28" s="170">
        <v>12.97</v>
      </c>
      <c r="MOG28" s="170">
        <f>ROUNDDOWN(MOF28*($I$10+1),2)</f>
        <v>65.489999999999995</v>
      </c>
      <c r="MOH28" s="170">
        <f>MOE28*MOG28</f>
        <v>327.45</v>
      </c>
      <c r="MOI28" s="170" t="s">
        <v>148</v>
      </c>
      <c r="MOJ28" s="170">
        <v>12376</v>
      </c>
      <c r="MOK28" s="170" t="s">
        <v>149</v>
      </c>
      <c r="MOL28" s="170" t="s">
        <v>150</v>
      </c>
      <c r="MOM28" s="170">
        <v>5</v>
      </c>
      <c r="MON28" s="170">
        <v>12.97</v>
      </c>
      <c r="MOO28" s="170">
        <f>ROUNDDOWN(MON28*($I$10+1),2)</f>
        <v>65.489999999999995</v>
      </c>
      <c r="MOP28" s="170">
        <f>MOM28*MOO28</f>
        <v>327.45</v>
      </c>
      <c r="MOQ28" s="170" t="s">
        <v>148</v>
      </c>
      <c r="MOR28" s="170">
        <v>12376</v>
      </c>
      <c r="MOS28" s="170" t="s">
        <v>149</v>
      </c>
      <c r="MOT28" s="170" t="s">
        <v>150</v>
      </c>
      <c r="MOU28" s="170">
        <v>5</v>
      </c>
      <c r="MOV28" s="170">
        <v>12.97</v>
      </c>
      <c r="MOW28" s="170">
        <f>ROUNDDOWN(MOV28*($I$10+1),2)</f>
        <v>65.489999999999995</v>
      </c>
      <c r="MOX28" s="170">
        <f>MOU28*MOW28</f>
        <v>327.45</v>
      </c>
      <c r="MOY28" s="170" t="s">
        <v>148</v>
      </c>
      <c r="MOZ28" s="170">
        <v>12376</v>
      </c>
      <c r="MPA28" s="170" t="s">
        <v>149</v>
      </c>
      <c r="MPB28" s="170" t="s">
        <v>150</v>
      </c>
      <c r="MPC28" s="170">
        <v>5</v>
      </c>
      <c r="MPD28" s="170">
        <v>12.97</v>
      </c>
      <c r="MPE28" s="170">
        <f>ROUNDDOWN(MPD28*($I$10+1),2)</f>
        <v>65.489999999999995</v>
      </c>
      <c r="MPF28" s="170">
        <f>MPC28*MPE28</f>
        <v>327.45</v>
      </c>
      <c r="MPG28" s="170" t="s">
        <v>148</v>
      </c>
      <c r="MPH28" s="170">
        <v>12376</v>
      </c>
      <c r="MPI28" s="170" t="s">
        <v>149</v>
      </c>
      <c r="MPJ28" s="170" t="s">
        <v>150</v>
      </c>
      <c r="MPK28" s="170">
        <v>5</v>
      </c>
      <c r="MPL28" s="170">
        <v>12.97</v>
      </c>
      <c r="MPM28" s="170">
        <f>ROUNDDOWN(MPL28*($I$10+1),2)</f>
        <v>65.489999999999995</v>
      </c>
      <c r="MPN28" s="170">
        <f>MPK28*MPM28</f>
        <v>327.45</v>
      </c>
      <c r="MPO28" s="170" t="s">
        <v>148</v>
      </c>
      <c r="MPP28" s="170">
        <v>12376</v>
      </c>
      <c r="MPQ28" s="170" t="s">
        <v>149</v>
      </c>
      <c r="MPR28" s="170" t="s">
        <v>150</v>
      </c>
      <c r="MPS28" s="170">
        <v>5</v>
      </c>
      <c r="MPT28" s="170">
        <v>12.97</v>
      </c>
      <c r="MPU28" s="170">
        <f>ROUNDDOWN(MPT28*($I$10+1),2)</f>
        <v>65.489999999999995</v>
      </c>
      <c r="MPV28" s="170">
        <f>MPS28*MPU28</f>
        <v>327.45</v>
      </c>
      <c r="MPW28" s="170" t="s">
        <v>148</v>
      </c>
      <c r="MPX28" s="170">
        <v>12376</v>
      </c>
      <c r="MPY28" s="170" t="s">
        <v>149</v>
      </c>
      <c r="MPZ28" s="170" t="s">
        <v>150</v>
      </c>
      <c r="MQA28" s="170">
        <v>5</v>
      </c>
      <c r="MQB28" s="170">
        <v>12.97</v>
      </c>
      <c r="MQC28" s="170">
        <f>ROUNDDOWN(MQB28*($I$10+1),2)</f>
        <v>65.489999999999995</v>
      </c>
      <c r="MQD28" s="170">
        <f>MQA28*MQC28</f>
        <v>327.45</v>
      </c>
      <c r="MQE28" s="170" t="s">
        <v>148</v>
      </c>
      <c r="MQF28" s="170">
        <v>12376</v>
      </c>
      <c r="MQG28" s="170" t="s">
        <v>149</v>
      </c>
      <c r="MQH28" s="170" t="s">
        <v>150</v>
      </c>
      <c r="MQI28" s="170">
        <v>5</v>
      </c>
      <c r="MQJ28" s="170">
        <v>12.97</v>
      </c>
      <c r="MQK28" s="170">
        <f>ROUNDDOWN(MQJ28*($I$10+1),2)</f>
        <v>65.489999999999995</v>
      </c>
      <c r="MQL28" s="170">
        <f>MQI28*MQK28</f>
        <v>327.45</v>
      </c>
      <c r="MQM28" s="170" t="s">
        <v>148</v>
      </c>
      <c r="MQN28" s="170">
        <v>12376</v>
      </c>
      <c r="MQO28" s="170" t="s">
        <v>149</v>
      </c>
      <c r="MQP28" s="170" t="s">
        <v>150</v>
      </c>
      <c r="MQQ28" s="170">
        <v>5</v>
      </c>
      <c r="MQR28" s="170">
        <v>12.97</v>
      </c>
      <c r="MQS28" s="170">
        <f>ROUNDDOWN(MQR28*($I$10+1),2)</f>
        <v>65.489999999999995</v>
      </c>
      <c r="MQT28" s="170">
        <f>MQQ28*MQS28</f>
        <v>327.45</v>
      </c>
      <c r="MQU28" s="170" t="s">
        <v>148</v>
      </c>
      <c r="MQV28" s="170">
        <v>12376</v>
      </c>
      <c r="MQW28" s="170" t="s">
        <v>149</v>
      </c>
      <c r="MQX28" s="170" t="s">
        <v>150</v>
      </c>
      <c r="MQY28" s="170">
        <v>5</v>
      </c>
      <c r="MQZ28" s="170">
        <v>12.97</v>
      </c>
      <c r="MRA28" s="170">
        <f>ROUNDDOWN(MQZ28*($I$10+1),2)</f>
        <v>65.489999999999995</v>
      </c>
      <c r="MRB28" s="170">
        <f>MQY28*MRA28</f>
        <v>327.45</v>
      </c>
      <c r="MRC28" s="170" t="s">
        <v>148</v>
      </c>
      <c r="MRD28" s="170">
        <v>12376</v>
      </c>
      <c r="MRE28" s="170" t="s">
        <v>149</v>
      </c>
      <c r="MRF28" s="170" t="s">
        <v>150</v>
      </c>
      <c r="MRG28" s="170">
        <v>5</v>
      </c>
      <c r="MRH28" s="170">
        <v>12.97</v>
      </c>
      <c r="MRI28" s="170">
        <f>ROUNDDOWN(MRH28*($I$10+1),2)</f>
        <v>65.489999999999995</v>
      </c>
      <c r="MRJ28" s="170">
        <f>MRG28*MRI28</f>
        <v>327.45</v>
      </c>
      <c r="MRK28" s="170" t="s">
        <v>148</v>
      </c>
      <c r="MRL28" s="170">
        <v>12376</v>
      </c>
      <c r="MRM28" s="170" t="s">
        <v>149</v>
      </c>
      <c r="MRN28" s="170" t="s">
        <v>150</v>
      </c>
      <c r="MRO28" s="170">
        <v>5</v>
      </c>
      <c r="MRP28" s="170">
        <v>12.97</v>
      </c>
      <c r="MRQ28" s="170">
        <f>ROUNDDOWN(MRP28*($I$10+1),2)</f>
        <v>65.489999999999995</v>
      </c>
      <c r="MRR28" s="170">
        <f>MRO28*MRQ28</f>
        <v>327.45</v>
      </c>
      <c r="MRS28" s="170" t="s">
        <v>148</v>
      </c>
      <c r="MRT28" s="170">
        <v>12376</v>
      </c>
      <c r="MRU28" s="170" t="s">
        <v>149</v>
      </c>
      <c r="MRV28" s="170" t="s">
        <v>150</v>
      </c>
      <c r="MRW28" s="170">
        <v>5</v>
      </c>
      <c r="MRX28" s="170">
        <v>12.97</v>
      </c>
      <c r="MRY28" s="170">
        <f>ROUNDDOWN(MRX28*($I$10+1),2)</f>
        <v>65.489999999999995</v>
      </c>
      <c r="MRZ28" s="170">
        <f>MRW28*MRY28</f>
        <v>327.45</v>
      </c>
      <c r="MSA28" s="170" t="s">
        <v>148</v>
      </c>
      <c r="MSB28" s="170">
        <v>12376</v>
      </c>
      <c r="MSC28" s="170" t="s">
        <v>149</v>
      </c>
      <c r="MSD28" s="170" t="s">
        <v>150</v>
      </c>
      <c r="MSE28" s="170">
        <v>5</v>
      </c>
      <c r="MSF28" s="170">
        <v>12.97</v>
      </c>
      <c r="MSG28" s="170">
        <f>ROUNDDOWN(MSF28*($I$10+1),2)</f>
        <v>65.489999999999995</v>
      </c>
      <c r="MSH28" s="170">
        <f>MSE28*MSG28</f>
        <v>327.45</v>
      </c>
      <c r="MSI28" s="170" t="s">
        <v>148</v>
      </c>
      <c r="MSJ28" s="170">
        <v>12376</v>
      </c>
      <c r="MSK28" s="170" t="s">
        <v>149</v>
      </c>
      <c r="MSL28" s="170" t="s">
        <v>150</v>
      </c>
      <c r="MSM28" s="170">
        <v>5</v>
      </c>
      <c r="MSN28" s="170">
        <v>12.97</v>
      </c>
      <c r="MSO28" s="170">
        <f>ROUNDDOWN(MSN28*($I$10+1),2)</f>
        <v>65.489999999999995</v>
      </c>
      <c r="MSP28" s="170">
        <f>MSM28*MSO28</f>
        <v>327.45</v>
      </c>
      <c r="MSQ28" s="170" t="s">
        <v>148</v>
      </c>
      <c r="MSR28" s="170">
        <v>12376</v>
      </c>
      <c r="MSS28" s="170" t="s">
        <v>149</v>
      </c>
      <c r="MST28" s="170" t="s">
        <v>150</v>
      </c>
      <c r="MSU28" s="170">
        <v>5</v>
      </c>
      <c r="MSV28" s="170">
        <v>12.97</v>
      </c>
      <c r="MSW28" s="170">
        <f>ROUNDDOWN(MSV28*($I$10+1),2)</f>
        <v>65.489999999999995</v>
      </c>
      <c r="MSX28" s="170">
        <f>MSU28*MSW28</f>
        <v>327.45</v>
      </c>
      <c r="MSY28" s="170" t="s">
        <v>148</v>
      </c>
      <c r="MSZ28" s="170">
        <v>12376</v>
      </c>
      <c r="MTA28" s="170" t="s">
        <v>149</v>
      </c>
      <c r="MTB28" s="170" t="s">
        <v>150</v>
      </c>
      <c r="MTC28" s="170">
        <v>5</v>
      </c>
      <c r="MTD28" s="170">
        <v>12.97</v>
      </c>
      <c r="MTE28" s="170">
        <f>ROUNDDOWN(MTD28*($I$10+1),2)</f>
        <v>65.489999999999995</v>
      </c>
      <c r="MTF28" s="170">
        <f>MTC28*MTE28</f>
        <v>327.45</v>
      </c>
      <c r="MTG28" s="170" t="s">
        <v>148</v>
      </c>
      <c r="MTH28" s="170">
        <v>12376</v>
      </c>
      <c r="MTI28" s="170" t="s">
        <v>149</v>
      </c>
      <c r="MTJ28" s="170" t="s">
        <v>150</v>
      </c>
      <c r="MTK28" s="170">
        <v>5</v>
      </c>
      <c r="MTL28" s="170">
        <v>12.97</v>
      </c>
      <c r="MTM28" s="170">
        <f>ROUNDDOWN(MTL28*($I$10+1),2)</f>
        <v>65.489999999999995</v>
      </c>
      <c r="MTN28" s="170">
        <f>MTK28*MTM28</f>
        <v>327.45</v>
      </c>
      <c r="MTO28" s="170" t="s">
        <v>148</v>
      </c>
      <c r="MTP28" s="170">
        <v>12376</v>
      </c>
      <c r="MTQ28" s="170" t="s">
        <v>149</v>
      </c>
      <c r="MTR28" s="170" t="s">
        <v>150</v>
      </c>
      <c r="MTS28" s="170">
        <v>5</v>
      </c>
      <c r="MTT28" s="170">
        <v>12.97</v>
      </c>
      <c r="MTU28" s="170">
        <f>ROUNDDOWN(MTT28*($I$10+1),2)</f>
        <v>65.489999999999995</v>
      </c>
      <c r="MTV28" s="170">
        <f>MTS28*MTU28</f>
        <v>327.45</v>
      </c>
      <c r="MTW28" s="170" t="s">
        <v>148</v>
      </c>
      <c r="MTX28" s="170">
        <v>12376</v>
      </c>
      <c r="MTY28" s="170" t="s">
        <v>149</v>
      </c>
      <c r="MTZ28" s="170" t="s">
        <v>150</v>
      </c>
      <c r="MUA28" s="170">
        <v>5</v>
      </c>
      <c r="MUB28" s="170">
        <v>12.97</v>
      </c>
      <c r="MUC28" s="170">
        <f>ROUNDDOWN(MUB28*($I$10+1),2)</f>
        <v>65.489999999999995</v>
      </c>
      <c r="MUD28" s="170">
        <f>MUA28*MUC28</f>
        <v>327.45</v>
      </c>
      <c r="MUE28" s="170" t="s">
        <v>148</v>
      </c>
      <c r="MUF28" s="170">
        <v>12376</v>
      </c>
      <c r="MUG28" s="170" t="s">
        <v>149</v>
      </c>
      <c r="MUH28" s="170" t="s">
        <v>150</v>
      </c>
      <c r="MUI28" s="170">
        <v>5</v>
      </c>
      <c r="MUJ28" s="170">
        <v>12.97</v>
      </c>
      <c r="MUK28" s="170">
        <f>ROUNDDOWN(MUJ28*($I$10+1),2)</f>
        <v>65.489999999999995</v>
      </c>
      <c r="MUL28" s="170">
        <f>MUI28*MUK28</f>
        <v>327.45</v>
      </c>
      <c r="MUM28" s="170" t="s">
        <v>148</v>
      </c>
      <c r="MUN28" s="170">
        <v>12376</v>
      </c>
      <c r="MUO28" s="170" t="s">
        <v>149</v>
      </c>
      <c r="MUP28" s="170" t="s">
        <v>150</v>
      </c>
      <c r="MUQ28" s="170">
        <v>5</v>
      </c>
      <c r="MUR28" s="170">
        <v>12.97</v>
      </c>
      <c r="MUS28" s="170">
        <f>ROUNDDOWN(MUR28*($I$10+1),2)</f>
        <v>65.489999999999995</v>
      </c>
      <c r="MUT28" s="170">
        <f>MUQ28*MUS28</f>
        <v>327.45</v>
      </c>
      <c r="MUU28" s="170" t="s">
        <v>148</v>
      </c>
      <c r="MUV28" s="170">
        <v>12376</v>
      </c>
      <c r="MUW28" s="170" t="s">
        <v>149</v>
      </c>
      <c r="MUX28" s="170" t="s">
        <v>150</v>
      </c>
      <c r="MUY28" s="170">
        <v>5</v>
      </c>
      <c r="MUZ28" s="170">
        <v>12.97</v>
      </c>
      <c r="MVA28" s="170">
        <f>ROUNDDOWN(MUZ28*($I$10+1),2)</f>
        <v>65.489999999999995</v>
      </c>
      <c r="MVB28" s="170">
        <f>MUY28*MVA28</f>
        <v>327.45</v>
      </c>
      <c r="MVC28" s="170" t="s">
        <v>148</v>
      </c>
      <c r="MVD28" s="170">
        <v>12376</v>
      </c>
      <c r="MVE28" s="170" t="s">
        <v>149</v>
      </c>
      <c r="MVF28" s="170" t="s">
        <v>150</v>
      </c>
      <c r="MVG28" s="170">
        <v>5</v>
      </c>
      <c r="MVH28" s="170">
        <v>12.97</v>
      </c>
      <c r="MVI28" s="170">
        <f>ROUNDDOWN(MVH28*($I$10+1),2)</f>
        <v>65.489999999999995</v>
      </c>
      <c r="MVJ28" s="170">
        <f>MVG28*MVI28</f>
        <v>327.45</v>
      </c>
      <c r="MVK28" s="170" t="s">
        <v>148</v>
      </c>
      <c r="MVL28" s="170">
        <v>12376</v>
      </c>
      <c r="MVM28" s="170" t="s">
        <v>149</v>
      </c>
      <c r="MVN28" s="170" t="s">
        <v>150</v>
      </c>
      <c r="MVO28" s="170">
        <v>5</v>
      </c>
      <c r="MVP28" s="170">
        <v>12.97</v>
      </c>
      <c r="MVQ28" s="170">
        <f>ROUNDDOWN(MVP28*($I$10+1),2)</f>
        <v>65.489999999999995</v>
      </c>
      <c r="MVR28" s="170">
        <f>MVO28*MVQ28</f>
        <v>327.45</v>
      </c>
      <c r="MVS28" s="170" t="s">
        <v>148</v>
      </c>
      <c r="MVT28" s="170">
        <v>12376</v>
      </c>
      <c r="MVU28" s="170" t="s">
        <v>149</v>
      </c>
      <c r="MVV28" s="170" t="s">
        <v>150</v>
      </c>
      <c r="MVW28" s="170">
        <v>5</v>
      </c>
      <c r="MVX28" s="170">
        <v>12.97</v>
      </c>
      <c r="MVY28" s="170">
        <f>ROUNDDOWN(MVX28*($I$10+1),2)</f>
        <v>65.489999999999995</v>
      </c>
      <c r="MVZ28" s="170">
        <f>MVW28*MVY28</f>
        <v>327.45</v>
      </c>
      <c r="MWA28" s="170" t="s">
        <v>148</v>
      </c>
      <c r="MWB28" s="170">
        <v>12376</v>
      </c>
      <c r="MWC28" s="170" t="s">
        <v>149</v>
      </c>
      <c r="MWD28" s="170" t="s">
        <v>150</v>
      </c>
      <c r="MWE28" s="170">
        <v>5</v>
      </c>
      <c r="MWF28" s="170">
        <v>12.97</v>
      </c>
      <c r="MWG28" s="170">
        <f>ROUNDDOWN(MWF28*($I$10+1),2)</f>
        <v>65.489999999999995</v>
      </c>
      <c r="MWH28" s="170">
        <f>MWE28*MWG28</f>
        <v>327.45</v>
      </c>
      <c r="MWI28" s="170" t="s">
        <v>148</v>
      </c>
      <c r="MWJ28" s="170">
        <v>12376</v>
      </c>
      <c r="MWK28" s="170" t="s">
        <v>149</v>
      </c>
      <c r="MWL28" s="170" t="s">
        <v>150</v>
      </c>
      <c r="MWM28" s="170">
        <v>5</v>
      </c>
      <c r="MWN28" s="170">
        <v>12.97</v>
      </c>
      <c r="MWO28" s="170">
        <f>ROUNDDOWN(MWN28*($I$10+1),2)</f>
        <v>65.489999999999995</v>
      </c>
      <c r="MWP28" s="170">
        <f>MWM28*MWO28</f>
        <v>327.45</v>
      </c>
      <c r="MWQ28" s="170" t="s">
        <v>148</v>
      </c>
      <c r="MWR28" s="170">
        <v>12376</v>
      </c>
      <c r="MWS28" s="170" t="s">
        <v>149</v>
      </c>
      <c r="MWT28" s="170" t="s">
        <v>150</v>
      </c>
      <c r="MWU28" s="170">
        <v>5</v>
      </c>
      <c r="MWV28" s="170">
        <v>12.97</v>
      </c>
      <c r="MWW28" s="170">
        <f>ROUNDDOWN(MWV28*($I$10+1),2)</f>
        <v>65.489999999999995</v>
      </c>
      <c r="MWX28" s="170">
        <f>MWU28*MWW28</f>
        <v>327.45</v>
      </c>
      <c r="MWY28" s="170" t="s">
        <v>148</v>
      </c>
      <c r="MWZ28" s="170">
        <v>12376</v>
      </c>
      <c r="MXA28" s="170" t="s">
        <v>149</v>
      </c>
      <c r="MXB28" s="170" t="s">
        <v>150</v>
      </c>
      <c r="MXC28" s="170">
        <v>5</v>
      </c>
      <c r="MXD28" s="170">
        <v>12.97</v>
      </c>
      <c r="MXE28" s="170">
        <f>ROUNDDOWN(MXD28*($I$10+1),2)</f>
        <v>65.489999999999995</v>
      </c>
      <c r="MXF28" s="170">
        <f>MXC28*MXE28</f>
        <v>327.45</v>
      </c>
      <c r="MXG28" s="170" t="s">
        <v>148</v>
      </c>
      <c r="MXH28" s="170">
        <v>12376</v>
      </c>
      <c r="MXI28" s="170" t="s">
        <v>149</v>
      </c>
      <c r="MXJ28" s="170" t="s">
        <v>150</v>
      </c>
      <c r="MXK28" s="170">
        <v>5</v>
      </c>
      <c r="MXL28" s="170">
        <v>12.97</v>
      </c>
      <c r="MXM28" s="170">
        <f>ROUNDDOWN(MXL28*($I$10+1),2)</f>
        <v>65.489999999999995</v>
      </c>
      <c r="MXN28" s="170">
        <f>MXK28*MXM28</f>
        <v>327.45</v>
      </c>
      <c r="MXO28" s="170" t="s">
        <v>148</v>
      </c>
      <c r="MXP28" s="170">
        <v>12376</v>
      </c>
      <c r="MXQ28" s="170" t="s">
        <v>149</v>
      </c>
      <c r="MXR28" s="170" t="s">
        <v>150</v>
      </c>
      <c r="MXS28" s="170">
        <v>5</v>
      </c>
      <c r="MXT28" s="170">
        <v>12.97</v>
      </c>
      <c r="MXU28" s="170">
        <f>ROUNDDOWN(MXT28*($I$10+1),2)</f>
        <v>65.489999999999995</v>
      </c>
      <c r="MXV28" s="170">
        <f>MXS28*MXU28</f>
        <v>327.45</v>
      </c>
      <c r="MXW28" s="170" t="s">
        <v>148</v>
      </c>
      <c r="MXX28" s="170">
        <v>12376</v>
      </c>
      <c r="MXY28" s="170" t="s">
        <v>149</v>
      </c>
      <c r="MXZ28" s="170" t="s">
        <v>150</v>
      </c>
      <c r="MYA28" s="170">
        <v>5</v>
      </c>
      <c r="MYB28" s="170">
        <v>12.97</v>
      </c>
      <c r="MYC28" s="170">
        <f>ROUNDDOWN(MYB28*($I$10+1),2)</f>
        <v>65.489999999999995</v>
      </c>
      <c r="MYD28" s="170">
        <f>MYA28*MYC28</f>
        <v>327.45</v>
      </c>
      <c r="MYE28" s="170" t="s">
        <v>148</v>
      </c>
      <c r="MYF28" s="170">
        <v>12376</v>
      </c>
      <c r="MYG28" s="170" t="s">
        <v>149</v>
      </c>
      <c r="MYH28" s="170" t="s">
        <v>150</v>
      </c>
      <c r="MYI28" s="170">
        <v>5</v>
      </c>
      <c r="MYJ28" s="170">
        <v>12.97</v>
      </c>
      <c r="MYK28" s="170">
        <f>ROUNDDOWN(MYJ28*($I$10+1),2)</f>
        <v>65.489999999999995</v>
      </c>
      <c r="MYL28" s="170">
        <f>MYI28*MYK28</f>
        <v>327.45</v>
      </c>
      <c r="MYM28" s="170" t="s">
        <v>148</v>
      </c>
      <c r="MYN28" s="170">
        <v>12376</v>
      </c>
      <c r="MYO28" s="170" t="s">
        <v>149</v>
      </c>
      <c r="MYP28" s="170" t="s">
        <v>150</v>
      </c>
      <c r="MYQ28" s="170">
        <v>5</v>
      </c>
      <c r="MYR28" s="170">
        <v>12.97</v>
      </c>
      <c r="MYS28" s="170">
        <f>ROUNDDOWN(MYR28*($I$10+1),2)</f>
        <v>65.489999999999995</v>
      </c>
      <c r="MYT28" s="170">
        <f>MYQ28*MYS28</f>
        <v>327.45</v>
      </c>
      <c r="MYU28" s="170" t="s">
        <v>148</v>
      </c>
      <c r="MYV28" s="170">
        <v>12376</v>
      </c>
      <c r="MYW28" s="170" t="s">
        <v>149</v>
      </c>
      <c r="MYX28" s="170" t="s">
        <v>150</v>
      </c>
      <c r="MYY28" s="170">
        <v>5</v>
      </c>
      <c r="MYZ28" s="170">
        <v>12.97</v>
      </c>
      <c r="MZA28" s="170">
        <f>ROUNDDOWN(MYZ28*($I$10+1),2)</f>
        <v>65.489999999999995</v>
      </c>
      <c r="MZB28" s="170">
        <f>MYY28*MZA28</f>
        <v>327.45</v>
      </c>
      <c r="MZC28" s="170" t="s">
        <v>148</v>
      </c>
      <c r="MZD28" s="170">
        <v>12376</v>
      </c>
      <c r="MZE28" s="170" t="s">
        <v>149</v>
      </c>
      <c r="MZF28" s="170" t="s">
        <v>150</v>
      </c>
      <c r="MZG28" s="170">
        <v>5</v>
      </c>
      <c r="MZH28" s="170">
        <v>12.97</v>
      </c>
      <c r="MZI28" s="170">
        <f>ROUNDDOWN(MZH28*($I$10+1),2)</f>
        <v>65.489999999999995</v>
      </c>
      <c r="MZJ28" s="170">
        <f>MZG28*MZI28</f>
        <v>327.45</v>
      </c>
      <c r="MZK28" s="170" t="s">
        <v>148</v>
      </c>
      <c r="MZL28" s="170">
        <v>12376</v>
      </c>
      <c r="MZM28" s="170" t="s">
        <v>149</v>
      </c>
      <c r="MZN28" s="170" t="s">
        <v>150</v>
      </c>
      <c r="MZO28" s="170">
        <v>5</v>
      </c>
      <c r="MZP28" s="170">
        <v>12.97</v>
      </c>
      <c r="MZQ28" s="170">
        <f>ROUNDDOWN(MZP28*($I$10+1),2)</f>
        <v>65.489999999999995</v>
      </c>
      <c r="MZR28" s="170">
        <f>MZO28*MZQ28</f>
        <v>327.45</v>
      </c>
      <c r="MZS28" s="170" t="s">
        <v>148</v>
      </c>
      <c r="MZT28" s="170">
        <v>12376</v>
      </c>
      <c r="MZU28" s="170" t="s">
        <v>149</v>
      </c>
      <c r="MZV28" s="170" t="s">
        <v>150</v>
      </c>
      <c r="MZW28" s="170">
        <v>5</v>
      </c>
      <c r="MZX28" s="170">
        <v>12.97</v>
      </c>
      <c r="MZY28" s="170">
        <f>ROUNDDOWN(MZX28*($I$10+1),2)</f>
        <v>65.489999999999995</v>
      </c>
      <c r="MZZ28" s="170">
        <f>MZW28*MZY28</f>
        <v>327.45</v>
      </c>
      <c r="NAA28" s="170" t="s">
        <v>148</v>
      </c>
      <c r="NAB28" s="170">
        <v>12376</v>
      </c>
      <c r="NAC28" s="170" t="s">
        <v>149</v>
      </c>
      <c r="NAD28" s="170" t="s">
        <v>150</v>
      </c>
      <c r="NAE28" s="170">
        <v>5</v>
      </c>
      <c r="NAF28" s="170">
        <v>12.97</v>
      </c>
      <c r="NAG28" s="170">
        <f>ROUNDDOWN(NAF28*($I$10+1),2)</f>
        <v>65.489999999999995</v>
      </c>
      <c r="NAH28" s="170">
        <f>NAE28*NAG28</f>
        <v>327.45</v>
      </c>
      <c r="NAI28" s="170" t="s">
        <v>148</v>
      </c>
      <c r="NAJ28" s="170">
        <v>12376</v>
      </c>
      <c r="NAK28" s="170" t="s">
        <v>149</v>
      </c>
      <c r="NAL28" s="170" t="s">
        <v>150</v>
      </c>
      <c r="NAM28" s="170">
        <v>5</v>
      </c>
      <c r="NAN28" s="170">
        <v>12.97</v>
      </c>
      <c r="NAO28" s="170">
        <f>ROUNDDOWN(NAN28*($I$10+1),2)</f>
        <v>65.489999999999995</v>
      </c>
      <c r="NAP28" s="170">
        <f>NAM28*NAO28</f>
        <v>327.45</v>
      </c>
      <c r="NAQ28" s="170" t="s">
        <v>148</v>
      </c>
      <c r="NAR28" s="170">
        <v>12376</v>
      </c>
      <c r="NAS28" s="170" t="s">
        <v>149</v>
      </c>
      <c r="NAT28" s="170" t="s">
        <v>150</v>
      </c>
      <c r="NAU28" s="170">
        <v>5</v>
      </c>
      <c r="NAV28" s="170">
        <v>12.97</v>
      </c>
      <c r="NAW28" s="170">
        <f>ROUNDDOWN(NAV28*($I$10+1),2)</f>
        <v>65.489999999999995</v>
      </c>
      <c r="NAX28" s="170">
        <f>NAU28*NAW28</f>
        <v>327.45</v>
      </c>
      <c r="NAY28" s="170" t="s">
        <v>148</v>
      </c>
      <c r="NAZ28" s="170">
        <v>12376</v>
      </c>
      <c r="NBA28" s="170" t="s">
        <v>149</v>
      </c>
      <c r="NBB28" s="170" t="s">
        <v>150</v>
      </c>
      <c r="NBC28" s="170">
        <v>5</v>
      </c>
      <c r="NBD28" s="170">
        <v>12.97</v>
      </c>
      <c r="NBE28" s="170">
        <f>ROUNDDOWN(NBD28*($I$10+1),2)</f>
        <v>65.489999999999995</v>
      </c>
      <c r="NBF28" s="170">
        <f>NBC28*NBE28</f>
        <v>327.45</v>
      </c>
      <c r="NBG28" s="170" t="s">
        <v>148</v>
      </c>
      <c r="NBH28" s="170">
        <v>12376</v>
      </c>
      <c r="NBI28" s="170" t="s">
        <v>149</v>
      </c>
      <c r="NBJ28" s="170" t="s">
        <v>150</v>
      </c>
      <c r="NBK28" s="170">
        <v>5</v>
      </c>
      <c r="NBL28" s="170">
        <v>12.97</v>
      </c>
      <c r="NBM28" s="170">
        <f>ROUNDDOWN(NBL28*($I$10+1),2)</f>
        <v>65.489999999999995</v>
      </c>
      <c r="NBN28" s="170">
        <f>NBK28*NBM28</f>
        <v>327.45</v>
      </c>
      <c r="NBO28" s="170" t="s">
        <v>148</v>
      </c>
      <c r="NBP28" s="170">
        <v>12376</v>
      </c>
      <c r="NBQ28" s="170" t="s">
        <v>149</v>
      </c>
      <c r="NBR28" s="170" t="s">
        <v>150</v>
      </c>
      <c r="NBS28" s="170">
        <v>5</v>
      </c>
      <c r="NBT28" s="170">
        <v>12.97</v>
      </c>
      <c r="NBU28" s="170">
        <f>ROUNDDOWN(NBT28*($I$10+1),2)</f>
        <v>65.489999999999995</v>
      </c>
      <c r="NBV28" s="170">
        <f>NBS28*NBU28</f>
        <v>327.45</v>
      </c>
      <c r="NBW28" s="170" t="s">
        <v>148</v>
      </c>
      <c r="NBX28" s="170">
        <v>12376</v>
      </c>
      <c r="NBY28" s="170" t="s">
        <v>149</v>
      </c>
      <c r="NBZ28" s="170" t="s">
        <v>150</v>
      </c>
      <c r="NCA28" s="170">
        <v>5</v>
      </c>
      <c r="NCB28" s="170">
        <v>12.97</v>
      </c>
      <c r="NCC28" s="170">
        <f>ROUNDDOWN(NCB28*($I$10+1),2)</f>
        <v>65.489999999999995</v>
      </c>
      <c r="NCD28" s="170">
        <f>NCA28*NCC28</f>
        <v>327.45</v>
      </c>
      <c r="NCE28" s="170" t="s">
        <v>148</v>
      </c>
      <c r="NCF28" s="170">
        <v>12376</v>
      </c>
      <c r="NCG28" s="170" t="s">
        <v>149</v>
      </c>
      <c r="NCH28" s="170" t="s">
        <v>150</v>
      </c>
      <c r="NCI28" s="170">
        <v>5</v>
      </c>
      <c r="NCJ28" s="170">
        <v>12.97</v>
      </c>
      <c r="NCK28" s="170">
        <f>ROUNDDOWN(NCJ28*($I$10+1),2)</f>
        <v>65.489999999999995</v>
      </c>
      <c r="NCL28" s="170">
        <f>NCI28*NCK28</f>
        <v>327.45</v>
      </c>
      <c r="NCM28" s="170" t="s">
        <v>148</v>
      </c>
      <c r="NCN28" s="170">
        <v>12376</v>
      </c>
      <c r="NCO28" s="170" t="s">
        <v>149</v>
      </c>
      <c r="NCP28" s="170" t="s">
        <v>150</v>
      </c>
      <c r="NCQ28" s="170">
        <v>5</v>
      </c>
      <c r="NCR28" s="170">
        <v>12.97</v>
      </c>
      <c r="NCS28" s="170">
        <f>ROUNDDOWN(NCR28*($I$10+1),2)</f>
        <v>65.489999999999995</v>
      </c>
      <c r="NCT28" s="170">
        <f>NCQ28*NCS28</f>
        <v>327.45</v>
      </c>
      <c r="NCU28" s="170" t="s">
        <v>148</v>
      </c>
      <c r="NCV28" s="170">
        <v>12376</v>
      </c>
      <c r="NCW28" s="170" t="s">
        <v>149</v>
      </c>
      <c r="NCX28" s="170" t="s">
        <v>150</v>
      </c>
      <c r="NCY28" s="170">
        <v>5</v>
      </c>
      <c r="NCZ28" s="170">
        <v>12.97</v>
      </c>
      <c r="NDA28" s="170">
        <f>ROUNDDOWN(NCZ28*($I$10+1),2)</f>
        <v>65.489999999999995</v>
      </c>
      <c r="NDB28" s="170">
        <f>NCY28*NDA28</f>
        <v>327.45</v>
      </c>
      <c r="NDC28" s="170" t="s">
        <v>148</v>
      </c>
      <c r="NDD28" s="170">
        <v>12376</v>
      </c>
      <c r="NDE28" s="170" t="s">
        <v>149</v>
      </c>
      <c r="NDF28" s="170" t="s">
        <v>150</v>
      </c>
      <c r="NDG28" s="170">
        <v>5</v>
      </c>
      <c r="NDH28" s="170">
        <v>12.97</v>
      </c>
      <c r="NDI28" s="170">
        <f>ROUNDDOWN(NDH28*($I$10+1),2)</f>
        <v>65.489999999999995</v>
      </c>
      <c r="NDJ28" s="170">
        <f>NDG28*NDI28</f>
        <v>327.45</v>
      </c>
      <c r="NDK28" s="170" t="s">
        <v>148</v>
      </c>
      <c r="NDL28" s="170">
        <v>12376</v>
      </c>
      <c r="NDM28" s="170" t="s">
        <v>149</v>
      </c>
      <c r="NDN28" s="170" t="s">
        <v>150</v>
      </c>
      <c r="NDO28" s="170">
        <v>5</v>
      </c>
      <c r="NDP28" s="170">
        <v>12.97</v>
      </c>
      <c r="NDQ28" s="170">
        <f>ROUNDDOWN(NDP28*($I$10+1),2)</f>
        <v>65.489999999999995</v>
      </c>
      <c r="NDR28" s="170">
        <f>NDO28*NDQ28</f>
        <v>327.45</v>
      </c>
      <c r="NDS28" s="170" t="s">
        <v>148</v>
      </c>
      <c r="NDT28" s="170">
        <v>12376</v>
      </c>
      <c r="NDU28" s="170" t="s">
        <v>149</v>
      </c>
      <c r="NDV28" s="170" t="s">
        <v>150</v>
      </c>
      <c r="NDW28" s="170">
        <v>5</v>
      </c>
      <c r="NDX28" s="170">
        <v>12.97</v>
      </c>
      <c r="NDY28" s="170">
        <f>ROUNDDOWN(NDX28*($I$10+1),2)</f>
        <v>65.489999999999995</v>
      </c>
      <c r="NDZ28" s="170">
        <f>NDW28*NDY28</f>
        <v>327.45</v>
      </c>
      <c r="NEA28" s="170" t="s">
        <v>148</v>
      </c>
      <c r="NEB28" s="170">
        <v>12376</v>
      </c>
      <c r="NEC28" s="170" t="s">
        <v>149</v>
      </c>
      <c r="NED28" s="170" t="s">
        <v>150</v>
      </c>
      <c r="NEE28" s="170">
        <v>5</v>
      </c>
      <c r="NEF28" s="170">
        <v>12.97</v>
      </c>
      <c r="NEG28" s="170">
        <f>ROUNDDOWN(NEF28*($I$10+1),2)</f>
        <v>65.489999999999995</v>
      </c>
      <c r="NEH28" s="170">
        <f>NEE28*NEG28</f>
        <v>327.45</v>
      </c>
      <c r="NEI28" s="170" t="s">
        <v>148</v>
      </c>
      <c r="NEJ28" s="170">
        <v>12376</v>
      </c>
      <c r="NEK28" s="170" t="s">
        <v>149</v>
      </c>
      <c r="NEL28" s="170" t="s">
        <v>150</v>
      </c>
      <c r="NEM28" s="170">
        <v>5</v>
      </c>
      <c r="NEN28" s="170">
        <v>12.97</v>
      </c>
      <c r="NEO28" s="170">
        <f>ROUNDDOWN(NEN28*($I$10+1),2)</f>
        <v>65.489999999999995</v>
      </c>
      <c r="NEP28" s="170">
        <f>NEM28*NEO28</f>
        <v>327.45</v>
      </c>
      <c r="NEQ28" s="170" t="s">
        <v>148</v>
      </c>
      <c r="NER28" s="170">
        <v>12376</v>
      </c>
      <c r="NES28" s="170" t="s">
        <v>149</v>
      </c>
      <c r="NET28" s="170" t="s">
        <v>150</v>
      </c>
      <c r="NEU28" s="170">
        <v>5</v>
      </c>
      <c r="NEV28" s="170">
        <v>12.97</v>
      </c>
      <c r="NEW28" s="170">
        <f>ROUNDDOWN(NEV28*($I$10+1),2)</f>
        <v>65.489999999999995</v>
      </c>
      <c r="NEX28" s="170">
        <f>NEU28*NEW28</f>
        <v>327.45</v>
      </c>
      <c r="NEY28" s="170" t="s">
        <v>148</v>
      </c>
      <c r="NEZ28" s="170">
        <v>12376</v>
      </c>
      <c r="NFA28" s="170" t="s">
        <v>149</v>
      </c>
      <c r="NFB28" s="170" t="s">
        <v>150</v>
      </c>
      <c r="NFC28" s="170">
        <v>5</v>
      </c>
      <c r="NFD28" s="170">
        <v>12.97</v>
      </c>
      <c r="NFE28" s="170">
        <f>ROUNDDOWN(NFD28*($I$10+1),2)</f>
        <v>65.489999999999995</v>
      </c>
      <c r="NFF28" s="170">
        <f>NFC28*NFE28</f>
        <v>327.45</v>
      </c>
      <c r="NFG28" s="170" t="s">
        <v>148</v>
      </c>
      <c r="NFH28" s="170">
        <v>12376</v>
      </c>
      <c r="NFI28" s="170" t="s">
        <v>149</v>
      </c>
      <c r="NFJ28" s="170" t="s">
        <v>150</v>
      </c>
      <c r="NFK28" s="170">
        <v>5</v>
      </c>
      <c r="NFL28" s="170">
        <v>12.97</v>
      </c>
      <c r="NFM28" s="170">
        <f>ROUNDDOWN(NFL28*($I$10+1),2)</f>
        <v>65.489999999999995</v>
      </c>
      <c r="NFN28" s="170">
        <f>NFK28*NFM28</f>
        <v>327.45</v>
      </c>
      <c r="NFO28" s="170" t="s">
        <v>148</v>
      </c>
      <c r="NFP28" s="170">
        <v>12376</v>
      </c>
      <c r="NFQ28" s="170" t="s">
        <v>149</v>
      </c>
      <c r="NFR28" s="170" t="s">
        <v>150</v>
      </c>
      <c r="NFS28" s="170">
        <v>5</v>
      </c>
      <c r="NFT28" s="170">
        <v>12.97</v>
      </c>
      <c r="NFU28" s="170">
        <f>ROUNDDOWN(NFT28*($I$10+1),2)</f>
        <v>65.489999999999995</v>
      </c>
      <c r="NFV28" s="170">
        <f>NFS28*NFU28</f>
        <v>327.45</v>
      </c>
      <c r="NFW28" s="170" t="s">
        <v>148</v>
      </c>
      <c r="NFX28" s="170">
        <v>12376</v>
      </c>
      <c r="NFY28" s="170" t="s">
        <v>149</v>
      </c>
      <c r="NFZ28" s="170" t="s">
        <v>150</v>
      </c>
      <c r="NGA28" s="170">
        <v>5</v>
      </c>
      <c r="NGB28" s="170">
        <v>12.97</v>
      </c>
      <c r="NGC28" s="170">
        <f>ROUNDDOWN(NGB28*($I$10+1),2)</f>
        <v>65.489999999999995</v>
      </c>
      <c r="NGD28" s="170">
        <f>NGA28*NGC28</f>
        <v>327.45</v>
      </c>
      <c r="NGE28" s="170" t="s">
        <v>148</v>
      </c>
      <c r="NGF28" s="170">
        <v>12376</v>
      </c>
      <c r="NGG28" s="170" t="s">
        <v>149</v>
      </c>
      <c r="NGH28" s="170" t="s">
        <v>150</v>
      </c>
      <c r="NGI28" s="170">
        <v>5</v>
      </c>
      <c r="NGJ28" s="170">
        <v>12.97</v>
      </c>
      <c r="NGK28" s="170">
        <f>ROUNDDOWN(NGJ28*($I$10+1),2)</f>
        <v>65.489999999999995</v>
      </c>
      <c r="NGL28" s="170">
        <f>NGI28*NGK28</f>
        <v>327.45</v>
      </c>
      <c r="NGM28" s="170" t="s">
        <v>148</v>
      </c>
      <c r="NGN28" s="170">
        <v>12376</v>
      </c>
      <c r="NGO28" s="170" t="s">
        <v>149</v>
      </c>
      <c r="NGP28" s="170" t="s">
        <v>150</v>
      </c>
      <c r="NGQ28" s="170">
        <v>5</v>
      </c>
      <c r="NGR28" s="170">
        <v>12.97</v>
      </c>
      <c r="NGS28" s="170">
        <f>ROUNDDOWN(NGR28*($I$10+1),2)</f>
        <v>65.489999999999995</v>
      </c>
      <c r="NGT28" s="170">
        <f>NGQ28*NGS28</f>
        <v>327.45</v>
      </c>
      <c r="NGU28" s="170" t="s">
        <v>148</v>
      </c>
      <c r="NGV28" s="170">
        <v>12376</v>
      </c>
      <c r="NGW28" s="170" t="s">
        <v>149</v>
      </c>
      <c r="NGX28" s="170" t="s">
        <v>150</v>
      </c>
      <c r="NGY28" s="170">
        <v>5</v>
      </c>
      <c r="NGZ28" s="170">
        <v>12.97</v>
      </c>
      <c r="NHA28" s="170">
        <f>ROUNDDOWN(NGZ28*($I$10+1),2)</f>
        <v>65.489999999999995</v>
      </c>
      <c r="NHB28" s="170">
        <f>NGY28*NHA28</f>
        <v>327.45</v>
      </c>
      <c r="NHC28" s="170" t="s">
        <v>148</v>
      </c>
      <c r="NHD28" s="170">
        <v>12376</v>
      </c>
      <c r="NHE28" s="170" t="s">
        <v>149</v>
      </c>
      <c r="NHF28" s="170" t="s">
        <v>150</v>
      </c>
      <c r="NHG28" s="170">
        <v>5</v>
      </c>
      <c r="NHH28" s="170">
        <v>12.97</v>
      </c>
      <c r="NHI28" s="170">
        <f>ROUNDDOWN(NHH28*($I$10+1),2)</f>
        <v>65.489999999999995</v>
      </c>
      <c r="NHJ28" s="170">
        <f>NHG28*NHI28</f>
        <v>327.45</v>
      </c>
      <c r="NHK28" s="170" t="s">
        <v>148</v>
      </c>
      <c r="NHL28" s="170">
        <v>12376</v>
      </c>
      <c r="NHM28" s="170" t="s">
        <v>149</v>
      </c>
      <c r="NHN28" s="170" t="s">
        <v>150</v>
      </c>
      <c r="NHO28" s="170">
        <v>5</v>
      </c>
      <c r="NHP28" s="170">
        <v>12.97</v>
      </c>
      <c r="NHQ28" s="170">
        <f>ROUNDDOWN(NHP28*($I$10+1),2)</f>
        <v>65.489999999999995</v>
      </c>
      <c r="NHR28" s="170">
        <f>NHO28*NHQ28</f>
        <v>327.45</v>
      </c>
      <c r="NHS28" s="170" t="s">
        <v>148</v>
      </c>
      <c r="NHT28" s="170">
        <v>12376</v>
      </c>
      <c r="NHU28" s="170" t="s">
        <v>149</v>
      </c>
      <c r="NHV28" s="170" t="s">
        <v>150</v>
      </c>
      <c r="NHW28" s="170">
        <v>5</v>
      </c>
      <c r="NHX28" s="170">
        <v>12.97</v>
      </c>
      <c r="NHY28" s="170">
        <f>ROUNDDOWN(NHX28*($I$10+1),2)</f>
        <v>65.489999999999995</v>
      </c>
      <c r="NHZ28" s="170">
        <f>NHW28*NHY28</f>
        <v>327.45</v>
      </c>
      <c r="NIA28" s="170" t="s">
        <v>148</v>
      </c>
      <c r="NIB28" s="170">
        <v>12376</v>
      </c>
      <c r="NIC28" s="170" t="s">
        <v>149</v>
      </c>
      <c r="NID28" s="170" t="s">
        <v>150</v>
      </c>
      <c r="NIE28" s="170">
        <v>5</v>
      </c>
      <c r="NIF28" s="170">
        <v>12.97</v>
      </c>
      <c r="NIG28" s="170">
        <f>ROUNDDOWN(NIF28*($I$10+1),2)</f>
        <v>65.489999999999995</v>
      </c>
      <c r="NIH28" s="170">
        <f>NIE28*NIG28</f>
        <v>327.45</v>
      </c>
      <c r="NII28" s="170" t="s">
        <v>148</v>
      </c>
      <c r="NIJ28" s="170">
        <v>12376</v>
      </c>
      <c r="NIK28" s="170" t="s">
        <v>149</v>
      </c>
      <c r="NIL28" s="170" t="s">
        <v>150</v>
      </c>
      <c r="NIM28" s="170">
        <v>5</v>
      </c>
      <c r="NIN28" s="170">
        <v>12.97</v>
      </c>
      <c r="NIO28" s="170">
        <f>ROUNDDOWN(NIN28*($I$10+1),2)</f>
        <v>65.489999999999995</v>
      </c>
      <c r="NIP28" s="170">
        <f>NIM28*NIO28</f>
        <v>327.45</v>
      </c>
      <c r="NIQ28" s="170" t="s">
        <v>148</v>
      </c>
      <c r="NIR28" s="170">
        <v>12376</v>
      </c>
      <c r="NIS28" s="170" t="s">
        <v>149</v>
      </c>
      <c r="NIT28" s="170" t="s">
        <v>150</v>
      </c>
      <c r="NIU28" s="170">
        <v>5</v>
      </c>
      <c r="NIV28" s="170">
        <v>12.97</v>
      </c>
      <c r="NIW28" s="170">
        <f>ROUNDDOWN(NIV28*($I$10+1),2)</f>
        <v>65.489999999999995</v>
      </c>
      <c r="NIX28" s="170">
        <f>NIU28*NIW28</f>
        <v>327.45</v>
      </c>
      <c r="NIY28" s="170" t="s">
        <v>148</v>
      </c>
      <c r="NIZ28" s="170">
        <v>12376</v>
      </c>
      <c r="NJA28" s="170" t="s">
        <v>149</v>
      </c>
      <c r="NJB28" s="170" t="s">
        <v>150</v>
      </c>
      <c r="NJC28" s="170">
        <v>5</v>
      </c>
      <c r="NJD28" s="170">
        <v>12.97</v>
      </c>
      <c r="NJE28" s="170">
        <f>ROUNDDOWN(NJD28*($I$10+1),2)</f>
        <v>65.489999999999995</v>
      </c>
      <c r="NJF28" s="170">
        <f>NJC28*NJE28</f>
        <v>327.45</v>
      </c>
      <c r="NJG28" s="170" t="s">
        <v>148</v>
      </c>
      <c r="NJH28" s="170">
        <v>12376</v>
      </c>
      <c r="NJI28" s="170" t="s">
        <v>149</v>
      </c>
      <c r="NJJ28" s="170" t="s">
        <v>150</v>
      </c>
      <c r="NJK28" s="170">
        <v>5</v>
      </c>
      <c r="NJL28" s="170">
        <v>12.97</v>
      </c>
      <c r="NJM28" s="170">
        <f>ROUNDDOWN(NJL28*($I$10+1),2)</f>
        <v>65.489999999999995</v>
      </c>
      <c r="NJN28" s="170">
        <f>NJK28*NJM28</f>
        <v>327.45</v>
      </c>
      <c r="NJO28" s="170" t="s">
        <v>148</v>
      </c>
      <c r="NJP28" s="170">
        <v>12376</v>
      </c>
      <c r="NJQ28" s="170" t="s">
        <v>149</v>
      </c>
      <c r="NJR28" s="170" t="s">
        <v>150</v>
      </c>
      <c r="NJS28" s="170">
        <v>5</v>
      </c>
      <c r="NJT28" s="170">
        <v>12.97</v>
      </c>
      <c r="NJU28" s="170">
        <f>ROUNDDOWN(NJT28*($I$10+1),2)</f>
        <v>65.489999999999995</v>
      </c>
      <c r="NJV28" s="170">
        <f>NJS28*NJU28</f>
        <v>327.45</v>
      </c>
      <c r="NJW28" s="170" t="s">
        <v>148</v>
      </c>
      <c r="NJX28" s="170">
        <v>12376</v>
      </c>
      <c r="NJY28" s="170" t="s">
        <v>149</v>
      </c>
      <c r="NJZ28" s="170" t="s">
        <v>150</v>
      </c>
      <c r="NKA28" s="170">
        <v>5</v>
      </c>
      <c r="NKB28" s="170">
        <v>12.97</v>
      </c>
      <c r="NKC28" s="170">
        <f>ROUNDDOWN(NKB28*($I$10+1),2)</f>
        <v>65.489999999999995</v>
      </c>
      <c r="NKD28" s="170">
        <f>NKA28*NKC28</f>
        <v>327.45</v>
      </c>
      <c r="NKE28" s="170" t="s">
        <v>148</v>
      </c>
      <c r="NKF28" s="170">
        <v>12376</v>
      </c>
      <c r="NKG28" s="170" t="s">
        <v>149</v>
      </c>
      <c r="NKH28" s="170" t="s">
        <v>150</v>
      </c>
      <c r="NKI28" s="170">
        <v>5</v>
      </c>
      <c r="NKJ28" s="170">
        <v>12.97</v>
      </c>
      <c r="NKK28" s="170">
        <f>ROUNDDOWN(NKJ28*($I$10+1),2)</f>
        <v>65.489999999999995</v>
      </c>
      <c r="NKL28" s="170">
        <f>NKI28*NKK28</f>
        <v>327.45</v>
      </c>
      <c r="NKM28" s="170" t="s">
        <v>148</v>
      </c>
      <c r="NKN28" s="170">
        <v>12376</v>
      </c>
      <c r="NKO28" s="170" t="s">
        <v>149</v>
      </c>
      <c r="NKP28" s="170" t="s">
        <v>150</v>
      </c>
      <c r="NKQ28" s="170">
        <v>5</v>
      </c>
      <c r="NKR28" s="170">
        <v>12.97</v>
      </c>
      <c r="NKS28" s="170">
        <f>ROUNDDOWN(NKR28*($I$10+1),2)</f>
        <v>65.489999999999995</v>
      </c>
      <c r="NKT28" s="170">
        <f>NKQ28*NKS28</f>
        <v>327.45</v>
      </c>
      <c r="NKU28" s="170" t="s">
        <v>148</v>
      </c>
      <c r="NKV28" s="170">
        <v>12376</v>
      </c>
      <c r="NKW28" s="170" t="s">
        <v>149</v>
      </c>
      <c r="NKX28" s="170" t="s">
        <v>150</v>
      </c>
      <c r="NKY28" s="170">
        <v>5</v>
      </c>
      <c r="NKZ28" s="170">
        <v>12.97</v>
      </c>
      <c r="NLA28" s="170">
        <f>ROUNDDOWN(NKZ28*($I$10+1),2)</f>
        <v>65.489999999999995</v>
      </c>
      <c r="NLB28" s="170">
        <f>NKY28*NLA28</f>
        <v>327.45</v>
      </c>
      <c r="NLC28" s="170" t="s">
        <v>148</v>
      </c>
      <c r="NLD28" s="170">
        <v>12376</v>
      </c>
      <c r="NLE28" s="170" t="s">
        <v>149</v>
      </c>
      <c r="NLF28" s="170" t="s">
        <v>150</v>
      </c>
      <c r="NLG28" s="170">
        <v>5</v>
      </c>
      <c r="NLH28" s="170">
        <v>12.97</v>
      </c>
      <c r="NLI28" s="170">
        <f>ROUNDDOWN(NLH28*($I$10+1),2)</f>
        <v>65.489999999999995</v>
      </c>
      <c r="NLJ28" s="170">
        <f>NLG28*NLI28</f>
        <v>327.45</v>
      </c>
      <c r="NLK28" s="170" t="s">
        <v>148</v>
      </c>
      <c r="NLL28" s="170">
        <v>12376</v>
      </c>
      <c r="NLM28" s="170" t="s">
        <v>149</v>
      </c>
      <c r="NLN28" s="170" t="s">
        <v>150</v>
      </c>
      <c r="NLO28" s="170">
        <v>5</v>
      </c>
      <c r="NLP28" s="170">
        <v>12.97</v>
      </c>
      <c r="NLQ28" s="170">
        <f>ROUNDDOWN(NLP28*($I$10+1),2)</f>
        <v>65.489999999999995</v>
      </c>
      <c r="NLR28" s="170">
        <f>NLO28*NLQ28</f>
        <v>327.45</v>
      </c>
      <c r="NLS28" s="170" t="s">
        <v>148</v>
      </c>
      <c r="NLT28" s="170">
        <v>12376</v>
      </c>
      <c r="NLU28" s="170" t="s">
        <v>149</v>
      </c>
      <c r="NLV28" s="170" t="s">
        <v>150</v>
      </c>
      <c r="NLW28" s="170">
        <v>5</v>
      </c>
      <c r="NLX28" s="170">
        <v>12.97</v>
      </c>
      <c r="NLY28" s="170">
        <f>ROUNDDOWN(NLX28*($I$10+1),2)</f>
        <v>65.489999999999995</v>
      </c>
      <c r="NLZ28" s="170">
        <f>NLW28*NLY28</f>
        <v>327.45</v>
      </c>
      <c r="NMA28" s="170" t="s">
        <v>148</v>
      </c>
      <c r="NMB28" s="170">
        <v>12376</v>
      </c>
      <c r="NMC28" s="170" t="s">
        <v>149</v>
      </c>
      <c r="NMD28" s="170" t="s">
        <v>150</v>
      </c>
      <c r="NME28" s="170">
        <v>5</v>
      </c>
      <c r="NMF28" s="170">
        <v>12.97</v>
      </c>
      <c r="NMG28" s="170">
        <f>ROUNDDOWN(NMF28*($I$10+1),2)</f>
        <v>65.489999999999995</v>
      </c>
      <c r="NMH28" s="170">
        <f>NME28*NMG28</f>
        <v>327.45</v>
      </c>
      <c r="NMI28" s="170" t="s">
        <v>148</v>
      </c>
      <c r="NMJ28" s="170">
        <v>12376</v>
      </c>
      <c r="NMK28" s="170" t="s">
        <v>149</v>
      </c>
      <c r="NML28" s="170" t="s">
        <v>150</v>
      </c>
      <c r="NMM28" s="170">
        <v>5</v>
      </c>
      <c r="NMN28" s="170">
        <v>12.97</v>
      </c>
      <c r="NMO28" s="170">
        <f>ROUNDDOWN(NMN28*($I$10+1),2)</f>
        <v>65.489999999999995</v>
      </c>
      <c r="NMP28" s="170">
        <f>NMM28*NMO28</f>
        <v>327.45</v>
      </c>
      <c r="NMQ28" s="170" t="s">
        <v>148</v>
      </c>
      <c r="NMR28" s="170">
        <v>12376</v>
      </c>
      <c r="NMS28" s="170" t="s">
        <v>149</v>
      </c>
      <c r="NMT28" s="170" t="s">
        <v>150</v>
      </c>
      <c r="NMU28" s="170">
        <v>5</v>
      </c>
      <c r="NMV28" s="170">
        <v>12.97</v>
      </c>
      <c r="NMW28" s="170">
        <f>ROUNDDOWN(NMV28*($I$10+1),2)</f>
        <v>65.489999999999995</v>
      </c>
      <c r="NMX28" s="170">
        <f>NMU28*NMW28</f>
        <v>327.45</v>
      </c>
      <c r="NMY28" s="170" t="s">
        <v>148</v>
      </c>
      <c r="NMZ28" s="170">
        <v>12376</v>
      </c>
      <c r="NNA28" s="170" t="s">
        <v>149</v>
      </c>
      <c r="NNB28" s="170" t="s">
        <v>150</v>
      </c>
      <c r="NNC28" s="170">
        <v>5</v>
      </c>
      <c r="NND28" s="170">
        <v>12.97</v>
      </c>
      <c r="NNE28" s="170">
        <f>ROUNDDOWN(NND28*($I$10+1),2)</f>
        <v>65.489999999999995</v>
      </c>
      <c r="NNF28" s="170">
        <f>NNC28*NNE28</f>
        <v>327.45</v>
      </c>
      <c r="NNG28" s="170" t="s">
        <v>148</v>
      </c>
      <c r="NNH28" s="170">
        <v>12376</v>
      </c>
      <c r="NNI28" s="170" t="s">
        <v>149</v>
      </c>
      <c r="NNJ28" s="170" t="s">
        <v>150</v>
      </c>
      <c r="NNK28" s="170">
        <v>5</v>
      </c>
      <c r="NNL28" s="170">
        <v>12.97</v>
      </c>
      <c r="NNM28" s="170">
        <f>ROUNDDOWN(NNL28*($I$10+1),2)</f>
        <v>65.489999999999995</v>
      </c>
      <c r="NNN28" s="170">
        <f>NNK28*NNM28</f>
        <v>327.45</v>
      </c>
      <c r="NNO28" s="170" t="s">
        <v>148</v>
      </c>
      <c r="NNP28" s="170">
        <v>12376</v>
      </c>
      <c r="NNQ28" s="170" t="s">
        <v>149</v>
      </c>
      <c r="NNR28" s="170" t="s">
        <v>150</v>
      </c>
      <c r="NNS28" s="170">
        <v>5</v>
      </c>
      <c r="NNT28" s="170">
        <v>12.97</v>
      </c>
      <c r="NNU28" s="170">
        <f>ROUNDDOWN(NNT28*($I$10+1),2)</f>
        <v>65.489999999999995</v>
      </c>
      <c r="NNV28" s="170">
        <f>NNS28*NNU28</f>
        <v>327.45</v>
      </c>
      <c r="NNW28" s="170" t="s">
        <v>148</v>
      </c>
      <c r="NNX28" s="170">
        <v>12376</v>
      </c>
      <c r="NNY28" s="170" t="s">
        <v>149</v>
      </c>
      <c r="NNZ28" s="170" t="s">
        <v>150</v>
      </c>
      <c r="NOA28" s="170">
        <v>5</v>
      </c>
      <c r="NOB28" s="170">
        <v>12.97</v>
      </c>
      <c r="NOC28" s="170">
        <f>ROUNDDOWN(NOB28*($I$10+1),2)</f>
        <v>65.489999999999995</v>
      </c>
      <c r="NOD28" s="170">
        <f>NOA28*NOC28</f>
        <v>327.45</v>
      </c>
      <c r="NOE28" s="170" t="s">
        <v>148</v>
      </c>
      <c r="NOF28" s="170">
        <v>12376</v>
      </c>
      <c r="NOG28" s="170" t="s">
        <v>149</v>
      </c>
      <c r="NOH28" s="170" t="s">
        <v>150</v>
      </c>
      <c r="NOI28" s="170">
        <v>5</v>
      </c>
      <c r="NOJ28" s="170">
        <v>12.97</v>
      </c>
      <c r="NOK28" s="170">
        <f>ROUNDDOWN(NOJ28*($I$10+1),2)</f>
        <v>65.489999999999995</v>
      </c>
      <c r="NOL28" s="170">
        <f>NOI28*NOK28</f>
        <v>327.45</v>
      </c>
      <c r="NOM28" s="170" t="s">
        <v>148</v>
      </c>
      <c r="NON28" s="170">
        <v>12376</v>
      </c>
      <c r="NOO28" s="170" t="s">
        <v>149</v>
      </c>
      <c r="NOP28" s="170" t="s">
        <v>150</v>
      </c>
      <c r="NOQ28" s="170">
        <v>5</v>
      </c>
      <c r="NOR28" s="170">
        <v>12.97</v>
      </c>
      <c r="NOS28" s="170">
        <f>ROUNDDOWN(NOR28*($I$10+1),2)</f>
        <v>65.489999999999995</v>
      </c>
      <c r="NOT28" s="170">
        <f>NOQ28*NOS28</f>
        <v>327.45</v>
      </c>
      <c r="NOU28" s="170" t="s">
        <v>148</v>
      </c>
      <c r="NOV28" s="170">
        <v>12376</v>
      </c>
      <c r="NOW28" s="170" t="s">
        <v>149</v>
      </c>
      <c r="NOX28" s="170" t="s">
        <v>150</v>
      </c>
      <c r="NOY28" s="170">
        <v>5</v>
      </c>
      <c r="NOZ28" s="170">
        <v>12.97</v>
      </c>
      <c r="NPA28" s="170">
        <f>ROUNDDOWN(NOZ28*($I$10+1),2)</f>
        <v>65.489999999999995</v>
      </c>
      <c r="NPB28" s="170">
        <f>NOY28*NPA28</f>
        <v>327.45</v>
      </c>
      <c r="NPC28" s="170" t="s">
        <v>148</v>
      </c>
      <c r="NPD28" s="170">
        <v>12376</v>
      </c>
      <c r="NPE28" s="170" t="s">
        <v>149</v>
      </c>
      <c r="NPF28" s="170" t="s">
        <v>150</v>
      </c>
      <c r="NPG28" s="170">
        <v>5</v>
      </c>
      <c r="NPH28" s="170">
        <v>12.97</v>
      </c>
      <c r="NPI28" s="170">
        <f>ROUNDDOWN(NPH28*($I$10+1),2)</f>
        <v>65.489999999999995</v>
      </c>
      <c r="NPJ28" s="170">
        <f>NPG28*NPI28</f>
        <v>327.45</v>
      </c>
      <c r="NPK28" s="170" t="s">
        <v>148</v>
      </c>
      <c r="NPL28" s="170">
        <v>12376</v>
      </c>
      <c r="NPM28" s="170" t="s">
        <v>149</v>
      </c>
      <c r="NPN28" s="170" t="s">
        <v>150</v>
      </c>
      <c r="NPO28" s="170">
        <v>5</v>
      </c>
      <c r="NPP28" s="170">
        <v>12.97</v>
      </c>
      <c r="NPQ28" s="170">
        <f>ROUNDDOWN(NPP28*($I$10+1),2)</f>
        <v>65.489999999999995</v>
      </c>
      <c r="NPR28" s="170">
        <f>NPO28*NPQ28</f>
        <v>327.45</v>
      </c>
      <c r="NPS28" s="170" t="s">
        <v>148</v>
      </c>
      <c r="NPT28" s="170">
        <v>12376</v>
      </c>
      <c r="NPU28" s="170" t="s">
        <v>149</v>
      </c>
      <c r="NPV28" s="170" t="s">
        <v>150</v>
      </c>
      <c r="NPW28" s="170">
        <v>5</v>
      </c>
      <c r="NPX28" s="170">
        <v>12.97</v>
      </c>
      <c r="NPY28" s="170">
        <f>ROUNDDOWN(NPX28*($I$10+1),2)</f>
        <v>65.489999999999995</v>
      </c>
      <c r="NPZ28" s="170">
        <f>NPW28*NPY28</f>
        <v>327.45</v>
      </c>
      <c r="NQA28" s="170" t="s">
        <v>148</v>
      </c>
      <c r="NQB28" s="170">
        <v>12376</v>
      </c>
      <c r="NQC28" s="170" t="s">
        <v>149</v>
      </c>
      <c r="NQD28" s="170" t="s">
        <v>150</v>
      </c>
      <c r="NQE28" s="170">
        <v>5</v>
      </c>
      <c r="NQF28" s="170">
        <v>12.97</v>
      </c>
      <c r="NQG28" s="170">
        <f>ROUNDDOWN(NQF28*($I$10+1),2)</f>
        <v>65.489999999999995</v>
      </c>
      <c r="NQH28" s="170">
        <f>NQE28*NQG28</f>
        <v>327.45</v>
      </c>
      <c r="NQI28" s="170" t="s">
        <v>148</v>
      </c>
      <c r="NQJ28" s="170">
        <v>12376</v>
      </c>
      <c r="NQK28" s="170" t="s">
        <v>149</v>
      </c>
      <c r="NQL28" s="170" t="s">
        <v>150</v>
      </c>
      <c r="NQM28" s="170">
        <v>5</v>
      </c>
      <c r="NQN28" s="170">
        <v>12.97</v>
      </c>
      <c r="NQO28" s="170">
        <f>ROUNDDOWN(NQN28*($I$10+1),2)</f>
        <v>65.489999999999995</v>
      </c>
      <c r="NQP28" s="170">
        <f>NQM28*NQO28</f>
        <v>327.45</v>
      </c>
      <c r="NQQ28" s="170" t="s">
        <v>148</v>
      </c>
      <c r="NQR28" s="170">
        <v>12376</v>
      </c>
      <c r="NQS28" s="170" t="s">
        <v>149</v>
      </c>
      <c r="NQT28" s="170" t="s">
        <v>150</v>
      </c>
      <c r="NQU28" s="170">
        <v>5</v>
      </c>
      <c r="NQV28" s="170">
        <v>12.97</v>
      </c>
      <c r="NQW28" s="170">
        <f>ROUNDDOWN(NQV28*($I$10+1),2)</f>
        <v>65.489999999999995</v>
      </c>
      <c r="NQX28" s="170">
        <f>NQU28*NQW28</f>
        <v>327.45</v>
      </c>
      <c r="NQY28" s="170" t="s">
        <v>148</v>
      </c>
      <c r="NQZ28" s="170">
        <v>12376</v>
      </c>
      <c r="NRA28" s="170" t="s">
        <v>149</v>
      </c>
      <c r="NRB28" s="170" t="s">
        <v>150</v>
      </c>
      <c r="NRC28" s="170">
        <v>5</v>
      </c>
      <c r="NRD28" s="170">
        <v>12.97</v>
      </c>
      <c r="NRE28" s="170">
        <f>ROUNDDOWN(NRD28*($I$10+1),2)</f>
        <v>65.489999999999995</v>
      </c>
      <c r="NRF28" s="170">
        <f>NRC28*NRE28</f>
        <v>327.45</v>
      </c>
      <c r="NRG28" s="170" t="s">
        <v>148</v>
      </c>
      <c r="NRH28" s="170">
        <v>12376</v>
      </c>
      <c r="NRI28" s="170" t="s">
        <v>149</v>
      </c>
      <c r="NRJ28" s="170" t="s">
        <v>150</v>
      </c>
      <c r="NRK28" s="170">
        <v>5</v>
      </c>
      <c r="NRL28" s="170">
        <v>12.97</v>
      </c>
      <c r="NRM28" s="170">
        <f>ROUNDDOWN(NRL28*($I$10+1),2)</f>
        <v>65.489999999999995</v>
      </c>
      <c r="NRN28" s="170">
        <f>NRK28*NRM28</f>
        <v>327.45</v>
      </c>
      <c r="NRO28" s="170" t="s">
        <v>148</v>
      </c>
      <c r="NRP28" s="170">
        <v>12376</v>
      </c>
      <c r="NRQ28" s="170" t="s">
        <v>149</v>
      </c>
      <c r="NRR28" s="170" t="s">
        <v>150</v>
      </c>
      <c r="NRS28" s="170">
        <v>5</v>
      </c>
      <c r="NRT28" s="170">
        <v>12.97</v>
      </c>
      <c r="NRU28" s="170">
        <f>ROUNDDOWN(NRT28*($I$10+1),2)</f>
        <v>65.489999999999995</v>
      </c>
      <c r="NRV28" s="170">
        <f>NRS28*NRU28</f>
        <v>327.45</v>
      </c>
      <c r="NRW28" s="170" t="s">
        <v>148</v>
      </c>
      <c r="NRX28" s="170">
        <v>12376</v>
      </c>
      <c r="NRY28" s="170" t="s">
        <v>149</v>
      </c>
      <c r="NRZ28" s="170" t="s">
        <v>150</v>
      </c>
      <c r="NSA28" s="170">
        <v>5</v>
      </c>
      <c r="NSB28" s="170">
        <v>12.97</v>
      </c>
      <c r="NSC28" s="170">
        <f>ROUNDDOWN(NSB28*($I$10+1),2)</f>
        <v>65.489999999999995</v>
      </c>
      <c r="NSD28" s="170">
        <f>NSA28*NSC28</f>
        <v>327.45</v>
      </c>
      <c r="NSE28" s="170" t="s">
        <v>148</v>
      </c>
      <c r="NSF28" s="170">
        <v>12376</v>
      </c>
      <c r="NSG28" s="170" t="s">
        <v>149</v>
      </c>
      <c r="NSH28" s="170" t="s">
        <v>150</v>
      </c>
      <c r="NSI28" s="170">
        <v>5</v>
      </c>
      <c r="NSJ28" s="170">
        <v>12.97</v>
      </c>
      <c r="NSK28" s="170">
        <f>ROUNDDOWN(NSJ28*($I$10+1),2)</f>
        <v>65.489999999999995</v>
      </c>
      <c r="NSL28" s="170">
        <f>NSI28*NSK28</f>
        <v>327.45</v>
      </c>
      <c r="NSM28" s="170" t="s">
        <v>148</v>
      </c>
      <c r="NSN28" s="170">
        <v>12376</v>
      </c>
      <c r="NSO28" s="170" t="s">
        <v>149</v>
      </c>
      <c r="NSP28" s="170" t="s">
        <v>150</v>
      </c>
      <c r="NSQ28" s="170">
        <v>5</v>
      </c>
      <c r="NSR28" s="170">
        <v>12.97</v>
      </c>
      <c r="NSS28" s="170">
        <f>ROUNDDOWN(NSR28*($I$10+1),2)</f>
        <v>65.489999999999995</v>
      </c>
      <c r="NST28" s="170">
        <f>NSQ28*NSS28</f>
        <v>327.45</v>
      </c>
      <c r="NSU28" s="170" t="s">
        <v>148</v>
      </c>
      <c r="NSV28" s="170">
        <v>12376</v>
      </c>
      <c r="NSW28" s="170" t="s">
        <v>149</v>
      </c>
      <c r="NSX28" s="170" t="s">
        <v>150</v>
      </c>
      <c r="NSY28" s="170">
        <v>5</v>
      </c>
      <c r="NSZ28" s="170">
        <v>12.97</v>
      </c>
      <c r="NTA28" s="170">
        <f>ROUNDDOWN(NSZ28*($I$10+1),2)</f>
        <v>65.489999999999995</v>
      </c>
      <c r="NTB28" s="170">
        <f>NSY28*NTA28</f>
        <v>327.45</v>
      </c>
      <c r="NTC28" s="170" t="s">
        <v>148</v>
      </c>
      <c r="NTD28" s="170">
        <v>12376</v>
      </c>
      <c r="NTE28" s="170" t="s">
        <v>149</v>
      </c>
      <c r="NTF28" s="170" t="s">
        <v>150</v>
      </c>
      <c r="NTG28" s="170">
        <v>5</v>
      </c>
      <c r="NTH28" s="170">
        <v>12.97</v>
      </c>
      <c r="NTI28" s="170">
        <f>ROUNDDOWN(NTH28*($I$10+1),2)</f>
        <v>65.489999999999995</v>
      </c>
      <c r="NTJ28" s="170">
        <f>NTG28*NTI28</f>
        <v>327.45</v>
      </c>
      <c r="NTK28" s="170" t="s">
        <v>148</v>
      </c>
      <c r="NTL28" s="170">
        <v>12376</v>
      </c>
      <c r="NTM28" s="170" t="s">
        <v>149</v>
      </c>
      <c r="NTN28" s="170" t="s">
        <v>150</v>
      </c>
      <c r="NTO28" s="170">
        <v>5</v>
      </c>
      <c r="NTP28" s="170">
        <v>12.97</v>
      </c>
      <c r="NTQ28" s="170">
        <f>ROUNDDOWN(NTP28*($I$10+1),2)</f>
        <v>65.489999999999995</v>
      </c>
      <c r="NTR28" s="170">
        <f>NTO28*NTQ28</f>
        <v>327.45</v>
      </c>
      <c r="NTS28" s="170" t="s">
        <v>148</v>
      </c>
      <c r="NTT28" s="170">
        <v>12376</v>
      </c>
      <c r="NTU28" s="170" t="s">
        <v>149</v>
      </c>
      <c r="NTV28" s="170" t="s">
        <v>150</v>
      </c>
      <c r="NTW28" s="170">
        <v>5</v>
      </c>
      <c r="NTX28" s="170">
        <v>12.97</v>
      </c>
      <c r="NTY28" s="170">
        <f>ROUNDDOWN(NTX28*($I$10+1),2)</f>
        <v>65.489999999999995</v>
      </c>
      <c r="NTZ28" s="170">
        <f>NTW28*NTY28</f>
        <v>327.45</v>
      </c>
      <c r="NUA28" s="170" t="s">
        <v>148</v>
      </c>
      <c r="NUB28" s="170">
        <v>12376</v>
      </c>
      <c r="NUC28" s="170" t="s">
        <v>149</v>
      </c>
      <c r="NUD28" s="170" t="s">
        <v>150</v>
      </c>
      <c r="NUE28" s="170">
        <v>5</v>
      </c>
      <c r="NUF28" s="170">
        <v>12.97</v>
      </c>
      <c r="NUG28" s="170">
        <f>ROUNDDOWN(NUF28*($I$10+1),2)</f>
        <v>65.489999999999995</v>
      </c>
      <c r="NUH28" s="170">
        <f>NUE28*NUG28</f>
        <v>327.45</v>
      </c>
      <c r="NUI28" s="170" t="s">
        <v>148</v>
      </c>
      <c r="NUJ28" s="170">
        <v>12376</v>
      </c>
      <c r="NUK28" s="170" t="s">
        <v>149</v>
      </c>
      <c r="NUL28" s="170" t="s">
        <v>150</v>
      </c>
      <c r="NUM28" s="170">
        <v>5</v>
      </c>
      <c r="NUN28" s="170">
        <v>12.97</v>
      </c>
      <c r="NUO28" s="170">
        <f>ROUNDDOWN(NUN28*($I$10+1),2)</f>
        <v>65.489999999999995</v>
      </c>
      <c r="NUP28" s="170">
        <f>NUM28*NUO28</f>
        <v>327.45</v>
      </c>
      <c r="NUQ28" s="170" t="s">
        <v>148</v>
      </c>
      <c r="NUR28" s="170">
        <v>12376</v>
      </c>
      <c r="NUS28" s="170" t="s">
        <v>149</v>
      </c>
      <c r="NUT28" s="170" t="s">
        <v>150</v>
      </c>
      <c r="NUU28" s="170">
        <v>5</v>
      </c>
      <c r="NUV28" s="170">
        <v>12.97</v>
      </c>
      <c r="NUW28" s="170">
        <f>ROUNDDOWN(NUV28*($I$10+1),2)</f>
        <v>65.489999999999995</v>
      </c>
      <c r="NUX28" s="170">
        <f>NUU28*NUW28</f>
        <v>327.45</v>
      </c>
      <c r="NUY28" s="170" t="s">
        <v>148</v>
      </c>
      <c r="NUZ28" s="170">
        <v>12376</v>
      </c>
      <c r="NVA28" s="170" t="s">
        <v>149</v>
      </c>
      <c r="NVB28" s="170" t="s">
        <v>150</v>
      </c>
      <c r="NVC28" s="170">
        <v>5</v>
      </c>
      <c r="NVD28" s="170">
        <v>12.97</v>
      </c>
      <c r="NVE28" s="170">
        <f>ROUNDDOWN(NVD28*($I$10+1),2)</f>
        <v>65.489999999999995</v>
      </c>
      <c r="NVF28" s="170">
        <f>NVC28*NVE28</f>
        <v>327.45</v>
      </c>
      <c r="NVG28" s="170" t="s">
        <v>148</v>
      </c>
      <c r="NVH28" s="170">
        <v>12376</v>
      </c>
      <c r="NVI28" s="170" t="s">
        <v>149</v>
      </c>
      <c r="NVJ28" s="170" t="s">
        <v>150</v>
      </c>
      <c r="NVK28" s="170">
        <v>5</v>
      </c>
      <c r="NVL28" s="170">
        <v>12.97</v>
      </c>
      <c r="NVM28" s="170">
        <f>ROUNDDOWN(NVL28*($I$10+1),2)</f>
        <v>65.489999999999995</v>
      </c>
      <c r="NVN28" s="170">
        <f>NVK28*NVM28</f>
        <v>327.45</v>
      </c>
      <c r="NVO28" s="170" t="s">
        <v>148</v>
      </c>
      <c r="NVP28" s="170">
        <v>12376</v>
      </c>
      <c r="NVQ28" s="170" t="s">
        <v>149</v>
      </c>
      <c r="NVR28" s="170" t="s">
        <v>150</v>
      </c>
      <c r="NVS28" s="170">
        <v>5</v>
      </c>
      <c r="NVT28" s="170">
        <v>12.97</v>
      </c>
      <c r="NVU28" s="170">
        <f>ROUNDDOWN(NVT28*($I$10+1),2)</f>
        <v>65.489999999999995</v>
      </c>
      <c r="NVV28" s="170">
        <f>NVS28*NVU28</f>
        <v>327.45</v>
      </c>
      <c r="NVW28" s="170" t="s">
        <v>148</v>
      </c>
      <c r="NVX28" s="170">
        <v>12376</v>
      </c>
      <c r="NVY28" s="170" t="s">
        <v>149</v>
      </c>
      <c r="NVZ28" s="170" t="s">
        <v>150</v>
      </c>
      <c r="NWA28" s="170">
        <v>5</v>
      </c>
      <c r="NWB28" s="170">
        <v>12.97</v>
      </c>
      <c r="NWC28" s="170">
        <f>ROUNDDOWN(NWB28*($I$10+1),2)</f>
        <v>65.489999999999995</v>
      </c>
      <c r="NWD28" s="170">
        <f>NWA28*NWC28</f>
        <v>327.45</v>
      </c>
      <c r="NWE28" s="170" t="s">
        <v>148</v>
      </c>
      <c r="NWF28" s="170">
        <v>12376</v>
      </c>
      <c r="NWG28" s="170" t="s">
        <v>149</v>
      </c>
      <c r="NWH28" s="170" t="s">
        <v>150</v>
      </c>
      <c r="NWI28" s="170">
        <v>5</v>
      </c>
      <c r="NWJ28" s="170">
        <v>12.97</v>
      </c>
      <c r="NWK28" s="170">
        <f>ROUNDDOWN(NWJ28*($I$10+1),2)</f>
        <v>65.489999999999995</v>
      </c>
      <c r="NWL28" s="170">
        <f>NWI28*NWK28</f>
        <v>327.45</v>
      </c>
      <c r="NWM28" s="170" t="s">
        <v>148</v>
      </c>
      <c r="NWN28" s="170">
        <v>12376</v>
      </c>
      <c r="NWO28" s="170" t="s">
        <v>149</v>
      </c>
      <c r="NWP28" s="170" t="s">
        <v>150</v>
      </c>
      <c r="NWQ28" s="170">
        <v>5</v>
      </c>
      <c r="NWR28" s="170">
        <v>12.97</v>
      </c>
      <c r="NWS28" s="170">
        <f>ROUNDDOWN(NWR28*($I$10+1),2)</f>
        <v>65.489999999999995</v>
      </c>
      <c r="NWT28" s="170">
        <f>NWQ28*NWS28</f>
        <v>327.45</v>
      </c>
      <c r="NWU28" s="170" t="s">
        <v>148</v>
      </c>
      <c r="NWV28" s="170">
        <v>12376</v>
      </c>
      <c r="NWW28" s="170" t="s">
        <v>149</v>
      </c>
      <c r="NWX28" s="170" t="s">
        <v>150</v>
      </c>
      <c r="NWY28" s="170">
        <v>5</v>
      </c>
      <c r="NWZ28" s="170">
        <v>12.97</v>
      </c>
      <c r="NXA28" s="170">
        <f>ROUNDDOWN(NWZ28*($I$10+1),2)</f>
        <v>65.489999999999995</v>
      </c>
      <c r="NXB28" s="170">
        <f>NWY28*NXA28</f>
        <v>327.45</v>
      </c>
      <c r="NXC28" s="170" t="s">
        <v>148</v>
      </c>
      <c r="NXD28" s="170">
        <v>12376</v>
      </c>
      <c r="NXE28" s="170" t="s">
        <v>149</v>
      </c>
      <c r="NXF28" s="170" t="s">
        <v>150</v>
      </c>
      <c r="NXG28" s="170">
        <v>5</v>
      </c>
      <c r="NXH28" s="170">
        <v>12.97</v>
      </c>
      <c r="NXI28" s="170">
        <f>ROUNDDOWN(NXH28*($I$10+1),2)</f>
        <v>65.489999999999995</v>
      </c>
      <c r="NXJ28" s="170">
        <f>NXG28*NXI28</f>
        <v>327.45</v>
      </c>
      <c r="NXK28" s="170" t="s">
        <v>148</v>
      </c>
      <c r="NXL28" s="170">
        <v>12376</v>
      </c>
      <c r="NXM28" s="170" t="s">
        <v>149</v>
      </c>
      <c r="NXN28" s="170" t="s">
        <v>150</v>
      </c>
      <c r="NXO28" s="170">
        <v>5</v>
      </c>
      <c r="NXP28" s="170">
        <v>12.97</v>
      </c>
      <c r="NXQ28" s="170">
        <f>ROUNDDOWN(NXP28*($I$10+1),2)</f>
        <v>65.489999999999995</v>
      </c>
      <c r="NXR28" s="170">
        <f>NXO28*NXQ28</f>
        <v>327.45</v>
      </c>
      <c r="NXS28" s="170" t="s">
        <v>148</v>
      </c>
      <c r="NXT28" s="170">
        <v>12376</v>
      </c>
      <c r="NXU28" s="170" t="s">
        <v>149</v>
      </c>
      <c r="NXV28" s="170" t="s">
        <v>150</v>
      </c>
      <c r="NXW28" s="170">
        <v>5</v>
      </c>
      <c r="NXX28" s="170">
        <v>12.97</v>
      </c>
      <c r="NXY28" s="170">
        <f>ROUNDDOWN(NXX28*($I$10+1),2)</f>
        <v>65.489999999999995</v>
      </c>
      <c r="NXZ28" s="170">
        <f>NXW28*NXY28</f>
        <v>327.45</v>
      </c>
      <c r="NYA28" s="170" t="s">
        <v>148</v>
      </c>
      <c r="NYB28" s="170">
        <v>12376</v>
      </c>
      <c r="NYC28" s="170" t="s">
        <v>149</v>
      </c>
      <c r="NYD28" s="170" t="s">
        <v>150</v>
      </c>
      <c r="NYE28" s="170">
        <v>5</v>
      </c>
      <c r="NYF28" s="170">
        <v>12.97</v>
      </c>
      <c r="NYG28" s="170">
        <f>ROUNDDOWN(NYF28*($I$10+1),2)</f>
        <v>65.489999999999995</v>
      </c>
      <c r="NYH28" s="170">
        <f>NYE28*NYG28</f>
        <v>327.45</v>
      </c>
      <c r="NYI28" s="170" t="s">
        <v>148</v>
      </c>
      <c r="NYJ28" s="170">
        <v>12376</v>
      </c>
      <c r="NYK28" s="170" t="s">
        <v>149</v>
      </c>
      <c r="NYL28" s="170" t="s">
        <v>150</v>
      </c>
      <c r="NYM28" s="170">
        <v>5</v>
      </c>
      <c r="NYN28" s="170">
        <v>12.97</v>
      </c>
      <c r="NYO28" s="170">
        <f>ROUNDDOWN(NYN28*($I$10+1),2)</f>
        <v>65.489999999999995</v>
      </c>
      <c r="NYP28" s="170">
        <f>NYM28*NYO28</f>
        <v>327.45</v>
      </c>
      <c r="NYQ28" s="170" t="s">
        <v>148</v>
      </c>
      <c r="NYR28" s="170">
        <v>12376</v>
      </c>
      <c r="NYS28" s="170" t="s">
        <v>149</v>
      </c>
      <c r="NYT28" s="170" t="s">
        <v>150</v>
      </c>
      <c r="NYU28" s="170">
        <v>5</v>
      </c>
      <c r="NYV28" s="170">
        <v>12.97</v>
      </c>
      <c r="NYW28" s="170">
        <f>ROUNDDOWN(NYV28*($I$10+1),2)</f>
        <v>65.489999999999995</v>
      </c>
      <c r="NYX28" s="170">
        <f>NYU28*NYW28</f>
        <v>327.45</v>
      </c>
      <c r="NYY28" s="170" t="s">
        <v>148</v>
      </c>
      <c r="NYZ28" s="170">
        <v>12376</v>
      </c>
      <c r="NZA28" s="170" t="s">
        <v>149</v>
      </c>
      <c r="NZB28" s="170" t="s">
        <v>150</v>
      </c>
      <c r="NZC28" s="170">
        <v>5</v>
      </c>
      <c r="NZD28" s="170">
        <v>12.97</v>
      </c>
      <c r="NZE28" s="170">
        <f>ROUNDDOWN(NZD28*($I$10+1),2)</f>
        <v>65.489999999999995</v>
      </c>
      <c r="NZF28" s="170">
        <f>NZC28*NZE28</f>
        <v>327.45</v>
      </c>
      <c r="NZG28" s="170" t="s">
        <v>148</v>
      </c>
      <c r="NZH28" s="170">
        <v>12376</v>
      </c>
      <c r="NZI28" s="170" t="s">
        <v>149</v>
      </c>
      <c r="NZJ28" s="170" t="s">
        <v>150</v>
      </c>
      <c r="NZK28" s="170">
        <v>5</v>
      </c>
      <c r="NZL28" s="170">
        <v>12.97</v>
      </c>
      <c r="NZM28" s="170">
        <f>ROUNDDOWN(NZL28*($I$10+1),2)</f>
        <v>65.489999999999995</v>
      </c>
      <c r="NZN28" s="170">
        <f>NZK28*NZM28</f>
        <v>327.45</v>
      </c>
      <c r="NZO28" s="170" t="s">
        <v>148</v>
      </c>
      <c r="NZP28" s="170">
        <v>12376</v>
      </c>
      <c r="NZQ28" s="170" t="s">
        <v>149</v>
      </c>
      <c r="NZR28" s="170" t="s">
        <v>150</v>
      </c>
      <c r="NZS28" s="170">
        <v>5</v>
      </c>
      <c r="NZT28" s="170">
        <v>12.97</v>
      </c>
      <c r="NZU28" s="170">
        <f>ROUNDDOWN(NZT28*($I$10+1),2)</f>
        <v>65.489999999999995</v>
      </c>
      <c r="NZV28" s="170">
        <f>NZS28*NZU28</f>
        <v>327.45</v>
      </c>
      <c r="NZW28" s="170" t="s">
        <v>148</v>
      </c>
      <c r="NZX28" s="170">
        <v>12376</v>
      </c>
      <c r="NZY28" s="170" t="s">
        <v>149</v>
      </c>
      <c r="NZZ28" s="170" t="s">
        <v>150</v>
      </c>
      <c r="OAA28" s="170">
        <v>5</v>
      </c>
      <c r="OAB28" s="170">
        <v>12.97</v>
      </c>
      <c r="OAC28" s="170">
        <f>ROUNDDOWN(OAB28*($I$10+1),2)</f>
        <v>65.489999999999995</v>
      </c>
      <c r="OAD28" s="170">
        <f>OAA28*OAC28</f>
        <v>327.45</v>
      </c>
      <c r="OAE28" s="170" t="s">
        <v>148</v>
      </c>
      <c r="OAF28" s="170">
        <v>12376</v>
      </c>
      <c r="OAG28" s="170" t="s">
        <v>149</v>
      </c>
      <c r="OAH28" s="170" t="s">
        <v>150</v>
      </c>
      <c r="OAI28" s="170">
        <v>5</v>
      </c>
      <c r="OAJ28" s="170">
        <v>12.97</v>
      </c>
      <c r="OAK28" s="170">
        <f>ROUNDDOWN(OAJ28*($I$10+1),2)</f>
        <v>65.489999999999995</v>
      </c>
      <c r="OAL28" s="170">
        <f>OAI28*OAK28</f>
        <v>327.45</v>
      </c>
      <c r="OAM28" s="170" t="s">
        <v>148</v>
      </c>
      <c r="OAN28" s="170">
        <v>12376</v>
      </c>
      <c r="OAO28" s="170" t="s">
        <v>149</v>
      </c>
      <c r="OAP28" s="170" t="s">
        <v>150</v>
      </c>
      <c r="OAQ28" s="170">
        <v>5</v>
      </c>
      <c r="OAR28" s="170">
        <v>12.97</v>
      </c>
      <c r="OAS28" s="170">
        <f>ROUNDDOWN(OAR28*($I$10+1),2)</f>
        <v>65.489999999999995</v>
      </c>
      <c r="OAT28" s="170">
        <f>OAQ28*OAS28</f>
        <v>327.45</v>
      </c>
      <c r="OAU28" s="170" t="s">
        <v>148</v>
      </c>
      <c r="OAV28" s="170">
        <v>12376</v>
      </c>
      <c r="OAW28" s="170" t="s">
        <v>149</v>
      </c>
      <c r="OAX28" s="170" t="s">
        <v>150</v>
      </c>
      <c r="OAY28" s="170">
        <v>5</v>
      </c>
      <c r="OAZ28" s="170">
        <v>12.97</v>
      </c>
      <c r="OBA28" s="170">
        <f>ROUNDDOWN(OAZ28*($I$10+1),2)</f>
        <v>65.489999999999995</v>
      </c>
      <c r="OBB28" s="170">
        <f>OAY28*OBA28</f>
        <v>327.45</v>
      </c>
      <c r="OBC28" s="170" t="s">
        <v>148</v>
      </c>
      <c r="OBD28" s="170">
        <v>12376</v>
      </c>
      <c r="OBE28" s="170" t="s">
        <v>149</v>
      </c>
      <c r="OBF28" s="170" t="s">
        <v>150</v>
      </c>
      <c r="OBG28" s="170">
        <v>5</v>
      </c>
      <c r="OBH28" s="170">
        <v>12.97</v>
      </c>
      <c r="OBI28" s="170">
        <f>ROUNDDOWN(OBH28*($I$10+1),2)</f>
        <v>65.489999999999995</v>
      </c>
      <c r="OBJ28" s="170">
        <f>OBG28*OBI28</f>
        <v>327.45</v>
      </c>
      <c r="OBK28" s="170" t="s">
        <v>148</v>
      </c>
      <c r="OBL28" s="170">
        <v>12376</v>
      </c>
      <c r="OBM28" s="170" t="s">
        <v>149</v>
      </c>
      <c r="OBN28" s="170" t="s">
        <v>150</v>
      </c>
      <c r="OBO28" s="170">
        <v>5</v>
      </c>
      <c r="OBP28" s="170">
        <v>12.97</v>
      </c>
      <c r="OBQ28" s="170">
        <f>ROUNDDOWN(OBP28*($I$10+1),2)</f>
        <v>65.489999999999995</v>
      </c>
      <c r="OBR28" s="170">
        <f>OBO28*OBQ28</f>
        <v>327.45</v>
      </c>
      <c r="OBS28" s="170" t="s">
        <v>148</v>
      </c>
      <c r="OBT28" s="170">
        <v>12376</v>
      </c>
      <c r="OBU28" s="170" t="s">
        <v>149</v>
      </c>
      <c r="OBV28" s="170" t="s">
        <v>150</v>
      </c>
      <c r="OBW28" s="170">
        <v>5</v>
      </c>
      <c r="OBX28" s="170">
        <v>12.97</v>
      </c>
      <c r="OBY28" s="170">
        <f>ROUNDDOWN(OBX28*($I$10+1),2)</f>
        <v>65.489999999999995</v>
      </c>
      <c r="OBZ28" s="170">
        <f>OBW28*OBY28</f>
        <v>327.45</v>
      </c>
      <c r="OCA28" s="170" t="s">
        <v>148</v>
      </c>
      <c r="OCB28" s="170">
        <v>12376</v>
      </c>
      <c r="OCC28" s="170" t="s">
        <v>149</v>
      </c>
      <c r="OCD28" s="170" t="s">
        <v>150</v>
      </c>
      <c r="OCE28" s="170">
        <v>5</v>
      </c>
      <c r="OCF28" s="170">
        <v>12.97</v>
      </c>
      <c r="OCG28" s="170">
        <f>ROUNDDOWN(OCF28*($I$10+1),2)</f>
        <v>65.489999999999995</v>
      </c>
      <c r="OCH28" s="170">
        <f>OCE28*OCG28</f>
        <v>327.45</v>
      </c>
      <c r="OCI28" s="170" t="s">
        <v>148</v>
      </c>
      <c r="OCJ28" s="170">
        <v>12376</v>
      </c>
      <c r="OCK28" s="170" t="s">
        <v>149</v>
      </c>
      <c r="OCL28" s="170" t="s">
        <v>150</v>
      </c>
      <c r="OCM28" s="170">
        <v>5</v>
      </c>
      <c r="OCN28" s="170">
        <v>12.97</v>
      </c>
      <c r="OCO28" s="170">
        <f>ROUNDDOWN(OCN28*($I$10+1),2)</f>
        <v>65.489999999999995</v>
      </c>
      <c r="OCP28" s="170">
        <f>OCM28*OCO28</f>
        <v>327.45</v>
      </c>
      <c r="OCQ28" s="170" t="s">
        <v>148</v>
      </c>
      <c r="OCR28" s="170">
        <v>12376</v>
      </c>
      <c r="OCS28" s="170" t="s">
        <v>149</v>
      </c>
      <c r="OCT28" s="170" t="s">
        <v>150</v>
      </c>
      <c r="OCU28" s="170">
        <v>5</v>
      </c>
      <c r="OCV28" s="170">
        <v>12.97</v>
      </c>
      <c r="OCW28" s="170">
        <f>ROUNDDOWN(OCV28*($I$10+1),2)</f>
        <v>65.489999999999995</v>
      </c>
      <c r="OCX28" s="170">
        <f>OCU28*OCW28</f>
        <v>327.45</v>
      </c>
      <c r="OCY28" s="170" t="s">
        <v>148</v>
      </c>
      <c r="OCZ28" s="170">
        <v>12376</v>
      </c>
      <c r="ODA28" s="170" t="s">
        <v>149</v>
      </c>
      <c r="ODB28" s="170" t="s">
        <v>150</v>
      </c>
      <c r="ODC28" s="170">
        <v>5</v>
      </c>
      <c r="ODD28" s="170">
        <v>12.97</v>
      </c>
      <c r="ODE28" s="170">
        <f>ROUNDDOWN(ODD28*($I$10+1),2)</f>
        <v>65.489999999999995</v>
      </c>
      <c r="ODF28" s="170">
        <f>ODC28*ODE28</f>
        <v>327.45</v>
      </c>
      <c r="ODG28" s="170" t="s">
        <v>148</v>
      </c>
      <c r="ODH28" s="170">
        <v>12376</v>
      </c>
      <c r="ODI28" s="170" t="s">
        <v>149</v>
      </c>
      <c r="ODJ28" s="170" t="s">
        <v>150</v>
      </c>
      <c r="ODK28" s="170">
        <v>5</v>
      </c>
      <c r="ODL28" s="170">
        <v>12.97</v>
      </c>
      <c r="ODM28" s="170">
        <f>ROUNDDOWN(ODL28*($I$10+1),2)</f>
        <v>65.489999999999995</v>
      </c>
      <c r="ODN28" s="170">
        <f>ODK28*ODM28</f>
        <v>327.45</v>
      </c>
      <c r="ODO28" s="170" t="s">
        <v>148</v>
      </c>
      <c r="ODP28" s="170">
        <v>12376</v>
      </c>
      <c r="ODQ28" s="170" t="s">
        <v>149</v>
      </c>
      <c r="ODR28" s="170" t="s">
        <v>150</v>
      </c>
      <c r="ODS28" s="170">
        <v>5</v>
      </c>
      <c r="ODT28" s="170">
        <v>12.97</v>
      </c>
      <c r="ODU28" s="170">
        <f>ROUNDDOWN(ODT28*($I$10+1),2)</f>
        <v>65.489999999999995</v>
      </c>
      <c r="ODV28" s="170">
        <f>ODS28*ODU28</f>
        <v>327.45</v>
      </c>
      <c r="ODW28" s="170" t="s">
        <v>148</v>
      </c>
      <c r="ODX28" s="170">
        <v>12376</v>
      </c>
      <c r="ODY28" s="170" t="s">
        <v>149</v>
      </c>
      <c r="ODZ28" s="170" t="s">
        <v>150</v>
      </c>
      <c r="OEA28" s="170">
        <v>5</v>
      </c>
      <c r="OEB28" s="170">
        <v>12.97</v>
      </c>
      <c r="OEC28" s="170">
        <f>ROUNDDOWN(OEB28*($I$10+1),2)</f>
        <v>65.489999999999995</v>
      </c>
      <c r="OED28" s="170">
        <f>OEA28*OEC28</f>
        <v>327.45</v>
      </c>
      <c r="OEE28" s="170" t="s">
        <v>148</v>
      </c>
      <c r="OEF28" s="170">
        <v>12376</v>
      </c>
      <c r="OEG28" s="170" t="s">
        <v>149</v>
      </c>
      <c r="OEH28" s="170" t="s">
        <v>150</v>
      </c>
      <c r="OEI28" s="170">
        <v>5</v>
      </c>
      <c r="OEJ28" s="170">
        <v>12.97</v>
      </c>
      <c r="OEK28" s="170">
        <f>ROUNDDOWN(OEJ28*($I$10+1),2)</f>
        <v>65.489999999999995</v>
      </c>
      <c r="OEL28" s="170">
        <f>OEI28*OEK28</f>
        <v>327.45</v>
      </c>
      <c r="OEM28" s="170" t="s">
        <v>148</v>
      </c>
      <c r="OEN28" s="170">
        <v>12376</v>
      </c>
      <c r="OEO28" s="170" t="s">
        <v>149</v>
      </c>
      <c r="OEP28" s="170" t="s">
        <v>150</v>
      </c>
      <c r="OEQ28" s="170">
        <v>5</v>
      </c>
      <c r="OER28" s="170">
        <v>12.97</v>
      </c>
      <c r="OES28" s="170">
        <f>ROUNDDOWN(OER28*($I$10+1),2)</f>
        <v>65.489999999999995</v>
      </c>
      <c r="OET28" s="170">
        <f>OEQ28*OES28</f>
        <v>327.45</v>
      </c>
      <c r="OEU28" s="170" t="s">
        <v>148</v>
      </c>
      <c r="OEV28" s="170">
        <v>12376</v>
      </c>
      <c r="OEW28" s="170" t="s">
        <v>149</v>
      </c>
      <c r="OEX28" s="170" t="s">
        <v>150</v>
      </c>
      <c r="OEY28" s="170">
        <v>5</v>
      </c>
      <c r="OEZ28" s="170">
        <v>12.97</v>
      </c>
      <c r="OFA28" s="170">
        <f>ROUNDDOWN(OEZ28*($I$10+1),2)</f>
        <v>65.489999999999995</v>
      </c>
      <c r="OFB28" s="170">
        <f>OEY28*OFA28</f>
        <v>327.45</v>
      </c>
      <c r="OFC28" s="170" t="s">
        <v>148</v>
      </c>
      <c r="OFD28" s="170">
        <v>12376</v>
      </c>
      <c r="OFE28" s="170" t="s">
        <v>149</v>
      </c>
      <c r="OFF28" s="170" t="s">
        <v>150</v>
      </c>
      <c r="OFG28" s="170">
        <v>5</v>
      </c>
      <c r="OFH28" s="170">
        <v>12.97</v>
      </c>
      <c r="OFI28" s="170">
        <f>ROUNDDOWN(OFH28*($I$10+1),2)</f>
        <v>65.489999999999995</v>
      </c>
      <c r="OFJ28" s="170">
        <f>OFG28*OFI28</f>
        <v>327.45</v>
      </c>
      <c r="OFK28" s="170" t="s">
        <v>148</v>
      </c>
      <c r="OFL28" s="170">
        <v>12376</v>
      </c>
      <c r="OFM28" s="170" t="s">
        <v>149</v>
      </c>
      <c r="OFN28" s="170" t="s">
        <v>150</v>
      </c>
      <c r="OFO28" s="170">
        <v>5</v>
      </c>
      <c r="OFP28" s="170">
        <v>12.97</v>
      </c>
      <c r="OFQ28" s="170">
        <f>ROUNDDOWN(OFP28*($I$10+1),2)</f>
        <v>65.489999999999995</v>
      </c>
      <c r="OFR28" s="170">
        <f>OFO28*OFQ28</f>
        <v>327.45</v>
      </c>
      <c r="OFS28" s="170" t="s">
        <v>148</v>
      </c>
      <c r="OFT28" s="170">
        <v>12376</v>
      </c>
      <c r="OFU28" s="170" t="s">
        <v>149</v>
      </c>
      <c r="OFV28" s="170" t="s">
        <v>150</v>
      </c>
      <c r="OFW28" s="170">
        <v>5</v>
      </c>
      <c r="OFX28" s="170">
        <v>12.97</v>
      </c>
      <c r="OFY28" s="170">
        <f>ROUNDDOWN(OFX28*($I$10+1),2)</f>
        <v>65.489999999999995</v>
      </c>
      <c r="OFZ28" s="170">
        <f>OFW28*OFY28</f>
        <v>327.45</v>
      </c>
      <c r="OGA28" s="170" t="s">
        <v>148</v>
      </c>
      <c r="OGB28" s="170">
        <v>12376</v>
      </c>
      <c r="OGC28" s="170" t="s">
        <v>149</v>
      </c>
      <c r="OGD28" s="170" t="s">
        <v>150</v>
      </c>
      <c r="OGE28" s="170">
        <v>5</v>
      </c>
      <c r="OGF28" s="170">
        <v>12.97</v>
      </c>
      <c r="OGG28" s="170">
        <f>ROUNDDOWN(OGF28*($I$10+1),2)</f>
        <v>65.489999999999995</v>
      </c>
      <c r="OGH28" s="170">
        <f>OGE28*OGG28</f>
        <v>327.45</v>
      </c>
      <c r="OGI28" s="170" t="s">
        <v>148</v>
      </c>
      <c r="OGJ28" s="170">
        <v>12376</v>
      </c>
      <c r="OGK28" s="170" t="s">
        <v>149</v>
      </c>
      <c r="OGL28" s="170" t="s">
        <v>150</v>
      </c>
      <c r="OGM28" s="170">
        <v>5</v>
      </c>
      <c r="OGN28" s="170">
        <v>12.97</v>
      </c>
      <c r="OGO28" s="170">
        <f>ROUNDDOWN(OGN28*($I$10+1),2)</f>
        <v>65.489999999999995</v>
      </c>
      <c r="OGP28" s="170">
        <f>OGM28*OGO28</f>
        <v>327.45</v>
      </c>
      <c r="OGQ28" s="170" t="s">
        <v>148</v>
      </c>
      <c r="OGR28" s="170">
        <v>12376</v>
      </c>
      <c r="OGS28" s="170" t="s">
        <v>149</v>
      </c>
      <c r="OGT28" s="170" t="s">
        <v>150</v>
      </c>
      <c r="OGU28" s="170">
        <v>5</v>
      </c>
      <c r="OGV28" s="170">
        <v>12.97</v>
      </c>
      <c r="OGW28" s="170">
        <f>ROUNDDOWN(OGV28*($I$10+1),2)</f>
        <v>65.489999999999995</v>
      </c>
      <c r="OGX28" s="170">
        <f>OGU28*OGW28</f>
        <v>327.45</v>
      </c>
      <c r="OGY28" s="170" t="s">
        <v>148</v>
      </c>
      <c r="OGZ28" s="170">
        <v>12376</v>
      </c>
      <c r="OHA28" s="170" t="s">
        <v>149</v>
      </c>
      <c r="OHB28" s="170" t="s">
        <v>150</v>
      </c>
      <c r="OHC28" s="170">
        <v>5</v>
      </c>
      <c r="OHD28" s="170">
        <v>12.97</v>
      </c>
      <c r="OHE28" s="170">
        <f>ROUNDDOWN(OHD28*($I$10+1),2)</f>
        <v>65.489999999999995</v>
      </c>
      <c r="OHF28" s="170">
        <f>OHC28*OHE28</f>
        <v>327.45</v>
      </c>
      <c r="OHG28" s="170" t="s">
        <v>148</v>
      </c>
      <c r="OHH28" s="170">
        <v>12376</v>
      </c>
      <c r="OHI28" s="170" t="s">
        <v>149</v>
      </c>
      <c r="OHJ28" s="170" t="s">
        <v>150</v>
      </c>
      <c r="OHK28" s="170">
        <v>5</v>
      </c>
      <c r="OHL28" s="170">
        <v>12.97</v>
      </c>
      <c r="OHM28" s="170">
        <f>ROUNDDOWN(OHL28*($I$10+1),2)</f>
        <v>65.489999999999995</v>
      </c>
      <c r="OHN28" s="170">
        <f>OHK28*OHM28</f>
        <v>327.45</v>
      </c>
      <c r="OHO28" s="170" t="s">
        <v>148</v>
      </c>
      <c r="OHP28" s="170">
        <v>12376</v>
      </c>
      <c r="OHQ28" s="170" t="s">
        <v>149</v>
      </c>
      <c r="OHR28" s="170" t="s">
        <v>150</v>
      </c>
      <c r="OHS28" s="170">
        <v>5</v>
      </c>
      <c r="OHT28" s="170">
        <v>12.97</v>
      </c>
      <c r="OHU28" s="170">
        <f>ROUNDDOWN(OHT28*($I$10+1),2)</f>
        <v>65.489999999999995</v>
      </c>
      <c r="OHV28" s="170">
        <f>OHS28*OHU28</f>
        <v>327.45</v>
      </c>
      <c r="OHW28" s="170" t="s">
        <v>148</v>
      </c>
      <c r="OHX28" s="170">
        <v>12376</v>
      </c>
      <c r="OHY28" s="170" t="s">
        <v>149</v>
      </c>
      <c r="OHZ28" s="170" t="s">
        <v>150</v>
      </c>
      <c r="OIA28" s="170">
        <v>5</v>
      </c>
      <c r="OIB28" s="170">
        <v>12.97</v>
      </c>
      <c r="OIC28" s="170">
        <f>ROUNDDOWN(OIB28*($I$10+1),2)</f>
        <v>65.489999999999995</v>
      </c>
      <c r="OID28" s="170">
        <f>OIA28*OIC28</f>
        <v>327.45</v>
      </c>
      <c r="OIE28" s="170" t="s">
        <v>148</v>
      </c>
      <c r="OIF28" s="170">
        <v>12376</v>
      </c>
      <c r="OIG28" s="170" t="s">
        <v>149</v>
      </c>
      <c r="OIH28" s="170" t="s">
        <v>150</v>
      </c>
      <c r="OII28" s="170">
        <v>5</v>
      </c>
      <c r="OIJ28" s="170">
        <v>12.97</v>
      </c>
      <c r="OIK28" s="170">
        <f>ROUNDDOWN(OIJ28*($I$10+1),2)</f>
        <v>65.489999999999995</v>
      </c>
      <c r="OIL28" s="170">
        <f>OII28*OIK28</f>
        <v>327.45</v>
      </c>
      <c r="OIM28" s="170" t="s">
        <v>148</v>
      </c>
      <c r="OIN28" s="170">
        <v>12376</v>
      </c>
      <c r="OIO28" s="170" t="s">
        <v>149</v>
      </c>
      <c r="OIP28" s="170" t="s">
        <v>150</v>
      </c>
      <c r="OIQ28" s="170">
        <v>5</v>
      </c>
      <c r="OIR28" s="170">
        <v>12.97</v>
      </c>
      <c r="OIS28" s="170">
        <f>ROUNDDOWN(OIR28*($I$10+1),2)</f>
        <v>65.489999999999995</v>
      </c>
      <c r="OIT28" s="170">
        <f>OIQ28*OIS28</f>
        <v>327.45</v>
      </c>
      <c r="OIU28" s="170" t="s">
        <v>148</v>
      </c>
      <c r="OIV28" s="170">
        <v>12376</v>
      </c>
      <c r="OIW28" s="170" t="s">
        <v>149</v>
      </c>
      <c r="OIX28" s="170" t="s">
        <v>150</v>
      </c>
      <c r="OIY28" s="170">
        <v>5</v>
      </c>
      <c r="OIZ28" s="170">
        <v>12.97</v>
      </c>
      <c r="OJA28" s="170">
        <f>ROUNDDOWN(OIZ28*($I$10+1),2)</f>
        <v>65.489999999999995</v>
      </c>
      <c r="OJB28" s="170">
        <f>OIY28*OJA28</f>
        <v>327.45</v>
      </c>
      <c r="OJC28" s="170" t="s">
        <v>148</v>
      </c>
      <c r="OJD28" s="170">
        <v>12376</v>
      </c>
      <c r="OJE28" s="170" t="s">
        <v>149</v>
      </c>
      <c r="OJF28" s="170" t="s">
        <v>150</v>
      </c>
      <c r="OJG28" s="170">
        <v>5</v>
      </c>
      <c r="OJH28" s="170">
        <v>12.97</v>
      </c>
      <c r="OJI28" s="170">
        <f>ROUNDDOWN(OJH28*($I$10+1),2)</f>
        <v>65.489999999999995</v>
      </c>
      <c r="OJJ28" s="170">
        <f>OJG28*OJI28</f>
        <v>327.45</v>
      </c>
      <c r="OJK28" s="170" t="s">
        <v>148</v>
      </c>
      <c r="OJL28" s="170">
        <v>12376</v>
      </c>
      <c r="OJM28" s="170" t="s">
        <v>149</v>
      </c>
      <c r="OJN28" s="170" t="s">
        <v>150</v>
      </c>
      <c r="OJO28" s="170">
        <v>5</v>
      </c>
      <c r="OJP28" s="170">
        <v>12.97</v>
      </c>
      <c r="OJQ28" s="170">
        <f>ROUNDDOWN(OJP28*($I$10+1),2)</f>
        <v>65.489999999999995</v>
      </c>
      <c r="OJR28" s="170">
        <f>OJO28*OJQ28</f>
        <v>327.45</v>
      </c>
      <c r="OJS28" s="170" t="s">
        <v>148</v>
      </c>
      <c r="OJT28" s="170">
        <v>12376</v>
      </c>
      <c r="OJU28" s="170" t="s">
        <v>149</v>
      </c>
      <c r="OJV28" s="170" t="s">
        <v>150</v>
      </c>
      <c r="OJW28" s="170">
        <v>5</v>
      </c>
      <c r="OJX28" s="170">
        <v>12.97</v>
      </c>
      <c r="OJY28" s="170">
        <f>ROUNDDOWN(OJX28*($I$10+1),2)</f>
        <v>65.489999999999995</v>
      </c>
      <c r="OJZ28" s="170">
        <f>OJW28*OJY28</f>
        <v>327.45</v>
      </c>
      <c r="OKA28" s="170" t="s">
        <v>148</v>
      </c>
      <c r="OKB28" s="170">
        <v>12376</v>
      </c>
      <c r="OKC28" s="170" t="s">
        <v>149</v>
      </c>
      <c r="OKD28" s="170" t="s">
        <v>150</v>
      </c>
      <c r="OKE28" s="170">
        <v>5</v>
      </c>
      <c r="OKF28" s="170">
        <v>12.97</v>
      </c>
      <c r="OKG28" s="170">
        <f>ROUNDDOWN(OKF28*($I$10+1),2)</f>
        <v>65.489999999999995</v>
      </c>
      <c r="OKH28" s="170">
        <f>OKE28*OKG28</f>
        <v>327.45</v>
      </c>
      <c r="OKI28" s="170" t="s">
        <v>148</v>
      </c>
      <c r="OKJ28" s="170">
        <v>12376</v>
      </c>
      <c r="OKK28" s="170" t="s">
        <v>149</v>
      </c>
      <c r="OKL28" s="170" t="s">
        <v>150</v>
      </c>
      <c r="OKM28" s="170">
        <v>5</v>
      </c>
      <c r="OKN28" s="170">
        <v>12.97</v>
      </c>
      <c r="OKO28" s="170">
        <f>ROUNDDOWN(OKN28*($I$10+1),2)</f>
        <v>65.489999999999995</v>
      </c>
      <c r="OKP28" s="170">
        <f>OKM28*OKO28</f>
        <v>327.45</v>
      </c>
      <c r="OKQ28" s="170" t="s">
        <v>148</v>
      </c>
      <c r="OKR28" s="170">
        <v>12376</v>
      </c>
      <c r="OKS28" s="170" t="s">
        <v>149</v>
      </c>
      <c r="OKT28" s="170" t="s">
        <v>150</v>
      </c>
      <c r="OKU28" s="170">
        <v>5</v>
      </c>
      <c r="OKV28" s="170">
        <v>12.97</v>
      </c>
      <c r="OKW28" s="170">
        <f>ROUNDDOWN(OKV28*($I$10+1),2)</f>
        <v>65.489999999999995</v>
      </c>
      <c r="OKX28" s="170">
        <f>OKU28*OKW28</f>
        <v>327.45</v>
      </c>
      <c r="OKY28" s="170" t="s">
        <v>148</v>
      </c>
      <c r="OKZ28" s="170">
        <v>12376</v>
      </c>
      <c r="OLA28" s="170" t="s">
        <v>149</v>
      </c>
      <c r="OLB28" s="170" t="s">
        <v>150</v>
      </c>
      <c r="OLC28" s="170">
        <v>5</v>
      </c>
      <c r="OLD28" s="170">
        <v>12.97</v>
      </c>
      <c r="OLE28" s="170">
        <f>ROUNDDOWN(OLD28*($I$10+1),2)</f>
        <v>65.489999999999995</v>
      </c>
      <c r="OLF28" s="170">
        <f>OLC28*OLE28</f>
        <v>327.45</v>
      </c>
      <c r="OLG28" s="170" t="s">
        <v>148</v>
      </c>
      <c r="OLH28" s="170">
        <v>12376</v>
      </c>
      <c r="OLI28" s="170" t="s">
        <v>149</v>
      </c>
      <c r="OLJ28" s="170" t="s">
        <v>150</v>
      </c>
      <c r="OLK28" s="170">
        <v>5</v>
      </c>
      <c r="OLL28" s="170">
        <v>12.97</v>
      </c>
      <c r="OLM28" s="170">
        <f>ROUNDDOWN(OLL28*($I$10+1),2)</f>
        <v>65.489999999999995</v>
      </c>
      <c r="OLN28" s="170">
        <f>OLK28*OLM28</f>
        <v>327.45</v>
      </c>
      <c r="OLO28" s="170" t="s">
        <v>148</v>
      </c>
      <c r="OLP28" s="170">
        <v>12376</v>
      </c>
      <c r="OLQ28" s="170" t="s">
        <v>149</v>
      </c>
      <c r="OLR28" s="170" t="s">
        <v>150</v>
      </c>
      <c r="OLS28" s="170">
        <v>5</v>
      </c>
      <c r="OLT28" s="170">
        <v>12.97</v>
      </c>
      <c r="OLU28" s="170">
        <f>ROUNDDOWN(OLT28*($I$10+1),2)</f>
        <v>65.489999999999995</v>
      </c>
      <c r="OLV28" s="170">
        <f>OLS28*OLU28</f>
        <v>327.45</v>
      </c>
      <c r="OLW28" s="170" t="s">
        <v>148</v>
      </c>
      <c r="OLX28" s="170">
        <v>12376</v>
      </c>
      <c r="OLY28" s="170" t="s">
        <v>149</v>
      </c>
      <c r="OLZ28" s="170" t="s">
        <v>150</v>
      </c>
      <c r="OMA28" s="170">
        <v>5</v>
      </c>
      <c r="OMB28" s="170">
        <v>12.97</v>
      </c>
      <c r="OMC28" s="170">
        <f>ROUNDDOWN(OMB28*($I$10+1),2)</f>
        <v>65.489999999999995</v>
      </c>
      <c r="OMD28" s="170">
        <f>OMA28*OMC28</f>
        <v>327.45</v>
      </c>
      <c r="OME28" s="170" t="s">
        <v>148</v>
      </c>
      <c r="OMF28" s="170">
        <v>12376</v>
      </c>
      <c r="OMG28" s="170" t="s">
        <v>149</v>
      </c>
      <c r="OMH28" s="170" t="s">
        <v>150</v>
      </c>
      <c r="OMI28" s="170">
        <v>5</v>
      </c>
      <c r="OMJ28" s="170">
        <v>12.97</v>
      </c>
      <c r="OMK28" s="170">
        <f>ROUNDDOWN(OMJ28*($I$10+1),2)</f>
        <v>65.489999999999995</v>
      </c>
      <c r="OML28" s="170">
        <f>OMI28*OMK28</f>
        <v>327.45</v>
      </c>
      <c r="OMM28" s="170" t="s">
        <v>148</v>
      </c>
      <c r="OMN28" s="170">
        <v>12376</v>
      </c>
      <c r="OMO28" s="170" t="s">
        <v>149</v>
      </c>
      <c r="OMP28" s="170" t="s">
        <v>150</v>
      </c>
      <c r="OMQ28" s="170">
        <v>5</v>
      </c>
      <c r="OMR28" s="170">
        <v>12.97</v>
      </c>
      <c r="OMS28" s="170">
        <f>ROUNDDOWN(OMR28*($I$10+1),2)</f>
        <v>65.489999999999995</v>
      </c>
      <c r="OMT28" s="170">
        <f>OMQ28*OMS28</f>
        <v>327.45</v>
      </c>
      <c r="OMU28" s="170" t="s">
        <v>148</v>
      </c>
      <c r="OMV28" s="170">
        <v>12376</v>
      </c>
      <c r="OMW28" s="170" t="s">
        <v>149</v>
      </c>
      <c r="OMX28" s="170" t="s">
        <v>150</v>
      </c>
      <c r="OMY28" s="170">
        <v>5</v>
      </c>
      <c r="OMZ28" s="170">
        <v>12.97</v>
      </c>
      <c r="ONA28" s="170">
        <f>ROUNDDOWN(OMZ28*($I$10+1),2)</f>
        <v>65.489999999999995</v>
      </c>
      <c r="ONB28" s="170">
        <f>OMY28*ONA28</f>
        <v>327.45</v>
      </c>
      <c r="ONC28" s="170" t="s">
        <v>148</v>
      </c>
      <c r="OND28" s="170">
        <v>12376</v>
      </c>
      <c r="ONE28" s="170" t="s">
        <v>149</v>
      </c>
      <c r="ONF28" s="170" t="s">
        <v>150</v>
      </c>
      <c r="ONG28" s="170">
        <v>5</v>
      </c>
      <c r="ONH28" s="170">
        <v>12.97</v>
      </c>
      <c r="ONI28" s="170">
        <f>ROUNDDOWN(ONH28*($I$10+1),2)</f>
        <v>65.489999999999995</v>
      </c>
      <c r="ONJ28" s="170">
        <f>ONG28*ONI28</f>
        <v>327.45</v>
      </c>
      <c r="ONK28" s="170" t="s">
        <v>148</v>
      </c>
      <c r="ONL28" s="170">
        <v>12376</v>
      </c>
      <c r="ONM28" s="170" t="s">
        <v>149</v>
      </c>
      <c r="ONN28" s="170" t="s">
        <v>150</v>
      </c>
      <c r="ONO28" s="170">
        <v>5</v>
      </c>
      <c r="ONP28" s="170">
        <v>12.97</v>
      </c>
      <c r="ONQ28" s="170">
        <f>ROUNDDOWN(ONP28*($I$10+1),2)</f>
        <v>65.489999999999995</v>
      </c>
      <c r="ONR28" s="170">
        <f>ONO28*ONQ28</f>
        <v>327.45</v>
      </c>
      <c r="ONS28" s="170" t="s">
        <v>148</v>
      </c>
      <c r="ONT28" s="170">
        <v>12376</v>
      </c>
      <c r="ONU28" s="170" t="s">
        <v>149</v>
      </c>
      <c r="ONV28" s="170" t="s">
        <v>150</v>
      </c>
      <c r="ONW28" s="170">
        <v>5</v>
      </c>
      <c r="ONX28" s="170">
        <v>12.97</v>
      </c>
      <c r="ONY28" s="170">
        <f>ROUNDDOWN(ONX28*($I$10+1),2)</f>
        <v>65.489999999999995</v>
      </c>
      <c r="ONZ28" s="170">
        <f>ONW28*ONY28</f>
        <v>327.45</v>
      </c>
      <c r="OOA28" s="170" t="s">
        <v>148</v>
      </c>
      <c r="OOB28" s="170">
        <v>12376</v>
      </c>
      <c r="OOC28" s="170" t="s">
        <v>149</v>
      </c>
      <c r="OOD28" s="170" t="s">
        <v>150</v>
      </c>
      <c r="OOE28" s="170">
        <v>5</v>
      </c>
      <c r="OOF28" s="170">
        <v>12.97</v>
      </c>
      <c r="OOG28" s="170">
        <f>ROUNDDOWN(OOF28*($I$10+1),2)</f>
        <v>65.489999999999995</v>
      </c>
      <c r="OOH28" s="170">
        <f>OOE28*OOG28</f>
        <v>327.45</v>
      </c>
      <c r="OOI28" s="170" t="s">
        <v>148</v>
      </c>
      <c r="OOJ28" s="170">
        <v>12376</v>
      </c>
      <c r="OOK28" s="170" t="s">
        <v>149</v>
      </c>
      <c r="OOL28" s="170" t="s">
        <v>150</v>
      </c>
      <c r="OOM28" s="170">
        <v>5</v>
      </c>
      <c r="OON28" s="170">
        <v>12.97</v>
      </c>
      <c r="OOO28" s="170">
        <f>ROUNDDOWN(OON28*($I$10+1),2)</f>
        <v>65.489999999999995</v>
      </c>
      <c r="OOP28" s="170">
        <f>OOM28*OOO28</f>
        <v>327.45</v>
      </c>
      <c r="OOQ28" s="170" t="s">
        <v>148</v>
      </c>
      <c r="OOR28" s="170">
        <v>12376</v>
      </c>
      <c r="OOS28" s="170" t="s">
        <v>149</v>
      </c>
      <c r="OOT28" s="170" t="s">
        <v>150</v>
      </c>
      <c r="OOU28" s="170">
        <v>5</v>
      </c>
      <c r="OOV28" s="170">
        <v>12.97</v>
      </c>
      <c r="OOW28" s="170">
        <f>ROUNDDOWN(OOV28*($I$10+1),2)</f>
        <v>65.489999999999995</v>
      </c>
      <c r="OOX28" s="170">
        <f>OOU28*OOW28</f>
        <v>327.45</v>
      </c>
      <c r="OOY28" s="170" t="s">
        <v>148</v>
      </c>
      <c r="OOZ28" s="170">
        <v>12376</v>
      </c>
      <c r="OPA28" s="170" t="s">
        <v>149</v>
      </c>
      <c r="OPB28" s="170" t="s">
        <v>150</v>
      </c>
      <c r="OPC28" s="170">
        <v>5</v>
      </c>
      <c r="OPD28" s="170">
        <v>12.97</v>
      </c>
      <c r="OPE28" s="170">
        <f>ROUNDDOWN(OPD28*($I$10+1),2)</f>
        <v>65.489999999999995</v>
      </c>
      <c r="OPF28" s="170">
        <f>OPC28*OPE28</f>
        <v>327.45</v>
      </c>
      <c r="OPG28" s="170" t="s">
        <v>148</v>
      </c>
      <c r="OPH28" s="170">
        <v>12376</v>
      </c>
      <c r="OPI28" s="170" t="s">
        <v>149</v>
      </c>
      <c r="OPJ28" s="170" t="s">
        <v>150</v>
      </c>
      <c r="OPK28" s="170">
        <v>5</v>
      </c>
      <c r="OPL28" s="170">
        <v>12.97</v>
      </c>
      <c r="OPM28" s="170">
        <f>ROUNDDOWN(OPL28*($I$10+1),2)</f>
        <v>65.489999999999995</v>
      </c>
      <c r="OPN28" s="170">
        <f>OPK28*OPM28</f>
        <v>327.45</v>
      </c>
      <c r="OPO28" s="170" t="s">
        <v>148</v>
      </c>
      <c r="OPP28" s="170">
        <v>12376</v>
      </c>
      <c r="OPQ28" s="170" t="s">
        <v>149</v>
      </c>
      <c r="OPR28" s="170" t="s">
        <v>150</v>
      </c>
      <c r="OPS28" s="170">
        <v>5</v>
      </c>
      <c r="OPT28" s="170">
        <v>12.97</v>
      </c>
      <c r="OPU28" s="170">
        <f>ROUNDDOWN(OPT28*($I$10+1),2)</f>
        <v>65.489999999999995</v>
      </c>
      <c r="OPV28" s="170">
        <f>OPS28*OPU28</f>
        <v>327.45</v>
      </c>
      <c r="OPW28" s="170" t="s">
        <v>148</v>
      </c>
      <c r="OPX28" s="170">
        <v>12376</v>
      </c>
      <c r="OPY28" s="170" t="s">
        <v>149</v>
      </c>
      <c r="OPZ28" s="170" t="s">
        <v>150</v>
      </c>
      <c r="OQA28" s="170">
        <v>5</v>
      </c>
      <c r="OQB28" s="170">
        <v>12.97</v>
      </c>
      <c r="OQC28" s="170">
        <f>ROUNDDOWN(OQB28*($I$10+1),2)</f>
        <v>65.489999999999995</v>
      </c>
      <c r="OQD28" s="170">
        <f>OQA28*OQC28</f>
        <v>327.45</v>
      </c>
      <c r="OQE28" s="170" t="s">
        <v>148</v>
      </c>
      <c r="OQF28" s="170">
        <v>12376</v>
      </c>
      <c r="OQG28" s="170" t="s">
        <v>149</v>
      </c>
      <c r="OQH28" s="170" t="s">
        <v>150</v>
      </c>
      <c r="OQI28" s="170">
        <v>5</v>
      </c>
      <c r="OQJ28" s="170">
        <v>12.97</v>
      </c>
      <c r="OQK28" s="170">
        <f>ROUNDDOWN(OQJ28*($I$10+1),2)</f>
        <v>65.489999999999995</v>
      </c>
      <c r="OQL28" s="170">
        <f>OQI28*OQK28</f>
        <v>327.45</v>
      </c>
      <c r="OQM28" s="170" t="s">
        <v>148</v>
      </c>
      <c r="OQN28" s="170">
        <v>12376</v>
      </c>
      <c r="OQO28" s="170" t="s">
        <v>149</v>
      </c>
      <c r="OQP28" s="170" t="s">
        <v>150</v>
      </c>
      <c r="OQQ28" s="170">
        <v>5</v>
      </c>
      <c r="OQR28" s="170">
        <v>12.97</v>
      </c>
      <c r="OQS28" s="170">
        <f>ROUNDDOWN(OQR28*($I$10+1),2)</f>
        <v>65.489999999999995</v>
      </c>
      <c r="OQT28" s="170">
        <f>OQQ28*OQS28</f>
        <v>327.45</v>
      </c>
      <c r="OQU28" s="170" t="s">
        <v>148</v>
      </c>
      <c r="OQV28" s="170">
        <v>12376</v>
      </c>
      <c r="OQW28" s="170" t="s">
        <v>149</v>
      </c>
      <c r="OQX28" s="170" t="s">
        <v>150</v>
      </c>
      <c r="OQY28" s="170">
        <v>5</v>
      </c>
      <c r="OQZ28" s="170">
        <v>12.97</v>
      </c>
      <c r="ORA28" s="170">
        <f>ROUNDDOWN(OQZ28*($I$10+1),2)</f>
        <v>65.489999999999995</v>
      </c>
      <c r="ORB28" s="170">
        <f>OQY28*ORA28</f>
        <v>327.45</v>
      </c>
      <c r="ORC28" s="170" t="s">
        <v>148</v>
      </c>
      <c r="ORD28" s="170">
        <v>12376</v>
      </c>
      <c r="ORE28" s="170" t="s">
        <v>149</v>
      </c>
      <c r="ORF28" s="170" t="s">
        <v>150</v>
      </c>
      <c r="ORG28" s="170">
        <v>5</v>
      </c>
      <c r="ORH28" s="170">
        <v>12.97</v>
      </c>
      <c r="ORI28" s="170">
        <f>ROUNDDOWN(ORH28*($I$10+1),2)</f>
        <v>65.489999999999995</v>
      </c>
      <c r="ORJ28" s="170">
        <f>ORG28*ORI28</f>
        <v>327.45</v>
      </c>
      <c r="ORK28" s="170" t="s">
        <v>148</v>
      </c>
      <c r="ORL28" s="170">
        <v>12376</v>
      </c>
      <c r="ORM28" s="170" t="s">
        <v>149</v>
      </c>
      <c r="ORN28" s="170" t="s">
        <v>150</v>
      </c>
      <c r="ORO28" s="170">
        <v>5</v>
      </c>
      <c r="ORP28" s="170">
        <v>12.97</v>
      </c>
      <c r="ORQ28" s="170">
        <f>ROUNDDOWN(ORP28*($I$10+1),2)</f>
        <v>65.489999999999995</v>
      </c>
      <c r="ORR28" s="170">
        <f>ORO28*ORQ28</f>
        <v>327.45</v>
      </c>
      <c r="ORS28" s="170" t="s">
        <v>148</v>
      </c>
      <c r="ORT28" s="170">
        <v>12376</v>
      </c>
      <c r="ORU28" s="170" t="s">
        <v>149</v>
      </c>
      <c r="ORV28" s="170" t="s">
        <v>150</v>
      </c>
      <c r="ORW28" s="170">
        <v>5</v>
      </c>
      <c r="ORX28" s="170">
        <v>12.97</v>
      </c>
      <c r="ORY28" s="170">
        <f>ROUNDDOWN(ORX28*($I$10+1),2)</f>
        <v>65.489999999999995</v>
      </c>
      <c r="ORZ28" s="170">
        <f>ORW28*ORY28</f>
        <v>327.45</v>
      </c>
      <c r="OSA28" s="170" t="s">
        <v>148</v>
      </c>
      <c r="OSB28" s="170">
        <v>12376</v>
      </c>
      <c r="OSC28" s="170" t="s">
        <v>149</v>
      </c>
      <c r="OSD28" s="170" t="s">
        <v>150</v>
      </c>
      <c r="OSE28" s="170">
        <v>5</v>
      </c>
      <c r="OSF28" s="170">
        <v>12.97</v>
      </c>
      <c r="OSG28" s="170">
        <f>ROUNDDOWN(OSF28*($I$10+1),2)</f>
        <v>65.489999999999995</v>
      </c>
      <c r="OSH28" s="170">
        <f>OSE28*OSG28</f>
        <v>327.45</v>
      </c>
      <c r="OSI28" s="170" t="s">
        <v>148</v>
      </c>
      <c r="OSJ28" s="170">
        <v>12376</v>
      </c>
      <c r="OSK28" s="170" t="s">
        <v>149</v>
      </c>
      <c r="OSL28" s="170" t="s">
        <v>150</v>
      </c>
      <c r="OSM28" s="170">
        <v>5</v>
      </c>
      <c r="OSN28" s="170">
        <v>12.97</v>
      </c>
      <c r="OSO28" s="170">
        <f>ROUNDDOWN(OSN28*($I$10+1),2)</f>
        <v>65.489999999999995</v>
      </c>
      <c r="OSP28" s="170">
        <f>OSM28*OSO28</f>
        <v>327.45</v>
      </c>
      <c r="OSQ28" s="170" t="s">
        <v>148</v>
      </c>
      <c r="OSR28" s="170">
        <v>12376</v>
      </c>
      <c r="OSS28" s="170" t="s">
        <v>149</v>
      </c>
      <c r="OST28" s="170" t="s">
        <v>150</v>
      </c>
      <c r="OSU28" s="170">
        <v>5</v>
      </c>
      <c r="OSV28" s="170">
        <v>12.97</v>
      </c>
      <c r="OSW28" s="170">
        <f>ROUNDDOWN(OSV28*($I$10+1),2)</f>
        <v>65.489999999999995</v>
      </c>
      <c r="OSX28" s="170">
        <f>OSU28*OSW28</f>
        <v>327.45</v>
      </c>
      <c r="OSY28" s="170" t="s">
        <v>148</v>
      </c>
      <c r="OSZ28" s="170">
        <v>12376</v>
      </c>
      <c r="OTA28" s="170" t="s">
        <v>149</v>
      </c>
      <c r="OTB28" s="170" t="s">
        <v>150</v>
      </c>
      <c r="OTC28" s="170">
        <v>5</v>
      </c>
      <c r="OTD28" s="170">
        <v>12.97</v>
      </c>
      <c r="OTE28" s="170">
        <f>ROUNDDOWN(OTD28*($I$10+1),2)</f>
        <v>65.489999999999995</v>
      </c>
      <c r="OTF28" s="170">
        <f>OTC28*OTE28</f>
        <v>327.45</v>
      </c>
      <c r="OTG28" s="170" t="s">
        <v>148</v>
      </c>
      <c r="OTH28" s="170">
        <v>12376</v>
      </c>
      <c r="OTI28" s="170" t="s">
        <v>149</v>
      </c>
      <c r="OTJ28" s="170" t="s">
        <v>150</v>
      </c>
      <c r="OTK28" s="170">
        <v>5</v>
      </c>
      <c r="OTL28" s="170">
        <v>12.97</v>
      </c>
      <c r="OTM28" s="170">
        <f>ROUNDDOWN(OTL28*($I$10+1),2)</f>
        <v>65.489999999999995</v>
      </c>
      <c r="OTN28" s="170">
        <f>OTK28*OTM28</f>
        <v>327.45</v>
      </c>
      <c r="OTO28" s="170" t="s">
        <v>148</v>
      </c>
      <c r="OTP28" s="170">
        <v>12376</v>
      </c>
      <c r="OTQ28" s="170" t="s">
        <v>149</v>
      </c>
      <c r="OTR28" s="170" t="s">
        <v>150</v>
      </c>
      <c r="OTS28" s="170">
        <v>5</v>
      </c>
      <c r="OTT28" s="170">
        <v>12.97</v>
      </c>
      <c r="OTU28" s="170">
        <f>ROUNDDOWN(OTT28*($I$10+1),2)</f>
        <v>65.489999999999995</v>
      </c>
      <c r="OTV28" s="170">
        <f>OTS28*OTU28</f>
        <v>327.45</v>
      </c>
      <c r="OTW28" s="170" t="s">
        <v>148</v>
      </c>
      <c r="OTX28" s="170">
        <v>12376</v>
      </c>
      <c r="OTY28" s="170" t="s">
        <v>149</v>
      </c>
      <c r="OTZ28" s="170" t="s">
        <v>150</v>
      </c>
      <c r="OUA28" s="170">
        <v>5</v>
      </c>
      <c r="OUB28" s="170">
        <v>12.97</v>
      </c>
      <c r="OUC28" s="170">
        <f>ROUNDDOWN(OUB28*($I$10+1),2)</f>
        <v>65.489999999999995</v>
      </c>
      <c r="OUD28" s="170">
        <f>OUA28*OUC28</f>
        <v>327.45</v>
      </c>
      <c r="OUE28" s="170" t="s">
        <v>148</v>
      </c>
      <c r="OUF28" s="170">
        <v>12376</v>
      </c>
      <c r="OUG28" s="170" t="s">
        <v>149</v>
      </c>
      <c r="OUH28" s="170" t="s">
        <v>150</v>
      </c>
      <c r="OUI28" s="170">
        <v>5</v>
      </c>
      <c r="OUJ28" s="170">
        <v>12.97</v>
      </c>
      <c r="OUK28" s="170">
        <f>ROUNDDOWN(OUJ28*($I$10+1),2)</f>
        <v>65.489999999999995</v>
      </c>
      <c r="OUL28" s="170">
        <f>OUI28*OUK28</f>
        <v>327.45</v>
      </c>
      <c r="OUM28" s="170" t="s">
        <v>148</v>
      </c>
      <c r="OUN28" s="170">
        <v>12376</v>
      </c>
      <c r="OUO28" s="170" t="s">
        <v>149</v>
      </c>
      <c r="OUP28" s="170" t="s">
        <v>150</v>
      </c>
      <c r="OUQ28" s="170">
        <v>5</v>
      </c>
      <c r="OUR28" s="170">
        <v>12.97</v>
      </c>
      <c r="OUS28" s="170">
        <f>ROUNDDOWN(OUR28*($I$10+1),2)</f>
        <v>65.489999999999995</v>
      </c>
      <c r="OUT28" s="170">
        <f>OUQ28*OUS28</f>
        <v>327.45</v>
      </c>
      <c r="OUU28" s="170" t="s">
        <v>148</v>
      </c>
      <c r="OUV28" s="170">
        <v>12376</v>
      </c>
      <c r="OUW28" s="170" t="s">
        <v>149</v>
      </c>
      <c r="OUX28" s="170" t="s">
        <v>150</v>
      </c>
      <c r="OUY28" s="170">
        <v>5</v>
      </c>
      <c r="OUZ28" s="170">
        <v>12.97</v>
      </c>
      <c r="OVA28" s="170">
        <f>ROUNDDOWN(OUZ28*($I$10+1),2)</f>
        <v>65.489999999999995</v>
      </c>
      <c r="OVB28" s="170">
        <f>OUY28*OVA28</f>
        <v>327.45</v>
      </c>
      <c r="OVC28" s="170" t="s">
        <v>148</v>
      </c>
      <c r="OVD28" s="170">
        <v>12376</v>
      </c>
      <c r="OVE28" s="170" t="s">
        <v>149</v>
      </c>
      <c r="OVF28" s="170" t="s">
        <v>150</v>
      </c>
      <c r="OVG28" s="170">
        <v>5</v>
      </c>
      <c r="OVH28" s="170">
        <v>12.97</v>
      </c>
      <c r="OVI28" s="170">
        <f>ROUNDDOWN(OVH28*($I$10+1),2)</f>
        <v>65.489999999999995</v>
      </c>
      <c r="OVJ28" s="170">
        <f>OVG28*OVI28</f>
        <v>327.45</v>
      </c>
      <c r="OVK28" s="170" t="s">
        <v>148</v>
      </c>
      <c r="OVL28" s="170">
        <v>12376</v>
      </c>
      <c r="OVM28" s="170" t="s">
        <v>149</v>
      </c>
      <c r="OVN28" s="170" t="s">
        <v>150</v>
      </c>
      <c r="OVO28" s="170">
        <v>5</v>
      </c>
      <c r="OVP28" s="170">
        <v>12.97</v>
      </c>
      <c r="OVQ28" s="170">
        <f>ROUNDDOWN(OVP28*($I$10+1),2)</f>
        <v>65.489999999999995</v>
      </c>
      <c r="OVR28" s="170">
        <f>OVO28*OVQ28</f>
        <v>327.45</v>
      </c>
      <c r="OVS28" s="170" t="s">
        <v>148</v>
      </c>
      <c r="OVT28" s="170">
        <v>12376</v>
      </c>
      <c r="OVU28" s="170" t="s">
        <v>149</v>
      </c>
      <c r="OVV28" s="170" t="s">
        <v>150</v>
      </c>
      <c r="OVW28" s="170">
        <v>5</v>
      </c>
      <c r="OVX28" s="170">
        <v>12.97</v>
      </c>
      <c r="OVY28" s="170">
        <f>ROUNDDOWN(OVX28*($I$10+1),2)</f>
        <v>65.489999999999995</v>
      </c>
      <c r="OVZ28" s="170">
        <f>OVW28*OVY28</f>
        <v>327.45</v>
      </c>
      <c r="OWA28" s="170" t="s">
        <v>148</v>
      </c>
      <c r="OWB28" s="170">
        <v>12376</v>
      </c>
      <c r="OWC28" s="170" t="s">
        <v>149</v>
      </c>
      <c r="OWD28" s="170" t="s">
        <v>150</v>
      </c>
      <c r="OWE28" s="170">
        <v>5</v>
      </c>
      <c r="OWF28" s="170">
        <v>12.97</v>
      </c>
      <c r="OWG28" s="170">
        <f>ROUNDDOWN(OWF28*($I$10+1),2)</f>
        <v>65.489999999999995</v>
      </c>
      <c r="OWH28" s="170">
        <f>OWE28*OWG28</f>
        <v>327.45</v>
      </c>
      <c r="OWI28" s="170" t="s">
        <v>148</v>
      </c>
      <c r="OWJ28" s="170">
        <v>12376</v>
      </c>
      <c r="OWK28" s="170" t="s">
        <v>149</v>
      </c>
      <c r="OWL28" s="170" t="s">
        <v>150</v>
      </c>
      <c r="OWM28" s="170">
        <v>5</v>
      </c>
      <c r="OWN28" s="170">
        <v>12.97</v>
      </c>
      <c r="OWO28" s="170">
        <f>ROUNDDOWN(OWN28*($I$10+1),2)</f>
        <v>65.489999999999995</v>
      </c>
      <c r="OWP28" s="170">
        <f>OWM28*OWO28</f>
        <v>327.45</v>
      </c>
      <c r="OWQ28" s="170" t="s">
        <v>148</v>
      </c>
      <c r="OWR28" s="170">
        <v>12376</v>
      </c>
      <c r="OWS28" s="170" t="s">
        <v>149</v>
      </c>
      <c r="OWT28" s="170" t="s">
        <v>150</v>
      </c>
      <c r="OWU28" s="170">
        <v>5</v>
      </c>
      <c r="OWV28" s="170">
        <v>12.97</v>
      </c>
      <c r="OWW28" s="170">
        <f>ROUNDDOWN(OWV28*($I$10+1),2)</f>
        <v>65.489999999999995</v>
      </c>
      <c r="OWX28" s="170">
        <f>OWU28*OWW28</f>
        <v>327.45</v>
      </c>
      <c r="OWY28" s="170" t="s">
        <v>148</v>
      </c>
      <c r="OWZ28" s="170">
        <v>12376</v>
      </c>
      <c r="OXA28" s="170" t="s">
        <v>149</v>
      </c>
      <c r="OXB28" s="170" t="s">
        <v>150</v>
      </c>
      <c r="OXC28" s="170">
        <v>5</v>
      </c>
      <c r="OXD28" s="170">
        <v>12.97</v>
      </c>
      <c r="OXE28" s="170">
        <f>ROUNDDOWN(OXD28*($I$10+1),2)</f>
        <v>65.489999999999995</v>
      </c>
      <c r="OXF28" s="170">
        <f>OXC28*OXE28</f>
        <v>327.45</v>
      </c>
      <c r="OXG28" s="170" t="s">
        <v>148</v>
      </c>
      <c r="OXH28" s="170">
        <v>12376</v>
      </c>
      <c r="OXI28" s="170" t="s">
        <v>149</v>
      </c>
      <c r="OXJ28" s="170" t="s">
        <v>150</v>
      </c>
      <c r="OXK28" s="170">
        <v>5</v>
      </c>
      <c r="OXL28" s="170">
        <v>12.97</v>
      </c>
      <c r="OXM28" s="170">
        <f>ROUNDDOWN(OXL28*($I$10+1),2)</f>
        <v>65.489999999999995</v>
      </c>
      <c r="OXN28" s="170">
        <f>OXK28*OXM28</f>
        <v>327.45</v>
      </c>
      <c r="OXO28" s="170" t="s">
        <v>148</v>
      </c>
      <c r="OXP28" s="170">
        <v>12376</v>
      </c>
      <c r="OXQ28" s="170" t="s">
        <v>149</v>
      </c>
      <c r="OXR28" s="170" t="s">
        <v>150</v>
      </c>
      <c r="OXS28" s="170">
        <v>5</v>
      </c>
      <c r="OXT28" s="170">
        <v>12.97</v>
      </c>
      <c r="OXU28" s="170">
        <f>ROUNDDOWN(OXT28*($I$10+1),2)</f>
        <v>65.489999999999995</v>
      </c>
      <c r="OXV28" s="170">
        <f>OXS28*OXU28</f>
        <v>327.45</v>
      </c>
      <c r="OXW28" s="170" t="s">
        <v>148</v>
      </c>
      <c r="OXX28" s="170">
        <v>12376</v>
      </c>
      <c r="OXY28" s="170" t="s">
        <v>149</v>
      </c>
      <c r="OXZ28" s="170" t="s">
        <v>150</v>
      </c>
      <c r="OYA28" s="170">
        <v>5</v>
      </c>
      <c r="OYB28" s="170">
        <v>12.97</v>
      </c>
      <c r="OYC28" s="170">
        <f>ROUNDDOWN(OYB28*($I$10+1),2)</f>
        <v>65.489999999999995</v>
      </c>
      <c r="OYD28" s="170">
        <f>OYA28*OYC28</f>
        <v>327.45</v>
      </c>
      <c r="OYE28" s="170" t="s">
        <v>148</v>
      </c>
      <c r="OYF28" s="170">
        <v>12376</v>
      </c>
      <c r="OYG28" s="170" t="s">
        <v>149</v>
      </c>
      <c r="OYH28" s="170" t="s">
        <v>150</v>
      </c>
      <c r="OYI28" s="170">
        <v>5</v>
      </c>
      <c r="OYJ28" s="170">
        <v>12.97</v>
      </c>
      <c r="OYK28" s="170">
        <f>ROUNDDOWN(OYJ28*($I$10+1),2)</f>
        <v>65.489999999999995</v>
      </c>
      <c r="OYL28" s="170">
        <f>OYI28*OYK28</f>
        <v>327.45</v>
      </c>
      <c r="OYM28" s="170" t="s">
        <v>148</v>
      </c>
      <c r="OYN28" s="170">
        <v>12376</v>
      </c>
      <c r="OYO28" s="170" t="s">
        <v>149</v>
      </c>
      <c r="OYP28" s="170" t="s">
        <v>150</v>
      </c>
      <c r="OYQ28" s="170">
        <v>5</v>
      </c>
      <c r="OYR28" s="170">
        <v>12.97</v>
      </c>
      <c r="OYS28" s="170">
        <f>ROUNDDOWN(OYR28*($I$10+1),2)</f>
        <v>65.489999999999995</v>
      </c>
      <c r="OYT28" s="170">
        <f>OYQ28*OYS28</f>
        <v>327.45</v>
      </c>
      <c r="OYU28" s="170" t="s">
        <v>148</v>
      </c>
      <c r="OYV28" s="170">
        <v>12376</v>
      </c>
      <c r="OYW28" s="170" t="s">
        <v>149</v>
      </c>
      <c r="OYX28" s="170" t="s">
        <v>150</v>
      </c>
      <c r="OYY28" s="170">
        <v>5</v>
      </c>
      <c r="OYZ28" s="170">
        <v>12.97</v>
      </c>
      <c r="OZA28" s="170">
        <f>ROUNDDOWN(OYZ28*($I$10+1),2)</f>
        <v>65.489999999999995</v>
      </c>
      <c r="OZB28" s="170">
        <f>OYY28*OZA28</f>
        <v>327.45</v>
      </c>
      <c r="OZC28" s="170" t="s">
        <v>148</v>
      </c>
      <c r="OZD28" s="170">
        <v>12376</v>
      </c>
      <c r="OZE28" s="170" t="s">
        <v>149</v>
      </c>
      <c r="OZF28" s="170" t="s">
        <v>150</v>
      </c>
      <c r="OZG28" s="170">
        <v>5</v>
      </c>
      <c r="OZH28" s="170">
        <v>12.97</v>
      </c>
      <c r="OZI28" s="170">
        <f>ROUNDDOWN(OZH28*($I$10+1),2)</f>
        <v>65.489999999999995</v>
      </c>
      <c r="OZJ28" s="170">
        <f>OZG28*OZI28</f>
        <v>327.45</v>
      </c>
      <c r="OZK28" s="170" t="s">
        <v>148</v>
      </c>
      <c r="OZL28" s="170">
        <v>12376</v>
      </c>
      <c r="OZM28" s="170" t="s">
        <v>149</v>
      </c>
      <c r="OZN28" s="170" t="s">
        <v>150</v>
      </c>
      <c r="OZO28" s="170">
        <v>5</v>
      </c>
      <c r="OZP28" s="170">
        <v>12.97</v>
      </c>
      <c r="OZQ28" s="170">
        <f>ROUNDDOWN(OZP28*($I$10+1),2)</f>
        <v>65.489999999999995</v>
      </c>
      <c r="OZR28" s="170">
        <f>OZO28*OZQ28</f>
        <v>327.45</v>
      </c>
      <c r="OZS28" s="170" t="s">
        <v>148</v>
      </c>
      <c r="OZT28" s="170">
        <v>12376</v>
      </c>
      <c r="OZU28" s="170" t="s">
        <v>149</v>
      </c>
      <c r="OZV28" s="170" t="s">
        <v>150</v>
      </c>
      <c r="OZW28" s="170">
        <v>5</v>
      </c>
      <c r="OZX28" s="170">
        <v>12.97</v>
      </c>
      <c r="OZY28" s="170">
        <f>ROUNDDOWN(OZX28*($I$10+1),2)</f>
        <v>65.489999999999995</v>
      </c>
      <c r="OZZ28" s="170">
        <f>OZW28*OZY28</f>
        <v>327.45</v>
      </c>
      <c r="PAA28" s="170" t="s">
        <v>148</v>
      </c>
      <c r="PAB28" s="170">
        <v>12376</v>
      </c>
      <c r="PAC28" s="170" t="s">
        <v>149</v>
      </c>
      <c r="PAD28" s="170" t="s">
        <v>150</v>
      </c>
      <c r="PAE28" s="170">
        <v>5</v>
      </c>
      <c r="PAF28" s="170">
        <v>12.97</v>
      </c>
      <c r="PAG28" s="170">
        <f>ROUNDDOWN(PAF28*($I$10+1),2)</f>
        <v>65.489999999999995</v>
      </c>
      <c r="PAH28" s="170">
        <f>PAE28*PAG28</f>
        <v>327.45</v>
      </c>
      <c r="PAI28" s="170" t="s">
        <v>148</v>
      </c>
      <c r="PAJ28" s="170">
        <v>12376</v>
      </c>
      <c r="PAK28" s="170" t="s">
        <v>149</v>
      </c>
      <c r="PAL28" s="170" t="s">
        <v>150</v>
      </c>
      <c r="PAM28" s="170">
        <v>5</v>
      </c>
      <c r="PAN28" s="170">
        <v>12.97</v>
      </c>
      <c r="PAO28" s="170">
        <f>ROUNDDOWN(PAN28*($I$10+1),2)</f>
        <v>65.489999999999995</v>
      </c>
      <c r="PAP28" s="170">
        <f>PAM28*PAO28</f>
        <v>327.45</v>
      </c>
      <c r="PAQ28" s="170" t="s">
        <v>148</v>
      </c>
      <c r="PAR28" s="170">
        <v>12376</v>
      </c>
      <c r="PAS28" s="170" t="s">
        <v>149</v>
      </c>
      <c r="PAT28" s="170" t="s">
        <v>150</v>
      </c>
      <c r="PAU28" s="170">
        <v>5</v>
      </c>
      <c r="PAV28" s="170">
        <v>12.97</v>
      </c>
      <c r="PAW28" s="170">
        <f>ROUNDDOWN(PAV28*($I$10+1),2)</f>
        <v>65.489999999999995</v>
      </c>
      <c r="PAX28" s="170">
        <f>PAU28*PAW28</f>
        <v>327.45</v>
      </c>
      <c r="PAY28" s="170" t="s">
        <v>148</v>
      </c>
      <c r="PAZ28" s="170">
        <v>12376</v>
      </c>
      <c r="PBA28" s="170" t="s">
        <v>149</v>
      </c>
      <c r="PBB28" s="170" t="s">
        <v>150</v>
      </c>
      <c r="PBC28" s="170">
        <v>5</v>
      </c>
      <c r="PBD28" s="170">
        <v>12.97</v>
      </c>
      <c r="PBE28" s="170">
        <f>ROUNDDOWN(PBD28*($I$10+1),2)</f>
        <v>65.489999999999995</v>
      </c>
      <c r="PBF28" s="170">
        <f>PBC28*PBE28</f>
        <v>327.45</v>
      </c>
      <c r="PBG28" s="170" t="s">
        <v>148</v>
      </c>
      <c r="PBH28" s="170">
        <v>12376</v>
      </c>
      <c r="PBI28" s="170" t="s">
        <v>149</v>
      </c>
      <c r="PBJ28" s="170" t="s">
        <v>150</v>
      </c>
      <c r="PBK28" s="170">
        <v>5</v>
      </c>
      <c r="PBL28" s="170">
        <v>12.97</v>
      </c>
      <c r="PBM28" s="170">
        <f>ROUNDDOWN(PBL28*($I$10+1),2)</f>
        <v>65.489999999999995</v>
      </c>
      <c r="PBN28" s="170">
        <f>PBK28*PBM28</f>
        <v>327.45</v>
      </c>
      <c r="PBO28" s="170" t="s">
        <v>148</v>
      </c>
      <c r="PBP28" s="170">
        <v>12376</v>
      </c>
      <c r="PBQ28" s="170" t="s">
        <v>149</v>
      </c>
      <c r="PBR28" s="170" t="s">
        <v>150</v>
      </c>
      <c r="PBS28" s="170">
        <v>5</v>
      </c>
      <c r="PBT28" s="170">
        <v>12.97</v>
      </c>
      <c r="PBU28" s="170">
        <f>ROUNDDOWN(PBT28*($I$10+1),2)</f>
        <v>65.489999999999995</v>
      </c>
      <c r="PBV28" s="170">
        <f>PBS28*PBU28</f>
        <v>327.45</v>
      </c>
      <c r="PBW28" s="170" t="s">
        <v>148</v>
      </c>
      <c r="PBX28" s="170">
        <v>12376</v>
      </c>
      <c r="PBY28" s="170" t="s">
        <v>149</v>
      </c>
      <c r="PBZ28" s="170" t="s">
        <v>150</v>
      </c>
      <c r="PCA28" s="170">
        <v>5</v>
      </c>
      <c r="PCB28" s="170">
        <v>12.97</v>
      </c>
      <c r="PCC28" s="170">
        <f>ROUNDDOWN(PCB28*($I$10+1),2)</f>
        <v>65.489999999999995</v>
      </c>
      <c r="PCD28" s="170">
        <f>PCA28*PCC28</f>
        <v>327.45</v>
      </c>
      <c r="PCE28" s="170" t="s">
        <v>148</v>
      </c>
      <c r="PCF28" s="170">
        <v>12376</v>
      </c>
      <c r="PCG28" s="170" t="s">
        <v>149</v>
      </c>
      <c r="PCH28" s="170" t="s">
        <v>150</v>
      </c>
      <c r="PCI28" s="170">
        <v>5</v>
      </c>
      <c r="PCJ28" s="170">
        <v>12.97</v>
      </c>
      <c r="PCK28" s="170">
        <f>ROUNDDOWN(PCJ28*($I$10+1),2)</f>
        <v>65.489999999999995</v>
      </c>
      <c r="PCL28" s="170">
        <f>PCI28*PCK28</f>
        <v>327.45</v>
      </c>
      <c r="PCM28" s="170" t="s">
        <v>148</v>
      </c>
      <c r="PCN28" s="170">
        <v>12376</v>
      </c>
      <c r="PCO28" s="170" t="s">
        <v>149</v>
      </c>
      <c r="PCP28" s="170" t="s">
        <v>150</v>
      </c>
      <c r="PCQ28" s="170">
        <v>5</v>
      </c>
      <c r="PCR28" s="170">
        <v>12.97</v>
      </c>
      <c r="PCS28" s="170">
        <f>ROUNDDOWN(PCR28*($I$10+1),2)</f>
        <v>65.489999999999995</v>
      </c>
      <c r="PCT28" s="170">
        <f>PCQ28*PCS28</f>
        <v>327.45</v>
      </c>
      <c r="PCU28" s="170" t="s">
        <v>148</v>
      </c>
      <c r="PCV28" s="170">
        <v>12376</v>
      </c>
      <c r="PCW28" s="170" t="s">
        <v>149</v>
      </c>
      <c r="PCX28" s="170" t="s">
        <v>150</v>
      </c>
      <c r="PCY28" s="170">
        <v>5</v>
      </c>
      <c r="PCZ28" s="170">
        <v>12.97</v>
      </c>
      <c r="PDA28" s="170">
        <f>ROUNDDOWN(PCZ28*($I$10+1),2)</f>
        <v>65.489999999999995</v>
      </c>
      <c r="PDB28" s="170">
        <f>PCY28*PDA28</f>
        <v>327.45</v>
      </c>
      <c r="PDC28" s="170" t="s">
        <v>148</v>
      </c>
      <c r="PDD28" s="170">
        <v>12376</v>
      </c>
      <c r="PDE28" s="170" t="s">
        <v>149</v>
      </c>
      <c r="PDF28" s="170" t="s">
        <v>150</v>
      </c>
      <c r="PDG28" s="170">
        <v>5</v>
      </c>
      <c r="PDH28" s="170">
        <v>12.97</v>
      </c>
      <c r="PDI28" s="170">
        <f>ROUNDDOWN(PDH28*($I$10+1),2)</f>
        <v>65.489999999999995</v>
      </c>
      <c r="PDJ28" s="170">
        <f>PDG28*PDI28</f>
        <v>327.45</v>
      </c>
      <c r="PDK28" s="170" t="s">
        <v>148</v>
      </c>
      <c r="PDL28" s="170">
        <v>12376</v>
      </c>
      <c r="PDM28" s="170" t="s">
        <v>149</v>
      </c>
      <c r="PDN28" s="170" t="s">
        <v>150</v>
      </c>
      <c r="PDO28" s="170">
        <v>5</v>
      </c>
      <c r="PDP28" s="170">
        <v>12.97</v>
      </c>
      <c r="PDQ28" s="170">
        <f>ROUNDDOWN(PDP28*($I$10+1),2)</f>
        <v>65.489999999999995</v>
      </c>
      <c r="PDR28" s="170">
        <f>PDO28*PDQ28</f>
        <v>327.45</v>
      </c>
      <c r="PDS28" s="170" t="s">
        <v>148</v>
      </c>
      <c r="PDT28" s="170">
        <v>12376</v>
      </c>
      <c r="PDU28" s="170" t="s">
        <v>149</v>
      </c>
      <c r="PDV28" s="170" t="s">
        <v>150</v>
      </c>
      <c r="PDW28" s="170">
        <v>5</v>
      </c>
      <c r="PDX28" s="170">
        <v>12.97</v>
      </c>
      <c r="PDY28" s="170">
        <f>ROUNDDOWN(PDX28*($I$10+1),2)</f>
        <v>65.489999999999995</v>
      </c>
      <c r="PDZ28" s="170">
        <f>PDW28*PDY28</f>
        <v>327.45</v>
      </c>
      <c r="PEA28" s="170" t="s">
        <v>148</v>
      </c>
      <c r="PEB28" s="170">
        <v>12376</v>
      </c>
      <c r="PEC28" s="170" t="s">
        <v>149</v>
      </c>
      <c r="PED28" s="170" t="s">
        <v>150</v>
      </c>
      <c r="PEE28" s="170">
        <v>5</v>
      </c>
      <c r="PEF28" s="170">
        <v>12.97</v>
      </c>
      <c r="PEG28" s="170">
        <f>ROUNDDOWN(PEF28*($I$10+1),2)</f>
        <v>65.489999999999995</v>
      </c>
      <c r="PEH28" s="170">
        <f>PEE28*PEG28</f>
        <v>327.45</v>
      </c>
      <c r="PEI28" s="170" t="s">
        <v>148</v>
      </c>
      <c r="PEJ28" s="170">
        <v>12376</v>
      </c>
      <c r="PEK28" s="170" t="s">
        <v>149</v>
      </c>
      <c r="PEL28" s="170" t="s">
        <v>150</v>
      </c>
      <c r="PEM28" s="170">
        <v>5</v>
      </c>
      <c r="PEN28" s="170">
        <v>12.97</v>
      </c>
      <c r="PEO28" s="170">
        <f>ROUNDDOWN(PEN28*($I$10+1),2)</f>
        <v>65.489999999999995</v>
      </c>
      <c r="PEP28" s="170">
        <f>PEM28*PEO28</f>
        <v>327.45</v>
      </c>
      <c r="PEQ28" s="170" t="s">
        <v>148</v>
      </c>
      <c r="PER28" s="170">
        <v>12376</v>
      </c>
      <c r="PES28" s="170" t="s">
        <v>149</v>
      </c>
      <c r="PET28" s="170" t="s">
        <v>150</v>
      </c>
      <c r="PEU28" s="170">
        <v>5</v>
      </c>
      <c r="PEV28" s="170">
        <v>12.97</v>
      </c>
      <c r="PEW28" s="170">
        <f>ROUNDDOWN(PEV28*($I$10+1),2)</f>
        <v>65.489999999999995</v>
      </c>
      <c r="PEX28" s="170">
        <f>PEU28*PEW28</f>
        <v>327.45</v>
      </c>
      <c r="PEY28" s="170" t="s">
        <v>148</v>
      </c>
      <c r="PEZ28" s="170">
        <v>12376</v>
      </c>
      <c r="PFA28" s="170" t="s">
        <v>149</v>
      </c>
      <c r="PFB28" s="170" t="s">
        <v>150</v>
      </c>
      <c r="PFC28" s="170">
        <v>5</v>
      </c>
      <c r="PFD28" s="170">
        <v>12.97</v>
      </c>
      <c r="PFE28" s="170">
        <f>ROUNDDOWN(PFD28*($I$10+1),2)</f>
        <v>65.489999999999995</v>
      </c>
      <c r="PFF28" s="170">
        <f>PFC28*PFE28</f>
        <v>327.45</v>
      </c>
      <c r="PFG28" s="170" t="s">
        <v>148</v>
      </c>
      <c r="PFH28" s="170">
        <v>12376</v>
      </c>
      <c r="PFI28" s="170" t="s">
        <v>149</v>
      </c>
      <c r="PFJ28" s="170" t="s">
        <v>150</v>
      </c>
      <c r="PFK28" s="170">
        <v>5</v>
      </c>
      <c r="PFL28" s="170">
        <v>12.97</v>
      </c>
      <c r="PFM28" s="170">
        <f>ROUNDDOWN(PFL28*($I$10+1),2)</f>
        <v>65.489999999999995</v>
      </c>
      <c r="PFN28" s="170">
        <f>PFK28*PFM28</f>
        <v>327.45</v>
      </c>
      <c r="PFO28" s="170" t="s">
        <v>148</v>
      </c>
      <c r="PFP28" s="170">
        <v>12376</v>
      </c>
      <c r="PFQ28" s="170" t="s">
        <v>149</v>
      </c>
      <c r="PFR28" s="170" t="s">
        <v>150</v>
      </c>
      <c r="PFS28" s="170">
        <v>5</v>
      </c>
      <c r="PFT28" s="170">
        <v>12.97</v>
      </c>
      <c r="PFU28" s="170">
        <f>ROUNDDOWN(PFT28*($I$10+1),2)</f>
        <v>65.489999999999995</v>
      </c>
      <c r="PFV28" s="170">
        <f>PFS28*PFU28</f>
        <v>327.45</v>
      </c>
      <c r="PFW28" s="170" t="s">
        <v>148</v>
      </c>
      <c r="PFX28" s="170">
        <v>12376</v>
      </c>
      <c r="PFY28" s="170" t="s">
        <v>149</v>
      </c>
      <c r="PFZ28" s="170" t="s">
        <v>150</v>
      </c>
      <c r="PGA28" s="170">
        <v>5</v>
      </c>
      <c r="PGB28" s="170">
        <v>12.97</v>
      </c>
      <c r="PGC28" s="170">
        <f>ROUNDDOWN(PGB28*($I$10+1),2)</f>
        <v>65.489999999999995</v>
      </c>
      <c r="PGD28" s="170">
        <f>PGA28*PGC28</f>
        <v>327.45</v>
      </c>
      <c r="PGE28" s="170" t="s">
        <v>148</v>
      </c>
      <c r="PGF28" s="170">
        <v>12376</v>
      </c>
      <c r="PGG28" s="170" t="s">
        <v>149</v>
      </c>
      <c r="PGH28" s="170" t="s">
        <v>150</v>
      </c>
      <c r="PGI28" s="170">
        <v>5</v>
      </c>
      <c r="PGJ28" s="170">
        <v>12.97</v>
      </c>
      <c r="PGK28" s="170">
        <f>ROUNDDOWN(PGJ28*($I$10+1),2)</f>
        <v>65.489999999999995</v>
      </c>
      <c r="PGL28" s="170">
        <f>PGI28*PGK28</f>
        <v>327.45</v>
      </c>
      <c r="PGM28" s="170" t="s">
        <v>148</v>
      </c>
      <c r="PGN28" s="170">
        <v>12376</v>
      </c>
      <c r="PGO28" s="170" t="s">
        <v>149</v>
      </c>
      <c r="PGP28" s="170" t="s">
        <v>150</v>
      </c>
      <c r="PGQ28" s="170">
        <v>5</v>
      </c>
      <c r="PGR28" s="170">
        <v>12.97</v>
      </c>
      <c r="PGS28" s="170">
        <f>ROUNDDOWN(PGR28*($I$10+1),2)</f>
        <v>65.489999999999995</v>
      </c>
      <c r="PGT28" s="170">
        <f>PGQ28*PGS28</f>
        <v>327.45</v>
      </c>
      <c r="PGU28" s="170" t="s">
        <v>148</v>
      </c>
      <c r="PGV28" s="170">
        <v>12376</v>
      </c>
      <c r="PGW28" s="170" t="s">
        <v>149</v>
      </c>
      <c r="PGX28" s="170" t="s">
        <v>150</v>
      </c>
      <c r="PGY28" s="170">
        <v>5</v>
      </c>
      <c r="PGZ28" s="170">
        <v>12.97</v>
      </c>
      <c r="PHA28" s="170">
        <f>ROUNDDOWN(PGZ28*($I$10+1),2)</f>
        <v>65.489999999999995</v>
      </c>
      <c r="PHB28" s="170">
        <f>PGY28*PHA28</f>
        <v>327.45</v>
      </c>
      <c r="PHC28" s="170" t="s">
        <v>148</v>
      </c>
      <c r="PHD28" s="170">
        <v>12376</v>
      </c>
      <c r="PHE28" s="170" t="s">
        <v>149</v>
      </c>
      <c r="PHF28" s="170" t="s">
        <v>150</v>
      </c>
      <c r="PHG28" s="170">
        <v>5</v>
      </c>
      <c r="PHH28" s="170">
        <v>12.97</v>
      </c>
      <c r="PHI28" s="170">
        <f>ROUNDDOWN(PHH28*($I$10+1),2)</f>
        <v>65.489999999999995</v>
      </c>
      <c r="PHJ28" s="170">
        <f>PHG28*PHI28</f>
        <v>327.45</v>
      </c>
      <c r="PHK28" s="170" t="s">
        <v>148</v>
      </c>
      <c r="PHL28" s="170">
        <v>12376</v>
      </c>
      <c r="PHM28" s="170" t="s">
        <v>149</v>
      </c>
      <c r="PHN28" s="170" t="s">
        <v>150</v>
      </c>
      <c r="PHO28" s="170">
        <v>5</v>
      </c>
      <c r="PHP28" s="170">
        <v>12.97</v>
      </c>
      <c r="PHQ28" s="170">
        <f>ROUNDDOWN(PHP28*($I$10+1),2)</f>
        <v>65.489999999999995</v>
      </c>
      <c r="PHR28" s="170">
        <f>PHO28*PHQ28</f>
        <v>327.45</v>
      </c>
      <c r="PHS28" s="170" t="s">
        <v>148</v>
      </c>
      <c r="PHT28" s="170">
        <v>12376</v>
      </c>
      <c r="PHU28" s="170" t="s">
        <v>149</v>
      </c>
      <c r="PHV28" s="170" t="s">
        <v>150</v>
      </c>
      <c r="PHW28" s="170">
        <v>5</v>
      </c>
      <c r="PHX28" s="170">
        <v>12.97</v>
      </c>
      <c r="PHY28" s="170">
        <f>ROUNDDOWN(PHX28*($I$10+1),2)</f>
        <v>65.489999999999995</v>
      </c>
      <c r="PHZ28" s="170">
        <f>PHW28*PHY28</f>
        <v>327.45</v>
      </c>
      <c r="PIA28" s="170" t="s">
        <v>148</v>
      </c>
      <c r="PIB28" s="170">
        <v>12376</v>
      </c>
      <c r="PIC28" s="170" t="s">
        <v>149</v>
      </c>
      <c r="PID28" s="170" t="s">
        <v>150</v>
      </c>
      <c r="PIE28" s="170">
        <v>5</v>
      </c>
      <c r="PIF28" s="170">
        <v>12.97</v>
      </c>
      <c r="PIG28" s="170">
        <f>ROUNDDOWN(PIF28*($I$10+1),2)</f>
        <v>65.489999999999995</v>
      </c>
      <c r="PIH28" s="170">
        <f>PIE28*PIG28</f>
        <v>327.45</v>
      </c>
      <c r="PII28" s="170" t="s">
        <v>148</v>
      </c>
      <c r="PIJ28" s="170">
        <v>12376</v>
      </c>
      <c r="PIK28" s="170" t="s">
        <v>149</v>
      </c>
      <c r="PIL28" s="170" t="s">
        <v>150</v>
      </c>
      <c r="PIM28" s="170">
        <v>5</v>
      </c>
      <c r="PIN28" s="170">
        <v>12.97</v>
      </c>
      <c r="PIO28" s="170">
        <f>ROUNDDOWN(PIN28*($I$10+1),2)</f>
        <v>65.489999999999995</v>
      </c>
      <c r="PIP28" s="170">
        <f>PIM28*PIO28</f>
        <v>327.45</v>
      </c>
      <c r="PIQ28" s="170" t="s">
        <v>148</v>
      </c>
      <c r="PIR28" s="170">
        <v>12376</v>
      </c>
      <c r="PIS28" s="170" t="s">
        <v>149</v>
      </c>
      <c r="PIT28" s="170" t="s">
        <v>150</v>
      </c>
      <c r="PIU28" s="170">
        <v>5</v>
      </c>
      <c r="PIV28" s="170">
        <v>12.97</v>
      </c>
      <c r="PIW28" s="170">
        <f>ROUNDDOWN(PIV28*($I$10+1),2)</f>
        <v>65.489999999999995</v>
      </c>
      <c r="PIX28" s="170">
        <f>PIU28*PIW28</f>
        <v>327.45</v>
      </c>
      <c r="PIY28" s="170" t="s">
        <v>148</v>
      </c>
      <c r="PIZ28" s="170">
        <v>12376</v>
      </c>
      <c r="PJA28" s="170" t="s">
        <v>149</v>
      </c>
      <c r="PJB28" s="170" t="s">
        <v>150</v>
      </c>
      <c r="PJC28" s="170">
        <v>5</v>
      </c>
      <c r="PJD28" s="170">
        <v>12.97</v>
      </c>
      <c r="PJE28" s="170">
        <f>ROUNDDOWN(PJD28*($I$10+1),2)</f>
        <v>65.489999999999995</v>
      </c>
      <c r="PJF28" s="170">
        <f>PJC28*PJE28</f>
        <v>327.45</v>
      </c>
      <c r="PJG28" s="170" t="s">
        <v>148</v>
      </c>
      <c r="PJH28" s="170">
        <v>12376</v>
      </c>
      <c r="PJI28" s="170" t="s">
        <v>149</v>
      </c>
      <c r="PJJ28" s="170" t="s">
        <v>150</v>
      </c>
      <c r="PJK28" s="170">
        <v>5</v>
      </c>
      <c r="PJL28" s="170">
        <v>12.97</v>
      </c>
      <c r="PJM28" s="170">
        <f>ROUNDDOWN(PJL28*($I$10+1),2)</f>
        <v>65.489999999999995</v>
      </c>
      <c r="PJN28" s="170">
        <f>PJK28*PJM28</f>
        <v>327.45</v>
      </c>
      <c r="PJO28" s="170" t="s">
        <v>148</v>
      </c>
      <c r="PJP28" s="170">
        <v>12376</v>
      </c>
      <c r="PJQ28" s="170" t="s">
        <v>149</v>
      </c>
      <c r="PJR28" s="170" t="s">
        <v>150</v>
      </c>
      <c r="PJS28" s="170">
        <v>5</v>
      </c>
      <c r="PJT28" s="170">
        <v>12.97</v>
      </c>
      <c r="PJU28" s="170">
        <f>ROUNDDOWN(PJT28*($I$10+1),2)</f>
        <v>65.489999999999995</v>
      </c>
      <c r="PJV28" s="170">
        <f>PJS28*PJU28</f>
        <v>327.45</v>
      </c>
      <c r="PJW28" s="170" t="s">
        <v>148</v>
      </c>
      <c r="PJX28" s="170">
        <v>12376</v>
      </c>
      <c r="PJY28" s="170" t="s">
        <v>149</v>
      </c>
      <c r="PJZ28" s="170" t="s">
        <v>150</v>
      </c>
      <c r="PKA28" s="170">
        <v>5</v>
      </c>
      <c r="PKB28" s="170">
        <v>12.97</v>
      </c>
      <c r="PKC28" s="170">
        <f>ROUNDDOWN(PKB28*($I$10+1),2)</f>
        <v>65.489999999999995</v>
      </c>
      <c r="PKD28" s="170">
        <f>PKA28*PKC28</f>
        <v>327.45</v>
      </c>
      <c r="PKE28" s="170" t="s">
        <v>148</v>
      </c>
      <c r="PKF28" s="170">
        <v>12376</v>
      </c>
      <c r="PKG28" s="170" t="s">
        <v>149</v>
      </c>
      <c r="PKH28" s="170" t="s">
        <v>150</v>
      </c>
      <c r="PKI28" s="170">
        <v>5</v>
      </c>
      <c r="PKJ28" s="170">
        <v>12.97</v>
      </c>
      <c r="PKK28" s="170">
        <f>ROUNDDOWN(PKJ28*($I$10+1),2)</f>
        <v>65.489999999999995</v>
      </c>
      <c r="PKL28" s="170">
        <f>PKI28*PKK28</f>
        <v>327.45</v>
      </c>
      <c r="PKM28" s="170" t="s">
        <v>148</v>
      </c>
      <c r="PKN28" s="170">
        <v>12376</v>
      </c>
      <c r="PKO28" s="170" t="s">
        <v>149</v>
      </c>
      <c r="PKP28" s="170" t="s">
        <v>150</v>
      </c>
      <c r="PKQ28" s="170">
        <v>5</v>
      </c>
      <c r="PKR28" s="170">
        <v>12.97</v>
      </c>
      <c r="PKS28" s="170">
        <f>ROUNDDOWN(PKR28*($I$10+1),2)</f>
        <v>65.489999999999995</v>
      </c>
      <c r="PKT28" s="170">
        <f>PKQ28*PKS28</f>
        <v>327.45</v>
      </c>
      <c r="PKU28" s="170" t="s">
        <v>148</v>
      </c>
      <c r="PKV28" s="170">
        <v>12376</v>
      </c>
      <c r="PKW28" s="170" t="s">
        <v>149</v>
      </c>
      <c r="PKX28" s="170" t="s">
        <v>150</v>
      </c>
      <c r="PKY28" s="170">
        <v>5</v>
      </c>
      <c r="PKZ28" s="170">
        <v>12.97</v>
      </c>
      <c r="PLA28" s="170">
        <f>ROUNDDOWN(PKZ28*($I$10+1),2)</f>
        <v>65.489999999999995</v>
      </c>
      <c r="PLB28" s="170">
        <f>PKY28*PLA28</f>
        <v>327.45</v>
      </c>
      <c r="PLC28" s="170" t="s">
        <v>148</v>
      </c>
      <c r="PLD28" s="170">
        <v>12376</v>
      </c>
      <c r="PLE28" s="170" t="s">
        <v>149</v>
      </c>
      <c r="PLF28" s="170" t="s">
        <v>150</v>
      </c>
      <c r="PLG28" s="170">
        <v>5</v>
      </c>
      <c r="PLH28" s="170">
        <v>12.97</v>
      </c>
      <c r="PLI28" s="170">
        <f>ROUNDDOWN(PLH28*($I$10+1),2)</f>
        <v>65.489999999999995</v>
      </c>
      <c r="PLJ28" s="170">
        <f>PLG28*PLI28</f>
        <v>327.45</v>
      </c>
      <c r="PLK28" s="170" t="s">
        <v>148</v>
      </c>
      <c r="PLL28" s="170">
        <v>12376</v>
      </c>
      <c r="PLM28" s="170" t="s">
        <v>149</v>
      </c>
      <c r="PLN28" s="170" t="s">
        <v>150</v>
      </c>
      <c r="PLO28" s="170">
        <v>5</v>
      </c>
      <c r="PLP28" s="170">
        <v>12.97</v>
      </c>
      <c r="PLQ28" s="170">
        <f>ROUNDDOWN(PLP28*($I$10+1),2)</f>
        <v>65.489999999999995</v>
      </c>
      <c r="PLR28" s="170">
        <f>PLO28*PLQ28</f>
        <v>327.45</v>
      </c>
      <c r="PLS28" s="170" t="s">
        <v>148</v>
      </c>
      <c r="PLT28" s="170">
        <v>12376</v>
      </c>
      <c r="PLU28" s="170" t="s">
        <v>149</v>
      </c>
      <c r="PLV28" s="170" t="s">
        <v>150</v>
      </c>
      <c r="PLW28" s="170">
        <v>5</v>
      </c>
      <c r="PLX28" s="170">
        <v>12.97</v>
      </c>
      <c r="PLY28" s="170">
        <f>ROUNDDOWN(PLX28*($I$10+1),2)</f>
        <v>65.489999999999995</v>
      </c>
      <c r="PLZ28" s="170">
        <f>PLW28*PLY28</f>
        <v>327.45</v>
      </c>
      <c r="PMA28" s="170" t="s">
        <v>148</v>
      </c>
      <c r="PMB28" s="170">
        <v>12376</v>
      </c>
      <c r="PMC28" s="170" t="s">
        <v>149</v>
      </c>
      <c r="PMD28" s="170" t="s">
        <v>150</v>
      </c>
      <c r="PME28" s="170">
        <v>5</v>
      </c>
      <c r="PMF28" s="170">
        <v>12.97</v>
      </c>
      <c r="PMG28" s="170">
        <f>ROUNDDOWN(PMF28*($I$10+1),2)</f>
        <v>65.489999999999995</v>
      </c>
      <c r="PMH28" s="170">
        <f>PME28*PMG28</f>
        <v>327.45</v>
      </c>
      <c r="PMI28" s="170" t="s">
        <v>148</v>
      </c>
      <c r="PMJ28" s="170">
        <v>12376</v>
      </c>
      <c r="PMK28" s="170" t="s">
        <v>149</v>
      </c>
      <c r="PML28" s="170" t="s">
        <v>150</v>
      </c>
      <c r="PMM28" s="170">
        <v>5</v>
      </c>
      <c r="PMN28" s="170">
        <v>12.97</v>
      </c>
      <c r="PMO28" s="170">
        <f>ROUNDDOWN(PMN28*($I$10+1),2)</f>
        <v>65.489999999999995</v>
      </c>
      <c r="PMP28" s="170">
        <f>PMM28*PMO28</f>
        <v>327.45</v>
      </c>
      <c r="PMQ28" s="170" t="s">
        <v>148</v>
      </c>
      <c r="PMR28" s="170">
        <v>12376</v>
      </c>
      <c r="PMS28" s="170" t="s">
        <v>149</v>
      </c>
      <c r="PMT28" s="170" t="s">
        <v>150</v>
      </c>
      <c r="PMU28" s="170">
        <v>5</v>
      </c>
      <c r="PMV28" s="170">
        <v>12.97</v>
      </c>
      <c r="PMW28" s="170">
        <f>ROUNDDOWN(PMV28*($I$10+1),2)</f>
        <v>65.489999999999995</v>
      </c>
      <c r="PMX28" s="170">
        <f>PMU28*PMW28</f>
        <v>327.45</v>
      </c>
      <c r="PMY28" s="170" t="s">
        <v>148</v>
      </c>
      <c r="PMZ28" s="170">
        <v>12376</v>
      </c>
      <c r="PNA28" s="170" t="s">
        <v>149</v>
      </c>
      <c r="PNB28" s="170" t="s">
        <v>150</v>
      </c>
      <c r="PNC28" s="170">
        <v>5</v>
      </c>
      <c r="PND28" s="170">
        <v>12.97</v>
      </c>
      <c r="PNE28" s="170">
        <f>ROUNDDOWN(PND28*($I$10+1),2)</f>
        <v>65.489999999999995</v>
      </c>
      <c r="PNF28" s="170">
        <f>PNC28*PNE28</f>
        <v>327.45</v>
      </c>
      <c r="PNG28" s="170" t="s">
        <v>148</v>
      </c>
      <c r="PNH28" s="170">
        <v>12376</v>
      </c>
      <c r="PNI28" s="170" t="s">
        <v>149</v>
      </c>
      <c r="PNJ28" s="170" t="s">
        <v>150</v>
      </c>
      <c r="PNK28" s="170">
        <v>5</v>
      </c>
      <c r="PNL28" s="170">
        <v>12.97</v>
      </c>
      <c r="PNM28" s="170">
        <f>ROUNDDOWN(PNL28*($I$10+1),2)</f>
        <v>65.489999999999995</v>
      </c>
      <c r="PNN28" s="170">
        <f>PNK28*PNM28</f>
        <v>327.45</v>
      </c>
      <c r="PNO28" s="170" t="s">
        <v>148</v>
      </c>
      <c r="PNP28" s="170">
        <v>12376</v>
      </c>
      <c r="PNQ28" s="170" t="s">
        <v>149</v>
      </c>
      <c r="PNR28" s="170" t="s">
        <v>150</v>
      </c>
      <c r="PNS28" s="170">
        <v>5</v>
      </c>
      <c r="PNT28" s="170">
        <v>12.97</v>
      </c>
      <c r="PNU28" s="170">
        <f>ROUNDDOWN(PNT28*($I$10+1),2)</f>
        <v>65.489999999999995</v>
      </c>
      <c r="PNV28" s="170">
        <f>PNS28*PNU28</f>
        <v>327.45</v>
      </c>
      <c r="PNW28" s="170" t="s">
        <v>148</v>
      </c>
      <c r="PNX28" s="170">
        <v>12376</v>
      </c>
      <c r="PNY28" s="170" t="s">
        <v>149</v>
      </c>
      <c r="PNZ28" s="170" t="s">
        <v>150</v>
      </c>
      <c r="POA28" s="170">
        <v>5</v>
      </c>
      <c r="POB28" s="170">
        <v>12.97</v>
      </c>
      <c r="POC28" s="170">
        <f>ROUNDDOWN(POB28*($I$10+1),2)</f>
        <v>65.489999999999995</v>
      </c>
      <c r="POD28" s="170">
        <f>POA28*POC28</f>
        <v>327.45</v>
      </c>
      <c r="POE28" s="170" t="s">
        <v>148</v>
      </c>
      <c r="POF28" s="170">
        <v>12376</v>
      </c>
      <c r="POG28" s="170" t="s">
        <v>149</v>
      </c>
      <c r="POH28" s="170" t="s">
        <v>150</v>
      </c>
      <c r="POI28" s="170">
        <v>5</v>
      </c>
      <c r="POJ28" s="170">
        <v>12.97</v>
      </c>
      <c r="POK28" s="170">
        <f>ROUNDDOWN(POJ28*($I$10+1),2)</f>
        <v>65.489999999999995</v>
      </c>
      <c r="POL28" s="170">
        <f>POI28*POK28</f>
        <v>327.45</v>
      </c>
      <c r="POM28" s="170" t="s">
        <v>148</v>
      </c>
      <c r="PON28" s="170">
        <v>12376</v>
      </c>
      <c r="POO28" s="170" t="s">
        <v>149</v>
      </c>
      <c r="POP28" s="170" t="s">
        <v>150</v>
      </c>
      <c r="POQ28" s="170">
        <v>5</v>
      </c>
      <c r="POR28" s="170">
        <v>12.97</v>
      </c>
      <c r="POS28" s="170">
        <f>ROUNDDOWN(POR28*($I$10+1),2)</f>
        <v>65.489999999999995</v>
      </c>
      <c r="POT28" s="170">
        <f>POQ28*POS28</f>
        <v>327.45</v>
      </c>
      <c r="POU28" s="170" t="s">
        <v>148</v>
      </c>
      <c r="POV28" s="170">
        <v>12376</v>
      </c>
      <c r="POW28" s="170" t="s">
        <v>149</v>
      </c>
      <c r="POX28" s="170" t="s">
        <v>150</v>
      </c>
      <c r="POY28" s="170">
        <v>5</v>
      </c>
      <c r="POZ28" s="170">
        <v>12.97</v>
      </c>
      <c r="PPA28" s="170">
        <f>ROUNDDOWN(POZ28*($I$10+1),2)</f>
        <v>65.489999999999995</v>
      </c>
      <c r="PPB28" s="170">
        <f>POY28*PPA28</f>
        <v>327.45</v>
      </c>
      <c r="PPC28" s="170" t="s">
        <v>148</v>
      </c>
      <c r="PPD28" s="170">
        <v>12376</v>
      </c>
      <c r="PPE28" s="170" t="s">
        <v>149</v>
      </c>
      <c r="PPF28" s="170" t="s">
        <v>150</v>
      </c>
      <c r="PPG28" s="170">
        <v>5</v>
      </c>
      <c r="PPH28" s="170">
        <v>12.97</v>
      </c>
      <c r="PPI28" s="170">
        <f>ROUNDDOWN(PPH28*($I$10+1),2)</f>
        <v>65.489999999999995</v>
      </c>
      <c r="PPJ28" s="170">
        <f>PPG28*PPI28</f>
        <v>327.45</v>
      </c>
      <c r="PPK28" s="170" t="s">
        <v>148</v>
      </c>
      <c r="PPL28" s="170">
        <v>12376</v>
      </c>
      <c r="PPM28" s="170" t="s">
        <v>149</v>
      </c>
      <c r="PPN28" s="170" t="s">
        <v>150</v>
      </c>
      <c r="PPO28" s="170">
        <v>5</v>
      </c>
      <c r="PPP28" s="170">
        <v>12.97</v>
      </c>
      <c r="PPQ28" s="170">
        <f>ROUNDDOWN(PPP28*($I$10+1),2)</f>
        <v>65.489999999999995</v>
      </c>
      <c r="PPR28" s="170">
        <f>PPO28*PPQ28</f>
        <v>327.45</v>
      </c>
      <c r="PPS28" s="170" t="s">
        <v>148</v>
      </c>
      <c r="PPT28" s="170">
        <v>12376</v>
      </c>
      <c r="PPU28" s="170" t="s">
        <v>149</v>
      </c>
      <c r="PPV28" s="170" t="s">
        <v>150</v>
      </c>
      <c r="PPW28" s="170">
        <v>5</v>
      </c>
      <c r="PPX28" s="170">
        <v>12.97</v>
      </c>
      <c r="PPY28" s="170">
        <f>ROUNDDOWN(PPX28*($I$10+1),2)</f>
        <v>65.489999999999995</v>
      </c>
      <c r="PPZ28" s="170">
        <f>PPW28*PPY28</f>
        <v>327.45</v>
      </c>
      <c r="PQA28" s="170" t="s">
        <v>148</v>
      </c>
      <c r="PQB28" s="170">
        <v>12376</v>
      </c>
      <c r="PQC28" s="170" t="s">
        <v>149</v>
      </c>
      <c r="PQD28" s="170" t="s">
        <v>150</v>
      </c>
      <c r="PQE28" s="170">
        <v>5</v>
      </c>
      <c r="PQF28" s="170">
        <v>12.97</v>
      </c>
      <c r="PQG28" s="170">
        <f>ROUNDDOWN(PQF28*($I$10+1),2)</f>
        <v>65.489999999999995</v>
      </c>
      <c r="PQH28" s="170">
        <f>PQE28*PQG28</f>
        <v>327.45</v>
      </c>
      <c r="PQI28" s="170" t="s">
        <v>148</v>
      </c>
      <c r="PQJ28" s="170">
        <v>12376</v>
      </c>
      <c r="PQK28" s="170" t="s">
        <v>149</v>
      </c>
      <c r="PQL28" s="170" t="s">
        <v>150</v>
      </c>
      <c r="PQM28" s="170">
        <v>5</v>
      </c>
      <c r="PQN28" s="170">
        <v>12.97</v>
      </c>
      <c r="PQO28" s="170">
        <f>ROUNDDOWN(PQN28*($I$10+1),2)</f>
        <v>65.489999999999995</v>
      </c>
      <c r="PQP28" s="170">
        <f>PQM28*PQO28</f>
        <v>327.45</v>
      </c>
      <c r="PQQ28" s="170" t="s">
        <v>148</v>
      </c>
      <c r="PQR28" s="170">
        <v>12376</v>
      </c>
      <c r="PQS28" s="170" t="s">
        <v>149</v>
      </c>
      <c r="PQT28" s="170" t="s">
        <v>150</v>
      </c>
      <c r="PQU28" s="170">
        <v>5</v>
      </c>
      <c r="PQV28" s="170">
        <v>12.97</v>
      </c>
      <c r="PQW28" s="170">
        <f>ROUNDDOWN(PQV28*($I$10+1),2)</f>
        <v>65.489999999999995</v>
      </c>
      <c r="PQX28" s="170">
        <f>PQU28*PQW28</f>
        <v>327.45</v>
      </c>
      <c r="PQY28" s="170" t="s">
        <v>148</v>
      </c>
      <c r="PQZ28" s="170">
        <v>12376</v>
      </c>
      <c r="PRA28" s="170" t="s">
        <v>149</v>
      </c>
      <c r="PRB28" s="170" t="s">
        <v>150</v>
      </c>
      <c r="PRC28" s="170">
        <v>5</v>
      </c>
      <c r="PRD28" s="170">
        <v>12.97</v>
      </c>
      <c r="PRE28" s="170">
        <f>ROUNDDOWN(PRD28*($I$10+1),2)</f>
        <v>65.489999999999995</v>
      </c>
      <c r="PRF28" s="170">
        <f>PRC28*PRE28</f>
        <v>327.45</v>
      </c>
      <c r="PRG28" s="170" t="s">
        <v>148</v>
      </c>
      <c r="PRH28" s="170">
        <v>12376</v>
      </c>
      <c r="PRI28" s="170" t="s">
        <v>149</v>
      </c>
      <c r="PRJ28" s="170" t="s">
        <v>150</v>
      </c>
      <c r="PRK28" s="170">
        <v>5</v>
      </c>
      <c r="PRL28" s="170">
        <v>12.97</v>
      </c>
      <c r="PRM28" s="170">
        <f>ROUNDDOWN(PRL28*($I$10+1),2)</f>
        <v>65.489999999999995</v>
      </c>
      <c r="PRN28" s="170">
        <f>PRK28*PRM28</f>
        <v>327.45</v>
      </c>
      <c r="PRO28" s="170" t="s">
        <v>148</v>
      </c>
      <c r="PRP28" s="170">
        <v>12376</v>
      </c>
      <c r="PRQ28" s="170" t="s">
        <v>149</v>
      </c>
      <c r="PRR28" s="170" t="s">
        <v>150</v>
      </c>
      <c r="PRS28" s="170">
        <v>5</v>
      </c>
      <c r="PRT28" s="170">
        <v>12.97</v>
      </c>
      <c r="PRU28" s="170">
        <f>ROUNDDOWN(PRT28*($I$10+1),2)</f>
        <v>65.489999999999995</v>
      </c>
      <c r="PRV28" s="170">
        <f>PRS28*PRU28</f>
        <v>327.45</v>
      </c>
      <c r="PRW28" s="170" t="s">
        <v>148</v>
      </c>
      <c r="PRX28" s="170">
        <v>12376</v>
      </c>
      <c r="PRY28" s="170" t="s">
        <v>149</v>
      </c>
      <c r="PRZ28" s="170" t="s">
        <v>150</v>
      </c>
      <c r="PSA28" s="170">
        <v>5</v>
      </c>
      <c r="PSB28" s="170">
        <v>12.97</v>
      </c>
      <c r="PSC28" s="170">
        <f>ROUNDDOWN(PSB28*($I$10+1),2)</f>
        <v>65.489999999999995</v>
      </c>
      <c r="PSD28" s="170">
        <f>PSA28*PSC28</f>
        <v>327.45</v>
      </c>
      <c r="PSE28" s="170" t="s">
        <v>148</v>
      </c>
      <c r="PSF28" s="170">
        <v>12376</v>
      </c>
      <c r="PSG28" s="170" t="s">
        <v>149</v>
      </c>
      <c r="PSH28" s="170" t="s">
        <v>150</v>
      </c>
      <c r="PSI28" s="170">
        <v>5</v>
      </c>
      <c r="PSJ28" s="170">
        <v>12.97</v>
      </c>
      <c r="PSK28" s="170">
        <f>ROUNDDOWN(PSJ28*($I$10+1),2)</f>
        <v>65.489999999999995</v>
      </c>
      <c r="PSL28" s="170">
        <f>PSI28*PSK28</f>
        <v>327.45</v>
      </c>
      <c r="PSM28" s="170" t="s">
        <v>148</v>
      </c>
      <c r="PSN28" s="170">
        <v>12376</v>
      </c>
      <c r="PSO28" s="170" t="s">
        <v>149</v>
      </c>
      <c r="PSP28" s="170" t="s">
        <v>150</v>
      </c>
      <c r="PSQ28" s="170">
        <v>5</v>
      </c>
      <c r="PSR28" s="170">
        <v>12.97</v>
      </c>
      <c r="PSS28" s="170">
        <f>ROUNDDOWN(PSR28*($I$10+1),2)</f>
        <v>65.489999999999995</v>
      </c>
      <c r="PST28" s="170">
        <f>PSQ28*PSS28</f>
        <v>327.45</v>
      </c>
      <c r="PSU28" s="170" t="s">
        <v>148</v>
      </c>
      <c r="PSV28" s="170">
        <v>12376</v>
      </c>
      <c r="PSW28" s="170" t="s">
        <v>149</v>
      </c>
      <c r="PSX28" s="170" t="s">
        <v>150</v>
      </c>
      <c r="PSY28" s="170">
        <v>5</v>
      </c>
      <c r="PSZ28" s="170">
        <v>12.97</v>
      </c>
      <c r="PTA28" s="170">
        <f>ROUNDDOWN(PSZ28*($I$10+1),2)</f>
        <v>65.489999999999995</v>
      </c>
      <c r="PTB28" s="170">
        <f>PSY28*PTA28</f>
        <v>327.45</v>
      </c>
      <c r="PTC28" s="170" t="s">
        <v>148</v>
      </c>
      <c r="PTD28" s="170">
        <v>12376</v>
      </c>
      <c r="PTE28" s="170" t="s">
        <v>149</v>
      </c>
      <c r="PTF28" s="170" t="s">
        <v>150</v>
      </c>
      <c r="PTG28" s="170">
        <v>5</v>
      </c>
      <c r="PTH28" s="170">
        <v>12.97</v>
      </c>
      <c r="PTI28" s="170">
        <f>ROUNDDOWN(PTH28*($I$10+1),2)</f>
        <v>65.489999999999995</v>
      </c>
      <c r="PTJ28" s="170">
        <f>PTG28*PTI28</f>
        <v>327.45</v>
      </c>
      <c r="PTK28" s="170" t="s">
        <v>148</v>
      </c>
      <c r="PTL28" s="170">
        <v>12376</v>
      </c>
      <c r="PTM28" s="170" t="s">
        <v>149</v>
      </c>
      <c r="PTN28" s="170" t="s">
        <v>150</v>
      </c>
      <c r="PTO28" s="170">
        <v>5</v>
      </c>
      <c r="PTP28" s="170">
        <v>12.97</v>
      </c>
      <c r="PTQ28" s="170">
        <f>ROUNDDOWN(PTP28*($I$10+1),2)</f>
        <v>65.489999999999995</v>
      </c>
      <c r="PTR28" s="170">
        <f>PTO28*PTQ28</f>
        <v>327.45</v>
      </c>
      <c r="PTS28" s="170" t="s">
        <v>148</v>
      </c>
      <c r="PTT28" s="170">
        <v>12376</v>
      </c>
      <c r="PTU28" s="170" t="s">
        <v>149</v>
      </c>
      <c r="PTV28" s="170" t="s">
        <v>150</v>
      </c>
      <c r="PTW28" s="170">
        <v>5</v>
      </c>
      <c r="PTX28" s="170">
        <v>12.97</v>
      </c>
      <c r="PTY28" s="170">
        <f>ROUNDDOWN(PTX28*($I$10+1),2)</f>
        <v>65.489999999999995</v>
      </c>
      <c r="PTZ28" s="170">
        <f>PTW28*PTY28</f>
        <v>327.45</v>
      </c>
      <c r="PUA28" s="170" t="s">
        <v>148</v>
      </c>
      <c r="PUB28" s="170">
        <v>12376</v>
      </c>
      <c r="PUC28" s="170" t="s">
        <v>149</v>
      </c>
      <c r="PUD28" s="170" t="s">
        <v>150</v>
      </c>
      <c r="PUE28" s="170">
        <v>5</v>
      </c>
      <c r="PUF28" s="170">
        <v>12.97</v>
      </c>
      <c r="PUG28" s="170">
        <f>ROUNDDOWN(PUF28*($I$10+1),2)</f>
        <v>65.489999999999995</v>
      </c>
      <c r="PUH28" s="170">
        <f>PUE28*PUG28</f>
        <v>327.45</v>
      </c>
      <c r="PUI28" s="170" t="s">
        <v>148</v>
      </c>
      <c r="PUJ28" s="170">
        <v>12376</v>
      </c>
      <c r="PUK28" s="170" t="s">
        <v>149</v>
      </c>
      <c r="PUL28" s="170" t="s">
        <v>150</v>
      </c>
      <c r="PUM28" s="170">
        <v>5</v>
      </c>
      <c r="PUN28" s="170">
        <v>12.97</v>
      </c>
      <c r="PUO28" s="170">
        <f>ROUNDDOWN(PUN28*($I$10+1),2)</f>
        <v>65.489999999999995</v>
      </c>
      <c r="PUP28" s="170">
        <f>PUM28*PUO28</f>
        <v>327.45</v>
      </c>
      <c r="PUQ28" s="170" t="s">
        <v>148</v>
      </c>
      <c r="PUR28" s="170">
        <v>12376</v>
      </c>
      <c r="PUS28" s="170" t="s">
        <v>149</v>
      </c>
      <c r="PUT28" s="170" t="s">
        <v>150</v>
      </c>
      <c r="PUU28" s="170">
        <v>5</v>
      </c>
      <c r="PUV28" s="170">
        <v>12.97</v>
      </c>
      <c r="PUW28" s="170">
        <f>ROUNDDOWN(PUV28*($I$10+1),2)</f>
        <v>65.489999999999995</v>
      </c>
      <c r="PUX28" s="170">
        <f>PUU28*PUW28</f>
        <v>327.45</v>
      </c>
      <c r="PUY28" s="170" t="s">
        <v>148</v>
      </c>
      <c r="PUZ28" s="170">
        <v>12376</v>
      </c>
      <c r="PVA28" s="170" t="s">
        <v>149</v>
      </c>
      <c r="PVB28" s="170" t="s">
        <v>150</v>
      </c>
      <c r="PVC28" s="170">
        <v>5</v>
      </c>
      <c r="PVD28" s="170">
        <v>12.97</v>
      </c>
      <c r="PVE28" s="170">
        <f>ROUNDDOWN(PVD28*($I$10+1),2)</f>
        <v>65.489999999999995</v>
      </c>
      <c r="PVF28" s="170">
        <f>PVC28*PVE28</f>
        <v>327.45</v>
      </c>
      <c r="PVG28" s="170" t="s">
        <v>148</v>
      </c>
      <c r="PVH28" s="170">
        <v>12376</v>
      </c>
      <c r="PVI28" s="170" t="s">
        <v>149</v>
      </c>
      <c r="PVJ28" s="170" t="s">
        <v>150</v>
      </c>
      <c r="PVK28" s="170">
        <v>5</v>
      </c>
      <c r="PVL28" s="170">
        <v>12.97</v>
      </c>
      <c r="PVM28" s="170">
        <f>ROUNDDOWN(PVL28*($I$10+1),2)</f>
        <v>65.489999999999995</v>
      </c>
      <c r="PVN28" s="170">
        <f>PVK28*PVM28</f>
        <v>327.45</v>
      </c>
      <c r="PVO28" s="170" t="s">
        <v>148</v>
      </c>
      <c r="PVP28" s="170">
        <v>12376</v>
      </c>
      <c r="PVQ28" s="170" t="s">
        <v>149</v>
      </c>
      <c r="PVR28" s="170" t="s">
        <v>150</v>
      </c>
      <c r="PVS28" s="170">
        <v>5</v>
      </c>
      <c r="PVT28" s="170">
        <v>12.97</v>
      </c>
      <c r="PVU28" s="170">
        <f>ROUNDDOWN(PVT28*($I$10+1),2)</f>
        <v>65.489999999999995</v>
      </c>
      <c r="PVV28" s="170">
        <f>PVS28*PVU28</f>
        <v>327.45</v>
      </c>
      <c r="PVW28" s="170" t="s">
        <v>148</v>
      </c>
      <c r="PVX28" s="170">
        <v>12376</v>
      </c>
      <c r="PVY28" s="170" t="s">
        <v>149</v>
      </c>
      <c r="PVZ28" s="170" t="s">
        <v>150</v>
      </c>
      <c r="PWA28" s="170">
        <v>5</v>
      </c>
      <c r="PWB28" s="170">
        <v>12.97</v>
      </c>
      <c r="PWC28" s="170">
        <f>ROUNDDOWN(PWB28*($I$10+1),2)</f>
        <v>65.489999999999995</v>
      </c>
      <c r="PWD28" s="170">
        <f>PWA28*PWC28</f>
        <v>327.45</v>
      </c>
      <c r="PWE28" s="170" t="s">
        <v>148</v>
      </c>
      <c r="PWF28" s="170">
        <v>12376</v>
      </c>
      <c r="PWG28" s="170" t="s">
        <v>149</v>
      </c>
      <c r="PWH28" s="170" t="s">
        <v>150</v>
      </c>
      <c r="PWI28" s="170">
        <v>5</v>
      </c>
      <c r="PWJ28" s="170">
        <v>12.97</v>
      </c>
      <c r="PWK28" s="170">
        <f>ROUNDDOWN(PWJ28*($I$10+1),2)</f>
        <v>65.489999999999995</v>
      </c>
      <c r="PWL28" s="170">
        <f>PWI28*PWK28</f>
        <v>327.45</v>
      </c>
      <c r="PWM28" s="170" t="s">
        <v>148</v>
      </c>
      <c r="PWN28" s="170">
        <v>12376</v>
      </c>
      <c r="PWO28" s="170" t="s">
        <v>149</v>
      </c>
      <c r="PWP28" s="170" t="s">
        <v>150</v>
      </c>
      <c r="PWQ28" s="170">
        <v>5</v>
      </c>
      <c r="PWR28" s="170">
        <v>12.97</v>
      </c>
      <c r="PWS28" s="170">
        <f>ROUNDDOWN(PWR28*($I$10+1),2)</f>
        <v>65.489999999999995</v>
      </c>
      <c r="PWT28" s="170">
        <f>PWQ28*PWS28</f>
        <v>327.45</v>
      </c>
      <c r="PWU28" s="170" t="s">
        <v>148</v>
      </c>
      <c r="PWV28" s="170">
        <v>12376</v>
      </c>
      <c r="PWW28" s="170" t="s">
        <v>149</v>
      </c>
      <c r="PWX28" s="170" t="s">
        <v>150</v>
      </c>
      <c r="PWY28" s="170">
        <v>5</v>
      </c>
      <c r="PWZ28" s="170">
        <v>12.97</v>
      </c>
      <c r="PXA28" s="170">
        <f>ROUNDDOWN(PWZ28*($I$10+1),2)</f>
        <v>65.489999999999995</v>
      </c>
      <c r="PXB28" s="170">
        <f>PWY28*PXA28</f>
        <v>327.45</v>
      </c>
      <c r="PXC28" s="170" t="s">
        <v>148</v>
      </c>
      <c r="PXD28" s="170">
        <v>12376</v>
      </c>
      <c r="PXE28" s="170" t="s">
        <v>149</v>
      </c>
      <c r="PXF28" s="170" t="s">
        <v>150</v>
      </c>
      <c r="PXG28" s="170">
        <v>5</v>
      </c>
      <c r="PXH28" s="170">
        <v>12.97</v>
      </c>
      <c r="PXI28" s="170">
        <f>ROUNDDOWN(PXH28*($I$10+1),2)</f>
        <v>65.489999999999995</v>
      </c>
      <c r="PXJ28" s="170">
        <f>PXG28*PXI28</f>
        <v>327.45</v>
      </c>
      <c r="PXK28" s="170" t="s">
        <v>148</v>
      </c>
      <c r="PXL28" s="170">
        <v>12376</v>
      </c>
      <c r="PXM28" s="170" t="s">
        <v>149</v>
      </c>
      <c r="PXN28" s="170" t="s">
        <v>150</v>
      </c>
      <c r="PXO28" s="170">
        <v>5</v>
      </c>
      <c r="PXP28" s="170">
        <v>12.97</v>
      </c>
      <c r="PXQ28" s="170">
        <f>ROUNDDOWN(PXP28*($I$10+1),2)</f>
        <v>65.489999999999995</v>
      </c>
      <c r="PXR28" s="170">
        <f>PXO28*PXQ28</f>
        <v>327.45</v>
      </c>
      <c r="PXS28" s="170" t="s">
        <v>148</v>
      </c>
      <c r="PXT28" s="170">
        <v>12376</v>
      </c>
      <c r="PXU28" s="170" t="s">
        <v>149</v>
      </c>
      <c r="PXV28" s="170" t="s">
        <v>150</v>
      </c>
      <c r="PXW28" s="170">
        <v>5</v>
      </c>
      <c r="PXX28" s="170">
        <v>12.97</v>
      </c>
      <c r="PXY28" s="170">
        <f>ROUNDDOWN(PXX28*($I$10+1),2)</f>
        <v>65.489999999999995</v>
      </c>
      <c r="PXZ28" s="170">
        <f>PXW28*PXY28</f>
        <v>327.45</v>
      </c>
      <c r="PYA28" s="170" t="s">
        <v>148</v>
      </c>
      <c r="PYB28" s="170">
        <v>12376</v>
      </c>
      <c r="PYC28" s="170" t="s">
        <v>149</v>
      </c>
      <c r="PYD28" s="170" t="s">
        <v>150</v>
      </c>
      <c r="PYE28" s="170">
        <v>5</v>
      </c>
      <c r="PYF28" s="170">
        <v>12.97</v>
      </c>
      <c r="PYG28" s="170">
        <f>ROUNDDOWN(PYF28*($I$10+1),2)</f>
        <v>65.489999999999995</v>
      </c>
      <c r="PYH28" s="170">
        <f>PYE28*PYG28</f>
        <v>327.45</v>
      </c>
      <c r="PYI28" s="170" t="s">
        <v>148</v>
      </c>
      <c r="PYJ28" s="170">
        <v>12376</v>
      </c>
      <c r="PYK28" s="170" t="s">
        <v>149</v>
      </c>
      <c r="PYL28" s="170" t="s">
        <v>150</v>
      </c>
      <c r="PYM28" s="170">
        <v>5</v>
      </c>
      <c r="PYN28" s="170">
        <v>12.97</v>
      </c>
      <c r="PYO28" s="170">
        <f>ROUNDDOWN(PYN28*($I$10+1),2)</f>
        <v>65.489999999999995</v>
      </c>
      <c r="PYP28" s="170">
        <f>PYM28*PYO28</f>
        <v>327.45</v>
      </c>
      <c r="PYQ28" s="170" t="s">
        <v>148</v>
      </c>
      <c r="PYR28" s="170">
        <v>12376</v>
      </c>
      <c r="PYS28" s="170" t="s">
        <v>149</v>
      </c>
      <c r="PYT28" s="170" t="s">
        <v>150</v>
      </c>
      <c r="PYU28" s="170">
        <v>5</v>
      </c>
      <c r="PYV28" s="170">
        <v>12.97</v>
      </c>
      <c r="PYW28" s="170">
        <f>ROUNDDOWN(PYV28*($I$10+1),2)</f>
        <v>65.489999999999995</v>
      </c>
      <c r="PYX28" s="170">
        <f>PYU28*PYW28</f>
        <v>327.45</v>
      </c>
      <c r="PYY28" s="170" t="s">
        <v>148</v>
      </c>
      <c r="PYZ28" s="170">
        <v>12376</v>
      </c>
      <c r="PZA28" s="170" t="s">
        <v>149</v>
      </c>
      <c r="PZB28" s="170" t="s">
        <v>150</v>
      </c>
      <c r="PZC28" s="170">
        <v>5</v>
      </c>
      <c r="PZD28" s="170">
        <v>12.97</v>
      </c>
      <c r="PZE28" s="170">
        <f>ROUNDDOWN(PZD28*($I$10+1),2)</f>
        <v>65.489999999999995</v>
      </c>
      <c r="PZF28" s="170">
        <f>PZC28*PZE28</f>
        <v>327.45</v>
      </c>
      <c r="PZG28" s="170" t="s">
        <v>148</v>
      </c>
      <c r="PZH28" s="170">
        <v>12376</v>
      </c>
      <c r="PZI28" s="170" t="s">
        <v>149</v>
      </c>
      <c r="PZJ28" s="170" t="s">
        <v>150</v>
      </c>
      <c r="PZK28" s="170">
        <v>5</v>
      </c>
      <c r="PZL28" s="170">
        <v>12.97</v>
      </c>
      <c r="PZM28" s="170">
        <f>ROUNDDOWN(PZL28*($I$10+1),2)</f>
        <v>65.489999999999995</v>
      </c>
      <c r="PZN28" s="170">
        <f>PZK28*PZM28</f>
        <v>327.45</v>
      </c>
      <c r="PZO28" s="170" t="s">
        <v>148</v>
      </c>
      <c r="PZP28" s="170">
        <v>12376</v>
      </c>
      <c r="PZQ28" s="170" t="s">
        <v>149</v>
      </c>
      <c r="PZR28" s="170" t="s">
        <v>150</v>
      </c>
      <c r="PZS28" s="170">
        <v>5</v>
      </c>
      <c r="PZT28" s="170">
        <v>12.97</v>
      </c>
      <c r="PZU28" s="170">
        <f>ROUNDDOWN(PZT28*($I$10+1),2)</f>
        <v>65.489999999999995</v>
      </c>
      <c r="PZV28" s="170">
        <f>PZS28*PZU28</f>
        <v>327.45</v>
      </c>
      <c r="PZW28" s="170" t="s">
        <v>148</v>
      </c>
      <c r="PZX28" s="170">
        <v>12376</v>
      </c>
      <c r="PZY28" s="170" t="s">
        <v>149</v>
      </c>
      <c r="PZZ28" s="170" t="s">
        <v>150</v>
      </c>
      <c r="QAA28" s="170">
        <v>5</v>
      </c>
      <c r="QAB28" s="170">
        <v>12.97</v>
      </c>
      <c r="QAC28" s="170">
        <f>ROUNDDOWN(QAB28*($I$10+1),2)</f>
        <v>65.489999999999995</v>
      </c>
      <c r="QAD28" s="170">
        <f>QAA28*QAC28</f>
        <v>327.45</v>
      </c>
      <c r="QAE28" s="170" t="s">
        <v>148</v>
      </c>
      <c r="QAF28" s="170">
        <v>12376</v>
      </c>
      <c r="QAG28" s="170" t="s">
        <v>149</v>
      </c>
      <c r="QAH28" s="170" t="s">
        <v>150</v>
      </c>
      <c r="QAI28" s="170">
        <v>5</v>
      </c>
      <c r="QAJ28" s="170">
        <v>12.97</v>
      </c>
      <c r="QAK28" s="170">
        <f>ROUNDDOWN(QAJ28*($I$10+1),2)</f>
        <v>65.489999999999995</v>
      </c>
      <c r="QAL28" s="170">
        <f>QAI28*QAK28</f>
        <v>327.45</v>
      </c>
      <c r="QAM28" s="170" t="s">
        <v>148</v>
      </c>
      <c r="QAN28" s="170">
        <v>12376</v>
      </c>
      <c r="QAO28" s="170" t="s">
        <v>149</v>
      </c>
      <c r="QAP28" s="170" t="s">
        <v>150</v>
      </c>
      <c r="QAQ28" s="170">
        <v>5</v>
      </c>
      <c r="QAR28" s="170">
        <v>12.97</v>
      </c>
      <c r="QAS28" s="170">
        <f>ROUNDDOWN(QAR28*($I$10+1),2)</f>
        <v>65.489999999999995</v>
      </c>
      <c r="QAT28" s="170">
        <f>QAQ28*QAS28</f>
        <v>327.45</v>
      </c>
      <c r="QAU28" s="170" t="s">
        <v>148</v>
      </c>
      <c r="QAV28" s="170">
        <v>12376</v>
      </c>
      <c r="QAW28" s="170" t="s">
        <v>149</v>
      </c>
      <c r="QAX28" s="170" t="s">
        <v>150</v>
      </c>
      <c r="QAY28" s="170">
        <v>5</v>
      </c>
      <c r="QAZ28" s="170">
        <v>12.97</v>
      </c>
      <c r="QBA28" s="170">
        <f>ROUNDDOWN(QAZ28*($I$10+1),2)</f>
        <v>65.489999999999995</v>
      </c>
      <c r="QBB28" s="170">
        <f>QAY28*QBA28</f>
        <v>327.45</v>
      </c>
      <c r="QBC28" s="170" t="s">
        <v>148</v>
      </c>
      <c r="QBD28" s="170">
        <v>12376</v>
      </c>
      <c r="QBE28" s="170" t="s">
        <v>149</v>
      </c>
      <c r="QBF28" s="170" t="s">
        <v>150</v>
      </c>
      <c r="QBG28" s="170">
        <v>5</v>
      </c>
      <c r="QBH28" s="170">
        <v>12.97</v>
      </c>
      <c r="QBI28" s="170">
        <f>ROUNDDOWN(QBH28*($I$10+1),2)</f>
        <v>65.489999999999995</v>
      </c>
      <c r="QBJ28" s="170">
        <f>QBG28*QBI28</f>
        <v>327.45</v>
      </c>
      <c r="QBK28" s="170" t="s">
        <v>148</v>
      </c>
      <c r="QBL28" s="170">
        <v>12376</v>
      </c>
      <c r="QBM28" s="170" t="s">
        <v>149</v>
      </c>
      <c r="QBN28" s="170" t="s">
        <v>150</v>
      </c>
      <c r="QBO28" s="170">
        <v>5</v>
      </c>
      <c r="QBP28" s="170">
        <v>12.97</v>
      </c>
      <c r="QBQ28" s="170">
        <f>ROUNDDOWN(QBP28*($I$10+1),2)</f>
        <v>65.489999999999995</v>
      </c>
      <c r="QBR28" s="170">
        <f>QBO28*QBQ28</f>
        <v>327.45</v>
      </c>
      <c r="QBS28" s="170" t="s">
        <v>148</v>
      </c>
      <c r="QBT28" s="170">
        <v>12376</v>
      </c>
      <c r="QBU28" s="170" t="s">
        <v>149</v>
      </c>
      <c r="QBV28" s="170" t="s">
        <v>150</v>
      </c>
      <c r="QBW28" s="170">
        <v>5</v>
      </c>
      <c r="QBX28" s="170">
        <v>12.97</v>
      </c>
      <c r="QBY28" s="170">
        <f>ROUNDDOWN(QBX28*($I$10+1),2)</f>
        <v>65.489999999999995</v>
      </c>
      <c r="QBZ28" s="170">
        <f>QBW28*QBY28</f>
        <v>327.45</v>
      </c>
      <c r="QCA28" s="170" t="s">
        <v>148</v>
      </c>
      <c r="QCB28" s="170">
        <v>12376</v>
      </c>
      <c r="QCC28" s="170" t="s">
        <v>149</v>
      </c>
      <c r="QCD28" s="170" t="s">
        <v>150</v>
      </c>
      <c r="QCE28" s="170">
        <v>5</v>
      </c>
      <c r="QCF28" s="170">
        <v>12.97</v>
      </c>
      <c r="QCG28" s="170">
        <f>ROUNDDOWN(QCF28*($I$10+1),2)</f>
        <v>65.489999999999995</v>
      </c>
      <c r="QCH28" s="170">
        <f>QCE28*QCG28</f>
        <v>327.45</v>
      </c>
      <c r="QCI28" s="170" t="s">
        <v>148</v>
      </c>
      <c r="QCJ28" s="170">
        <v>12376</v>
      </c>
      <c r="QCK28" s="170" t="s">
        <v>149</v>
      </c>
      <c r="QCL28" s="170" t="s">
        <v>150</v>
      </c>
      <c r="QCM28" s="170">
        <v>5</v>
      </c>
      <c r="QCN28" s="170">
        <v>12.97</v>
      </c>
      <c r="QCO28" s="170">
        <f>ROUNDDOWN(QCN28*($I$10+1),2)</f>
        <v>65.489999999999995</v>
      </c>
      <c r="QCP28" s="170">
        <f>QCM28*QCO28</f>
        <v>327.45</v>
      </c>
      <c r="QCQ28" s="170" t="s">
        <v>148</v>
      </c>
      <c r="QCR28" s="170">
        <v>12376</v>
      </c>
      <c r="QCS28" s="170" t="s">
        <v>149</v>
      </c>
      <c r="QCT28" s="170" t="s">
        <v>150</v>
      </c>
      <c r="QCU28" s="170">
        <v>5</v>
      </c>
      <c r="QCV28" s="170">
        <v>12.97</v>
      </c>
      <c r="QCW28" s="170">
        <f>ROUNDDOWN(QCV28*($I$10+1),2)</f>
        <v>65.489999999999995</v>
      </c>
      <c r="QCX28" s="170">
        <f>QCU28*QCW28</f>
        <v>327.45</v>
      </c>
      <c r="QCY28" s="170" t="s">
        <v>148</v>
      </c>
      <c r="QCZ28" s="170">
        <v>12376</v>
      </c>
      <c r="QDA28" s="170" t="s">
        <v>149</v>
      </c>
      <c r="QDB28" s="170" t="s">
        <v>150</v>
      </c>
      <c r="QDC28" s="170">
        <v>5</v>
      </c>
      <c r="QDD28" s="170">
        <v>12.97</v>
      </c>
      <c r="QDE28" s="170">
        <f>ROUNDDOWN(QDD28*($I$10+1),2)</f>
        <v>65.489999999999995</v>
      </c>
      <c r="QDF28" s="170">
        <f>QDC28*QDE28</f>
        <v>327.45</v>
      </c>
      <c r="QDG28" s="170" t="s">
        <v>148</v>
      </c>
      <c r="QDH28" s="170">
        <v>12376</v>
      </c>
      <c r="QDI28" s="170" t="s">
        <v>149</v>
      </c>
      <c r="QDJ28" s="170" t="s">
        <v>150</v>
      </c>
      <c r="QDK28" s="170">
        <v>5</v>
      </c>
      <c r="QDL28" s="170">
        <v>12.97</v>
      </c>
      <c r="QDM28" s="170">
        <f>ROUNDDOWN(QDL28*($I$10+1),2)</f>
        <v>65.489999999999995</v>
      </c>
      <c r="QDN28" s="170">
        <f>QDK28*QDM28</f>
        <v>327.45</v>
      </c>
      <c r="QDO28" s="170" t="s">
        <v>148</v>
      </c>
      <c r="QDP28" s="170">
        <v>12376</v>
      </c>
      <c r="QDQ28" s="170" t="s">
        <v>149</v>
      </c>
      <c r="QDR28" s="170" t="s">
        <v>150</v>
      </c>
      <c r="QDS28" s="170">
        <v>5</v>
      </c>
      <c r="QDT28" s="170">
        <v>12.97</v>
      </c>
      <c r="QDU28" s="170">
        <f>ROUNDDOWN(QDT28*($I$10+1),2)</f>
        <v>65.489999999999995</v>
      </c>
      <c r="QDV28" s="170">
        <f>QDS28*QDU28</f>
        <v>327.45</v>
      </c>
      <c r="QDW28" s="170" t="s">
        <v>148</v>
      </c>
      <c r="QDX28" s="170">
        <v>12376</v>
      </c>
      <c r="QDY28" s="170" t="s">
        <v>149</v>
      </c>
      <c r="QDZ28" s="170" t="s">
        <v>150</v>
      </c>
      <c r="QEA28" s="170">
        <v>5</v>
      </c>
      <c r="QEB28" s="170">
        <v>12.97</v>
      </c>
      <c r="QEC28" s="170">
        <f>ROUNDDOWN(QEB28*($I$10+1),2)</f>
        <v>65.489999999999995</v>
      </c>
      <c r="QED28" s="170">
        <f>QEA28*QEC28</f>
        <v>327.45</v>
      </c>
      <c r="QEE28" s="170" t="s">
        <v>148</v>
      </c>
      <c r="QEF28" s="170">
        <v>12376</v>
      </c>
      <c r="QEG28" s="170" t="s">
        <v>149</v>
      </c>
      <c r="QEH28" s="170" t="s">
        <v>150</v>
      </c>
      <c r="QEI28" s="170">
        <v>5</v>
      </c>
      <c r="QEJ28" s="170">
        <v>12.97</v>
      </c>
      <c r="QEK28" s="170">
        <f>ROUNDDOWN(QEJ28*($I$10+1),2)</f>
        <v>65.489999999999995</v>
      </c>
      <c r="QEL28" s="170">
        <f>QEI28*QEK28</f>
        <v>327.45</v>
      </c>
      <c r="QEM28" s="170" t="s">
        <v>148</v>
      </c>
      <c r="QEN28" s="170">
        <v>12376</v>
      </c>
      <c r="QEO28" s="170" t="s">
        <v>149</v>
      </c>
      <c r="QEP28" s="170" t="s">
        <v>150</v>
      </c>
      <c r="QEQ28" s="170">
        <v>5</v>
      </c>
      <c r="QER28" s="170">
        <v>12.97</v>
      </c>
      <c r="QES28" s="170">
        <f>ROUNDDOWN(QER28*($I$10+1),2)</f>
        <v>65.489999999999995</v>
      </c>
      <c r="QET28" s="170">
        <f>QEQ28*QES28</f>
        <v>327.45</v>
      </c>
      <c r="QEU28" s="170" t="s">
        <v>148</v>
      </c>
      <c r="QEV28" s="170">
        <v>12376</v>
      </c>
      <c r="QEW28" s="170" t="s">
        <v>149</v>
      </c>
      <c r="QEX28" s="170" t="s">
        <v>150</v>
      </c>
      <c r="QEY28" s="170">
        <v>5</v>
      </c>
      <c r="QEZ28" s="170">
        <v>12.97</v>
      </c>
      <c r="QFA28" s="170">
        <f>ROUNDDOWN(QEZ28*($I$10+1),2)</f>
        <v>65.489999999999995</v>
      </c>
      <c r="QFB28" s="170">
        <f>QEY28*QFA28</f>
        <v>327.45</v>
      </c>
      <c r="QFC28" s="170" t="s">
        <v>148</v>
      </c>
      <c r="QFD28" s="170">
        <v>12376</v>
      </c>
      <c r="QFE28" s="170" t="s">
        <v>149</v>
      </c>
      <c r="QFF28" s="170" t="s">
        <v>150</v>
      </c>
      <c r="QFG28" s="170">
        <v>5</v>
      </c>
      <c r="QFH28" s="170">
        <v>12.97</v>
      </c>
      <c r="QFI28" s="170">
        <f>ROUNDDOWN(QFH28*($I$10+1),2)</f>
        <v>65.489999999999995</v>
      </c>
      <c r="QFJ28" s="170">
        <f>QFG28*QFI28</f>
        <v>327.45</v>
      </c>
      <c r="QFK28" s="170" t="s">
        <v>148</v>
      </c>
      <c r="QFL28" s="170">
        <v>12376</v>
      </c>
      <c r="QFM28" s="170" t="s">
        <v>149</v>
      </c>
      <c r="QFN28" s="170" t="s">
        <v>150</v>
      </c>
      <c r="QFO28" s="170">
        <v>5</v>
      </c>
      <c r="QFP28" s="170">
        <v>12.97</v>
      </c>
      <c r="QFQ28" s="170">
        <f>ROUNDDOWN(QFP28*($I$10+1),2)</f>
        <v>65.489999999999995</v>
      </c>
      <c r="QFR28" s="170">
        <f>QFO28*QFQ28</f>
        <v>327.45</v>
      </c>
      <c r="QFS28" s="170" t="s">
        <v>148</v>
      </c>
      <c r="QFT28" s="170">
        <v>12376</v>
      </c>
      <c r="QFU28" s="170" t="s">
        <v>149</v>
      </c>
      <c r="QFV28" s="170" t="s">
        <v>150</v>
      </c>
      <c r="QFW28" s="170">
        <v>5</v>
      </c>
      <c r="QFX28" s="170">
        <v>12.97</v>
      </c>
      <c r="QFY28" s="170">
        <f>ROUNDDOWN(QFX28*($I$10+1),2)</f>
        <v>65.489999999999995</v>
      </c>
      <c r="QFZ28" s="170">
        <f>QFW28*QFY28</f>
        <v>327.45</v>
      </c>
      <c r="QGA28" s="170" t="s">
        <v>148</v>
      </c>
      <c r="QGB28" s="170">
        <v>12376</v>
      </c>
      <c r="QGC28" s="170" t="s">
        <v>149</v>
      </c>
      <c r="QGD28" s="170" t="s">
        <v>150</v>
      </c>
      <c r="QGE28" s="170">
        <v>5</v>
      </c>
      <c r="QGF28" s="170">
        <v>12.97</v>
      </c>
      <c r="QGG28" s="170">
        <f>ROUNDDOWN(QGF28*($I$10+1),2)</f>
        <v>65.489999999999995</v>
      </c>
      <c r="QGH28" s="170">
        <f>QGE28*QGG28</f>
        <v>327.45</v>
      </c>
      <c r="QGI28" s="170" t="s">
        <v>148</v>
      </c>
      <c r="QGJ28" s="170">
        <v>12376</v>
      </c>
      <c r="QGK28" s="170" t="s">
        <v>149</v>
      </c>
      <c r="QGL28" s="170" t="s">
        <v>150</v>
      </c>
      <c r="QGM28" s="170">
        <v>5</v>
      </c>
      <c r="QGN28" s="170">
        <v>12.97</v>
      </c>
      <c r="QGO28" s="170">
        <f>ROUNDDOWN(QGN28*($I$10+1),2)</f>
        <v>65.489999999999995</v>
      </c>
      <c r="QGP28" s="170">
        <f>QGM28*QGO28</f>
        <v>327.45</v>
      </c>
      <c r="QGQ28" s="170" t="s">
        <v>148</v>
      </c>
      <c r="QGR28" s="170">
        <v>12376</v>
      </c>
      <c r="QGS28" s="170" t="s">
        <v>149</v>
      </c>
      <c r="QGT28" s="170" t="s">
        <v>150</v>
      </c>
      <c r="QGU28" s="170">
        <v>5</v>
      </c>
      <c r="QGV28" s="170">
        <v>12.97</v>
      </c>
      <c r="QGW28" s="170">
        <f>ROUNDDOWN(QGV28*($I$10+1),2)</f>
        <v>65.489999999999995</v>
      </c>
      <c r="QGX28" s="170">
        <f>QGU28*QGW28</f>
        <v>327.45</v>
      </c>
      <c r="QGY28" s="170" t="s">
        <v>148</v>
      </c>
      <c r="QGZ28" s="170">
        <v>12376</v>
      </c>
      <c r="QHA28" s="170" t="s">
        <v>149</v>
      </c>
      <c r="QHB28" s="170" t="s">
        <v>150</v>
      </c>
      <c r="QHC28" s="170">
        <v>5</v>
      </c>
      <c r="QHD28" s="170">
        <v>12.97</v>
      </c>
      <c r="QHE28" s="170">
        <f>ROUNDDOWN(QHD28*($I$10+1),2)</f>
        <v>65.489999999999995</v>
      </c>
      <c r="QHF28" s="170">
        <f>QHC28*QHE28</f>
        <v>327.45</v>
      </c>
      <c r="QHG28" s="170" t="s">
        <v>148</v>
      </c>
      <c r="QHH28" s="170">
        <v>12376</v>
      </c>
      <c r="QHI28" s="170" t="s">
        <v>149</v>
      </c>
      <c r="QHJ28" s="170" t="s">
        <v>150</v>
      </c>
      <c r="QHK28" s="170">
        <v>5</v>
      </c>
      <c r="QHL28" s="170">
        <v>12.97</v>
      </c>
      <c r="QHM28" s="170">
        <f>ROUNDDOWN(QHL28*($I$10+1),2)</f>
        <v>65.489999999999995</v>
      </c>
      <c r="QHN28" s="170">
        <f>QHK28*QHM28</f>
        <v>327.45</v>
      </c>
      <c r="QHO28" s="170" t="s">
        <v>148</v>
      </c>
      <c r="QHP28" s="170">
        <v>12376</v>
      </c>
      <c r="QHQ28" s="170" t="s">
        <v>149</v>
      </c>
      <c r="QHR28" s="170" t="s">
        <v>150</v>
      </c>
      <c r="QHS28" s="170">
        <v>5</v>
      </c>
      <c r="QHT28" s="170">
        <v>12.97</v>
      </c>
      <c r="QHU28" s="170">
        <f>ROUNDDOWN(QHT28*($I$10+1),2)</f>
        <v>65.489999999999995</v>
      </c>
      <c r="QHV28" s="170">
        <f>QHS28*QHU28</f>
        <v>327.45</v>
      </c>
      <c r="QHW28" s="170" t="s">
        <v>148</v>
      </c>
      <c r="QHX28" s="170">
        <v>12376</v>
      </c>
      <c r="QHY28" s="170" t="s">
        <v>149</v>
      </c>
      <c r="QHZ28" s="170" t="s">
        <v>150</v>
      </c>
      <c r="QIA28" s="170">
        <v>5</v>
      </c>
      <c r="QIB28" s="170">
        <v>12.97</v>
      </c>
      <c r="QIC28" s="170">
        <f>ROUNDDOWN(QIB28*($I$10+1),2)</f>
        <v>65.489999999999995</v>
      </c>
      <c r="QID28" s="170">
        <f>QIA28*QIC28</f>
        <v>327.45</v>
      </c>
      <c r="QIE28" s="170" t="s">
        <v>148</v>
      </c>
      <c r="QIF28" s="170">
        <v>12376</v>
      </c>
      <c r="QIG28" s="170" t="s">
        <v>149</v>
      </c>
      <c r="QIH28" s="170" t="s">
        <v>150</v>
      </c>
      <c r="QII28" s="170">
        <v>5</v>
      </c>
      <c r="QIJ28" s="170">
        <v>12.97</v>
      </c>
      <c r="QIK28" s="170">
        <f>ROUNDDOWN(QIJ28*($I$10+1),2)</f>
        <v>65.489999999999995</v>
      </c>
      <c r="QIL28" s="170">
        <f>QII28*QIK28</f>
        <v>327.45</v>
      </c>
      <c r="QIM28" s="170" t="s">
        <v>148</v>
      </c>
      <c r="QIN28" s="170">
        <v>12376</v>
      </c>
      <c r="QIO28" s="170" t="s">
        <v>149</v>
      </c>
      <c r="QIP28" s="170" t="s">
        <v>150</v>
      </c>
      <c r="QIQ28" s="170">
        <v>5</v>
      </c>
      <c r="QIR28" s="170">
        <v>12.97</v>
      </c>
      <c r="QIS28" s="170">
        <f>ROUNDDOWN(QIR28*($I$10+1),2)</f>
        <v>65.489999999999995</v>
      </c>
      <c r="QIT28" s="170">
        <f>QIQ28*QIS28</f>
        <v>327.45</v>
      </c>
      <c r="QIU28" s="170" t="s">
        <v>148</v>
      </c>
      <c r="QIV28" s="170">
        <v>12376</v>
      </c>
      <c r="QIW28" s="170" t="s">
        <v>149</v>
      </c>
      <c r="QIX28" s="170" t="s">
        <v>150</v>
      </c>
      <c r="QIY28" s="170">
        <v>5</v>
      </c>
      <c r="QIZ28" s="170">
        <v>12.97</v>
      </c>
      <c r="QJA28" s="170">
        <f>ROUNDDOWN(QIZ28*($I$10+1),2)</f>
        <v>65.489999999999995</v>
      </c>
      <c r="QJB28" s="170">
        <f>QIY28*QJA28</f>
        <v>327.45</v>
      </c>
      <c r="QJC28" s="170" t="s">
        <v>148</v>
      </c>
      <c r="QJD28" s="170">
        <v>12376</v>
      </c>
      <c r="QJE28" s="170" t="s">
        <v>149</v>
      </c>
      <c r="QJF28" s="170" t="s">
        <v>150</v>
      </c>
      <c r="QJG28" s="170">
        <v>5</v>
      </c>
      <c r="QJH28" s="170">
        <v>12.97</v>
      </c>
      <c r="QJI28" s="170">
        <f>ROUNDDOWN(QJH28*($I$10+1),2)</f>
        <v>65.489999999999995</v>
      </c>
      <c r="QJJ28" s="170">
        <f>QJG28*QJI28</f>
        <v>327.45</v>
      </c>
      <c r="QJK28" s="170" t="s">
        <v>148</v>
      </c>
      <c r="QJL28" s="170">
        <v>12376</v>
      </c>
      <c r="QJM28" s="170" t="s">
        <v>149</v>
      </c>
      <c r="QJN28" s="170" t="s">
        <v>150</v>
      </c>
      <c r="QJO28" s="170">
        <v>5</v>
      </c>
      <c r="QJP28" s="170">
        <v>12.97</v>
      </c>
      <c r="QJQ28" s="170">
        <f>ROUNDDOWN(QJP28*($I$10+1),2)</f>
        <v>65.489999999999995</v>
      </c>
      <c r="QJR28" s="170">
        <f>QJO28*QJQ28</f>
        <v>327.45</v>
      </c>
      <c r="QJS28" s="170" t="s">
        <v>148</v>
      </c>
      <c r="QJT28" s="170">
        <v>12376</v>
      </c>
      <c r="QJU28" s="170" t="s">
        <v>149</v>
      </c>
      <c r="QJV28" s="170" t="s">
        <v>150</v>
      </c>
      <c r="QJW28" s="170">
        <v>5</v>
      </c>
      <c r="QJX28" s="170">
        <v>12.97</v>
      </c>
      <c r="QJY28" s="170">
        <f>ROUNDDOWN(QJX28*($I$10+1),2)</f>
        <v>65.489999999999995</v>
      </c>
      <c r="QJZ28" s="170">
        <f>QJW28*QJY28</f>
        <v>327.45</v>
      </c>
      <c r="QKA28" s="170" t="s">
        <v>148</v>
      </c>
      <c r="QKB28" s="170">
        <v>12376</v>
      </c>
      <c r="QKC28" s="170" t="s">
        <v>149</v>
      </c>
      <c r="QKD28" s="170" t="s">
        <v>150</v>
      </c>
      <c r="QKE28" s="170">
        <v>5</v>
      </c>
      <c r="QKF28" s="170">
        <v>12.97</v>
      </c>
      <c r="QKG28" s="170">
        <f>ROUNDDOWN(QKF28*($I$10+1),2)</f>
        <v>65.489999999999995</v>
      </c>
      <c r="QKH28" s="170">
        <f>QKE28*QKG28</f>
        <v>327.45</v>
      </c>
      <c r="QKI28" s="170" t="s">
        <v>148</v>
      </c>
      <c r="QKJ28" s="170">
        <v>12376</v>
      </c>
      <c r="QKK28" s="170" t="s">
        <v>149</v>
      </c>
      <c r="QKL28" s="170" t="s">
        <v>150</v>
      </c>
      <c r="QKM28" s="170">
        <v>5</v>
      </c>
      <c r="QKN28" s="170">
        <v>12.97</v>
      </c>
      <c r="QKO28" s="170">
        <f>ROUNDDOWN(QKN28*($I$10+1),2)</f>
        <v>65.489999999999995</v>
      </c>
      <c r="QKP28" s="170">
        <f>QKM28*QKO28</f>
        <v>327.45</v>
      </c>
      <c r="QKQ28" s="170" t="s">
        <v>148</v>
      </c>
      <c r="QKR28" s="170">
        <v>12376</v>
      </c>
      <c r="QKS28" s="170" t="s">
        <v>149</v>
      </c>
      <c r="QKT28" s="170" t="s">
        <v>150</v>
      </c>
      <c r="QKU28" s="170">
        <v>5</v>
      </c>
      <c r="QKV28" s="170">
        <v>12.97</v>
      </c>
      <c r="QKW28" s="170">
        <f>ROUNDDOWN(QKV28*($I$10+1),2)</f>
        <v>65.489999999999995</v>
      </c>
      <c r="QKX28" s="170">
        <f>QKU28*QKW28</f>
        <v>327.45</v>
      </c>
      <c r="QKY28" s="170" t="s">
        <v>148</v>
      </c>
      <c r="QKZ28" s="170">
        <v>12376</v>
      </c>
      <c r="QLA28" s="170" t="s">
        <v>149</v>
      </c>
      <c r="QLB28" s="170" t="s">
        <v>150</v>
      </c>
      <c r="QLC28" s="170">
        <v>5</v>
      </c>
      <c r="QLD28" s="170">
        <v>12.97</v>
      </c>
      <c r="QLE28" s="170">
        <f>ROUNDDOWN(QLD28*($I$10+1),2)</f>
        <v>65.489999999999995</v>
      </c>
      <c r="QLF28" s="170">
        <f>QLC28*QLE28</f>
        <v>327.45</v>
      </c>
      <c r="QLG28" s="170" t="s">
        <v>148</v>
      </c>
      <c r="QLH28" s="170">
        <v>12376</v>
      </c>
      <c r="QLI28" s="170" t="s">
        <v>149</v>
      </c>
      <c r="QLJ28" s="170" t="s">
        <v>150</v>
      </c>
      <c r="QLK28" s="170">
        <v>5</v>
      </c>
      <c r="QLL28" s="170">
        <v>12.97</v>
      </c>
      <c r="QLM28" s="170">
        <f>ROUNDDOWN(QLL28*($I$10+1),2)</f>
        <v>65.489999999999995</v>
      </c>
      <c r="QLN28" s="170">
        <f>QLK28*QLM28</f>
        <v>327.45</v>
      </c>
      <c r="QLO28" s="170" t="s">
        <v>148</v>
      </c>
      <c r="QLP28" s="170">
        <v>12376</v>
      </c>
      <c r="QLQ28" s="170" t="s">
        <v>149</v>
      </c>
      <c r="QLR28" s="170" t="s">
        <v>150</v>
      </c>
      <c r="QLS28" s="170">
        <v>5</v>
      </c>
      <c r="QLT28" s="170">
        <v>12.97</v>
      </c>
      <c r="QLU28" s="170">
        <f>ROUNDDOWN(QLT28*($I$10+1),2)</f>
        <v>65.489999999999995</v>
      </c>
      <c r="QLV28" s="170">
        <f>QLS28*QLU28</f>
        <v>327.45</v>
      </c>
      <c r="QLW28" s="170" t="s">
        <v>148</v>
      </c>
      <c r="QLX28" s="170">
        <v>12376</v>
      </c>
      <c r="QLY28" s="170" t="s">
        <v>149</v>
      </c>
      <c r="QLZ28" s="170" t="s">
        <v>150</v>
      </c>
      <c r="QMA28" s="170">
        <v>5</v>
      </c>
      <c r="QMB28" s="170">
        <v>12.97</v>
      </c>
      <c r="QMC28" s="170">
        <f>ROUNDDOWN(QMB28*($I$10+1),2)</f>
        <v>65.489999999999995</v>
      </c>
      <c r="QMD28" s="170">
        <f>QMA28*QMC28</f>
        <v>327.45</v>
      </c>
      <c r="QME28" s="170" t="s">
        <v>148</v>
      </c>
      <c r="QMF28" s="170">
        <v>12376</v>
      </c>
      <c r="QMG28" s="170" t="s">
        <v>149</v>
      </c>
      <c r="QMH28" s="170" t="s">
        <v>150</v>
      </c>
      <c r="QMI28" s="170">
        <v>5</v>
      </c>
      <c r="QMJ28" s="170">
        <v>12.97</v>
      </c>
      <c r="QMK28" s="170">
        <f>ROUNDDOWN(QMJ28*($I$10+1),2)</f>
        <v>65.489999999999995</v>
      </c>
      <c r="QML28" s="170">
        <f>QMI28*QMK28</f>
        <v>327.45</v>
      </c>
      <c r="QMM28" s="170" t="s">
        <v>148</v>
      </c>
      <c r="QMN28" s="170">
        <v>12376</v>
      </c>
      <c r="QMO28" s="170" t="s">
        <v>149</v>
      </c>
      <c r="QMP28" s="170" t="s">
        <v>150</v>
      </c>
      <c r="QMQ28" s="170">
        <v>5</v>
      </c>
      <c r="QMR28" s="170">
        <v>12.97</v>
      </c>
      <c r="QMS28" s="170">
        <f>ROUNDDOWN(QMR28*($I$10+1),2)</f>
        <v>65.489999999999995</v>
      </c>
      <c r="QMT28" s="170">
        <f>QMQ28*QMS28</f>
        <v>327.45</v>
      </c>
      <c r="QMU28" s="170" t="s">
        <v>148</v>
      </c>
      <c r="QMV28" s="170">
        <v>12376</v>
      </c>
      <c r="QMW28" s="170" t="s">
        <v>149</v>
      </c>
      <c r="QMX28" s="170" t="s">
        <v>150</v>
      </c>
      <c r="QMY28" s="170">
        <v>5</v>
      </c>
      <c r="QMZ28" s="170">
        <v>12.97</v>
      </c>
      <c r="QNA28" s="170">
        <f>ROUNDDOWN(QMZ28*($I$10+1),2)</f>
        <v>65.489999999999995</v>
      </c>
      <c r="QNB28" s="170">
        <f>QMY28*QNA28</f>
        <v>327.45</v>
      </c>
      <c r="QNC28" s="170" t="s">
        <v>148</v>
      </c>
      <c r="QND28" s="170">
        <v>12376</v>
      </c>
      <c r="QNE28" s="170" t="s">
        <v>149</v>
      </c>
      <c r="QNF28" s="170" t="s">
        <v>150</v>
      </c>
      <c r="QNG28" s="170">
        <v>5</v>
      </c>
      <c r="QNH28" s="170">
        <v>12.97</v>
      </c>
      <c r="QNI28" s="170">
        <f>ROUNDDOWN(QNH28*($I$10+1),2)</f>
        <v>65.489999999999995</v>
      </c>
      <c r="QNJ28" s="170">
        <f>QNG28*QNI28</f>
        <v>327.45</v>
      </c>
      <c r="QNK28" s="170" t="s">
        <v>148</v>
      </c>
      <c r="QNL28" s="170">
        <v>12376</v>
      </c>
      <c r="QNM28" s="170" t="s">
        <v>149</v>
      </c>
      <c r="QNN28" s="170" t="s">
        <v>150</v>
      </c>
      <c r="QNO28" s="170">
        <v>5</v>
      </c>
      <c r="QNP28" s="170">
        <v>12.97</v>
      </c>
      <c r="QNQ28" s="170">
        <f>ROUNDDOWN(QNP28*($I$10+1),2)</f>
        <v>65.489999999999995</v>
      </c>
      <c r="QNR28" s="170">
        <f>QNO28*QNQ28</f>
        <v>327.45</v>
      </c>
      <c r="QNS28" s="170" t="s">
        <v>148</v>
      </c>
      <c r="QNT28" s="170">
        <v>12376</v>
      </c>
      <c r="QNU28" s="170" t="s">
        <v>149</v>
      </c>
      <c r="QNV28" s="170" t="s">
        <v>150</v>
      </c>
      <c r="QNW28" s="170">
        <v>5</v>
      </c>
      <c r="QNX28" s="170">
        <v>12.97</v>
      </c>
      <c r="QNY28" s="170">
        <f>ROUNDDOWN(QNX28*($I$10+1),2)</f>
        <v>65.489999999999995</v>
      </c>
      <c r="QNZ28" s="170">
        <f>QNW28*QNY28</f>
        <v>327.45</v>
      </c>
      <c r="QOA28" s="170" t="s">
        <v>148</v>
      </c>
      <c r="QOB28" s="170">
        <v>12376</v>
      </c>
      <c r="QOC28" s="170" t="s">
        <v>149</v>
      </c>
      <c r="QOD28" s="170" t="s">
        <v>150</v>
      </c>
      <c r="QOE28" s="170">
        <v>5</v>
      </c>
      <c r="QOF28" s="170">
        <v>12.97</v>
      </c>
      <c r="QOG28" s="170">
        <f>ROUNDDOWN(QOF28*($I$10+1),2)</f>
        <v>65.489999999999995</v>
      </c>
      <c r="QOH28" s="170">
        <f>QOE28*QOG28</f>
        <v>327.45</v>
      </c>
      <c r="QOI28" s="170" t="s">
        <v>148</v>
      </c>
      <c r="QOJ28" s="170">
        <v>12376</v>
      </c>
      <c r="QOK28" s="170" t="s">
        <v>149</v>
      </c>
      <c r="QOL28" s="170" t="s">
        <v>150</v>
      </c>
      <c r="QOM28" s="170">
        <v>5</v>
      </c>
      <c r="QON28" s="170">
        <v>12.97</v>
      </c>
      <c r="QOO28" s="170">
        <f>ROUNDDOWN(QON28*($I$10+1),2)</f>
        <v>65.489999999999995</v>
      </c>
      <c r="QOP28" s="170">
        <f>QOM28*QOO28</f>
        <v>327.45</v>
      </c>
      <c r="QOQ28" s="170" t="s">
        <v>148</v>
      </c>
      <c r="QOR28" s="170">
        <v>12376</v>
      </c>
      <c r="QOS28" s="170" t="s">
        <v>149</v>
      </c>
      <c r="QOT28" s="170" t="s">
        <v>150</v>
      </c>
      <c r="QOU28" s="170">
        <v>5</v>
      </c>
      <c r="QOV28" s="170">
        <v>12.97</v>
      </c>
      <c r="QOW28" s="170">
        <f>ROUNDDOWN(QOV28*($I$10+1),2)</f>
        <v>65.489999999999995</v>
      </c>
      <c r="QOX28" s="170">
        <f>QOU28*QOW28</f>
        <v>327.45</v>
      </c>
      <c r="QOY28" s="170" t="s">
        <v>148</v>
      </c>
      <c r="QOZ28" s="170">
        <v>12376</v>
      </c>
      <c r="QPA28" s="170" t="s">
        <v>149</v>
      </c>
      <c r="QPB28" s="170" t="s">
        <v>150</v>
      </c>
      <c r="QPC28" s="170">
        <v>5</v>
      </c>
      <c r="QPD28" s="170">
        <v>12.97</v>
      </c>
      <c r="QPE28" s="170">
        <f>ROUNDDOWN(QPD28*($I$10+1),2)</f>
        <v>65.489999999999995</v>
      </c>
      <c r="QPF28" s="170">
        <f>QPC28*QPE28</f>
        <v>327.45</v>
      </c>
      <c r="QPG28" s="170" t="s">
        <v>148</v>
      </c>
      <c r="QPH28" s="170">
        <v>12376</v>
      </c>
      <c r="QPI28" s="170" t="s">
        <v>149</v>
      </c>
      <c r="QPJ28" s="170" t="s">
        <v>150</v>
      </c>
      <c r="QPK28" s="170">
        <v>5</v>
      </c>
      <c r="QPL28" s="170">
        <v>12.97</v>
      </c>
      <c r="QPM28" s="170">
        <f>ROUNDDOWN(QPL28*($I$10+1),2)</f>
        <v>65.489999999999995</v>
      </c>
      <c r="QPN28" s="170">
        <f>QPK28*QPM28</f>
        <v>327.45</v>
      </c>
      <c r="QPO28" s="170" t="s">
        <v>148</v>
      </c>
      <c r="QPP28" s="170">
        <v>12376</v>
      </c>
      <c r="QPQ28" s="170" t="s">
        <v>149</v>
      </c>
      <c r="QPR28" s="170" t="s">
        <v>150</v>
      </c>
      <c r="QPS28" s="170">
        <v>5</v>
      </c>
      <c r="QPT28" s="170">
        <v>12.97</v>
      </c>
      <c r="QPU28" s="170">
        <f>ROUNDDOWN(QPT28*($I$10+1),2)</f>
        <v>65.489999999999995</v>
      </c>
      <c r="QPV28" s="170">
        <f>QPS28*QPU28</f>
        <v>327.45</v>
      </c>
      <c r="QPW28" s="170" t="s">
        <v>148</v>
      </c>
      <c r="QPX28" s="170">
        <v>12376</v>
      </c>
      <c r="QPY28" s="170" t="s">
        <v>149</v>
      </c>
      <c r="QPZ28" s="170" t="s">
        <v>150</v>
      </c>
      <c r="QQA28" s="170">
        <v>5</v>
      </c>
      <c r="QQB28" s="170">
        <v>12.97</v>
      </c>
      <c r="QQC28" s="170">
        <f>ROUNDDOWN(QQB28*($I$10+1),2)</f>
        <v>65.489999999999995</v>
      </c>
      <c r="QQD28" s="170">
        <f>QQA28*QQC28</f>
        <v>327.45</v>
      </c>
      <c r="QQE28" s="170" t="s">
        <v>148</v>
      </c>
      <c r="QQF28" s="170">
        <v>12376</v>
      </c>
      <c r="QQG28" s="170" t="s">
        <v>149</v>
      </c>
      <c r="QQH28" s="170" t="s">
        <v>150</v>
      </c>
      <c r="QQI28" s="170">
        <v>5</v>
      </c>
      <c r="QQJ28" s="170">
        <v>12.97</v>
      </c>
      <c r="QQK28" s="170">
        <f>ROUNDDOWN(QQJ28*($I$10+1),2)</f>
        <v>65.489999999999995</v>
      </c>
      <c r="QQL28" s="170">
        <f>QQI28*QQK28</f>
        <v>327.45</v>
      </c>
      <c r="QQM28" s="170" t="s">
        <v>148</v>
      </c>
      <c r="QQN28" s="170">
        <v>12376</v>
      </c>
      <c r="QQO28" s="170" t="s">
        <v>149</v>
      </c>
      <c r="QQP28" s="170" t="s">
        <v>150</v>
      </c>
      <c r="QQQ28" s="170">
        <v>5</v>
      </c>
      <c r="QQR28" s="170">
        <v>12.97</v>
      </c>
      <c r="QQS28" s="170">
        <f>ROUNDDOWN(QQR28*($I$10+1),2)</f>
        <v>65.489999999999995</v>
      </c>
      <c r="QQT28" s="170">
        <f>QQQ28*QQS28</f>
        <v>327.45</v>
      </c>
      <c r="QQU28" s="170" t="s">
        <v>148</v>
      </c>
      <c r="QQV28" s="170">
        <v>12376</v>
      </c>
      <c r="QQW28" s="170" t="s">
        <v>149</v>
      </c>
      <c r="QQX28" s="170" t="s">
        <v>150</v>
      </c>
      <c r="QQY28" s="170">
        <v>5</v>
      </c>
      <c r="QQZ28" s="170">
        <v>12.97</v>
      </c>
      <c r="QRA28" s="170">
        <f>ROUNDDOWN(QQZ28*($I$10+1),2)</f>
        <v>65.489999999999995</v>
      </c>
      <c r="QRB28" s="170">
        <f>QQY28*QRA28</f>
        <v>327.45</v>
      </c>
      <c r="QRC28" s="170" t="s">
        <v>148</v>
      </c>
      <c r="QRD28" s="170">
        <v>12376</v>
      </c>
      <c r="QRE28" s="170" t="s">
        <v>149</v>
      </c>
      <c r="QRF28" s="170" t="s">
        <v>150</v>
      </c>
      <c r="QRG28" s="170">
        <v>5</v>
      </c>
      <c r="QRH28" s="170">
        <v>12.97</v>
      </c>
      <c r="QRI28" s="170">
        <f>ROUNDDOWN(QRH28*($I$10+1),2)</f>
        <v>65.489999999999995</v>
      </c>
      <c r="QRJ28" s="170">
        <f>QRG28*QRI28</f>
        <v>327.45</v>
      </c>
      <c r="QRK28" s="170" t="s">
        <v>148</v>
      </c>
      <c r="QRL28" s="170">
        <v>12376</v>
      </c>
      <c r="QRM28" s="170" t="s">
        <v>149</v>
      </c>
      <c r="QRN28" s="170" t="s">
        <v>150</v>
      </c>
      <c r="QRO28" s="170">
        <v>5</v>
      </c>
      <c r="QRP28" s="170">
        <v>12.97</v>
      </c>
      <c r="QRQ28" s="170">
        <f>ROUNDDOWN(QRP28*($I$10+1),2)</f>
        <v>65.489999999999995</v>
      </c>
      <c r="QRR28" s="170">
        <f>QRO28*QRQ28</f>
        <v>327.45</v>
      </c>
      <c r="QRS28" s="170" t="s">
        <v>148</v>
      </c>
      <c r="QRT28" s="170">
        <v>12376</v>
      </c>
      <c r="QRU28" s="170" t="s">
        <v>149</v>
      </c>
      <c r="QRV28" s="170" t="s">
        <v>150</v>
      </c>
      <c r="QRW28" s="170">
        <v>5</v>
      </c>
      <c r="QRX28" s="170">
        <v>12.97</v>
      </c>
      <c r="QRY28" s="170">
        <f>ROUNDDOWN(QRX28*($I$10+1),2)</f>
        <v>65.489999999999995</v>
      </c>
      <c r="QRZ28" s="170">
        <f>QRW28*QRY28</f>
        <v>327.45</v>
      </c>
      <c r="QSA28" s="170" t="s">
        <v>148</v>
      </c>
      <c r="QSB28" s="170">
        <v>12376</v>
      </c>
      <c r="QSC28" s="170" t="s">
        <v>149</v>
      </c>
      <c r="QSD28" s="170" t="s">
        <v>150</v>
      </c>
      <c r="QSE28" s="170">
        <v>5</v>
      </c>
      <c r="QSF28" s="170">
        <v>12.97</v>
      </c>
      <c r="QSG28" s="170">
        <f>ROUNDDOWN(QSF28*($I$10+1),2)</f>
        <v>65.489999999999995</v>
      </c>
      <c r="QSH28" s="170">
        <f>QSE28*QSG28</f>
        <v>327.45</v>
      </c>
      <c r="QSI28" s="170" t="s">
        <v>148</v>
      </c>
      <c r="QSJ28" s="170">
        <v>12376</v>
      </c>
      <c r="QSK28" s="170" t="s">
        <v>149</v>
      </c>
      <c r="QSL28" s="170" t="s">
        <v>150</v>
      </c>
      <c r="QSM28" s="170">
        <v>5</v>
      </c>
      <c r="QSN28" s="170">
        <v>12.97</v>
      </c>
      <c r="QSO28" s="170">
        <f>ROUNDDOWN(QSN28*($I$10+1),2)</f>
        <v>65.489999999999995</v>
      </c>
      <c r="QSP28" s="170">
        <f>QSM28*QSO28</f>
        <v>327.45</v>
      </c>
      <c r="QSQ28" s="170" t="s">
        <v>148</v>
      </c>
      <c r="QSR28" s="170">
        <v>12376</v>
      </c>
      <c r="QSS28" s="170" t="s">
        <v>149</v>
      </c>
      <c r="QST28" s="170" t="s">
        <v>150</v>
      </c>
      <c r="QSU28" s="170">
        <v>5</v>
      </c>
      <c r="QSV28" s="170">
        <v>12.97</v>
      </c>
      <c r="QSW28" s="170">
        <f>ROUNDDOWN(QSV28*($I$10+1),2)</f>
        <v>65.489999999999995</v>
      </c>
      <c r="QSX28" s="170">
        <f>QSU28*QSW28</f>
        <v>327.45</v>
      </c>
      <c r="QSY28" s="170" t="s">
        <v>148</v>
      </c>
      <c r="QSZ28" s="170">
        <v>12376</v>
      </c>
      <c r="QTA28" s="170" t="s">
        <v>149</v>
      </c>
      <c r="QTB28" s="170" t="s">
        <v>150</v>
      </c>
      <c r="QTC28" s="170">
        <v>5</v>
      </c>
      <c r="QTD28" s="170">
        <v>12.97</v>
      </c>
      <c r="QTE28" s="170">
        <f>ROUNDDOWN(QTD28*($I$10+1),2)</f>
        <v>65.489999999999995</v>
      </c>
      <c r="QTF28" s="170">
        <f>QTC28*QTE28</f>
        <v>327.45</v>
      </c>
      <c r="QTG28" s="170" t="s">
        <v>148</v>
      </c>
      <c r="QTH28" s="170">
        <v>12376</v>
      </c>
      <c r="QTI28" s="170" t="s">
        <v>149</v>
      </c>
      <c r="QTJ28" s="170" t="s">
        <v>150</v>
      </c>
      <c r="QTK28" s="170">
        <v>5</v>
      </c>
      <c r="QTL28" s="170">
        <v>12.97</v>
      </c>
      <c r="QTM28" s="170">
        <f>ROUNDDOWN(QTL28*($I$10+1),2)</f>
        <v>65.489999999999995</v>
      </c>
      <c r="QTN28" s="170">
        <f>QTK28*QTM28</f>
        <v>327.45</v>
      </c>
      <c r="QTO28" s="170" t="s">
        <v>148</v>
      </c>
      <c r="QTP28" s="170">
        <v>12376</v>
      </c>
      <c r="QTQ28" s="170" t="s">
        <v>149</v>
      </c>
      <c r="QTR28" s="170" t="s">
        <v>150</v>
      </c>
      <c r="QTS28" s="170">
        <v>5</v>
      </c>
      <c r="QTT28" s="170">
        <v>12.97</v>
      </c>
      <c r="QTU28" s="170">
        <f>ROUNDDOWN(QTT28*($I$10+1),2)</f>
        <v>65.489999999999995</v>
      </c>
      <c r="QTV28" s="170">
        <f>QTS28*QTU28</f>
        <v>327.45</v>
      </c>
      <c r="QTW28" s="170" t="s">
        <v>148</v>
      </c>
      <c r="QTX28" s="170">
        <v>12376</v>
      </c>
      <c r="QTY28" s="170" t="s">
        <v>149</v>
      </c>
      <c r="QTZ28" s="170" t="s">
        <v>150</v>
      </c>
      <c r="QUA28" s="170">
        <v>5</v>
      </c>
      <c r="QUB28" s="170">
        <v>12.97</v>
      </c>
      <c r="QUC28" s="170">
        <f>ROUNDDOWN(QUB28*($I$10+1),2)</f>
        <v>65.489999999999995</v>
      </c>
      <c r="QUD28" s="170">
        <f>QUA28*QUC28</f>
        <v>327.45</v>
      </c>
      <c r="QUE28" s="170" t="s">
        <v>148</v>
      </c>
      <c r="QUF28" s="170">
        <v>12376</v>
      </c>
      <c r="QUG28" s="170" t="s">
        <v>149</v>
      </c>
      <c r="QUH28" s="170" t="s">
        <v>150</v>
      </c>
      <c r="QUI28" s="170">
        <v>5</v>
      </c>
      <c r="QUJ28" s="170">
        <v>12.97</v>
      </c>
      <c r="QUK28" s="170">
        <f>ROUNDDOWN(QUJ28*($I$10+1),2)</f>
        <v>65.489999999999995</v>
      </c>
      <c r="QUL28" s="170">
        <f>QUI28*QUK28</f>
        <v>327.45</v>
      </c>
      <c r="QUM28" s="170" t="s">
        <v>148</v>
      </c>
      <c r="QUN28" s="170">
        <v>12376</v>
      </c>
      <c r="QUO28" s="170" t="s">
        <v>149</v>
      </c>
      <c r="QUP28" s="170" t="s">
        <v>150</v>
      </c>
      <c r="QUQ28" s="170">
        <v>5</v>
      </c>
      <c r="QUR28" s="170">
        <v>12.97</v>
      </c>
      <c r="QUS28" s="170">
        <f>ROUNDDOWN(QUR28*($I$10+1),2)</f>
        <v>65.489999999999995</v>
      </c>
      <c r="QUT28" s="170">
        <f>QUQ28*QUS28</f>
        <v>327.45</v>
      </c>
      <c r="QUU28" s="170" t="s">
        <v>148</v>
      </c>
      <c r="QUV28" s="170">
        <v>12376</v>
      </c>
      <c r="QUW28" s="170" t="s">
        <v>149</v>
      </c>
      <c r="QUX28" s="170" t="s">
        <v>150</v>
      </c>
      <c r="QUY28" s="170">
        <v>5</v>
      </c>
      <c r="QUZ28" s="170">
        <v>12.97</v>
      </c>
      <c r="QVA28" s="170">
        <f>ROUNDDOWN(QUZ28*($I$10+1),2)</f>
        <v>65.489999999999995</v>
      </c>
      <c r="QVB28" s="170">
        <f>QUY28*QVA28</f>
        <v>327.45</v>
      </c>
      <c r="QVC28" s="170" t="s">
        <v>148</v>
      </c>
      <c r="QVD28" s="170">
        <v>12376</v>
      </c>
      <c r="QVE28" s="170" t="s">
        <v>149</v>
      </c>
      <c r="QVF28" s="170" t="s">
        <v>150</v>
      </c>
      <c r="QVG28" s="170">
        <v>5</v>
      </c>
      <c r="QVH28" s="170">
        <v>12.97</v>
      </c>
      <c r="QVI28" s="170">
        <f>ROUNDDOWN(QVH28*($I$10+1),2)</f>
        <v>65.489999999999995</v>
      </c>
      <c r="QVJ28" s="170">
        <f>QVG28*QVI28</f>
        <v>327.45</v>
      </c>
      <c r="QVK28" s="170" t="s">
        <v>148</v>
      </c>
      <c r="QVL28" s="170">
        <v>12376</v>
      </c>
      <c r="QVM28" s="170" t="s">
        <v>149</v>
      </c>
      <c r="QVN28" s="170" t="s">
        <v>150</v>
      </c>
      <c r="QVO28" s="170">
        <v>5</v>
      </c>
      <c r="QVP28" s="170">
        <v>12.97</v>
      </c>
      <c r="QVQ28" s="170">
        <f>ROUNDDOWN(QVP28*($I$10+1),2)</f>
        <v>65.489999999999995</v>
      </c>
      <c r="QVR28" s="170">
        <f>QVO28*QVQ28</f>
        <v>327.45</v>
      </c>
      <c r="QVS28" s="170" t="s">
        <v>148</v>
      </c>
      <c r="QVT28" s="170">
        <v>12376</v>
      </c>
      <c r="QVU28" s="170" t="s">
        <v>149</v>
      </c>
      <c r="QVV28" s="170" t="s">
        <v>150</v>
      </c>
      <c r="QVW28" s="170">
        <v>5</v>
      </c>
      <c r="QVX28" s="170">
        <v>12.97</v>
      </c>
      <c r="QVY28" s="170">
        <f>ROUNDDOWN(QVX28*($I$10+1),2)</f>
        <v>65.489999999999995</v>
      </c>
      <c r="QVZ28" s="170">
        <f>QVW28*QVY28</f>
        <v>327.45</v>
      </c>
      <c r="QWA28" s="170" t="s">
        <v>148</v>
      </c>
      <c r="QWB28" s="170">
        <v>12376</v>
      </c>
      <c r="QWC28" s="170" t="s">
        <v>149</v>
      </c>
      <c r="QWD28" s="170" t="s">
        <v>150</v>
      </c>
      <c r="QWE28" s="170">
        <v>5</v>
      </c>
      <c r="QWF28" s="170">
        <v>12.97</v>
      </c>
      <c r="QWG28" s="170">
        <f>ROUNDDOWN(QWF28*($I$10+1),2)</f>
        <v>65.489999999999995</v>
      </c>
      <c r="QWH28" s="170">
        <f>QWE28*QWG28</f>
        <v>327.45</v>
      </c>
      <c r="QWI28" s="170" t="s">
        <v>148</v>
      </c>
      <c r="QWJ28" s="170">
        <v>12376</v>
      </c>
      <c r="QWK28" s="170" t="s">
        <v>149</v>
      </c>
      <c r="QWL28" s="170" t="s">
        <v>150</v>
      </c>
      <c r="QWM28" s="170">
        <v>5</v>
      </c>
      <c r="QWN28" s="170">
        <v>12.97</v>
      </c>
      <c r="QWO28" s="170">
        <f>ROUNDDOWN(QWN28*($I$10+1),2)</f>
        <v>65.489999999999995</v>
      </c>
      <c r="QWP28" s="170">
        <f>QWM28*QWO28</f>
        <v>327.45</v>
      </c>
      <c r="QWQ28" s="170" t="s">
        <v>148</v>
      </c>
      <c r="QWR28" s="170">
        <v>12376</v>
      </c>
      <c r="QWS28" s="170" t="s">
        <v>149</v>
      </c>
      <c r="QWT28" s="170" t="s">
        <v>150</v>
      </c>
      <c r="QWU28" s="170">
        <v>5</v>
      </c>
      <c r="QWV28" s="170">
        <v>12.97</v>
      </c>
      <c r="QWW28" s="170">
        <f>ROUNDDOWN(QWV28*($I$10+1),2)</f>
        <v>65.489999999999995</v>
      </c>
      <c r="QWX28" s="170">
        <f>QWU28*QWW28</f>
        <v>327.45</v>
      </c>
      <c r="QWY28" s="170" t="s">
        <v>148</v>
      </c>
      <c r="QWZ28" s="170">
        <v>12376</v>
      </c>
      <c r="QXA28" s="170" t="s">
        <v>149</v>
      </c>
      <c r="QXB28" s="170" t="s">
        <v>150</v>
      </c>
      <c r="QXC28" s="170">
        <v>5</v>
      </c>
      <c r="QXD28" s="170">
        <v>12.97</v>
      </c>
      <c r="QXE28" s="170">
        <f>ROUNDDOWN(QXD28*($I$10+1),2)</f>
        <v>65.489999999999995</v>
      </c>
      <c r="QXF28" s="170">
        <f>QXC28*QXE28</f>
        <v>327.45</v>
      </c>
      <c r="QXG28" s="170" t="s">
        <v>148</v>
      </c>
      <c r="QXH28" s="170">
        <v>12376</v>
      </c>
      <c r="QXI28" s="170" t="s">
        <v>149</v>
      </c>
      <c r="QXJ28" s="170" t="s">
        <v>150</v>
      </c>
      <c r="QXK28" s="170">
        <v>5</v>
      </c>
      <c r="QXL28" s="170">
        <v>12.97</v>
      </c>
      <c r="QXM28" s="170">
        <f>ROUNDDOWN(QXL28*($I$10+1),2)</f>
        <v>65.489999999999995</v>
      </c>
      <c r="QXN28" s="170">
        <f>QXK28*QXM28</f>
        <v>327.45</v>
      </c>
      <c r="QXO28" s="170" t="s">
        <v>148</v>
      </c>
      <c r="QXP28" s="170">
        <v>12376</v>
      </c>
      <c r="QXQ28" s="170" t="s">
        <v>149</v>
      </c>
      <c r="QXR28" s="170" t="s">
        <v>150</v>
      </c>
      <c r="QXS28" s="170">
        <v>5</v>
      </c>
      <c r="QXT28" s="170">
        <v>12.97</v>
      </c>
      <c r="QXU28" s="170">
        <f>ROUNDDOWN(QXT28*($I$10+1),2)</f>
        <v>65.489999999999995</v>
      </c>
      <c r="QXV28" s="170">
        <f>QXS28*QXU28</f>
        <v>327.45</v>
      </c>
      <c r="QXW28" s="170" t="s">
        <v>148</v>
      </c>
      <c r="QXX28" s="170">
        <v>12376</v>
      </c>
      <c r="QXY28" s="170" t="s">
        <v>149</v>
      </c>
      <c r="QXZ28" s="170" t="s">
        <v>150</v>
      </c>
      <c r="QYA28" s="170">
        <v>5</v>
      </c>
      <c r="QYB28" s="170">
        <v>12.97</v>
      </c>
      <c r="QYC28" s="170">
        <f>ROUNDDOWN(QYB28*($I$10+1),2)</f>
        <v>65.489999999999995</v>
      </c>
      <c r="QYD28" s="170">
        <f>QYA28*QYC28</f>
        <v>327.45</v>
      </c>
      <c r="QYE28" s="170" t="s">
        <v>148</v>
      </c>
      <c r="QYF28" s="170">
        <v>12376</v>
      </c>
      <c r="QYG28" s="170" t="s">
        <v>149</v>
      </c>
      <c r="QYH28" s="170" t="s">
        <v>150</v>
      </c>
      <c r="QYI28" s="170">
        <v>5</v>
      </c>
      <c r="QYJ28" s="170">
        <v>12.97</v>
      </c>
      <c r="QYK28" s="170">
        <f>ROUNDDOWN(QYJ28*($I$10+1),2)</f>
        <v>65.489999999999995</v>
      </c>
      <c r="QYL28" s="170">
        <f>QYI28*QYK28</f>
        <v>327.45</v>
      </c>
      <c r="QYM28" s="170" t="s">
        <v>148</v>
      </c>
      <c r="QYN28" s="170">
        <v>12376</v>
      </c>
      <c r="QYO28" s="170" t="s">
        <v>149</v>
      </c>
      <c r="QYP28" s="170" t="s">
        <v>150</v>
      </c>
      <c r="QYQ28" s="170">
        <v>5</v>
      </c>
      <c r="QYR28" s="170">
        <v>12.97</v>
      </c>
      <c r="QYS28" s="170">
        <f>ROUNDDOWN(QYR28*($I$10+1),2)</f>
        <v>65.489999999999995</v>
      </c>
      <c r="QYT28" s="170">
        <f>QYQ28*QYS28</f>
        <v>327.45</v>
      </c>
      <c r="QYU28" s="170" t="s">
        <v>148</v>
      </c>
      <c r="QYV28" s="170">
        <v>12376</v>
      </c>
      <c r="QYW28" s="170" t="s">
        <v>149</v>
      </c>
      <c r="QYX28" s="170" t="s">
        <v>150</v>
      </c>
      <c r="QYY28" s="170">
        <v>5</v>
      </c>
      <c r="QYZ28" s="170">
        <v>12.97</v>
      </c>
      <c r="QZA28" s="170">
        <f>ROUNDDOWN(QYZ28*($I$10+1),2)</f>
        <v>65.489999999999995</v>
      </c>
      <c r="QZB28" s="170">
        <f>QYY28*QZA28</f>
        <v>327.45</v>
      </c>
      <c r="QZC28" s="170" t="s">
        <v>148</v>
      </c>
      <c r="QZD28" s="170">
        <v>12376</v>
      </c>
      <c r="QZE28" s="170" t="s">
        <v>149</v>
      </c>
      <c r="QZF28" s="170" t="s">
        <v>150</v>
      </c>
      <c r="QZG28" s="170">
        <v>5</v>
      </c>
      <c r="QZH28" s="170">
        <v>12.97</v>
      </c>
      <c r="QZI28" s="170">
        <f>ROUNDDOWN(QZH28*($I$10+1),2)</f>
        <v>65.489999999999995</v>
      </c>
      <c r="QZJ28" s="170">
        <f>QZG28*QZI28</f>
        <v>327.45</v>
      </c>
      <c r="QZK28" s="170" t="s">
        <v>148</v>
      </c>
      <c r="QZL28" s="170">
        <v>12376</v>
      </c>
      <c r="QZM28" s="170" t="s">
        <v>149</v>
      </c>
      <c r="QZN28" s="170" t="s">
        <v>150</v>
      </c>
      <c r="QZO28" s="170">
        <v>5</v>
      </c>
      <c r="QZP28" s="170">
        <v>12.97</v>
      </c>
      <c r="QZQ28" s="170">
        <f>ROUNDDOWN(QZP28*($I$10+1),2)</f>
        <v>65.489999999999995</v>
      </c>
      <c r="QZR28" s="170">
        <f>QZO28*QZQ28</f>
        <v>327.45</v>
      </c>
      <c r="QZS28" s="170" t="s">
        <v>148</v>
      </c>
      <c r="QZT28" s="170">
        <v>12376</v>
      </c>
      <c r="QZU28" s="170" t="s">
        <v>149</v>
      </c>
      <c r="QZV28" s="170" t="s">
        <v>150</v>
      </c>
      <c r="QZW28" s="170">
        <v>5</v>
      </c>
      <c r="QZX28" s="170">
        <v>12.97</v>
      </c>
      <c r="QZY28" s="170">
        <f>ROUNDDOWN(QZX28*($I$10+1),2)</f>
        <v>65.489999999999995</v>
      </c>
      <c r="QZZ28" s="170">
        <f>QZW28*QZY28</f>
        <v>327.45</v>
      </c>
      <c r="RAA28" s="170" t="s">
        <v>148</v>
      </c>
      <c r="RAB28" s="170">
        <v>12376</v>
      </c>
      <c r="RAC28" s="170" t="s">
        <v>149</v>
      </c>
      <c r="RAD28" s="170" t="s">
        <v>150</v>
      </c>
      <c r="RAE28" s="170">
        <v>5</v>
      </c>
      <c r="RAF28" s="170">
        <v>12.97</v>
      </c>
      <c r="RAG28" s="170">
        <f>ROUNDDOWN(RAF28*($I$10+1),2)</f>
        <v>65.489999999999995</v>
      </c>
      <c r="RAH28" s="170">
        <f>RAE28*RAG28</f>
        <v>327.45</v>
      </c>
      <c r="RAI28" s="170" t="s">
        <v>148</v>
      </c>
      <c r="RAJ28" s="170">
        <v>12376</v>
      </c>
      <c r="RAK28" s="170" t="s">
        <v>149</v>
      </c>
      <c r="RAL28" s="170" t="s">
        <v>150</v>
      </c>
      <c r="RAM28" s="170">
        <v>5</v>
      </c>
      <c r="RAN28" s="170">
        <v>12.97</v>
      </c>
      <c r="RAO28" s="170">
        <f>ROUNDDOWN(RAN28*($I$10+1),2)</f>
        <v>65.489999999999995</v>
      </c>
      <c r="RAP28" s="170">
        <f>RAM28*RAO28</f>
        <v>327.45</v>
      </c>
      <c r="RAQ28" s="170" t="s">
        <v>148</v>
      </c>
      <c r="RAR28" s="170">
        <v>12376</v>
      </c>
      <c r="RAS28" s="170" t="s">
        <v>149</v>
      </c>
      <c r="RAT28" s="170" t="s">
        <v>150</v>
      </c>
      <c r="RAU28" s="170">
        <v>5</v>
      </c>
      <c r="RAV28" s="170">
        <v>12.97</v>
      </c>
      <c r="RAW28" s="170">
        <f>ROUNDDOWN(RAV28*($I$10+1),2)</f>
        <v>65.489999999999995</v>
      </c>
      <c r="RAX28" s="170">
        <f>RAU28*RAW28</f>
        <v>327.45</v>
      </c>
      <c r="RAY28" s="170" t="s">
        <v>148</v>
      </c>
      <c r="RAZ28" s="170">
        <v>12376</v>
      </c>
      <c r="RBA28" s="170" t="s">
        <v>149</v>
      </c>
      <c r="RBB28" s="170" t="s">
        <v>150</v>
      </c>
      <c r="RBC28" s="170">
        <v>5</v>
      </c>
      <c r="RBD28" s="170">
        <v>12.97</v>
      </c>
      <c r="RBE28" s="170">
        <f>ROUNDDOWN(RBD28*($I$10+1),2)</f>
        <v>65.489999999999995</v>
      </c>
      <c r="RBF28" s="170">
        <f>RBC28*RBE28</f>
        <v>327.45</v>
      </c>
      <c r="RBG28" s="170" t="s">
        <v>148</v>
      </c>
      <c r="RBH28" s="170">
        <v>12376</v>
      </c>
      <c r="RBI28" s="170" t="s">
        <v>149</v>
      </c>
      <c r="RBJ28" s="170" t="s">
        <v>150</v>
      </c>
      <c r="RBK28" s="170">
        <v>5</v>
      </c>
      <c r="RBL28" s="170">
        <v>12.97</v>
      </c>
      <c r="RBM28" s="170">
        <f>ROUNDDOWN(RBL28*($I$10+1),2)</f>
        <v>65.489999999999995</v>
      </c>
      <c r="RBN28" s="170">
        <f>RBK28*RBM28</f>
        <v>327.45</v>
      </c>
      <c r="RBO28" s="170" t="s">
        <v>148</v>
      </c>
      <c r="RBP28" s="170">
        <v>12376</v>
      </c>
      <c r="RBQ28" s="170" t="s">
        <v>149</v>
      </c>
      <c r="RBR28" s="170" t="s">
        <v>150</v>
      </c>
      <c r="RBS28" s="170">
        <v>5</v>
      </c>
      <c r="RBT28" s="170">
        <v>12.97</v>
      </c>
      <c r="RBU28" s="170">
        <f>ROUNDDOWN(RBT28*($I$10+1),2)</f>
        <v>65.489999999999995</v>
      </c>
      <c r="RBV28" s="170">
        <f>RBS28*RBU28</f>
        <v>327.45</v>
      </c>
      <c r="RBW28" s="170" t="s">
        <v>148</v>
      </c>
      <c r="RBX28" s="170">
        <v>12376</v>
      </c>
      <c r="RBY28" s="170" t="s">
        <v>149</v>
      </c>
      <c r="RBZ28" s="170" t="s">
        <v>150</v>
      </c>
      <c r="RCA28" s="170">
        <v>5</v>
      </c>
      <c r="RCB28" s="170">
        <v>12.97</v>
      </c>
      <c r="RCC28" s="170">
        <f>ROUNDDOWN(RCB28*($I$10+1),2)</f>
        <v>65.489999999999995</v>
      </c>
      <c r="RCD28" s="170">
        <f>RCA28*RCC28</f>
        <v>327.45</v>
      </c>
      <c r="RCE28" s="170" t="s">
        <v>148</v>
      </c>
      <c r="RCF28" s="170">
        <v>12376</v>
      </c>
      <c r="RCG28" s="170" t="s">
        <v>149</v>
      </c>
      <c r="RCH28" s="170" t="s">
        <v>150</v>
      </c>
      <c r="RCI28" s="170">
        <v>5</v>
      </c>
      <c r="RCJ28" s="170">
        <v>12.97</v>
      </c>
      <c r="RCK28" s="170">
        <f>ROUNDDOWN(RCJ28*($I$10+1),2)</f>
        <v>65.489999999999995</v>
      </c>
      <c r="RCL28" s="170">
        <f>RCI28*RCK28</f>
        <v>327.45</v>
      </c>
      <c r="RCM28" s="170" t="s">
        <v>148</v>
      </c>
      <c r="RCN28" s="170">
        <v>12376</v>
      </c>
      <c r="RCO28" s="170" t="s">
        <v>149</v>
      </c>
      <c r="RCP28" s="170" t="s">
        <v>150</v>
      </c>
      <c r="RCQ28" s="170">
        <v>5</v>
      </c>
      <c r="RCR28" s="170">
        <v>12.97</v>
      </c>
      <c r="RCS28" s="170">
        <f>ROUNDDOWN(RCR28*($I$10+1),2)</f>
        <v>65.489999999999995</v>
      </c>
      <c r="RCT28" s="170">
        <f>RCQ28*RCS28</f>
        <v>327.45</v>
      </c>
      <c r="RCU28" s="170" t="s">
        <v>148</v>
      </c>
      <c r="RCV28" s="170">
        <v>12376</v>
      </c>
      <c r="RCW28" s="170" t="s">
        <v>149</v>
      </c>
      <c r="RCX28" s="170" t="s">
        <v>150</v>
      </c>
      <c r="RCY28" s="170">
        <v>5</v>
      </c>
      <c r="RCZ28" s="170">
        <v>12.97</v>
      </c>
      <c r="RDA28" s="170">
        <f>ROUNDDOWN(RCZ28*($I$10+1),2)</f>
        <v>65.489999999999995</v>
      </c>
      <c r="RDB28" s="170">
        <f>RCY28*RDA28</f>
        <v>327.45</v>
      </c>
      <c r="RDC28" s="170" t="s">
        <v>148</v>
      </c>
      <c r="RDD28" s="170">
        <v>12376</v>
      </c>
      <c r="RDE28" s="170" t="s">
        <v>149</v>
      </c>
      <c r="RDF28" s="170" t="s">
        <v>150</v>
      </c>
      <c r="RDG28" s="170">
        <v>5</v>
      </c>
      <c r="RDH28" s="170">
        <v>12.97</v>
      </c>
      <c r="RDI28" s="170">
        <f>ROUNDDOWN(RDH28*($I$10+1),2)</f>
        <v>65.489999999999995</v>
      </c>
      <c r="RDJ28" s="170">
        <f>RDG28*RDI28</f>
        <v>327.45</v>
      </c>
      <c r="RDK28" s="170" t="s">
        <v>148</v>
      </c>
      <c r="RDL28" s="170">
        <v>12376</v>
      </c>
      <c r="RDM28" s="170" t="s">
        <v>149</v>
      </c>
      <c r="RDN28" s="170" t="s">
        <v>150</v>
      </c>
      <c r="RDO28" s="170">
        <v>5</v>
      </c>
      <c r="RDP28" s="170">
        <v>12.97</v>
      </c>
      <c r="RDQ28" s="170">
        <f>ROUNDDOWN(RDP28*($I$10+1),2)</f>
        <v>65.489999999999995</v>
      </c>
      <c r="RDR28" s="170">
        <f>RDO28*RDQ28</f>
        <v>327.45</v>
      </c>
      <c r="RDS28" s="170" t="s">
        <v>148</v>
      </c>
      <c r="RDT28" s="170">
        <v>12376</v>
      </c>
      <c r="RDU28" s="170" t="s">
        <v>149</v>
      </c>
      <c r="RDV28" s="170" t="s">
        <v>150</v>
      </c>
      <c r="RDW28" s="170">
        <v>5</v>
      </c>
      <c r="RDX28" s="170">
        <v>12.97</v>
      </c>
      <c r="RDY28" s="170">
        <f>ROUNDDOWN(RDX28*($I$10+1),2)</f>
        <v>65.489999999999995</v>
      </c>
      <c r="RDZ28" s="170">
        <f>RDW28*RDY28</f>
        <v>327.45</v>
      </c>
      <c r="REA28" s="170" t="s">
        <v>148</v>
      </c>
      <c r="REB28" s="170">
        <v>12376</v>
      </c>
      <c r="REC28" s="170" t="s">
        <v>149</v>
      </c>
      <c r="RED28" s="170" t="s">
        <v>150</v>
      </c>
      <c r="REE28" s="170">
        <v>5</v>
      </c>
      <c r="REF28" s="170">
        <v>12.97</v>
      </c>
      <c r="REG28" s="170">
        <f>ROUNDDOWN(REF28*($I$10+1),2)</f>
        <v>65.489999999999995</v>
      </c>
      <c r="REH28" s="170">
        <f>REE28*REG28</f>
        <v>327.45</v>
      </c>
      <c r="REI28" s="170" t="s">
        <v>148</v>
      </c>
      <c r="REJ28" s="170">
        <v>12376</v>
      </c>
      <c r="REK28" s="170" t="s">
        <v>149</v>
      </c>
      <c r="REL28" s="170" t="s">
        <v>150</v>
      </c>
      <c r="REM28" s="170">
        <v>5</v>
      </c>
      <c r="REN28" s="170">
        <v>12.97</v>
      </c>
      <c r="REO28" s="170">
        <f>ROUNDDOWN(REN28*($I$10+1),2)</f>
        <v>65.489999999999995</v>
      </c>
      <c r="REP28" s="170">
        <f>REM28*REO28</f>
        <v>327.45</v>
      </c>
      <c r="REQ28" s="170" t="s">
        <v>148</v>
      </c>
      <c r="RER28" s="170">
        <v>12376</v>
      </c>
      <c r="RES28" s="170" t="s">
        <v>149</v>
      </c>
      <c r="RET28" s="170" t="s">
        <v>150</v>
      </c>
      <c r="REU28" s="170">
        <v>5</v>
      </c>
      <c r="REV28" s="170">
        <v>12.97</v>
      </c>
      <c r="REW28" s="170">
        <f>ROUNDDOWN(REV28*($I$10+1),2)</f>
        <v>65.489999999999995</v>
      </c>
      <c r="REX28" s="170">
        <f>REU28*REW28</f>
        <v>327.45</v>
      </c>
      <c r="REY28" s="170" t="s">
        <v>148</v>
      </c>
      <c r="REZ28" s="170">
        <v>12376</v>
      </c>
      <c r="RFA28" s="170" t="s">
        <v>149</v>
      </c>
      <c r="RFB28" s="170" t="s">
        <v>150</v>
      </c>
      <c r="RFC28" s="170">
        <v>5</v>
      </c>
      <c r="RFD28" s="170">
        <v>12.97</v>
      </c>
      <c r="RFE28" s="170">
        <f>ROUNDDOWN(RFD28*($I$10+1),2)</f>
        <v>65.489999999999995</v>
      </c>
      <c r="RFF28" s="170">
        <f>RFC28*RFE28</f>
        <v>327.45</v>
      </c>
      <c r="RFG28" s="170" t="s">
        <v>148</v>
      </c>
      <c r="RFH28" s="170">
        <v>12376</v>
      </c>
      <c r="RFI28" s="170" t="s">
        <v>149</v>
      </c>
      <c r="RFJ28" s="170" t="s">
        <v>150</v>
      </c>
      <c r="RFK28" s="170">
        <v>5</v>
      </c>
      <c r="RFL28" s="170">
        <v>12.97</v>
      </c>
      <c r="RFM28" s="170">
        <f>ROUNDDOWN(RFL28*($I$10+1),2)</f>
        <v>65.489999999999995</v>
      </c>
      <c r="RFN28" s="170">
        <f>RFK28*RFM28</f>
        <v>327.45</v>
      </c>
      <c r="RFO28" s="170" t="s">
        <v>148</v>
      </c>
      <c r="RFP28" s="170">
        <v>12376</v>
      </c>
      <c r="RFQ28" s="170" t="s">
        <v>149</v>
      </c>
      <c r="RFR28" s="170" t="s">
        <v>150</v>
      </c>
      <c r="RFS28" s="170">
        <v>5</v>
      </c>
      <c r="RFT28" s="170">
        <v>12.97</v>
      </c>
      <c r="RFU28" s="170">
        <f>ROUNDDOWN(RFT28*($I$10+1),2)</f>
        <v>65.489999999999995</v>
      </c>
      <c r="RFV28" s="170">
        <f>RFS28*RFU28</f>
        <v>327.45</v>
      </c>
      <c r="RFW28" s="170" t="s">
        <v>148</v>
      </c>
      <c r="RFX28" s="170">
        <v>12376</v>
      </c>
      <c r="RFY28" s="170" t="s">
        <v>149</v>
      </c>
      <c r="RFZ28" s="170" t="s">
        <v>150</v>
      </c>
      <c r="RGA28" s="170">
        <v>5</v>
      </c>
      <c r="RGB28" s="170">
        <v>12.97</v>
      </c>
      <c r="RGC28" s="170">
        <f>ROUNDDOWN(RGB28*($I$10+1),2)</f>
        <v>65.489999999999995</v>
      </c>
      <c r="RGD28" s="170">
        <f>RGA28*RGC28</f>
        <v>327.45</v>
      </c>
      <c r="RGE28" s="170" t="s">
        <v>148</v>
      </c>
      <c r="RGF28" s="170">
        <v>12376</v>
      </c>
      <c r="RGG28" s="170" t="s">
        <v>149</v>
      </c>
      <c r="RGH28" s="170" t="s">
        <v>150</v>
      </c>
      <c r="RGI28" s="170">
        <v>5</v>
      </c>
      <c r="RGJ28" s="170">
        <v>12.97</v>
      </c>
      <c r="RGK28" s="170">
        <f>ROUNDDOWN(RGJ28*($I$10+1),2)</f>
        <v>65.489999999999995</v>
      </c>
      <c r="RGL28" s="170">
        <f>RGI28*RGK28</f>
        <v>327.45</v>
      </c>
      <c r="RGM28" s="170" t="s">
        <v>148</v>
      </c>
      <c r="RGN28" s="170">
        <v>12376</v>
      </c>
      <c r="RGO28" s="170" t="s">
        <v>149</v>
      </c>
      <c r="RGP28" s="170" t="s">
        <v>150</v>
      </c>
      <c r="RGQ28" s="170">
        <v>5</v>
      </c>
      <c r="RGR28" s="170">
        <v>12.97</v>
      </c>
      <c r="RGS28" s="170">
        <f>ROUNDDOWN(RGR28*($I$10+1),2)</f>
        <v>65.489999999999995</v>
      </c>
      <c r="RGT28" s="170">
        <f>RGQ28*RGS28</f>
        <v>327.45</v>
      </c>
      <c r="RGU28" s="170" t="s">
        <v>148</v>
      </c>
      <c r="RGV28" s="170">
        <v>12376</v>
      </c>
      <c r="RGW28" s="170" t="s">
        <v>149</v>
      </c>
      <c r="RGX28" s="170" t="s">
        <v>150</v>
      </c>
      <c r="RGY28" s="170">
        <v>5</v>
      </c>
      <c r="RGZ28" s="170">
        <v>12.97</v>
      </c>
      <c r="RHA28" s="170">
        <f>ROUNDDOWN(RGZ28*($I$10+1),2)</f>
        <v>65.489999999999995</v>
      </c>
      <c r="RHB28" s="170">
        <f>RGY28*RHA28</f>
        <v>327.45</v>
      </c>
      <c r="RHC28" s="170" t="s">
        <v>148</v>
      </c>
      <c r="RHD28" s="170">
        <v>12376</v>
      </c>
      <c r="RHE28" s="170" t="s">
        <v>149</v>
      </c>
      <c r="RHF28" s="170" t="s">
        <v>150</v>
      </c>
      <c r="RHG28" s="170">
        <v>5</v>
      </c>
      <c r="RHH28" s="170">
        <v>12.97</v>
      </c>
      <c r="RHI28" s="170">
        <f>ROUNDDOWN(RHH28*($I$10+1),2)</f>
        <v>65.489999999999995</v>
      </c>
      <c r="RHJ28" s="170">
        <f>RHG28*RHI28</f>
        <v>327.45</v>
      </c>
      <c r="RHK28" s="170" t="s">
        <v>148</v>
      </c>
      <c r="RHL28" s="170">
        <v>12376</v>
      </c>
      <c r="RHM28" s="170" t="s">
        <v>149</v>
      </c>
      <c r="RHN28" s="170" t="s">
        <v>150</v>
      </c>
      <c r="RHO28" s="170">
        <v>5</v>
      </c>
      <c r="RHP28" s="170">
        <v>12.97</v>
      </c>
      <c r="RHQ28" s="170">
        <f>ROUNDDOWN(RHP28*($I$10+1),2)</f>
        <v>65.489999999999995</v>
      </c>
      <c r="RHR28" s="170">
        <f>RHO28*RHQ28</f>
        <v>327.45</v>
      </c>
      <c r="RHS28" s="170" t="s">
        <v>148</v>
      </c>
      <c r="RHT28" s="170">
        <v>12376</v>
      </c>
      <c r="RHU28" s="170" t="s">
        <v>149</v>
      </c>
      <c r="RHV28" s="170" t="s">
        <v>150</v>
      </c>
      <c r="RHW28" s="170">
        <v>5</v>
      </c>
      <c r="RHX28" s="170">
        <v>12.97</v>
      </c>
      <c r="RHY28" s="170">
        <f>ROUNDDOWN(RHX28*($I$10+1),2)</f>
        <v>65.489999999999995</v>
      </c>
      <c r="RHZ28" s="170">
        <f>RHW28*RHY28</f>
        <v>327.45</v>
      </c>
      <c r="RIA28" s="170" t="s">
        <v>148</v>
      </c>
      <c r="RIB28" s="170">
        <v>12376</v>
      </c>
      <c r="RIC28" s="170" t="s">
        <v>149</v>
      </c>
      <c r="RID28" s="170" t="s">
        <v>150</v>
      </c>
      <c r="RIE28" s="170">
        <v>5</v>
      </c>
      <c r="RIF28" s="170">
        <v>12.97</v>
      </c>
      <c r="RIG28" s="170">
        <f>ROUNDDOWN(RIF28*($I$10+1),2)</f>
        <v>65.489999999999995</v>
      </c>
      <c r="RIH28" s="170">
        <f>RIE28*RIG28</f>
        <v>327.45</v>
      </c>
      <c r="RII28" s="170" t="s">
        <v>148</v>
      </c>
      <c r="RIJ28" s="170">
        <v>12376</v>
      </c>
      <c r="RIK28" s="170" t="s">
        <v>149</v>
      </c>
      <c r="RIL28" s="170" t="s">
        <v>150</v>
      </c>
      <c r="RIM28" s="170">
        <v>5</v>
      </c>
      <c r="RIN28" s="170">
        <v>12.97</v>
      </c>
      <c r="RIO28" s="170">
        <f>ROUNDDOWN(RIN28*($I$10+1),2)</f>
        <v>65.489999999999995</v>
      </c>
      <c r="RIP28" s="170">
        <f>RIM28*RIO28</f>
        <v>327.45</v>
      </c>
      <c r="RIQ28" s="170" t="s">
        <v>148</v>
      </c>
      <c r="RIR28" s="170">
        <v>12376</v>
      </c>
      <c r="RIS28" s="170" t="s">
        <v>149</v>
      </c>
      <c r="RIT28" s="170" t="s">
        <v>150</v>
      </c>
      <c r="RIU28" s="170">
        <v>5</v>
      </c>
      <c r="RIV28" s="170">
        <v>12.97</v>
      </c>
      <c r="RIW28" s="170">
        <f>ROUNDDOWN(RIV28*($I$10+1),2)</f>
        <v>65.489999999999995</v>
      </c>
      <c r="RIX28" s="170">
        <f>RIU28*RIW28</f>
        <v>327.45</v>
      </c>
      <c r="RIY28" s="170" t="s">
        <v>148</v>
      </c>
      <c r="RIZ28" s="170">
        <v>12376</v>
      </c>
      <c r="RJA28" s="170" t="s">
        <v>149</v>
      </c>
      <c r="RJB28" s="170" t="s">
        <v>150</v>
      </c>
      <c r="RJC28" s="170">
        <v>5</v>
      </c>
      <c r="RJD28" s="170">
        <v>12.97</v>
      </c>
      <c r="RJE28" s="170">
        <f>ROUNDDOWN(RJD28*($I$10+1),2)</f>
        <v>65.489999999999995</v>
      </c>
      <c r="RJF28" s="170">
        <f>RJC28*RJE28</f>
        <v>327.45</v>
      </c>
      <c r="RJG28" s="170" t="s">
        <v>148</v>
      </c>
      <c r="RJH28" s="170">
        <v>12376</v>
      </c>
      <c r="RJI28" s="170" t="s">
        <v>149</v>
      </c>
      <c r="RJJ28" s="170" t="s">
        <v>150</v>
      </c>
      <c r="RJK28" s="170">
        <v>5</v>
      </c>
      <c r="RJL28" s="170">
        <v>12.97</v>
      </c>
      <c r="RJM28" s="170">
        <f>ROUNDDOWN(RJL28*($I$10+1),2)</f>
        <v>65.489999999999995</v>
      </c>
      <c r="RJN28" s="170">
        <f>RJK28*RJM28</f>
        <v>327.45</v>
      </c>
      <c r="RJO28" s="170" t="s">
        <v>148</v>
      </c>
      <c r="RJP28" s="170">
        <v>12376</v>
      </c>
      <c r="RJQ28" s="170" t="s">
        <v>149</v>
      </c>
      <c r="RJR28" s="170" t="s">
        <v>150</v>
      </c>
      <c r="RJS28" s="170">
        <v>5</v>
      </c>
      <c r="RJT28" s="170">
        <v>12.97</v>
      </c>
      <c r="RJU28" s="170">
        <f>ROUNDDOWN(RJT28*($I$10+1),2)</f>
        <v>65.489999999999995</v>
      </c>
      <c r="RJV28" s="170">
        <f>RJS28*RJU28</f>
        <v>327.45</v>
      </c>
      <c r="RJW28" s="170" t="s">
        <v>148</v>
      </c>
      <c r="RJX28" s="170">
        <v>12376</v>
      </c>
      <c r="RJY28" s="170" t="s">
        <v>149</v>
      </c>
      <c r="RJZ28" s="170" t="s">
        <v>150</v>
      </c>
      <c r="RKA28" s="170">
        <v>5</v>
      </c>
      <c r="RKB28" s="170">
        <v>12.97</v>
      </c>
      <c r="RKC28" s="170">
        <f>ROUNDDOWN(RKB28*($I$10+1),2)</f>
        <v>65.489999999999995</v>
      </c>
      <c r="RKD28" s="170">
        <f>RKA28*RKC28</f>
        <v>327.45</v>
      </c>
      <c r="RKE28" s="170" t="s">
        <v>148</v>
      </c>
      <c r="RKF28" s="170">
        <v>12376</v>
      </c>
      <c r="RKG28" s="170" t="s">
        <v>149</v>
      </c>
      <c r="RKH28" s="170" t="s">
        <v>150</v>
      </c>
      <c r="RKI28" s="170">
        <v>5</v>
      </c>
      <c r="RKJ28" s="170">
        <v>12.97</v>
      </c>
      <c r="RKK28" s="170">
        <f>ROUNDDOWN(RKJ28*($I$10+1),2)</f>
        <v>65.489999999999995</v>
      </c>
      <c r="RKL28" s="170">
        <f>RKI28*RKK28</f>
        <v>327.45</v>
      </c>
      <c r="RKM28" s="170" t="s">
        <v>148</v>
      </c>
      <c r="RKN28" s="170">
        <v>12376</v>
      </c>
      <c r="RKO28" s="170" t="s">
        <v>149</v>
      </c>
      <c r="RKP28" s="170" t="s">
        <v>150</v>
      </c>
      <c r="RKQ28" s="170">
        <v>5</v>
      </c>
      <c r="RKR28" s="170">
        <v>12.97</v>
      </c>
      <c r="RKS28" s="170">
        <f>ROUNDDOWN(RKR28*($I$10+1),2)</f>
        <v>65.489999999999995</v>
      </c>
      <c r="RKT28" s="170">
        <f>RKQ28*RKS28</f>
        <v>327.45</v>
      </c>
      <c r="RKU28" s="170" t="s">
        <v>148</v>
      </c>
      <c r="RKV28" s="170">
        <v>12376</v>
      </c>
      <c r="RKW28" s="170" t="s">
        <v>149</v>
      </c>
      <c r="RKX28" s="170" t="s">
        <v>150</v>
      </c>
      <c r="RKY28" s="170">
        <v>5</v>
      </c>
      <c r="RKZ28" s="170">
        <v>12.97</v>
      </c>
      <c r="RLA28" s="170">
        <f>ROUNDDOWN(RKZ28*($I$10+1),2)</f>
        <v>65.489999999999995</v>
      </c>
      <c r="RLB28" s="170">
        <f>RKY28*RLA28</f>
        <v>327.45</v>
      </c>
      <c r="RLC28" s="170" t="s">
        <v>148</v>
      </c>
      <c r="RLD28" s="170">
        <v>12376</v>
      </c>
      <c r="RLE28" s="170" t="s">
        <v>149</v>
      </c>
      <c r="RLF28" s="170" t="s">
        <v>150</v>
      </c>
      <c r="RLG28" s="170">
        <v>5</v>
      </c>
      <c r="RLH28" s="170">
        <v>12.97</v>
      </c>
      <c r="RLI28" s="170">
        <f>ROUNDDOWN(RLH28*($I$10+1),2)</f>
        <v>65.489999999999995</v>
      </c>
      <c r="RLJ28" s="170">
        <f>RLG28*RLI28</f>
        <v>327.45</v>
      </c>
      <c r="RLK28" s="170" t="s">
        <v>148</v>
      </c>
      <c r="RLL28" s="170">
        <v>12376</v>
      </c>
      <c r="RLM28" s="170" t="s">
        <v>149</v>
      </c>
      <c r="RLN28" s="170" t="s">
        <v>150</v>
      </c>
      <c r="RLO28" s="170">
        <v>5</v>
      </c>
      <c r="RLP28" s="170">
        <v>12.97</v>
      </c>
      <c r="RLQ28" s="170">
        <f>ROUNDDOWN(RLP28*($I$10+1),2)</f>
        <v>65.489999999999995</v>
      </c>
      <c r="RLR28" s="170">
        <f>RLO28*RLQ28</f>
        <v>327.45</v>
      </c>
      <c r="RLS28" s="170" t="s">
        <v>148</v>
      </c>
      <c r="RLT28" s="170">
        <v>12376</v>
      </c>
      <c r="RLU28" s="170" t="s">
        <v>149</v>
      </c>
      <c r="RLV28" s="170" t="s">
        <v>150</v>
      </c>
      <c r="RLW28" s="170">
        <v>5</v>
      </c>
      <c r="RLX28" s="170">
        <v>12.97</v>
      </c>
      <c r="RLY28" s="170">
        <f>ROUNDDOWN(RLX28*($I$10+1),2)</f>
        <v>65.489999999999995</v>
      </c>
      <c r="RLZ28" s="170">
        <f>RLW28*RLY28</f>
        <v>327.45</v>
      </c>
      <c r="RMA28" s="170" t="s">
        <v>148</v>
      </c>
      <c r="RMB28" s="170">
        <v>12376</v>
      </c>
      <c r="RMC28" s="170" t="s">
        <v>149</v>
      </c>
      <c r="RMD28" s="170" t="s">
        <v>150</v>
      </c>
      <c r="RME28" s="170">
        <v>5</v>
      </c>
      <c r="RMF28" s="170">
        <v>12.97</v>
      </c>
      <c r="RMG28" s="170">
        <f>ROUNDDOWN(RMF28*($I$10+1),2)</f>
        <v>65.489999999999995</v>
      </c>
      <c r="RMH28" s="170">
        <f>RME28*RMG28</f>
        <v>327.45</v>
      </c>
      <c r="RMI28" s="170" t="s">
        <v>148</v>
      </c>
      <c r="RMJ28" s="170">
        <v>12376</v>
      </c>
      <c r="RMK28" s="170" t="s">
        <v>149</v>
      </c>
      <c r="RML28" s="170" t="s">
        <v>150</v>
      </c>
      <c r="RMM28" s="170">
        <v>5</v>
      </c>
      <c r="RMN28" s="170">
        <v>12.97</v>
      </c>
      <c r="RMO28" s="170">
        <f>ROUNDDOWN(RMN28*($I$10+1),2)</f>
        <v>65.489999999999995</v>
      </c>
      <c r="RMP28" s="170">
        <f>RMM28*RMO28</f>
        <v>327.45</v>
      </c>
      <c r="RMQ28" s="170" t="s">
        <v>148</v>
      </c>
      <c r="RMR28" s="170">
        <v>12376</v>
      </c>
      <c r="RMS28" s="170" t="s">
        <v>149</v>
      </c>
      <c r="RMT28" s="170" t="s">
        <v>150</v>
      </c>
      <c r="RMU28" s="170">
        <v>5</v>
      </c>
      <c r="RMV28" s="170">
        <v>12.97</v>
      </c>
      <c r="RMW28" s="170">
        <f>ROUNDDOWN(RMV28*($I$10+1),2)</f>
        <v>65.489999999999995</v>
      </c>
      <c r="RMX28" s="170">
        <f>RMU28*RMW28</f>
        <v>327.45</v>
      </c>
      <c r="RMY28" s="170" t="s">
        <v>148</v>
      </c>
      <c r="RMZ28" s="170">
        <v>12376</v>
      </c>
      <c r="RNA28" s="170" t="s">
        <v>149</v>
      </c>
      <c r="RNB28" s="170" t="s">
        <v>150</v>
      </c>
      <c r="RNC28" s="170">
        <v>5</v>
      </c>
      <c r="RND28" s="170">
        <v>12.97</v>
      </c>
      <c r="RNE28" s="170">
        <f>ROUNDDOWN(RND28*($I$10+1),2)</f>
        <v>65.489999999999995</v>
      </c>
      <c r="RNF28" s="170">
        <f>RNC28*RNE28</f>
        <v>327.45</v>
      </c>
      <c r="RNG28" s="170" t="s">
        <v>148</v>
      </c>
      <c r="RNH28" s="170">
        <v>12376</v>
      </c>
      <c r="RNI28" s="170" t="s">
        <v>149</v>
      </c>
      <c r="RNJ28" s="170" t="s">
        <v>150</v>
      </c>
      <c r="RNK28" s="170">
        <v>5</v>
      </c>
      <c r="RNL28" s="170">
        <v>12.97</v>
      </c>
      <c r="RNM28" s="170">
        <f>ROUNDDOWN(RNL28*($I$10+1),2)</f>
        <v>65.489999999999995</v>
      </c>
      <c r="RNN28" s="170">
        <f>RNK28*RNM28</f>
        <v>327.45</v>
      </c>
      <c r="RNO28" s="170" t="s">
        <v>148</v>
      </c>
      <c r="RNP28" s="170">
        <v>12376</v>
      </c>
      <c r="RNQ28" s="170" t="s">
        <v>149</v>
      </c>
      <c r="RNR28" s="170" t="s">
        <v>150</v>
      </c>
      <c r="RNS28" s="170">
        <v>5</v>
      </c>
      <c r="RNT28" s="170">
        <v>12.97</v>
      </c>
      <c r="RNU28" s="170">
        <f>ROUNDDOWN(RNT28*($I$10+1),2)</f>
        <v>65.489999999999995</v>
      </c>
      <c r="RNV28" s="170">
        <f>RNS28*RNU28</f>
        <v>327.45</v>
      </c>
      <c r="RNW28" s="170" t="s">
        <v>148</v>
      </c>
      <c r="RNX28" s="170">
        <v>12376</v>
      </c>
      <c r="RNY28" s="170" t="s">
        <v>149</v>
      </c>
      <c r="RNZ28" s="170" t="s">
        <v>150</v>
      </c>
      <c r="ROA28" s="170">
        <v>5</v>
      </c>
      <c r="ROB28" s="170">
        <v>12.97</v>
      </c>
      <c r="ROC28" s="170">
        <f>ROUNDDOWN(ROB28*($I$10+1),2)</f>
        <v>65.489999999999995</v>
      </c>
      <c r="ROD28" s="170">
        <f>ROA28*ROC28</f>
        <v>327.45</v>
      </c>
      <c r="ROE28" s="170" t="s">
        <v>148</v>
      </c>
      <c r="ROF28" s="170">
        <v>12376</v>
      </c>
      <c r="ROG28" s="170" t="s">
        <v>149</v>
      </c>
      <c r="ROH28" s="170" t="s">
        <v>150</v>
      </c>
      <c r="ROI28" s="170">
        <v>5</v>
      </c>
      <c r="ROJ28" s="170">
        <v>12.97</v>
      </c>
      <c r="ROK28" s="170">
        <f>ROUNDDOWN(ROJ28*($I$10+1),2)</f>
        <v>65.489999999999995</v>
      </c>
      <c r="ROL28" s="170">
        <f>ROI28*ROK28</f>
        <v>327.45</v>
      </c>
      <c r="ROM28" s="170" t="s">
        <v>148</v>
      </c>
      <c r="RON28" s="170">
        <v>12376</v>
      </c>
      <c r="ROO28" s="170" t="s">
        <v>149</v>
      </c>
      <c r="ROP28" s="170" t="s">
        <v>150</v>
      </c>
      <c r="ROQ28" s="170">
        <v>5</v>
      </c>
      <c r="ROR28" s="170">
        <v>12.97</v>
      </c>
      <c r="ROS28" s="170">
        <f>ROUNDDOWN(ROR28*($I$10+1),2)</f>
        <v>65.489999999999995</v>
      </c>
      <c r="ROT28" s="170">
        <f>ROQ28*ROS28</f>
        <v>327.45</v>
      </c>
      <c r="ROU28" s="170" t="s">
        <v>148</v>
      </c>
      <c r="ROV28" s="170">
        <v>12376</v>
      </c>
      <c r="ROW28" s="170" t="s">
        <v>149</v>
      </c>
      <c r="ROX28" s="170" t="s">
        <v>150</v>
      </c>
      <c r="ROY28" s="170">
        <v>5</v>
      </c>
      <c r="ROZ28" s="170">
        <v>12.97</v>
      </c>
      <c r="RPA28" s="170">
        <f>ROUNDDOWN(ROZ28*($I$10+1),2)</f>
        <v>65.489999999999995</v>
      </c>
      <c r="RPB28" s="170">
        <f>ROY28*RPA28</f>
        <v>327.45</v>
      </c>
      <c r="RPC28" s="170" t="s">
        <v>148</v>
      </c>
      <c r="RPD28" s="170">
        <v>12376</v>
      </c>
      <c r="RPE28" s="170" t="s">
        <v>149</v>
      </c>
      <c r="RPF28" s="170" t="s">
        <v>150</v>
      </c>
      <c r="RPG28" s="170">
        <v>5</v>
      </c>
      <c r="RPH28" s="170">
        <v>12.97</v>
      </c>
      <c r="RPI28" s="170">
        <f>ROUNDDOWN(RPH28*($I$10+1),2)</f>
        <v>65.489999999999995</v>
      </c>
      <c r="RPJ28" s="170">
        <f>RPG28*RPI28</f>
        <v>327.45</v>
      </c>
      <c r="RPK28" s="170" t="s">
        <v>148</v>
      </c>
      <c r="RPL28" s="170">
        <v>12376</v>
      </c>
      <c r="RPM28" s="170" t="s">
        <v>149</v>
      </c>
      <c r="RPN28" s="170" t="s">
        <v>150</v>
      </c>
      <c r="RPO28" s="170">
        <v>5</v>
      </c>
      <c r="RPP28" s="170">
        <v>12.97</v>
      </c>
      <c r="RPQ28" s="170">
        <f>ROUNDDOWN(RPP28*($I$10+1),2)</f>
        <v>65.489999999999995</v>
      </c>
      <c r="RPR28" s="170">
        <f>RPO28*RPQ28</f>
        <v>327.45</v>
      </c>
      <c r="RPS28" s="170" t="s">
        <v>148</v>
      </c>
      <c r="RPT28" s="170">
        <v>12376</v>
      </c>
      <c r="RPU28" s="170" t="s">
        <v>149</v>
      </c>
      <c r="RPV28" s="170" t="s">
        <v>150</v>
      </c>
      <c r="RPW28" s="170">
        <v>5</v>
      </c>
      <c r="RPX28" s="170">
        <v>12.97</v>
      </c>
      <c r="RPY28" s="170">
        <f>ROUNDDOWN(RPX28*($I$10+1),2)</f>
        <v>65.489999999999995</v>
      </c>
      <c r="RPZ28" s="170">
        <f>RPW28*RPY28</f>
        <v>327.45</v>
      </c>
      <c r="RQA28" s="170" t="s">
        <v>148</v>
      </c>
      <c r="RQB28" s="170">
        <v>12376</v>
      </c>
      <c r="RQC28" s="170" t="s">
        <v>149</v>
      </c>
      <c r="RQD28" s="170" t="s">
        <v>150</v>
      </c>
      <c r="RQE28" s="170">
        <v>5</v>
      </c>
      <c r="RQF28" s="170">
        <v>12.97</v>
      </c>
      <c r="RQG28" s="170">
        <f>ROUNDDOWN(RQF28*($I$10+1),2)</f>
        <v>65.489999999999995</v>
      </c>
      <c r="RQH28" s="170">
        <f>RQE28*RQG28</f>
        <v>327.45</v>
      </c>
      <c r="RQI28" s="170" t="s">
        <v>148</v>
      </c>
      <c r="RQJ28" s="170">
        <v>12376</v>
      </c>
      <c r="RQK28" s="170" t="s">
        <v>149</v>
      </c>
      <c r="RQL28" s="170" t="s">
        <v>150</v>
      </c>
      <c r="RQM28" s="170">
        <v>5</v>
      </c>
      <c r="RQN28" s="170">
        <v>12.97</v>
      </c>
      <c r="RQO28" s="170">
        <f>ROUNDDOWN(RQN28*($I$10+1),2)</f>
        <v>65.489999999999995</v>
      </c>
      <c r="RQP28" s="170">
        <f>RQM28*RQO28</f>
        <v>327.45</v>
      </c>
      <c r="RQQ28" s="170" t="s">
        <v>148</v>
      </c>
      <c r="RQR28" s="170">
        <v>12376</v>
      </c>
      <c r="RQS28" s="170" t="s">
        <v>149</v>
      </c>
      <c r="RQT28" s="170" t="s">
        <v>150</v>
      </c>
      <c r="RQU28" s="170">
        <v>5</v>
      </c>
      <c r="RQV28" s="170">
        <v>12.97</v>
      </c>
      <c r="RQW28" s="170">
        <f>ROUNDDOWN(RQV28*($I$10+1),2)</f>
        <v>65.489999999999995</v>
      </c>
      <c r="RQX28" s="170">
        <f>RQU28*RQW28</f>
        <v>327.45</v>
      </c>
      <c r="RQY28" s="170" t="s">
        <v>148</v>
      </c>
      <c r="RQZ28" s="170">
        <v>12376</v>
      </c>
      <c r="RRA28" s="170" t="s">
        <v>149</v>
      </c>
      <c r="RRB28" s="170" t="s">
        <v>150</v>
      </c>
      <c r="RRC28" s="170">
        <v>5</v>
      </c>
      <c r="RRD28" s="170">
        <v>12.97</v>
      </c>
      <c r="RRE28" s="170">
        <f>ROUNDDOWN(RRD28*($I$10+1),2)</f>
        <v>65.489999999999995</v>
      </c>
      <c r="RRF28" s="170">
        <f>RRC28*RRE28</f>
        <v>327.45</v>
      </c>
      <c r="RRG28" s="170" t="s">
        <v>148</v>
      </c>
      <c r="RRH28" s="170">
        <v>12376</v>
      </c>
      <c r="RRI28" s="170" t="s">
        <v>149</v>
      </c>
      <c r="RRJ28" s="170" t="s">
        <v>150</v>
      </c>
      <c r="RRK28" s="170">
        <v>5</v>
      </c>
      <c r="RRL28" s="170">
        <v>12.97</v>
      </c>
      <c r="RRM28" s="170">
        <f>ROUNDDOWN(RRL28*($I$10+1),2)</f>
        <v>65.489999999999995</v>
      </c>
      <c r="RRN28" s="170">
        <f>RRK28*RRM28</f>
        <v>327.45</v>
      </c>
      <c r="RRO28" s="170" t="s">
        <v>148</v>
      </c>
      <c r="RRP28" s="170">
        <v>12376</v>
      </c>
      <c r="RRQ28" s="170" t="s">
        <v>149</v>
      </c>
      <c r="RRR28" s="170" t="s">
        <v>150</v>
      </c>
      <c r="RRS28" s="170">
        <v>5</v>
      </c>
      <c r="RRT28" s="170">
        <v>12.97</v>
      </c>
      <c r="RRU28" s="170">
        <f>ROUNDDOWN(RRT28*($I$10+1),2)</f>
        <v>65.489999999999995</v>
      </c>
      <c r="RRV28" s="170">
        <f>RRS28*RRU28</f>
        <v>327.45</v>
      </c>
      <c r="RRW28" s="170" t="s">
        <v>148</v>
      </c>
      <c r="RRX28" s="170">
        <v>12376</v>
      </c>
      <c r="RRY28" s="170" t="s">
        <v>149</v>
      </c>
      <c r="RRZ28" s="170" t="s">
        <v>150</v>
      </c>
      <c r="RSA28" s="170">
        <v>5</v>
      </c>
      <c r="RSB28" s="170">
        <v>12.97</v>
      </c>
      <c r="RSC28" s="170">
        <f>ROUNDDOWN(RSB28*($I$10+1),2)</f>
        <v>65.489999999999995</v>
      </c>
      <c r="RSD28" s="170">
        <f>RSA28*RSC28</f>
        <v>327.45</v>
      </c>
      <c r="RSE28" s="170" t="s">
        <v>148</v>
      </c>
      <c r="RSF28" s="170">
        <v>12376</v>
      </c>
      <c r="RSG28" s="170" t="s">
        <v>149</v>
      </c>
      <c r="RSH28" s="170" t="s">
        <v>150</v>
      </c>
      <c r="RSI28" s="170">
        <v>5</v>
      </c>
      <c r="RSJ28" s="170">
        <v>12.97</v>
      </c>
      <c r="RSK28" s="170">
        <f>ROUNDDOWN(RSJ28*($I$10+1),2)</f>
        <v>65.489999999999995</v>
      </c>
      <c r="RSL28" s="170">
        <f>RSI28*RSK28</f>
        <v>327.45</v>
      </c>
      <c r="RSM28" s="170" t="s">
        <v>148</v>
      </c>
      <c r="RSN28" s="170">
        <v>12376</v>
      </c>
      <c r="RSO28" s="170" t="s">
        <v>149</v>
      </c>
      <c r="RSP28" s="170" t="s">
        <v>150</v>
      </c>
      <c r="RSQ28" s="170">
        <v>5</v>
      </c>
      <c r="RSR28" s="170">
        <v>12.97</v>
      </c>
      <c r="RSS28" s="170">
        <f>ROUNDDOWN(RSR28*($I$10+1),2)</f>
        <v>65.489999999999995</v>
      </c>
      <c r="RST28" s="170">
        <f>RSQ28*RSS28</f>
        <v>327.45</v>
      </c>
      <c r="RSU28" s="170" t="s">
        <v>148</v>
      </c>
      <c r="RSV28" s="170">
        <v>12376</v>
      </c>
      <c r="RSW28" s="170" t="s">
        <v>149</v>
      </c>
      <c r="RSX28" s="170" t="s">
        <v>150</v>
      </c>
      <c r="RSY28" s="170">
        <v>5</v>
      </c>
      <c r="RSZ28" s="170">
        <v>12.97</v>
      </c>
      <c r="RTA28" s="170">
        <f>ROUNDDOWN(RSZ28*($I$10+1),2)</f>
        <v>65.489999999999995</v>
      </c>
      <c r="RTB28" s="170">
        <f>RSY28*RTA28</f>
        <v>327.45</v>
      </c>
      <c r="RTC28" s="170" t="s">
        <v>148</v>
      </c>
      <c r="RTD28" s="170">
        <v>12376</v>
      </c>
      <c r="RTE28" s="170" t="s">
        <v>149</v>
      </c>
      <c r="RTF28" s="170" t="s">
        <v>150</v>
      </c>
      <c r="RTG28" s="170">
        <v>5</v>
      </c>
      <c r="RTH28" s="170">
        <v>12.97</v>
      </c>
      <c r="RTI28" s="170">
        <f>ROUNDDOWN(RTH28*($I$10+1),2)</f>
        <v>65.489999999999995</v>
      </c>
      <c r="RTJ28" s="170">
        <f>RTG28*RTI28</f>
        <v>327.45</v>
      </c>
      <c r="RTK28" s="170" t="s">
        <v>148</v>
      </c>
      <c r="RTL28" s="170">
        <v>12376</v>
      </c>
      <c r="RTM28" s="170" t="s">
        <v>149</v>
      </c>
      <c r="RTN28" s="170" t="s">
        <v>150</v>
      </c>
      <c r="RTO28" s="170">
        <v>5</v>
      </c>
      <c r="RTP28" s="170">
        <v>12.97</v>
      </c>
      <c r="RTQ28" s="170">
        <f>ROUNDDOWN(RTP28*($I$10+1),2)</f>
        <v>65.489999999999995</v>
      </c>
      <c r="RTR28" s="170">
        <f>RTO28*RTQ28</f>
        <v>327.45</v>
      </c>
      <c r="RTS28" s="170" t="s">
        <v>148</v>
      </c>
      <c r="RTT28" s="170">
        <v>12376</v>
      </c>
      <c r="RTU28" s="170" t="s">
        <v>149</v>
      </c>
      <c r="RTV28" s="170" t="s">
        <v>150</v>
      </c>
      <c r="RTW28" s="170">
        <v>5</v>
      </c>
      <c r="RTX28" s="170">
        <v>12.97</v>
      </c>
      <c r="RTY28" s="170">
        <f>ROUNDDOWN(RTX28*($I$10+1),2)</f>
        <v>65.489999999999995</v>
      </c>
      <c r="RTZ28" s="170">
        <f>RTW28*RTY28</f>
        <v>327.45</v>
      </c>
      <c r="RUA28" s="170" t="s">
        <v>148</v>
      </c>
      <c r="RUB28" s="170">
        <v>12376</v>
      </c>
      <c r="RUC28" s="170" t="s">
        <v>149</v>
      </c>
      <c r="RUD28" s="170" t="s">
        <v>150</v>
      </c>
      <c r="RUE28" s="170">
        <v>5</v>
      </c>
      <c r="RUF28" s="170">
        <v>12.97</v>
      </c>
      <c r="RUG28" s="170">
        <f>ROUNDDOWN(RUF28*($I$10+1),2)</f>
        <v>65.489999999999995</v>
      </c>
      <c r="RUH28" s="170">
        <f>RUE28*RUG28</f>
        <v>327.45</v>
      </c>
      <c r="RUI28" s="170" t="s">
        <v>148</v>
      </c>
      <c r="RUJ28" s="170">
        <v>12376</v>
      </c>
      <c r="RUK28" s="170" t="s">
        <v>149</v>
      </c>
      <c r="RUL28" s="170" t="s">
        <v>150</v>
      </c>
      <c r="RUM28" s="170">
        <v>5</v>
      </c>
      <c r="RUN28" s="170">
        <v>12.97</v>
      </c>
      <c r="RUO28" s="170">
        <f>ROUNDDOWN(RUN28*($I$10+1),2)</f>
        <v>65.489999999999995</v>
      </c>
      <c r="RUP28" s="170">
        <f>RUM28*RUO28</f>
        <v>327.45</v>
      </c>
      <c r="RUQ28" s="170" t="s">
        <v>148</v>
      </c>
      <c r="RUR28" s="170">
        <v>12376</v>
      </c>
      <c r="RUS28" s="170" t="s">
        <v>149</v>
      </c>
      <c r="RUT28" s="170" t="s">
        <v>150</v>
      </c>
      <c r="RUU28" s="170">
        <v>5</v>
      </c>
      <c r="RUV28" s="170">
        <v>12.97</v>
      </c>
      <c r="RUW28" s="170">
        <f>ROUNDDOWN(RUV28*($I$10+1),2)</f>
        <v>65.489999999999995</v>
      </c>
      <c r="RUX28" s="170">
        <f>RUU28*RUW28</f>
        <v>327.45</v>
      </c>
      <c r="RUY28" s="170" t="s">
        <v>148</v>
      </c>
      <c r="RUZ28" s="170">
        <v>12376</v>
      </c>
      <c r="RVA28" s="170" t="s">
        <v>149</v>
      </c>
      <c r="RVB28" s="170" t="s">
        <v>150</v>
      </c>
      <c r="RVC28" s="170">
        <v>5</v>
      </c>
      <c r="RVD28" s="170">
        <v>12.97</v>
      </c>
      <c r="RVE28" s="170">
        <f>ROUNDDOWN(RVD28*($I$10+1),2)</f>
        <v>65.489999999999995</v>
      </c>
      <c r="RVF28" s="170">
        <f>RVC28*RVE28</f>
        <v>327.45</v>
      </c>
      <c r="RVG28" s="170" t="s">
        <v>148</v>
      </c>
      <c r="RVH28" s="170">
        <v>12376</v>
      </c>
      <c r="RVI28" s="170" t="s">
        <v>149</v>
      </c>
      <c r="RVJ28" s="170" t="s">
        <v>150</v>
      </c>
      <c r="RVK28" s="170">
        <v>5</v>
      </c>
      <c r="RVL28" s="170">
        <v>12.97</v>
      </c>
      <c r="RVM28" s="170">
        <f>ROUNDDOWN(RVL28*($I$10+1),2)</f>
        <v>65.489999999999995</v>
      </c>
      <c r="RVN28" s="170">
        <f>RVK28*RVM28</f>
        <v>327.45</v>
      </c>
      <c r="RVO28" s="170" t="s">
        <v>148</v>
      </c>
      <c r="RVP28" s="170">
        <v>12376</v>
      </c>
      <c r="RVQ28" s="170" t="s">
        <v>149</v>
      </c>
      <c r="RVR28" s="170" t="s">
        <v>150</v>
      </c>
      <c r="RVS28" s="170">
        <v>5</v>
      </c>
      <c r="RVT28" s="170">
        <v>12.97</v>
      </c>
      <c r="RVU28" s="170">
        <f>ROUNDDOWN(RVT28*($I$10+1),2)</f>
        <v>65.489999999999995</v>
      </c>
      <c r="RVV28" s="170">
        <f>RVS28*RVU28</f>
        <v>327.45</v>
      </c>
      <c r="RVW28" s="170" t="s">
        <v>148</v>
      </c>
      <c r="RVX28" s="170">
        <v>12376</v>
      </c>
      <c r="RVY28" s="170" t="s">
        <v>149</v>
      </c>
      <c r="RVZ28" s="170" t="s">
        <v>150</v>
      </c>
      <c r="RWA28" s="170">
        <v>5</v>
      </c>
      <c r="RWB28" s="170">
        <v>12.97</v>
      </c>
      <c r="RWC28" s="170">
        <f>ROUNDDOWN(RWB28*($I$10+1),2)</f>
        <v>65.489999999999995</v>
      </c>
      <c r="RWD28" s="170">
        <f>RWA28*RWC28</f>
        <v>327.45</v>
      </c>
      <c r="RWE28" s="170" t="s">
        <v>148</v>
      </c>
      <c r="RWF28" s="170">
        <v>12376</v>
      </c>
      <c r="RWG28" s="170" t="s">
        <v>149</v>
      </c>
      <c r="RWH28" s="170" t="s">
        <v>150</v>
      </c>
      <c r="RWI28" s="170">
        <v>5</v>
      </c>
      <c r="RWJ28" s="170">
        <v>12.97</v>
      </c>
      <c r="RWK28" s="170">
        <f>ROUNDDOWN(RWJ28*($I$10+1),2)</f>
        <v>65.489999999999995</v>
      </c>
      <c r="RWL28" s="170">
        <f>RWI28*RWK28</f>
        <v>327.45</v>
      </c>
      <c r="RWM28" s="170" t="s">
        <v>148</v>
      </c>
      <c r="RWN28" s="170">
        <v>12376</v>
      </c>
      <c r="RWO28" s="170" t="s">
        <v>149</v>
      </c>
      <c r="RWP28" s="170" t="s">
        <v>150</v>
      </c>
      <c r="RWQ28" s="170">
        <v>5</v>
      </c>
      <c r="RWR28" s="170">
        <v>12.97</v>
      </c>
      <c r="RWS28" s="170">
        <f>ROUNDDOWN(RWR28*($I$10+1),2)</f>
        <v>65.489999999999995</v>
      </c>
      <c r="RWT28" s="170">
        <f>RWQ28*RWS28</f>
        <v>327.45</v>
      </c>
      <c r="RWU28" s="170" t="s">
        <v>148</v>
      </c>
      <c r="RWV28" s="170">
        <v>12376</v>
      </c>
      <c r="RWW28" s="170" t="s">
        <v>149</v>
      </c>
      <c r="RWX28" s="170" t="s">
        <v>150</v>
      </c>
      <c r="RWY28" s="170">
        <v>5</v>
      </c>
      <c r="RWZ28" s="170">
        <v>12.97</v>
      </c>
      <c r="RXA28" s="170">
        <f>ROUNDDOWN(RWZ28*($I$10+1),2)</f>
        <v>65.489999999999995</v>
      </c>
      <c r="RXB28" s="170">
        <f>RWY28*RXA28</f>
        <v>327.45</v>
      </c>
      <c r="RXC28" s="170" t="s">
        <v>148</v>
      </c>
      <c r="RXD28" s="170">
        <v>12376</v>
      </c>
      <c r="RXE28" s="170" t="s">
        <v>149</v>
      </c>
      <c r="RXF28" s="170" t="s">
        <v>150</v>
      </c>
      <c r="RXG28" s="170">
        <v>5</v>
      </c>
      <c r="RXH28" s="170">
        <v>12.97</v>
      </c>
      <c r="RXI28" s="170">
        <f>ROUNDDOWN(RXH28*($I$10+1),2)</f>
        <v>65.489999999999995</v>
      </c>
      <c r="RXJ28" s="170">
        <f>RXG28*RXI28</f>
        <v>327.45</v>
      </c>
      <c r="RXK28" s="170" t="s">
        <v>148</v>
      </c>
      <c r="RXL28" s="170">
        <v>12376</v>
      </c>
      <c r="RXM28" s="170" t="s">
        <v>149</v>
      </c>
      <c r="RXN28" s="170" t="s">
        <v>150</v>
      </c>
      <c r="RXO28" s="170">
        <v>5</v>
      </c>
      <c r="RXP28" s="170">
        <v>12.97</v>
      </c>
      <c r="RXQ28" s="170">
        <f>ROUNDDOWN(RXP28*($I$10+1),2)</f>
        <v>65.489999999999995</v>
      </c>
      <c r="RXR28" s="170">
        <f>RXO28*RXQ28</f>
        <v>327.45</v>
      </c>
      <c r="RXS28" s="170" t="s">
        <v>148</v>
      </c>
      <c r="RXT28" s="170">
        <v>12376</v>
      </c>
      <c r="RXU28" s="170" t="s">
        <v>149</v>
      </c>
      <c r="RXV28" s="170" t="s">
        <v>150</v>
      </c>
      <c r="RXW28" s="170">
        <v>5</v>
      </c>
      <c r="RXX28" s="170">
        <v>12.97</v>
      </c>
      <c r="RXY28" s="170">
        <f>ROUNDDOWN(RXX28*($I$10+1),2)</f>
        <v>65.489999999999995</v>
      </c>
      <c r="RXZ28" s="170">
        <f>RXW28*RXY28</f>
        <v>327.45</v>
      </c>
      <c r="RYA28" s="170" t="s">
        <v>148</v>
      </c>
      <c r="RYB28" s="170">
        <v>12376</v>
      </c>
      <c r="RYC28" s="170" t="s">
        <v>149</v>
      </c>
      <c r="RYD28" s="170" t="s">
        <v>150</v>
      </c>
      <c r="RYE28" s="170">
        <v>5</v>
      </c>
      <c r="RYF28" s="170">
        <v>12.97</v>
      </c>
      <c r="RYG28" s="170">
        <f>ROUNDDOWN(RYF28*($I$10+1),2)</f>
        <v>65.489999999999995</v>
      </c>
      <c r="RYH28" s="170">
        <f>RYE28*RYG28</f>
        <v>327.45</v>
      </c>
      <c r="RYI28" s="170" t="s">
        <v>148</v>
      </c>
      <c r="RYJ28" s="170">
        <v>12376</v>
      </c>
      <c r="RYK28" s="170" t="s">
        <v>149</v>
      </c>
      <c r="RYL28" s="170" t="s">
        <v>150</v>
      </c>
      <c r="RYM28" s="170">
        <v>5</v>
      </c>
      <c r="RYN28" s="170">
        <v>12.97</v>
      </c>
      <c r="RYO28" s="170">
        <f>ROUNDDOWN(RYN28*($I$10+1),2)</f>
        <v>65.489999999999995</v>
      </c>
      <c r="RYP28" s="170">
        <f>RYM28*RYO28</f>
        <v>327.45</v>
      </c>
      <c r="RYQ28" s="170" t="s">
        <v>148</v>
      </c>
      <c r="RYR28" s="170">
        <v>12376</v>
      </c>
      <c r="RYS28" s="170" t="s">
        <v>149</v>
      </c>
      <c r="RYT28" s="170" t="s">
        <v>150</v>
      </c>
      <c r="RYU28" s="170">
        <v>5</v>
      </c>
      <c r="RYV28" s="170">
        <v>12.97</v>
      </c>
      <c r="RYW28" s="170">
        <f>ROUNDDOWN(RYV28*($I$10+1),2)</f>
        <v>65.489999999999995</v>
      </c>
      <c r="RYX28" s="170">
        <f>RYU28*RYW28</f>
        <v>327.45</v>
      </c>
      <c r="RYY28" s="170" t="s">
        <v>148</v>
      </c>
      <c r="RYZ28" s="170">
        <v>12376</v>
      </c>
      <c r="RZA28" s="170" t="s">
        <v>149</v>
      </c>
      <c r="RZB28" s="170" t="s">
        <v>150</v>
      </c>
      <c r="RZC28" s="170">
        <v>5</v>
      </c>
      <c r="RZD28" s="170">
        <v>12.97</v>
      </c>
      <c r="RZE28" s="170">
        <f>ROUNDDOWN(RZD28*($I$10+1),2)</f>
        <v>65.489999999999995</v>
      </c>
      <c r="RZF28" s="170">
        <f>RZC28*RZE28</f>
        <v>327.45</v>
      </c>
      <c r="RZG28" s="170" t="s">
        <v>148</v>
      </c>
      <c r="RZH28" s="170">
        <v>12376</v>
      </c>
      <c r="RZI28" s="170" t="s">
        <v>149</v>
      </c>
      <c r="RZJ28" s="170" t="s">
        <v>150</v>
      </c>
      <c r="RZK28" s="170">
        <v>5</v>
      </c>
      <c r="RZL28" s="170">
        <v>12.97</v>
      </c>
      <c r="RZM28" s="170">
        <f>ROUNDDOWN(RZL28*($I$10+1),2)</f>
        <v>65.489999999999995</v>
      </c>
      <c r="RZN28" s="170">
        <f>RZK28*RZM28</f>
        <v>327.45</v>
      </c>
      <c r="RZO28" s="170" t="s">
        <v>148</v>
      </c>
      <c r="RZP28" s="170">
        <v>12376</v>
      </c>
      <c r="RZQ28" s="170" t="s">
        <v>149</v>
      </c>
      <c r="RZR28" s="170" t="s">
        <v>150</v>
      </c>
      <c r="RZS28" s="170">
        <v>5</v>
      </c>
      <c r="RZT28" s="170">
        <v>12.97</v>
      </c>
      <c r="RZU28" s="170">
        <f>ROUNDDOWN(RZT28*($I$10+1),2)</f>
        <v>65.489999999999995</v>
      </c>
      <c r="RZV28" s="170">
        <f>RZS28*RZU28</f>
        <v>327.45</v>
      </c>
      <c r="RZW28" s="170" t="s">
        <v>148</v>
      </c>
      <c r="RZX28" s="170">
        <v>12376</v>
      </c>
      <c r="RZY28" s="170" t="s">
        <v>149</v>
      </c>
      <c r="RZZ28" s="170" t="s">
        <v>150</v>
      </c>
      <c r="SAA28" s="170">
        <v>5</v>
      </c>
      <c r="SAB28" s="170">
        <v>12.97</v>
      </c>
      <c r="SAC28" s="170">
        <f>ROUNDDOWN(SAB28*($I$10+1),2)</f>
        <v>65.489999999999995</v>
      </c>
      <c r="SAD28" s="170">
        <f>SAA28*SAC28</f>
        <v>327.45</v>
      </c>
      <c r="SAE28" s="170" t="s">
        <v>148</v>
      </c>
      <c r="SAF28" s="170">
        <v>12376</v>
      </c>
      <c r="SAG28" s="170" t="s">
        <v>149</v>
      </c>
      <c r="SAH28" s="170" t="s">
        <v>150</v>
      </c>
      <c r="SAI28" s="170">
        <v>5</v>
      </c>
      <c r="SAJ28" s="170">
        <v>12.97</v>
      </c>
      <c r="SAK28" s="170">
        <f>ROUNDDOWN(SAJ28*($I$10+1),2)</f>
        <v>65.489999999999995</v>
      </c>
      <c r="SAL28" s="170">
        <f>SAI28*SAK28</f>
        <v>327.45</v>
      </c>
      <c r="SAM28" s="170" t="s">
        <v>148</v>
      </c>
      <c r="SAN28" s="170">
        <v>12376</v>
      </c>
      <c r="SAO28" s="170" t="s">
        <v>149</v>
      </c>
      <c r="SAP28" s="170" t="s">
        <v>150</v>
      </c>
      <c r="SAQ28" s="170">
        <v>5</v>
      </c>
      <c r="SAR28" s="170">
        <v>12.97</v>
      </c>
      <c r="SAS28" s="170">
        <f>ROUNDDOWN(SAR28*($I$10+1),2)</f>
        <v>65.489999999999995</v>
      </c>
      <c r="SAT28" s="170">
        <f>SAQ28*SAS28</f>
        <v>327.45</v>
      </c>
      <c r="SAU28" s="170" t="s">
        <v>148</v>
      </c>
      <c r="SAV28" s="170">
        <v>12376</v>
      </c>
      <c r="SAW28" s="170" t="s">
        <v>149</v>
      </c>
      <c r="SAX28" s="170" t="s">
        <v>150</v>
      </c>
      <c r="SAY28" s="170">
        <v>5</v>
      </c>
      <c r="SAZ28" s="170">
        <v>12.97</v>
      </c>
      <c r="SBA28" s="170">
        <f>ROUNDDOWN(SAZ28*($I$10+1),2)</f>
        <v>65.489999999999995</v>
      </c>
      <c r="SBB28" s="170">
        <f>SAY28*SBA28</f>
        <v>327.45</v>
      </c>
      <c r="SBC28" s="170" t="s">
        <v>148</v>
      </c>
      <c r="SBD28" s="170">
        <v>12376</v>
      </c>
      <c r="SBE28" s="170" t="s">
        <v>149</v>
      </c>
      <c r="SBF28" s="170" t="s">
        <v>150</v>
      </c>
      <c r="SBG28" s="170">
        <v>5</v>
      </c>
      <c r="SBH28" s="170">
        <v>12.97</v>
      </c>
      <c r="SBI28" s="170">
        <f>ROUNDDOWN(SBH28*($I$10+1),2)</f>
        <v>65.489999999999995</v>
      </c>
      <c r="SBJ28" s="170">
        <f>SBG28*SBI28</f>
        <v>327.45</v>
      </c>
      <c r="SBK28" s="170" t="s">
        <v>148</v>
      </c>
      <c r="SBL28" s="170">
        <v>12376</v>
      </c>
      <c r="SBM28" s="170" t="s">
        <v>149</v>
      </c>
      <c r="SBN28" s="170" t="s">
        <v>150</v>
      </c>
      <c r="SBO28" s="170">
        <v>5</v>
      </c>
      <c r="SBP28" s="170">
        <v>12.97</v>
      </c>
      <c r="SBQ28" s="170">
        <f>ROUNDDOWN(SBP28*($I$10+1),2)</f>
        <v>65.489999999999995</v>
      </c>
      <c r="SBR28" s="170">
        <f>SBO28*SBQ28</f>
        <v>327.45</v>
      </c>
      <c r="SBS28" s="170" t="s">
        <v>148</v>
      </c>
      <c r="SBT28" s="170">
        <v>12376</v>
      </c>
      <c r="SBU28" s="170" t="s">
        <v>149</v>
      </c>
      <c r="SBV28" s="170" t="s">
        <v>150</v>
      </c>
      <c r="SBW28" s="170">
        <v>5</v>
      </c>
      <c r="SBX28" s="170">
        <v>12.97</v>
      </c>
      <c r="SBY28" s="170">
        <f>ROUNDDOWN(SBX28*($I$10+1),2)</f>
        <v>65.489999999999995</v>
      </c>
      <c r="SBZ28" s="170">
        <f>SBW28*SBY28</f>
        <v>327.45</v>
      </c>
      <c r="SCA28" s="170" t="s">
        <v>148</v>
      </c>
      <c r="SCB28" s="170">
        <v>12376</v>
      </c>
      <c r="SCC28" s="170" t="s">
        <v>149</v>
      </c>
      <c r="SCD28" s="170" t="s">
        <v>150</v>
      </c>
      <c r="SCE28" s="170">
        <v>5</v>
      </c>
      <c r="SCF28" s="170">
        <v>12.97</v>
      </c>
      <c r="SCG28" s="170">
        <f>ROUNDDOWN(SCF28*($I$10+1),2)</f>
        <v>65.489999999999995</v>
      </c>
      <c r="SCH28" s="170">
        <f>SCE28*SCG28</f>
        <v>327.45</v>
      </c>
      <c r="SCI28" s="170" t="s">
        <v>148</v>
      </c>
      <c r="SCJ28" s="170">
        <v>12376</v>
      </c>
      <c r="SCK28" s="170" t="s">
        <v>149</v>
      </c>
      <c r="SCL28" s="170" t="s">
        <v>150</v>
      </c>
      <c r="SCM28" s="170">
        <v>5</v>
      </c>
      <c r="SCN28" s="170">
        <v>12.97</v>
      </c>
      <c r="SCO28" s="170">
        <f>ROUNDDOWN(SCN28*($I$10+1),2)</f>
        <v>65.489999999999995</v>
      </c>
      <c r="SCP28" s="170">
        <f>SCM28*SCO28</f>
        <v>327.45</v>
      </c>
      <c r="SCQ28" s="170" t="s">
        <v>148</v>
      </c>
      <c r="SCR28" s="170">
        <v>12376</v>
      </c>
      <c r="SCS28" s="170" t="s">
        <v>149</v>
      </c>
      <c r="SCT28" s="170" t="s">
        <v>150</v>
      </c>
      <c r="SCU28" s="170">
        <v>5</v>
      </c>
      <c r="SCV28" s="170">
        <v>12.97</v>
      </c>
      <c r="SCW28" s="170">
        <f>ROUNDDOWN(SCV28*($I$10+1),2)</f>
        <v>65.489999999999995</v>
      </c>
      <c r="SCX28" s="170">
        <f>SCU28*SCW28</f>
        <v>327.45</v>
      </c>
      <c r="SCY28" s="170" t="s">
        <v>148</v>
      </c>
      <c r="SCZ28" s="170">
        <v>12376</v>
      </c>
      <c r="SDA28" s="170" t="s">
        <v>149</v>
      </c>
      <c r="SDB28" s="170" t="s">
        <v>150</v>
      </c>
      <c r="SDC28" s="170">
        <v>5</v>
      </c>
      <c r="SDD28" s="170">
        <v>12.97</v>
      </c>
      <c r="SDE28" s="170">
        <f>ROUNDDOWN(SDD28*($I$10+1),2)</f>
        <v>65.489999999999995</v>
      </c>
      <c r="SDF28" s="170">
        <f>SDC28*SDE28</f>
        <v>327.45</v>
      </c>
      <c r="SDG28" s="170" t="s">
        <v>148</v>
      </c>
      <c r="SDH28" s="170">
        <v>12376</v>
      </c>
      <c r="SDI28" s="170" t="s">
        <v>149</v>
      </c>
      <c r="SDJ28" s="170" t="s">
        <v>150</v>
      </c>
      <c r="SDK28" s="170">
        <v>5</v>
      </c>
      <c r="SDL28" s="170">
        <v>12.97</v>
      </c>
      <c r="SDM28" s="170">
        <f>ROUNDDOWN(SDL28*($I$10+1),2)</f>
        <v>65.489999999999995</v>
      </c>
      <c r="SDN28" s="170">
        <f>SDK28*SDM28</f>
        <v>327.45</v>
      </c>
      <c r="SDO28" s="170" t="s">
        <v>148</v>
      </c>
      <c r="SDP28" s="170">
        <v>12376</v>
      </c>
      <c r="SDQ28" s="170" t="s">
        <v>149</v>
      </c>
      <c r="SDR28" s="170" t="s">
        <v>150</v>
      </c>
      <c r="SDS28" s="170">
        <v>5</v>
      </c>
      <c r="SDT28" s="170">
        <v>12.97</v>
      </c>
      <c r="SDU28" s="170">
        <f>ROUNDDOWN(SDT28*($I$10+1),2)</f>
        <v>65.489999999999995</v>
      </c>
      <c r="SDV28" s="170">
        <f>SDS28*SDU28</f>
        <v>327.45</v>
      </c>
      <c r="SDW28" s="170" t="s">
        <v>148</v>
      </c>
      <c r="SDX28" s="170">
        <v>12376</v>
      </c>
      <c r="SDY28" s="170" t="s">
        <v>149</v>
      </c>
      <c r="SDZ28" s="170" t="s">
        <v>150</v>
      </c>
      <c r="SEA28" s="170">
        <v>5</v>
      </c>
      <c r="SEB28" s="170">
        <v>12.97</v>
      </c>
      <c r="SEC28" s="170">
        <f>ROUNDDOWN(SEB28*($I$10+1),2)</f>
        <v>65.489999999999995</v>
      </c>
      <c r="SED28" s="170">
        <f>SEA28*SEC28</f>
        <v>327.45</v>
      </c>
      <c r="SEE28" s="170" t="s">
        <v>148</v>
      </c>
      <c r="SEF28" s="170">
        <v>12376</v>
      </c>
      <c r="SEG28" s="170" t="s">
        <v>149</v>
      </c>
      <c r="SEH28" s="170" t="s">
        <v>150</v>
      </c>
      <c r="SEI28" s="170">
        <v>5</v>
      </c>
      <c r="SEJ28" s="170">
        <v>12.97</v>
      </c>
      <c r="SEK28" s="170">
        <f>ROUNDDOWN(SEJ28*($I$10+1),2)</f>
        <v>65.489999999999995</v>
      </c>
      <c r="SEL28" s="170">
        <f>SEI28*SEK28</f>
        <v>327.45</v>
      </c>
      <c r="SEM28" s="170" t="s">
        <v>148</v>
      </c>
      <c r="SEN28" s="170">
        <v>12376</v>
      </c>
      <c r="SEO28" s="170" t="s">
        <v>149</v>
      </c>
      <c r="SEP28" s="170" t="s">
        <v>150</v>
      </c>
      <c r="SEQ28" s="170">
        <v>5</v>
      </c>
      <c r="SER28" s="170">
        <v>12.97</v>
      </c>
      <c r="SES28" s="170">
        <f>ROUNDDOWN(SER28*($I$10+1),2)</f>
        <v>65.489999999999995</v>
      </c>
      <c r="SET28" s="170">
        <f>SEQ28*SES28</f>
        <v>327.45</v>
      </c>
      <c r="SEU28" s="170" t="s">
        <v>148</v>
      </c>
      <c r="SEV28" s="170">
        <v>12376</v>
      </c>
      <c r="SEW28" s="170" t="s">
        <v>149</v>
      </c>
      <c r="SEX28" s="170" t="s">
        <v>150</v>
      </c>
      <c r="SEY28" s="170">
        <v>5</v>
      </c>
      <c r="SEZ28" s="170">
        <v>12.97</v>
      </c>
      <c r="SFA28" s="170">
        <f>ROUNDDOWN(SEZ28*($I$10+1),2)</f>
        <v>65.489999999999995</v>
      </c>
      <c r="SFB28" s="170">
        <f>SEY28*SFA28</f>
        <v>327.45</v>
      </c>
      <c r="SFC28" s="170" t="s">
        <v>148</v>
      </c>
      <c r="SFD28" s="170">
        <v>12376</v>
      </c>
      <c r="SFE28" s="170" t="s">
        <v>149</v>
      </c>
      <c r="SFF28" s="170" t="s">
        <v>150</v>
      </c>
      <c r="SFG28" s="170">
        <v>5</v>
      </c>
      <c r="SFH28" s="170">
        <v>12.97</v>
      </c>
      <c r="SFI28" s="170">
        <f>ROUNDDOWN(SFH28*($I$10+1),2)</f>
        <v>65.489999999999995</v>
      </c>
      <c r="SFJ28" s="170">
        <f>SFG28*SFI28</f>
        <v>327.45</v>
      </c>
      <c r="SFK28" s="170" t="s">
        <v>148</v>
      </c>
      <c r="SFL28" s="170">
        <v>12376</v>
      </c>
      <c r="SFM28" s="170" t="s">
        <v>149</v>
      </c>
      <c r="SFN28" s="170" t="s">
        <v>150</v>
      </c>
      <c r="SFO28" s="170">
        <v>5</v>
      </c>
      <c r="SFP28" s="170">
        <v>12.97</v>
      </c>
      <c r="SFQ28" s="170">
        <f>ROUNDDOWN(SFP28*($I$10+1),2)</f>
        <v>65.489999999999995</v>
      </c>
      <c r="SFR28" s="170">
        <f>SFO28*SFQ28</f>
        <v>327.45</v>
      </c>
      <c r="SFS28" s="170" t="s">
        <v>148</v>
      </c>
      <c r="SFT28" s="170">
        <v>12376</v>
      </c>
      <c r="SFU28" s="170" t="s">
        <v>149</v>
      </c>
      <c r="SFV28" s="170" t="s">
        <v>150</v>
      </c>
      <c r="SFW28" s="170">
        <v>5</v>
      </c>
      <c r="SFX28" s="170">
        <v>12.97</v>
      </c>
      <c r="SFY28" s="170">
        <f>ROUNDDOWN(SFX28*($I$10+1),2)</f>
        <v>65.489999999999995</v>
      </c>
      <c r="SFZ28" s="170">
        <f>SFW28*SFY28</f>
        <v>327.45</v>
      </c>
      <c r="SGA28" s="170" t="s">
        <v>148</v>
      </c>
      <c r="SGB28" s="170">
        <v>12376</v>
      </c>
      <c r="SGC28" s="170" t="s">
        <v>149</v>
      </c>
      <c r="SGD28" s="170" t="s">
        <v>150</v>
      </c>
      <c r="SGE28" s="170">
        <v>5</v>
      </c>
      <c r="SGF28" s="170">
        <v>12.97</v>
      </c>
      <c r="SGG28" s="170">
        <f>ROUNDDOWN(SGF28*($I$10+1),2)</f>
        <v>65.489999999999995</v>
      </c>
      <c r="SGH28" s="170">
        <f>SGE28*SGG28</f>
        <v>327.45</v>
      </c>
      <c r="SGI28" s="170" t="s">
        <v>148</v>
      </c>
      <c r="SGJ28" s="170">
        <v>12376</v>
      </c>
      <c r="SGK28" s="170" t="s">
        <v>149</v>
      </c>
      <c r="SGL28" s="170" t="s">
        <v>150</v>
      </c>
      <c r="SGM28" s="170">
        <v>5</v>
      </c>
      <c r="SGN28" s="170">
        <v>12.97</v>
      </c>
      <c r="SGO28" s="170">
        <f>ROUNDDOWN(SGN28*($I$10+1),2)</f>
        <v>65.489999999999995</v>
      </c>
      <c r="SGP28" s="170">
        <f>SGM28*SGO28</f>
        <v>327.45</v>
      </c>
      <c r="SGQ28" s="170" t="s">
        <v>148</v>
      </c>
      <c r="SGR28" s="170">
        <v>12376</v>
      </c>
      <c r="SGS28" s="170" t="s">
        <v>149</v>
      </c>
      <c r="SGT28" s="170" t="s">
        <v>150</v>
      </c>
      <c r="SGU28" s="170">
        <v>5</v>
      </c>
      <c r="SGV28" s="170">
        <v>12.97</v>
      </c>
      <c r="SGW28" s="170">
        <f>ROUNDDOWN(SGV28*($I$10+1),2)</f>
        <v>65.489999999999995</v>
      </c>
      <c r="SGX28" s="170">
        <f>SGU28*SGW28</f>
        <v>327.45</v>
      </c>
      <c r="SGY28" s="170" t="s">
        <v>148</v>
      </c>
      <c r="SGZ28" s="170">
        <v>12376</v>
      </c>
      <c r="SHA28" s="170" t="s">
        <v>149</v>
      </c>
      <c r="SHB28" s="170" t="s">
        <v>150</v>
      </c>
      <c r="SHC28" s="170">
        <v>5</v>
      </c>
      <c r="SHD28" s="170">
        <v>12.97</v>
      </c>
      <c r="SHE28" s="170">
        <f>ROUNDDOWN(SHD28*($I$10+1),2)</f>
        <v>65.489999999999995</v>
      </c>
      <c r="SHF28" s="170">
        <f>SHC28*SHE28</f>
        <v>327.45</v>
      </c>
      <c r="SHG28" s="170" t="s">
        <v>148</v>
      </c>
      <c r="SHH28" s="170">
        <v>12376</v>
      </c>
      <c r="SHI28" s="170" t="s">
        <v>149</v>
      </c>
      <c r="SHJ28" s="170" t="s">
        <v>150</v>
      </c>
      <c r="SHK28" s="170">
        <v>5</v>
      </c>
      <c r="SHL28" s="170">
        <v>12.97</v>
      </c>
      <c r="SHM28" s="170">
        <f>ROUNDDOWN(SHL28*($I$10+1),2)</f>
        <v>65.489999999999995</v>
      </c>
      <c r="SHN28" s="170">
        <f>SHK28*SHM28</f>
        <v>327.45</v>
      </c>
      <c r="SHO28" s="170" t="s">
        <v>148</v>
      </c>
      <c r="SHP28" s="170">
        <v>12376</v>
      </c>
      <c r="SHQ28" s="170" t="s">
        <v>149</v>
      </c>
      <c r="SHR28" s="170" t="s">
        <v>150</v>
      </c>
      <c r="SHS28" s="170">
        <v>5</v>
      </c>
      <c r="SHT28" s="170">
        <v>12.97</v>
      </c>
      <c r="SHU28" s="170">
        <f>ROUNDDOWN(SHT28*($I$10+1),2)</f>
        <v>65.489999999999995</v>
      </c>
      <c r="SHV28" s="170">
        <f>SHS28*SHU28</f>
        <v>327.45</v>
      </c>
      <c r="SHW28" s="170" t="s">
        <v>148</v>
      </c>
      <c r="SHX28" s="170">
        <v>12376</v>
      </c>
      <c r="SHY28" s="170" t="s">
        <v>149</v>
      </c>
      <c r="SHZ28" s="170" t="s">
        <v>150</v>
      </c>
      <c r="SIA28" s="170">
        <v>5</v>
      </c>
      <c r="SIB28" s="170">
        <v>12.97</v>
      </c>
      <c r="SIC28" s="170">
        <f>ROUNDDOWN(SIB28*($I$10+1),2)</f>
        <v>65.489999999999995</v>
      </c>
      <c r="SID28" s="170">
        <f>SIA28*SIC28</f>
        <v>327.45</v>
      </c>
      <c r="SIE28" s="170" t="s">
        <v>148</v>
      </c>
      <c r="SIF28" s="170">
        <v>12376</v>
      </c>
      <c r="SIG28" s="170" t="s">
        <v>149</v>
      </c>
      <c r="SIH28" s="170" t="s">
        <v>150</v>
      </c>
      <c r="SII28" s="170">
        <v>5</v>
      </c>
      <c r="SIJ28" s="170">
        <v>12.97</v>
      </c>
      <c r="SIK28" s="170">
        <f>ROUNDDOWN(SIJ28*($I$10+1),2)</f>
        <v>65.489999999999995</v>
      </c>
      <c r="SIL28" s="170">
        <f>SII28*SIK28</f>
        <v>327.45</v>
      </c>
      <c r="SIM28" s="170" t="s">
        <v>148</v>
      </c>
      <c r="SIN28" s="170">
        <v>12376</v>
      </c>
      <c r="SIO28" s="170" t="s">
        <v>149</v>
      </c>
      <c r="SIP28" s="170" t="s">
        <v>150</v>
      </c>
      <c r="SIQ28" s="170">
        <v>5</v>
      </c>
      <c r="SIR28" s="170">
        <v>12.97</v>
      </c>
      <c r="SIS28" s="170">
        <f>ROUNDDOWN(SIR28*($I$10+1),2)</f>
        <v>65.489999999999995</v>
      </c>
      <c r="SIT28" s="170">
        <f>SIQ28*SIS28</f>
        <v>327.45</v>
      </c>
      <c r="SIU28" s="170" t="s">
        <v>148</v>
      </c>
      <c r="SIV28" s="170">
        <v>12376</v>
      </c>
      <c r="SIW28" s="170" t="s">
        <v>149</v>
      </c>
      <c r="SIX28" s="170" t="s">
        <v>150</v>
      </c>
      <c r="SIY28" s="170">
        <v>5</v>
      </c>
      <c r="SIZ28" s="170">
        <v>12.97</v>
      </c>
      <c r="SJA28" s="170">
        <f>ROUNDDOWN(SIZ28*($I$10+1),2)</f>
        <v>65.489999999999995</v>
      </c>
      <c r="SJB28" s="170">
        <f>SIY28*SJA28</f>
        <v>327.45</v>
      </c>
      <c r="SJC28" s="170" t="s">
        <v>148</v>
      </c>
      <c r="SJD28" s="170">
        <v>12376</v>
      </c>
      <c r="SJE28" s="170" t="s">
        <v>149</v>
      </c>
      <c r="SJF28" s="170" t="s">
        <v>150</v>
      </c>
      <c r="SJG28" s="170">
        <v>5</v>
      </c>
      <c r="SJH28" s="170">
        <v>12.97</v>
      </c>
      <c r="SJI28" s="170">
        <f>ROUNDDOWN(SJH28*($I$10+1),2)</f>
        <v>65.489999999999995</v>
      </c>
      <c r="SJJ28" s="170">
        <f>SJG28*SJI28</f>
        <v>327.45</v>
      </c>
      <c r="SJK28" s="170" t="s">
        <v>148</v>
      </c>
      <c r="SJL28" s="170">
        <v>12376</v>
      </c>
      <c r="SJM28" s="170" t="s">
        <v>149</v>
      </c>
      <c r="SJN28" s="170" t="s">
        <v>150</v>
      </c>
      <c r="SJO28" s="170">
        <v>5</v>
      </c>
      <c r="SJP28" s="170">
        <v>12.97</v>
      </c>
      <c r="SJQ28" s="170">
        <f>ROUNDDOWN(SJP28*($I$10+1),2)</f>
        <v>65.489999999999995</v>
      </c>
      <c r="SJR28" s="170">
        <f>SJO28*SJQ28</f>
        <v>327.45</v>
      </c>
      <c r="SJS28" s="170" t="s">
        <v>148</v>
      </c>
      <c r="SJT28" s="170">
        <v>12376</v>
      </c>
      <c r="SJU28" s="170" t="s">
        <v>149</v>
      </c>
      <c r="SJV28" s="170" t="s">
        <v>150</v>
      </c>
      <c r="SJW28" s="170">
        <v>5</v>
      </c>
      <c r="SJX28" s="170">
        <v>12.97</v>
      </c>
      <c r="SJY28" s="170">
        <f>ROUNDDOWN(SJX28*($I$10+1),2)</f>
        <v>65.489999999999995</v>
      </c>
      <c r="SJZ28" s="170">
        <f>SJW28*SJY28</f>
        <v>327.45</v>
      </c>
      <c r="SKA28" s="170" t="s">
        <v>148</v>
      </c>
      <c r="SKB28" s="170">
        <v>12376</v>
      </c>
      <c r="SKC28" s="170" t="s">
        <v>149</v>
      </c>
      <c r="SKD28" s="170" t="s">
        <v>150</v>
      </c>
      <c r="SKE28" s="170">
        <v>5</v>
      </c>
      <c r="SKF28" s="170">
        <v>12.97</v>
      </c>
      <c r="SKG28" s="170">
        <f>ROUNDDOWN(SKF28*($I$10+1),2)</f>
        <v>65.489999999999995</v>
      </c>
      <c r="SKH28" s="170">
        <f>SKE28*SKG28</f>
        <v>327.45</v>
      </c>
      <c r="SKI28" s="170" t="s">
        <v>148</v>
      </c>
      <c r="SKJ28" s="170">
        <v>12376</v>
      </c>
      <c r="SKK28" s="170" t="s">
        <v>149</v>
      </c>
      <c r="SKL28" s="170" t="s">
        <v>150</v>
      </c>
      <c r="SKM28" s="170">
        <v>5</v>
      </c>
      <c r="SKN28" s="170">
        <v>12.97</v>
      </c>
      <c r="SKO28" s="170">
        <f>ROUNDDOWN(SKN28*($I$10+1),2)</f>
        <v>65.489999999999995</v>
      </c>
      <c r="SKP28" s="170">
        <f>SKM28*SKO28</f>
        <v>327.45</v>
      </c>
      <c r="SKQ28" s="170" t="s">
        <v>148</v>
      </c>
      <c r="SKR28" s="170">
        <v>12376</v>
      </c>
      <c r="SKS28" s="170" t="s">
        <v>149</v>
      </c>
      <c r="SKT28" s="170" t="s">
        <v>150</v>
      </c>
      <c r="SKU28" s="170">
        <v>5</v>
      </c>
      <c r="SKV28" s="170">
        <v>12.97</v>
      </c>
      <c r="SKW28" s="170">
        <f>ROUNDDOWN(SKV28*($I$10+1),2)</f>
        <v>65.489999999999995</v>
      </c>
      <c r="SKX28" s="170">
        <f>SKU28*SKW28</f>
        <v>327.45</v>
      </c>
      <c r="SKY28" s="170" t="s">
        <v>148</v>
      </c>
      <c r="SKZ28" s="170">
        <v>12376</v>
      </c>
      <c r="SLA28" s="170" t="s">
        <v>149</v>
      </c>
      <c r="SLB28" s="170" t="s">
        <v>150</v>
      </c>
      <c r="SLC28" s="170">
        <v>5</v>
      </c>
      <c r="SLD28" s="170">
        <v>12.97</v>
      </c>
      <c r="SLE28" s="170">
        <f>ROUNDDOWN(SLD28*($I$10+1),2)</f>
        <v>65.489999999999995</v>
      </c>
      <c r="SLF28" s="170">
        <f>SLC28*SLE28</f>
        <v>327.45</v>
      </c>
      <c r="SLG28" s="170" t="s">
        <v>148</v>
      </c>
      <c r="SLH28" s="170">
        <v>12376</v>
      </c>
      <c r="SLI28" s="170" t="s">
        <v>149</v>
      </c>
      <c r="SLJ28" s="170" t="s">
        <v>150</v>
      </c>
      <c r="SLK28" s="170">
        <v>5</v>
      </c>
      <c r="SLL28" s="170">
        <v>12.97</v>
      </c>
      <c r="SLM28" s="170">
        <f>ROUNDDOWN(SLL28*($I$10+1),2)</f>
        <v>65.489999999999995</v>
      </c>
      <c r="SLN28" s="170">
        <f>SLK28*SLM28</f>
        <v>327.45</v>
      </c>
      <c r="SLO28" s="170" t="s">
        <v>148</v>
      </c>
      <c r="SLP28" s="170">
        <v>12376</v>
      </c>
      <c r="SLQ28" s="170" t="s">
        <v>149</v>
      </c>
      <c r="SLR28" s="170" t="s">
        <v>150</v>
      </c>
      <c r="SLS28" s="170">
        <v>5</v>
      </c>
      <c r="SLT28" s="170">
        <v>12.97</v>
      </c>
      <c r="SLU28" s="170">
        <f>ROUNDDOWN(SLT28*($I$10+1),2)</f>
        <v>65.489999999999995</v>
      </c>
      <c r="SLV28" s="170">
        <f>SLS28*SLU28</f>
        <v>327.45</v>
      </c>
      <c r="SLW28" s="170" t="s">
        <v>148</v>
      </c>
      <c r="SLX28" s="170">
        <v>12376</v>
      </c>
      <c r="SLY28" s="170" t="s">
        <v>149</v>
      </c>
      <c r="SLZ28" s="170" t="s">
        <v>150</v>
      </c>
      <c r="SMA28" s="170">
        <v>5</v>
      </c>
      <c r="SMB28" s="170">
        <v>12.97</v>
      </c>
      <c r="SMC28" s="170">
        <f>ROUNDDOWN(SMB28*($I$10+1),2)</f>
        <v>65.489999999999995</v>
      </c>
      <c r="SMD28" s="170">
        <f>SMA28*SMC28</f>
        <v>327.45</v>
      </c>
      <c r="SME28" s="170" t="s">
        <v>148</v>
      </c>
      <c r="SMF28" s="170">
        <v>12376</v>
      </c>
      <c r="SMG28" s="170" t="s">
        <v>149</v>
      </c>
      <c r="SMH28" s="170" t="s">
        <v>150</v>
      </c>
      <c r="SMI28" s="170">
        <v>5</v>
      </c>
      <c r="SMJ28" s="170">
        <v>12.97</v>
      </c>
      <c r="SMK28" s="170">
        <f>ROUNDDOWN(SMJ28*($I$10+1),2)</f>
        <v>65.489999999999995</v>
      </c>
      <c r="SML28" s="170">
        <f>SMI28*SMK28</f>
        <v>327.45</v>
      </c>
      <c r="SMM28" s="170" t="s">
        <v>148</v>
      </c>
      <c r="SMN28" s="170">
        <v>12376</v>
      </c>
      <c r="SMO28" s="170" t="s">
        <v>149</v>
      </c>
      <c r="SMP28" s="170" t="s">
        <v>150</v>
      </c>
      <c r="SMQ28" s="170">
        <v>5</v>
      </c>
      <c r="SMR28" s="170">
        <v>12.97</v>
      </c>
      <c r="SMS28" s="170">
        <f>ROUNDDOWN(SMR28*($I$10+1),2)</f>
        <v>65.489999999999995</v>
      </c>
      <c r="SMT28" s="170">
        <f>SMQ28*SMS28</f>
        <v>327.45</v>
      </c>
      <c r="SMU28" s="170" t="s">
        <v>148</v>
      </c>
      <c r="SMV28" s="170">
        <v>12376</v>
      </c>
      <c r="SMW28" s="170" t="s">
        <v>149</v>
      </c>
      <c r="SMX28" s="170" t="s">
        <v>150</v>
      </c>
      <c r="SMY28" s="170">
        <v>5</v>
      </c>
      <c r="SMZ28" s="170">
        <v>12.97</v>
      </c>
      <c r="SNA28" s="170">
        <f>ROUNDDOWN(SMZ28*($I$10+1),2)</f>
        <v>65.489999999999995</v>
      </c>
      <c r="SNB28" s="170">
        <f>SMY28*SNA28</f>
        <v>327.45</v>
      </c>
      <c r="SNC28" s="170" t="s">
        <v>148</v>
      </c>
      <c r="SND28" s="170">
        <v>12376</v>
      </c>
      <c r="SNE28" s="170" t="s">
        <v>149</v>
      </c>
      <c r="SNF28" s="170" t="s">
        <v>150</v>
      </c>
      <c r="SNG28" s="170">
        <v>5</v>
      </c>
      <c r="SNH28" s="170">
        <v>12.97</v>
      </c>
      <c r="SNI28" s="170">
        <f>ROUNDDOWN(SNH28*($I$10+1),2)</f>
        <v>65.489999999999995</v>
      </c>
      <c r="SNJ28" s="170">
        <f>SNG28*SNI28</f>
        <v>327.45</v>
      </c>
      <c r="SNK28" s="170" t="s">
        <v>148</v>
      </c>
      <c r="SNL28" s="170">
        <v>12376</v>
      </c>
      <c r="SNM28" s="170" t="s">
        <v>149</v>
      </c>
      <c r="SNN28" s="170" t="s">
        <v>150</v>
      </c>
      <c r="SNO28" s="170">
        <v>5</v>
      </c>
      <c r="SNP28" s="170">
        <v>12.97</v>
      </c>
      <c r="SNQ28" s="170">
        <f>ROUNDDOWN(SNP28*($I$10+1),2)</f>
        <v>65.489999999999995</v>
      </c>
      <c r="SNR28" s="170">
        <f>SNO28*SNQ28</f>
        <v>327.45</v>
      </c>
      <c r="SNS28" s="170" t="s">
        <v>148</v>
      </c>
      <c r="SNT28" s="170">
        <v>12376</v>
      </c>
      <c r="SNU28" s="170" t="s">
        <v>149</v>
      </c>
      <c r="SNV28" s="170" t="s">
        <v>150</v>
      </c>
      <c r="SNW28" s="170">
        <v>5</v>
      </c>
      <c r="SNX28" s="170">
        <v>12.97</v>
      </c>
      <c r="SNY28" s="170">
        <f>ROUNDDOWN(SNX28*($I$10+1),2)</f>
        <v>65.489999999999995</v>
      </c>
      <c r="SNZ28" s="170">
        <f>SNW28*SNY28</f>
        <v>327.45</v>
      </c>
      <c r="SOA28" s="170" t="s">
        <v>148</v>
      </c>
      <c r="SOB28" s="170">
        <v>12376</v>
      </c>
      <c r="SOC28" s="170" t="s">
        <v>149</v>
      </c>
      <c r="SOD28" s="170" t="s">
        <v>150</v>
      </c>
      <c r="SOE28" s="170">
        <v>5</v>
      </c>
      <c r="SOF28" s="170">
        <v>12.97</v>
      </c>
      <c r="SOG28" s="170">
        <f>ROUNDDOWN(SOF28*($I$10+1),2)</f>
        <v>65.489999999999995</v>
      </c>
      <c r="SOH28" s="170">
        <f>SOE28*SOG28</f>
        <v>327.45</v>
      </c>
      <c r="SOI28" s="170" t="s">
        <v>148</v>
      </c>
      <c r="SOJ28" s="170">
        <v>12376</v>
      </c>
      <c r="SOK28" s="170" t="s">
        <v>149</v>
      </c>
      <c r="SOL28" s="170" t="s">
        <v>150</v>
      </c>
      <c r="SOM28" s="170">
        <v>5</v>
      </c>
      <c r="SON28" s="170">
        <v>12.97</v>
      </c>
      <c r="SOO28" s="170">
        <f>ROUNDDOWN(SON28*($I$10+1),2)</f>
        <v>65.489999999999995</v>
      </c>
      <c r="SOP28" s="170">
        <f>SOM28*SOO28</f>
        <v>327.45</v>
      </c>
      <c r="SOQ28" s="170" t="s">
        <v>148</v>
      </c>
      <c r="SOR28" s="170">
        <v>12376</v>
      </c>
      <c r="SOS28" s="170" t="s">
        <v>149</v>
      </c>
      <c r="SOT28" s="170" t="s">
        <v>150</v>
      </c>
      <c r="SOU28" s="170">
        <v>5</v>
      </c>
      <c r="SOV28" s="170">
        <v>12.97</v>
      </c>
      <c r="SOW28" s="170">
        <f>ROUNDDOWN(SOV28*($I$10+1),2)</f>
        <v>65.489999999999995</v>
      </c>
      <c r="SOX28" s="170">
        <f>SOU28*SOW28</f>
        <v>327.45</v>
      </c>
      <c r="SOY28" s="170" t="s">
        <v>148</v>
      </c>
      <c r="SOZ28" s="170">
        <v>12376</v>
      </c>
      <c r="SPA28" s="170" t="s">
        <v>149</v>
      </c>
      <c r="SPB28" s="170" t="s">
        <v>150</v>
      </c>
      <c r="SPC28" s="170">
        <v>5</v>
      </c>
      <c r="SPD28" s="170">
        <v>12.97</v>
      </c>
      <c r="SPE28" s="170">
        <f>ROUNDDOWN(SPD28*($I$10+1),2)</f>
        <v>65.489999999999995</v>
      </c>
      <c r="SPF28" s="170">
        <f>SPC28*SPE28</f>
        <v>327.45</v>
      </c>
      <c r="SPG28" s="170" t="s">
        <v>148</v>
      </c>
      <c r="SPH28" s="170">
        <v>12376</v>
      </c>
      <c r="SPI28" s="170" t="s">
        <v>149</v>
      </c>
      <c r="SPJ28" s="170" t="s">
        <v>150</v>
      </c>
      <c r="SPK28" s="170">
        <v>5</v>
      </c>
      <c r="SPL28" s="170">
        <v>12.97</v>
      </c>
      <c r="SPM28" s="170">
        <f>ROUNDDOWN(SPL28*($I$10+1),2)</f>
        <v>65.489999999999995</v>
      </c>
      <c r="SPN28" s="170">
        <f>SPK28*SPM28</f>
        <v>327.45</v>
      </c>
      <c r="SPO28" s="170" t="s">
        <v>148</v>
      </c>
      <c r="SPP28" s="170">
        <v>12376</v>
      </c>
      <c r="SPQ28" s="170" t="s">
        <v>149</v>
      </c>
      <c r="SPR28" s="170" t="s">
        <v>150</v>
      </c>
      <c r="SPS28" s="170">
        <v>5</v>
      </c>
      <c r="SPT28" s="170">
        <v>12.97</v>
      </c>
      <c r="SPU28" s="170">
        <f>ROUNDDOWN(SPT28*($I$10+1),2)</f>
        <v>65.489999999999995</v>
      </c>
      <c r="SPV28" s="170">
        <f>SPS28*SPU28</f>
        <v>327.45</v>
      </c>
      <c r="SPW28" s="170" t="s">
        <v>148</v>
      </c>
      <c r="SPX28" s="170">
        <v>12376</v>
      </c>
      <c r="SPY28" s="170" t="s">
        <v>149</v>
      </c>
      <c r="SPZ28" s="170" t="s">
        <v>150</v>
      </c>
      <c r="SQA28" s="170">
        <v>5</v>
      </c>
      <c r="SQB28" s="170">
        <v>12.97</v>
      </c>
      <c r="SQC28" s="170">
        <f>ROUNDDOWN(SQB28*($I$10+1),2)</f>
        <v>65.489999999999995</v>
      </c>
      <c r="SQD28" s="170">
        <f>SQA28*SQC28</f>
        <v>327.45</v>
      </c>
      <c r="SQE28" s="170" t="s">
        <v>148</v>
      </c>
      <c r="SQF28" s="170">
        <v>12376</v>
      </c>
      <c r="SQG28" s="170" t="s">
        <v>149</v>
      </c>
      <c r="SQH28" s="170" t="s">
        <v>150</v>
      </c>
      <c r="SQI28" s="170">
        <v>5</v>
      </c>
      <c r="SQJ28" s="170">
        <v>12.97</v>
      </c>
      <c r="SQK28" s="170">
        <f>ROUNDDOWN(SQJ28*($I$10+1),2)</f>
        <v>65.489999999999995</v>
      </c>
      <c r="SQL28" s="170">
        <f>SQI28*SQK28</f>
        <v>327.45</v>
      </c>
      <c r="SQM28" s="170" t="s">
        <v>148</v>
      </c>
      <c r="SQN28" s="170">
        <v>12376</v>
      </c>
      <c r="SQO28" s="170" t="s">
        <v>149</v>
      </c>
      <c r="SQP28" s="170" t="s">
        <v>150</v>
      </c>
      <c r="SQQ28" s="170">
        <v>5</v>
      </c>
      <c r="SQR28" s="170">
        <v>12.97</v>
      </c>
      <c r="SQS28" s="170">
        <f>ROUNDDOWN(SQR28*($I$10+1),2)</f>
        <v>65.489999999999995</v>
      </c>
      <c r="SQT28" s="170">
        <f>SQQ28*SQS28</f>
        <v>327.45</v>
      </c>
      <c r="SQU28" s="170" t="s">
        <v>148</v>
      </c>
      <c r="SQV28" s="170">
        <v>12376</v>
      </c>
      <c r="SQW28" s="170" t="s">
        <v>149</v>
      </c>
      <c r="SQX28" s="170" t="s">
        <v>150</v>
      </c>
      <c r="SQY28" s="170">
        <v>5</v>
      </c>
      <c r="SQZ28" s="170">
        <v>12.97</v>
      </c>
      <c r="SRA28" s="170">
        <f>ROUNDDOWN(SQZ28*($I$10+1),2)</f>
        <v>65.489999999999995</v>
      </c>
      <c r="SRB28" s="170">
        <f>SQY28*SRA28</f>
        <v>327.45</v>
      </c>
      <c r="SRC28" s="170" t="s">
        <v>148</v>
      </c>
      <c r="SRD28" s="170">
        <v>12376</v>
      </c>
      <c r="SRE28" s="170" t="s">
        <v>149</v>
      </c>
      <c r="SRF28" s="170" t="s">
        <v>150</v>
      </c>
      <c r="SRG28" s="170">
        <v>5</v>
      </c>
      <c r="SRH28" s="170">
        <v>12.97</v>
      </c>
      <c r="SRI28" s="170">
        <f>ROUNDDOWN(SRH28*($I$10+1),2)</f>
        <v>65.489999999999995</v>
      </c>
      <c r="SRJ28" s="170">
        <f>SRG28*SRI28</f>
        <v>327.45</v>
      </c>
      <c r="SRK28" s="170" t="s">
        <v>148</v>
      </c>
      <c r="SRL28" s="170">
        <v>12376</v>
      </c>
      <c r="SRM28" s="170" t="s">
        <v>149</v>
      </c>
      <c r="SRN28" s="170" t="s">
        <v>150</v>
      </c>
      <c r="SRO28" s="170">
        <v>5</v>
      </c>
      <c r="SRP28" s="170">
        <v>12.97</v>
      </c>
      <c r="SRQ28" s="170">
        <f>ROUNDDOWN(SRP28*($I$10+1),2)</f>
        <v>65.489999999999995</v>
      </c>
      <c r="SRR28" s="170">
        <f>SRO28*SRQ28</f>
        <v>327.45</v>
      </c>
      <c r="SRS28" s="170" t="s">
        <v>148</v>
      </c>
      <c r="SRT28" s="170">
        <v>12376</v>
      </c>
      <c r="SRU28" s="170" t="s">
        <v>149</v>
      </c>
      <c r="SRV28" s="170" t="s">
        <v>150</v>
      </c>
      <c r="SRW28" s="170">
        <v>5</v>
      </c>
      <c r="SRX28" s="170">
        <v>12.97</v>
      </c>
      <c r="SRY28" s="170">
        <f>ROUNDDOWN(SRX28*($I$10+1),2)</f>
        <v>65.489999999999995</v>
      </c>
      <c r="SRZ28" s="170">
        <f>SRW28*SRY28</f>
        <v>327.45</v>
      </c>
      <c r="SSA28" s="170" t="s">
        <v>148</v>
      </c>
      <c r="SSB28" s="170">
        <v>12376</v>
      </c>
      <c r="SSC28" s="170" t="s">
        <v>149</v>
      </c>
      <c r="SSD28" s="170" t="s">
        <v>150</v>
      </c>
      <c r="SSE28" s="170">
        <v>5</v>
      </c>
      <c r="SSF28" s="170">
        <v>12.97</v>
      </c>
      <c r="SSG28" s="170">
        <f>ROUNDDOWN(SSF28*($I$10+1),2)</f>
        <v>65.489999999999995</v>
      </c>
      <c r="SSH28" s="170">
        <f>SSE28*SSG28</f>
        <v>327.45</v>
      </c>
      <c r="SSI28" s="170" t="s">
        <v>148</v>
      </c>
      <c r="SSJ28" s="170">
        <v>12376</v>
      </c>
      <c r="SSK28" s="170" t="s">
        <v>149</v>
      </c>
      <c r="SSL28" s="170" t="s">
        <v>150</v>
      </c>
      <c r="SSM28" s="170">
        <v>5</v>
      </c>
      <c r="SSN28" s="170">
        <v>12.97</v>
      </c>
      <c r="SSO28" s="170">
        <f>ROUNDDOWN(SSN28*($I$10+1),2)</f>
        <v>65.489999999999995</v>
      </c>
      <c r="SSP28" s="170">
        <f>SSM28*SSO28</f>
        <v>327.45</v>
      </c>
      <c r="SSQ28" s="170" t="s">
        <v>148</v>
      </c>
      <c r="SSR28" s="170">
        <v>12376</v>
      </c>
      <c r="SSS28" s="170" t="s">
        <v>149</v>
      </c>
      <c r="SST28" s="170" t="s">
        <v>150</v>
      </c>
      <c r="SSU28" s="170">
        <v>5</v>
      </c>
      <c r="SSV28" s="170">
        <v>12.97</v>
      </c>
      <c r="SSW28" s="170">
        <f>ROUNDDOWN(SSV28*($I$10+1),2)</f>
        <v>65.489999999999995</v>
      </c>
      <c r="SSX28" s="170">
        <f>SSU28*SSW28</f>
        <v>327.45</v>
      </c>
      <c r="SSY28" s="170" t="s">
        <v>148</v>
      </c>
      <c r="SSZ28" s="170">
        <v>12376</v>
      </c>
      <c r="STA28" s="170" t="s">
        <v>149</v>
      </c>
      <c r="STB28" s="170" t="s">
        <v>150</v>
      </c>
      <c r="STC28" s="170">
        <v>5</v>
      </c>
      <c r="STD28" s="170">
        <v>12.97</v>
      </c>
      <c r="STE28" s="170">
        <f>ROUNDDOWN(STD28*($I$10+1),2)</f>
        <v>65.489999999999995</v>
      </c>
      <c r="STF28" s="170">
        <f>STC28*STE28</f>
        <v>327.45</v>
      </c>
      <c r="STG28" s="170" t="s">
        <v>148</v>
      </c>
      <c r="STH28" s="170">
        <v>12376</v>
      </c>
      <c r="STI28" s="170" t="s">
        <v>149</v>
      </c>
      <c r="STJ28" s="170" t="s">
        <v>150</v>
      </c>
      <c r="STK28" s="170">
        <v>5</v>
      </c>
      <c r="STL28" s="170">
        <v>12.97</v>
      </c>
      <c r="STM28" s="170">
        <f>ROUNDDOWN(STL28*($I$10+1),2)</f>
        <v>65.489999999999995</v>
      </c>
      <c r="STN28" s="170">
        <f>STK28*STM28</f>
        <v>327.45</v>
      </c>
      <c r="STO28" s="170" t="s">
        <v>148</v>
      </c>
      <c r="STP28" s="170">
        <v>12376</v>
      </c>
      <c r="STQ28" s="170" t="s">
        <v>149</v>
      </c>
      <c r="STR28" s="170" t="s">
        <v>150</v>
      </c>
      <c r="STS28" s="170">
        <v>5</v>
      </c>
      <c r="STT28" s="170">
        <v>12.97</v>
      </c>
      <c r="STU28" s="170">
        <f>ROUNDDOWN(STT28*($I$10+1),2)</f>
        <v>65.489999999999995</v>
      </c>
      <c r="STV28" s="170">
        <f>STS28*STU28</f>
        <v>327.45</v>
      </c>
      <c r="STW28" s="170" t="s">
        <v>148</v>
      </c>
      <c r="STX28" s="170">
        <v>12376</v>
      </c>
      <c r="STY28" s="170" t="s">
        <v>149</v>
      </c>
      <c r="STZ28" s="170" t="s">
        <v>150</v>
      </c>
      <c r="SUA28" s="170">
        <v>5</v>
      </c>
      <c r="SUB28" s="170">
        <v>12.97</v>
      </c>
      <c r="SUC28" s="170">
        <f>ROUNDDOWN(SUB28*($I$10+1),2)</f>
        <v>65.489999999999995</v>
      </c>
      <c r="SUD28" s="170">
        <f>SUA28*SUC28</f>
        <v>327.45</v>
      </c>
      <c r="SUE28" s="170" t="s">
        <v>148</v>
      </c>
      <c r="SUF28" s="170">
        <v>12376</v>
      </c>
      <c r="SUG28" s="170" t="s">
        <v>149</v>
      </c>
      <c r="SUH28" s="170" t="s">
        <v>150</v>
      </c>
      <c r="SUI28" s="170">
        <v>5</v>
      </c>
      <c r="SUJ28" s="170">
        <v>12.97</v>
      </c>
      <c r="SUK28" s="170">
        <f>ROUNDDOWN(SUJ28*($I$10+1),2)</f>
        <v>65.489999999999995</v>
      </c>
      <c r="SUL28" s="170">
        <f>SUI28*SUK28</f>
        <v>327.45</v>
      </c>
      <c r="SUM28" s="170" t="s">
        <v>148</v>
      </c>
      <c r="SUN28" s="170">
        <v>12376</v>
      </c>
      <c r="SUO28" s="170" t="s">
        <v>149</v>
      </c>
      <c r="SUP28" s="170" t="s">
        <v>150</v>
      </c>
      <c r="SUQ28" s="170">
        <v>5</v>
      </c>
      <c r="SUR28" s="170">
        <v>12.97</v>
      </c>
      <c r="SUS28" s="170">
        <f>ROUNDDOWN(SUR28*($I$10+1),2)</f>
        <v>65.489999999999995</v>
      </c>
      <c r="SUT28" s="170">
        <f>SUQ28*SUS28</f>
        <v>327.45</v>
      </c>
      <c r="SUU28" s="170" t="s">
        <v>148</v>
      </c>
      <c r="SUV28" s="170">
        <v>12376</v>
      </c>
      <c r="SUW28" s="170" t="s">
        <v>149</v>
      </c>
      <c r="SUX28" s="170" t="s">
        <v>150</v>
      </c>
      <c r="SUY28" s="170">
        <v>5</v>
      </c>
      <c r="SUZ28" s="170">
        <v>12.97</v>
      </c>
      <c r="SVA28" s="170">
        <f>ROUNDDOWN(SUZ28*($I$10+1),2)</f>
        <v>65.489999999999995</v>
      </c>
      <c r="SVB28" s="170">
        <f>SUY28*SVA28</f>
        <v>327.45</v>
      </c>
      <c r="SVC28" s="170" t="s">
        <v>148</v>
      </c>
      <c r="SVD28" s="170">
        <v>12376</v>
      </c>
      <c r="SVE28" s="170" t="s">
        <v>149</v>
      </c>
      <c r="SVF28" s="170" t="s">
        <v>150</v>
      </c>
      <c r="SVG28" s="170">
        <v>5</v>
      </c>
      <c r="SVH28" s="170">
        <v>12.97</v>
      </c>
      <c r="SVI28" s="170">
        <f>ROUNDDOWN(SVH28*($I$10+1),2)</f>
        <v>65.489999999999995</v>
      </c>
      <c r="SVJ28" s="170">
        <f>SVG28*SVI28</f>
        <v>327.45</v>
      </c>
      <c r="SVK28" s="170" t="s">
        <v>148</v>
      </c>
      <c r="SVL28" s="170">
        <v>12376</v>
      </c>
      <c r="SVM28" s="170" t="s">
        <v>149</v>
      </c>
      <c r="SVN28" s="170" t="s">
        <v>150</v>
      </c>
      <c r="SVO28" s="170">
        <v>5</v>
      </c>
      <c r="SVP28" s="170">
        <v>12.97</v>
      </c>
      <c r="SVQ28" s="170">
        <f>ROUNDDOWN(SVP28*($I$10+1),2)</f>
        <v>65.489999999999995</v>
      </c>
      <c r="SVR28" s="170">
        <f>SVO28*SVQ28</f>
        <v>327.45</v>
      </c>
      <c r="SVS28" s="170" t="s">
        <v>148</v>
      </c>
      <c r="SVT28" s="170">
        <v>12376</v>
      </c>
      <c r="SVU28" s="170" t="s">
        <v>149</v>
      </c>
      <c r="SVV28" s="170" t="s">
        <v>150</v>
      </c>
      <c r="SVW28" s="170">
        <v>5</v>
      </c>
      <c r="SVX28" s="170">
        <v>12.97</v>
      </c>
      <c r="SVY28" s="170">
        <f>ROUNDDOWN(SVX28*($I$10+1),2)</f>
        <v>65.489999999999995</v>
      </c>
      <c r="SVZ28" s="170">
        <f>SVW28*SVY28</f>
        <v>327.45</v>
      </c>
      <c r="SWA28" s="170" t="s">
        <v>148</v>
      </c>
      <c r="SWB28" s="170">
        <v>12376</v>
      </c>
      <c r="SWC28" s="170" t="s">
        <v>149</v>
      </c>
      <c r="SWD28" s="170" t="s">
        <v>150</v>
      </c>
      <c r="SWE28" s="170">
        <v>5</v>
      </c>
      <c r="SWF28" s="170">
        <v>12.97</v>
      </c>
      <c r="SWG28" s="170">
        <f>ROUNDDOWN(SWF28*($I$10+1),2)</f>
        <v>65.489999999999995</v>
      </c>
      <c r="SWH28" s="170">
        <f>SWE28*SWG28</f>
        <v>327.45</v>
      </c>
      <c r="SWI28" s="170" t="s">
        <v>148</v>
      </c>
      <c r="SWJ28" s="170">
        <v>12376</v>
      </c>
      <c r="SWK28" s="170" t="s">
        <v>149</v>
      </c>
      <c r="SWL28" s="170" t="s">
        <v>150</v>
      </c>
      <c r="SWM28" s="170">
        <v>5</v>
      </c>
      <c r="SWN28" s="170">
        <v>12.97</v>
      </c>
      <c r="SWO28" s="170">
        <f>ROUNDDOWN(SWN28*($I$10+1),2)</f>
        <v>65.489999999999995</v>
      </c>
      <c r="SWP28" s="170">
        <f>SWM28*SWO28</f>
        <v>327.45</v>
      </c>
      <c r="SWQ28" s="170" t="s">
        <v>148</v>
      </c>
      <c r="SWR28" s="170">
        <v>12376</v>
      </c>
      <c r="SWS28" s="170" t="s">
        <v>149</v>
      </c>
      <c r="SWT28" s="170" t="s">
        <v>150</v>
      </c>
      <c r="SWU28" s="170">
        <v>5</v>
      </c>
      <c r="SWV28" s="170">
        <v>12.97</v>
      </c>
      <c r="SWW28" s="170">
        <f>ROUNDDOWN(SWV28*($I$10+1),2)</f>
        <v>65.489999999999995</v>
      </c>
      <c r="SWX28" s="170">
        <f>SWU28*SWW28</f>
        <v>327.45</v>
      </c>
      <c r="SWY28" s="170" t="s">
        <v>148</v>
      </c>
      <c r="SWZ28" s="170">
        <v>12376</v>
      </c>
      <c r="SXA28" s="170" t="s">
        <v>149</v>
      </c>
      <c r="SXB28" s="170" t="s">
        <v>150</v>
      </c>
      <c r="SXC28" s="170">
        <v>5</v>
      </c>
      <c r="SXD28" s="170">
        <v>12.97</v>
      </c>
      <c r="SXE28" s="170">
        <f>ROUNDDOWN(SXD28*($I$10+1),2)</f>
        <v>65.489999999999995</v>
      </c>
      <c r="SXF28" s="170">
        <f>SXC28*SXE28</f>
        <v>327.45</v>
      </c>
      <c r="SXG28" s="170" t="s">
        <v>148</v>
      </c>
      <c r="SXH28" s="170">
        <v>12376</v>
      </c>
      <c r="SXI28" s="170" t="s">
        <v>149</v>
      </c>
      <c r="SXJ28" s="170" t="s">
        <v>150</v>
      </c>
      <c r="SXK28" s="170">
        <v>5</v>
      </c>
      <c r="SXL28" s="170">
        <v>12.97</v>
      </c>
      <c r="SXM28" s="170">
        <f>ROUNDDOWN(SXL28*($I$10+1),2)</f>
        <v>65.489999999999995</v>
      </c>
      <c r="SXN28" s="170">
        <f>SXK28*SXM28</f>
        <v>327.45</v>
      </c>
      <c r="SXO28" s="170" t="s">
        <v>148</v>
      </c>
      <c r="SXP28" s="170">
        <v>12376</v>
      </c>
      <c r="SXQ28" s="170" t="s">
        <v>149</v>
      </c>
      <c r="SXR28" s="170" t="s">
        <v>150</v>
      </c>
      <c r="SXS28" s="170">
        <v>5</v>
      </c>
      <c r="SXT28" s="170">
        <v>12.97</v>
      </c>
      <c r="SXU28" s="170">
        <f>ROUNDDOWN(SXT28*($I$10+1),2)</f>
        <v>65.489999999999995</v>
      </c>
      <c r="SXV28" s="170">
        <f>SXS28*SXU28</f>
        <v>327.45</v>
      </c>
      <c r="SXW28" s="170" t="s">
        <v>148</v>
      </c>
      <c r="SXX28" s="170">
        <v>12376</v>
      </c>
      <c r="SXY28" s="170" t="s">
        <v>149</v>
      </c>
      <c r="SXZ28" s="170" t="s">
        <v>150</v>
      </c>
      <c r="SYA28" s="170">
        <v>5</v>
      </c>
      <c r="SYB28" s="170">
        <v>12.97</v>
      </c>
      <c r="SYC28" s="170">
        <f>ROUNDDOWN(SYB28*($I$10+1),2)</f>
        <v>65.489999999999995</v>
      </c>
      <c r="SYD28" s="170">
        <f>SYA28*SYC28</f>
        <v>327.45</v>
      </c>
      <c r="SYE28" s="170" t="s">
        <v>148</v>
      </c>
      <c r="SYF28" s="170">
        <v>12376</v>
      </c>
      <c r="SYG28" s="170" t="s">
        <v>149</v>
      </c>
      <c r="SYH28" s="170" t="s">
        <v>150</v>
      </c>
      <c r="SYI28" s="170">
        <v>5</v>
      </c>
      <c r="SYJ28" s="170">
        <v>12.97</v>
      </c>
      <c r="SYK28" s="170">
        <f>ROUNDDOWN(SYJ28*($I$10+1),2)</f>
        <v>65.489999999999995</v>
      </c>
      <c r="SYL28" s="170">
        <f>SYI28*SYK28</f>
        <v>327.45</v>
      </c>
      <c r="SYM28" s="170" t="s">
        <v>148</v>
      </c>
      <c r="SYN28" s="170">
        <v>12376</v>
      </c>
      <c r="SYO28" s="170" t="s">
        <v>149</v>
      </c>
      <c r="SYP28" s="170" t="s">
        <v>150</v>
      </c>
      <c r="SYQ28" s="170">
        <v>5</v>
      </c>
      <c r="SYR28" s="170">
        <v>12.97</v>
      </c>
      <c r="SYS28" s="170">
        <f>ROUNDDOWN(SYR28*($I$10+1),2)</f>
        <v>65.489999999999995</v>
      </c>
      <c r="SYT28" s="170">
        <f>SYQ28*SYS28</f>
        <v>327.45</v>
      </c>
      <c r="SYU28" s="170" t="s">
        <v>148</v>
      </c>
      <c r="SYV28" s="170">
        <v>12376</v>
      </c>
      <c r="SYW28" s="170" t="s">
        <v>149</v>
      </c>
      <c r="SYX28" s="170" t="s">
        <v>150</v>
      </c>
      <c r="SYY28" s="170">
        <v>5</v>
      </c>
      <c r="SYZ28" s="170">
        <v>12.97</v>
      </c>
      <c r="SZA28" s="170">
        <f>ROUNDDOWN(SYZ28*($I$10+1),2)</f>
        <v>65.489999999999995</v>
      </c>
      <c r="SZB28" s="170">
        <f>SYY28*SZA28</f>
        <v>327.45</v>
      </c>
      <c r="SZC28" s="170" t="s">
        <v>148</v>
      </c>
      <c r="SZD28" s="170">
        <v>12376</v>
      </c>
      <c r="SZE28" s="170" t="s">
        <v>149</v>
      </c>
      <c r="SZF28" s="170" t="s">
        <v>150</v>
      </c>
      <c r="SZG28" s="170">
        <v>5</v>
      </c>
      <c r="SZH28" s="170">
        <v>12.97</v>
      </c>
      <c r="SZI28" s="170">
        <f>ROUNDDOWN(SZH28*($I$10+1),2)</f>
        <v>65.489999999999995</v>
      </c>
      <c r="SZJ28" s="170">
        <f>SZG28*SZI28</f>
        <v>327.45</v>
      </c>
      <c r="SZK28" s="170" t="s">
        <v>148</v>
      </c>
      <c r="SZL28" s="170">
        <v>12376</v>
      </c>
      <c r="SZM28" s="170" t="s">
        <v>149</v>
      </c>
      <c r="SZN28" s="170" t="s">
        <v>150</v>
      </c>
      <c r="SZO28" s="170">
        <v>5</v>
      </c>
      <c r="SZP28" s="170">
        <v>12.97</v>
      </c>
      <c r="SZQ28" s="170">
        <f>ROUNDDOWN(SZP28*($I$10+1),2)</f>
        <v>65.489999999999995</v>
      </c>
      <c r="SZR28" s="170">
        <f>SZO28*SZQ28</f>
        <v>327.45</v>
      </c>
      <c r="SZS28" s="170" t="s">
        <v>148</v>
      </c>
      <c r="SZT28" s="170">
        <v>12376</v>
      </c>
      <c r="SZU28" s="170" t="s">
        <v>149</v>
      </c>
      <c r="SZV28" s="170" t="s">
        <v>150</v>
      </c>
      <c r="SZW28" s="170">
        <v>5</v>
      </c>
      <c r="SZX28" s="170">
        <v>12.97</v>
      </c>
      <c r="SZY28" s="170">
        <f>ROUNDDOWN(SZX28*($I$10+1),2)</f>
        <v>65.489999999999995</v>
      </c>
      <c r="SZZ28" s="170">
        <f>SZW28*SZY28</f>
        <v>327.45</v>
      </c>
      <c r="TAA28" s="170" t="s">
        <v>148</v>
      </c>
      <c r="TAB28" s="170">
        <v>12376</v>
      </c>
      <c r="TAC28" s="170" t="s">
        <v>149</v>
      </c>
      <c r="TAD28" s="170" t="s">
        <v>150</v>
      </c>
      <c r="TAE28" s="170">
        <v>5</v>
      </c>
      <c r="TAF28" s="170">
        <v>12.97</v>
      </c>
      <c r="TAG28" s="170">
        <f>ROUNDDOWN(TAF28*($I$10+1),2)</f>
        <v>65.489999999999995</v>
      </c>
      <c r="TAH28" s="170">
        <f>TAE28*TAG28</f>
        <v>327.45</v>
      </c>
      <c r="TAI28" s="170" t="s">
        <v>148</v>
      </c>
      <c r="TAJ28" s="170">
        <v>12376</v>
      </c>
      <c r="TAK28" s="170" t="s">
        <v>149</v>
      </c>
      <c r="TAL28" s="170" t="s">
        <v>150</v>
      </c>
      <c r="TAM28" s="170">
        <v>5</v>
      </c>
      <c r="TAN28" s="170">
        <v>12.97</v>
      </c>
      <c r="TAO28" s="170">
        <f>ROUNDDOWN(TAN28*($I$10+1),2)</f>
        <v>65.489999999999995</v>
      </c>
      <c r="TAP28" s="170">
        <f>TAM28*TAO28</f>
        <v>327.45</v>
      </c>
      <c r="TAQ28" s="170" t="s">
        <v>148</v>
      </c>
      <c r="TAR28" s="170">
        <v>12376</v>
      </c>
      <c r="TAS28" s="170" t="s">
        <v>149</v>
      </c>
      <c r="TAT28" s="170" t="s">
        <v>150</v>
      </c>
      <c r="TAU28" s="170">
        <v>5</v>
      </c>
      <c r="TAV28" s="170">
        <v>12.97</v>
      </c>
      <c r="TAW28" s="170">
        <f>ROUNDDOWN(TAV28*($I$10+1),2)</f>
        <v>65.489999999999995</v>
      </c>
      <c r="TAX28" s="170">
        <f>TAU28*TAW28</f>
        <v>327.45</v>
      </c>
      <c r="TAY28" s="170" t="s">
        <v>148</v>
      </c>
      <c r="TAZ28" s="170">
        <v>12376</v>
      </c>
      <c r="TBA28" s="170" t="s">
        <v>149</v>
      </c>
      <c r="TBB28" s="170" t="s">
        <v>150</v>
      </c>
      <c r="TBC28" s="170">
        <v>5</v>
      </c>
      <c r="TBD28" s="170">
        <v>12.97</v>
      </c>
      <c r="TBE28" s="170">
        <f>ROUNDDOWN(TBD28*($I$10+1),2)</f>
        <v>65.489999999999995</v>
      </c>
      <c r="TBF28" s="170">
        <f>TBC28*TBE28</f>
        <v>327.45</v>
      </c>
      <c r="TBG28" s="170" t="s">
        <v>148</v>
      </c>
      <c r="TBH28" s="170">
        <v>12376</v>
      </c>
      <c r="TBI28" s="170" t="s">
        <v>149</v>
      </c>
      <c r="TBJ28" s="170" t="s">
        <v>150</v>
      </c>
      <c r="TBK28" s="170">
        <v>5</v>
      </c>
      <c r="TBL28" s="170">
        <v>12.97</v>
      </c>
      <c r="TBM28" s="170">
        <f>ROUNDDOWN(TBL28*($I$10+1),2)</f>
        <v>65.489999999999995</v>
      </c>
      <c r="TBN28" s="170">
        <f>TBK28*TBM28</f>
        <v>327.45</v>
      </c>
      <c r="TBO28" s="170" t="s">
        <v>148</v>
      </c>
      <c r="TBP28" s="170">
        <v>12376</v>
      </c>
      <c r="TBQ28" s="170" t="s">
        <v>149</v>
      </c>
      <c r="TBR28" s="170" t="s">
        <v>150</v>
      </c>
      <c r="TBS28" s="170">
        <v>5</v>
      </c>
      <c r="TBT28" s="170">
        <v>12.97</v>
      </c>
      <c r="TBU28" s="170">
        <f>ROUNDDOWN(TBT28*($I$10+1),2)</f>
        <v>65.489999999999995</v>
      </c>
      <c r="TBV28" s="170">
        <f>TBS28*TBU28</f>
        <v>327.45</v>
      </c>
      <c r="TBW28" s="170" t="s">
        <v>148</v>
      </c>
      <c r="TBX28" s="170">
        <v>12376</v>
      </c>
      <c r="TBY28" s="170" t="s">
        <v>149</v>
      </c>
      <c r="TBZ28" s="170" t="s">
        <v>150</v>
      </c>
      <c r="TCA28" s="170">
        <v>5</v>
      </c>
      <c r="TCB28" s="170">
        <v>12.97</v>
      </c>
      <c r="TCC28" s="170">
        <f>ROUNDDOWN(TCB28*($I$10+1),2)</f>
        <v>65.489999999999995</v>
      </c>
      <c r="TCD28" s="170">
        <f>TCA28*TCC28</f>
        <v>327.45</v>
      </c>
      <c r="TCE28" s="170" t="s">
        <v>148</v>
      </c>
      <c r="TCF28" s="170">
        <v>12376</v>
      </c>
      <c r="TCG28" s="170" t="s">
        <v>149</v>
      </c>
      <c r="TCH28" s="170" t="s">
        <v>150</v>
      </c>
      <c r="TCI28" s="170">
        <v>5</v>
      </c>
      <c r="TCJ28" s="170">
        <v>12.97</v>
      </c>
      <c r="TCK28" s="170">
        <f>ROUNDDOWN(TCJ28*($I$10+1),2)</f>
        <v>65.489999999999995</v>
      </c>
      <c r="TCL28" s="170">
        <f>TCI28*TCK28</f>
        <v>327.45</v>
      </c>
      <c r="TCM28" s="170" t="s">
        <v>148</v>
      </c>
      <c r="TCN28" s="170">
        <v>12376</v>
      </c>
      <c r="TCO28" s="170" t="s">
        <v>149</v>
      </c>
      <c r="TCP28" s="170" t="s">
        <v>150</v>
      </c>
      <c r="TCQ28" s="170">
        <v>5</v>
      </c>
      <c r="TCR28" s="170">
        <v>12.97</v>
      </c>
      <c r="TCS28" s="170">
        <f>ROUNDDOWN(TCR28*($I$10+1),2)</f>
        <v>65.489999999999995</v>
      </c>
      <c r="TCT28" s="170">
        <f>TCQ28*TCS28</f>
        <v>327.45</v>
      </c>
      <c r="TCU28" s="170" t="s">
        <v>148</v>
      </c>
      <c r="TCV28" s="170">
        <v>12376</v>
      </c>
      <c r="TCW28" s="170" t="s">
        <v>149</v>
      </c>
      <c r="TCX28" s="170" t="s">
        <v>150</v>
      </c>
      <c r="TCY28" s="170">
        <v>5</v>
      </c>
      <c r="TCZ28" s="170">
        <v>12.97</v>
      </c>
      <c r="TDA28" s="170">
        <f>ROUNDDOWN(TCZ28*($I$10+1),2)</f>
        <v>65.489999999999995</v>
      </c>
      <c r="TDB28" s="170">
        <f>TCY28*TDA28</f>
        <v>327.45</v>
      </c>
      <c r="TDC28" s="170" t="s">
        <v>148</v>
      </c>
      <c r="TDD28" s="170">
        <v>12376</v>
      </c>
      <c r="TDE28" s="170" t="s">
        <v>149</v>
      </c>
      <c r="TDF28" s="170" t="s">
        <v>150</v>
      </c>
      <c r="TDG28" s="170">
        <v>5</v>
      </c>
      <c r="TDH28" s="170">
        <v>12.97</v>
      </c>
      <c r="TDI28" s="170">
        <f>ROUNDDOWN(TDH28*($I$10+1),2)</f>
        <v>65.489999999999995</v>
      </c>
      <c r="TDJ28" s="170">
        <f>TDG28*TDI28</f>
        <v>327.45</v>
      </c>
      <c r="TDK28" s="170" t="s">
        <v>148</v>
      </c>
      <c r="TDL28" s="170">
        <v>12376</v>
      </c>
      <c r="TDM28" s="170" t="s">
        <v>149</v>
      </c>
      <c r="TDN28" s="170" t="s">
        <v>150</v>
      </c>
      <c r="TDO28" s="170">
        <v>5</v>
      </c>
      <c r="TDP28" s="170">
        <v>12.97</v>
      </c>
      <c r="TDQ28" s="170">
        <f>ROUNDDOWN(TDP28*($I$10+1),2)</f>
        <v>65.489999999999995</v>
      </c>
      <c r="TDR28" s="170">
        <f>TDO28*TDQ28</f>
        <v>327.45</v>
      </c>
      <c r="TDS28" s="170" t="s">
        <v>148</v>
      </c>
      <c r="TDT28" s="170">
        <v>12376</v>
      </c>
      <c r="TDU28" s="170" t="s">
        <v>149</v>
      </c>
      <c r="TDV28" s="170" t="s">
        <v>150</v>
      </c>
      <c r="TDW28" s="170">
        <v>5</v>
      </c>
      <c r="TDX28" s="170">
        <v>12.97</v>
      </c>
      <c r="TDY28" s="170">
        <f>ROUNDDOWN(TDX28*($I$10+1),2)</f>
        <v>65.489999999999995</v>
      </c>
      <c r="TDZ28" s="170">
        <f>TDW28*TDY28</f>
        <v>327.45</v>
      </c>
      <c r="TEA28" s="170" t="s">
        <v>148</v>
      </c>
      <c r="TEB28" s="170">
        <v>12376</v>
      </c>
      <c r="TEC28" s="170" t="s">
        <v>149</v>
      </c>
      <c r="TED28" s="170" t="s">
        <v>150</v>
      </c>
      <c r="TEE28" s="170">
        <v>5</v>
      </c>
      <c r="TEF28" s="170">
        <v>12.97</v>
      </c>
      <c r="TEG28" s="170">
        <f>ROUNDDOWN(TEF28*($I$10+1),2)</f>
        <v>65.489999999999995</v>
      </c>
      <c r="TEH28" s="170">
        <f>TEE28*TEG28</f>
        <v>327.45</v>
      </c>
      <c r="TEI28" s="170" t="s">
        <v>148</v>
      </c>
      <c r="TEJ28" s="170">
        <v>12376</v>
      </c>
      <c r="TEK28" s="170" t="s">
        <v>149</v>
      </c>
      <c r="TEL28" s="170" t="s">
        <v>150</v>
      </c>
      <c r="TEM28" s="170">
        <v>5</v>
      </c>
      <c r="TEN28" s="170">
        <v>12.97</v>
      </c>
      <c r="TEO28" s="170">
        <f>ROUNDDOWN(TEN28*($I$10+1),2)</f>
        <v>65.489999999999995</v>
      </c>
      <c r="TEP28" s="170">
        <f>TEM28*TEO28</f>
        <v>327.45</v>
      </c>
      <c r="TEQ28" s="170" t="s">
        <v>148</v>
      </c>
      <c r="TER28" s="170">
        <v>12376</v>
      </c>
      <c r="TES28" s="170" t="s">
        <v>149</v>
      </c>
      <c r="TET28" s="170" t="s">
        <v>150</v>
      </c>
      <c r="TEU28" s="170">
        <v>5</v>
      </c>
      <c r="TEV28" s="170">
        <v>12.97</v>
      </c>
      <c r="TEW28" s="170">
        <f>ROUNDDOWN(TEV28*($I$10+1),2)</f>
        <v>65.489999999999995</v>
      </c>
      <c r="TEX28" s="170">
        <f>TEU28*TEW28</f>
        <v>327.45</v>
      </c>
      <c r="TEY28" s="170" t="s">
        <v>148</v>
      </c>
      <c r="TEZ28" s="170">
        <v>12376</v>
      </c>
      <c r="TFA28" s="170" t="s">
        <v>149</v>
      </c>
      <c r="TFB28" s="170" t="s">
        <v>150</v>
      </c>
      <c r="TFC28" s="170">
        <v>5</v>
      </c>
      <c r="TFD28" s="170">
        <v>12.97</v>
      </c>
      <c r="TFE28" s="170">
        <f>ROUNDDOWN(TFD28*($I$10+1),2)</f>
        <v>65.489999999999995</v>
      </c>
      <c r="TFF28" s="170">
        <f>TFC28*TFE28</f>
        <v>327.45</v>
      </c>
      <c r="TFG28" s="170" t="s">
        <v>148</v>
      </c>
      <c r="TFH28" s="170">
        <v>12376</v>
      </c>
      <c r="TFI28" s="170" t="s">
        <v>149</v>
      </c>
      <c r="TFJ28" s="170" t="s">
        <v>150</v>
      </c>
      <c r="TFK28" s="170">
        <v>5</v>
      </c>
      <c r="TFL28" s="170">
        <v>12.97</v>
      </c>
      <c r="TFM28" s="170">
        <f>ROUNDDOWN(TFL28*($I$10+1),2)</f>
        <v>65.489999999999995</v>
      </c>
      <c r="TFN28" s="170">
        <f>TFK28*TFM28</f>
        <v>327.45</v>
      </c>
      <c r="TFO28" s="170" t="s">
        <v>148</v>
      </c>
      <c r="TFP28" s="170">
        <v>12376</v>
      </c>
      <c r="TFQ28" s="170" t="s">
        <v>149</v>
      </c>
      <c r="TFR28" s="170" t="s">
        <v>150</v>
      </c>
      <c r="TFS28" s="170">
        <v>5</v>
      </c>
      <c r="TFT28" s="170">
        <v>12.97</v>
      </c>
      <c r="TFU28" s="170">
        <f>ROUNDDOWN(TFT28*($I$10+1),2)</f>
        <v>65.489999999999995</v>
      </c>
      <c r="TFV28" s="170">
        <f>TFS28*TFU28</f>
        <v>327.45</v>
      </c>
      <c r="TFW28" s="170" t="s">
        <v>148</v>
      </c>
      <c r="TFX28" s="170">
        <v>12376</v>
      </c>
      <c r="TFY28" s="170" t="s">
        <v>149</v>
      </c>
      <c r="TFZ28" s="170" t="s">
        <v>150</v>
      </c>
      <c r="TGA28" s="170">
        <v>5</v>
      </c>
      <c r="TGB28" s="170">
        <v>12.97</v>
      </c>
      <c r="TGC28" s="170">
        <f>ROUNDDOWN(TGB28*($I$10+1),2)</f>
        <v>65.489999999999995</v>
      </c>
      <c r="TGD28" s="170">
        <f>TGA28*TGC28</f>
        <v>327.45</v>
      </c>
      <c r="TGE28" s="170" t="s">
        <v>148</v>
      </c>
      <c r="TGF28" s="170">
        <v>12376</v>
      </c>
      <c r="TGG28" s="170" t="s">
        <v>149</v>
      </c>
      <c r="TGH28" s="170" t="s">
        <v>150</v>
      </c>
      <c r="TGI28" s="170">
        <v>5</v>
      </c>
      <c r="TGJ28" s="170">
        <v>12.97</v>
      </c>
      <c r="TGK28" s="170">
        <f>ROUNDDOWN(TGJ28*($I$10+1),2)</f>
        <v>65.489999999999995</v>
      </c>
      <c r="TGL28" s="170">
        <f>TGI28*TGK28</f>
        <v>327.45</v>
      </c>
      <c r="TGM28" s="170" t="s">
        <v>148</v>
      </c>
      <c r="TGN28" s="170">
        <v>12376</v>
      </c>
      <c r="TGO28" s="170" t="s">
        <v>149</v>
      </c>
      <c r="TGP28" s="170" t="s">
        <v>150</v>
      </c>
      <c r="TGQ28" s="170">
        <v>5</v>
      </c>
      <c r="TGR28" s="170">
        <v>12.97</v>
      </c>
      <c r="TGS28" s="170">
        <f>ROUNDDOWN(TGR28*($I$10+1),2)</f>
        <v>65.489999999999995</v>
      </c>
      <c r="TGT28" s="170">
        <f>TGQ28*TGS28</f>
        <v>327.45</v>
      </c>
      <c r="TGU28" s="170" t="s">
        <v>148</v>
      </c>
      <c r="TGV28" s="170">
        <v>12376</v>
      </c>
      <c r="TGW28" s="170" t="s">
        <v>149</v>
      </c>
      <c r="TGX28" s="170" t="s">
        <v>150</v>
      </c>
      <c r="TGY28" s="170">
        <v>5</v>
      </c>
      <c r="TGZ28" s="170">
        <v>12.97</v>
      </c>
      <c r="THA28" s="170">
        <f>ROUNDDOWN(TGZ28*($I$10+1),2)</f>
        <v>65.489999999999995</v>
      </c>
      <c r="THB28" s="170">
        <f>TGY28*THA28</f>
        <v>327.45</v>
      </c>
      <c r="THC28" s="170" t="s">
        <v>148</v>
      </c>
      <c r="THD28" s="170">
        <v>12376</v>
      </c>
      <c r="THE28" s="170" t="s">
        <v>149</v>
      </c>
      <c r="THF28" s="170" t="s">
        <v>150</v>
      </c>
      <c r="THG28" s="170">
        <v>5</v>
      </c>
      <c r="THH28" s="170">
        <v>12.97</v>
      </c>
      <c r="THI28" s="170">
        <f>ROUNDDOWN(THH28*($I$10+1),2)</f>
        <v>65.489999999999995</v>
      </c>
      <c r="THJ28" s="170">
        <f>THG28*THI28</f>
        <v>327.45</v>
      </c>
      <c r="THK28" s="170" t="s">
        <v>148</v>
      </c>
      <c r="THL28" s="170">
        <v>12376</v>
      </c>
      <c r="THM28" s="170" t="s">
        <v>149</v>
      </c>
      <c r="THN28" s="170" t="s">
        <v>150</v>
      </c>
      <c r="THO28" s="170">
        <v>5</v>
      </c>
      <c r="THP28" s="170">
        <v>12.97</v>
      </c>
      <c r="THQ28" s="170">
        <f>ROUNDDOWN(THP28*($I$10+1),2)</f>
        <v>65.489999999999995</v>
      </c>
      <c r="THR28" s="170">
        <f>THO28*THQ28</f>
        <v>327.45</v>
      </c>
      <c r="THS28" s="170" t="s">
        <v>148</v>
      </c>
      <c r="THT28" s="170">
        <v>12376</v>
      </c>
      <c r="THU28" s="170" t="s">
        <v>149</v>
      </c>
      <c r="THV28" s="170" t="s">
        <v>150</v>
      </c>
      <c r="THW28" s="170">
        <v>5</v>
      </c>
      <c r="THX28" s="170">
        <v>12.97</v>
      </c>
      <c r="THY28" s="170">
        <f>ROUNDDOWN(THX28*($I$10+1),2)</f>
        <v>65.489999999999995</v>
      </c>
      <c r="THZ28" s="170">
        <f>THW28*THY28</f>
        <v>327.45</v>
      </c>
      <c r="TIA28" s="170" t="s">
        <v>148</v>
      </c>
      <c r="TIB28" s="170">
        <v>12376</v>
      </c>
      <c r="TIC28" s="170" t="s">
        <v>149</v>
      </c>
      <c r="TID28" s="170" t="s">
        <v>150</v>
      </c>
      <c r="TIE28" s="170">
        <v>5</v>
      </c>
      <c r="TIF28" s="170">
        <v>12.97</v>
      </c>
      <c r="TIG28" s="170">
        <f>ROUNDDOWN(TIF28*($I$10+1),2)</f>
        <v>65.489999999999995</v>
      </c>
      <c r="TIH28" s="170">
        <f>TIE28*TIG28</f>
        <v>327.45</v>
      </c>
      <c r="TII28" s="170" t="s">
        <v>148</v>
      </c>
      <c r="TIJ28" s="170">
        <v>12376</v>
      </c>
      <c r="TIK28" s="170" t="s">
        <v>149</v>
      </c>
      <c r="TIL28" s="170" t="s">
        <v>150</v>
      </c>
      <c r="TIM28" s="170">
        <v>5</v>
      </c>
      <c r="TIN28" s="170">
        <v>12.97</v>
      </c>
      <c r="TIO28" s="170">
        <f>ROUNDDOWN(TIN28*($I$10+1),2)</f>
        <v>65.489999999999995</v>
      </c>
      <c r="TIP28" s="170">
        <f>TIM28*TIO28</f>
        <v>327.45</v>
      </c>
      <c r="TIQ28" s="170" t="s">
        <v>148</v>
      </c>
      <c r="TIR28" s="170">
        <v>12376</v>
      </c>
      <c r="TIS28" s="170" t="s">
        <v>149</v>
      </c>
      <c r="TIT28" s="170" t="s">
        <v>150</v>
      </c>
      <c r="TIU28" s="170">
        <v>5</v>
      </c>
      <c r="TIV28" s="170">
        <v>12.97</v>
      </c>
      <c r="TIW28" s="170">
        <f>ROUNDDOWN(TIV28*($I$10+1),2)</f>
        <v>65.489999999999995</v>
      </c>
      <c r="TIX28" s="170">
        <f>TIU28*TIW28</f>
        <v>327.45</v>
      </c>
      <c r="TIY28" s="170" t="s">
        <v>148</v>
      </c>
      <c r="TIZ28" s="170">
        <v>12376</v>
      </c>
      <c r="TJA28" s="170" t="s">
        <v>149</v>
      </c>
      <c r="TJB28" s="170" t="s">
        <v>150</v>
      </c>
      <c r="TJC28" s="170">
        <v>5</v>
      </c>
      <c r="TJD28" s="170">
        <v>12.97</v>
      </c>
      <c r="TJE28" s="170">
        <f>ROUNDDOWN(TJD28*($I$10+1),2)</f>
        <v>65.489999999999995</v>
      </c>
      <c r="TJF28" s="170">
        <f>TJC28*TJE28</f>
        <v>327.45</v>
      </c>
      <c r="TJG28" s="170" t="s">
        <v>148</v>
      </c>
      <c r="TJH28" s="170">
        <v>12376</v>
      </c>
      <c r="TJI28" s="170" t="s">
        <v>149</v>
      </c>
      <c r="TJJ28" s="170" t="s">
        <v>150</v>
      </c>
      <c r="TJK28" s="170">
        <v>5</v>
      </c>
      <c r="TJL28" s="170">
        <v>12.97</v>
      </c>
      <c r="TJM28" s="170">
        <f>ROUNDDOWN(TJL28*($I$10+1),2)</f>
        <v>65.489999999999995</v>
      </c>
      <c r="TJN28" s="170">
        <f>TJK28*TJM28</f>
        <v>327.45</v>
      </c>
      <c r="TJO28" s="170" t="s">
        <v>148</v>
      </c>
      <c r="TJP28" s="170">
        <v>12376</v>
      </c>
      <c r="TJQ28" s="170" t="s">
        <v>149</v>
      </c>
      <c r="TJR28" s="170" t="s">
        <v>150</v>
      </c>
      <c r="TJS28" s="170">
        <v>5</v>
      </c>
      <c r="TJT28" s="170">
        <v>12.97</v>
      </c>
      <c r="TJU28" s="170">
        <f>ROUNDDOWN(TJT28*($I$10+1),2)</f>
        <v>65.489999999999995</v>
      </c>
      <c r="TJV28" s="170">
        <f>TJS28*TJU28</f>
        <v>327.45</v>
      </c>
      <c r="TJW28" s="170" t="s">
        <v>148</v>
      </c>
      <c r="TJX28" s="170">
        <v>12376</v>
      </c>
      <c r="TJY28" s="170" t="s">
        <v>149</v>
      </c>
      <c r="TJZ28" s="170" t="s">
        <v>150</v>
      </c>
      <c r="TKA28" s="170">
        <v>5</v>
      </c>
      <c r="TKB28" s="170">
        <v>12.97</v>
      </c>
      <c r="TKC28" s="170">
        <f>ROUNDDOWN(TKB28*($I$10+1),2)</f>
        <v>65.489999999999995</v>
      </c>
      <c r="TKD28" s="170">
        <f>TKA28*TKC28</f>
        <v>327.45</v>
      </c>
      <c r="TKE28" s="170" t="s">
        <v>148</v>
      </c>
      <c r="TKF28" s="170">
        <v>12376</v>
      </c>
      <c r="TKG28" s="170" t="s">
        <v>149</v>
      </c>
      <c r="TKH28" s="170" t="s">
        <v>150</v>
      </c>
      <c r="TKI28" s="170">
        <v>5</v>
      </c>
      <c r="TKJ28" s="170">
        <v>12.97</v>
      </c>
      <c r="TKK28" s="170">
        <f>ROUNDDOWN(TKJ28*($I$10+1),2)</f>
        <v>65.489999999999995</v>
      </c>
      <c r="TKL28" s="170">
        <f>TKI28*TKK28</f>
        <v>327.45</v>
      </c>
      <c r="TKM28" s="170" t="s">
        <v>148</v>
      </c>
      <c r="TKN28" s="170">
        <v>12376</v>
      </c>
      <c r="TKO28" s="170" t="s">
        <v>149</v>
      </c>
      <c r="TKP28" s="170" t="s">
        <v>150</v>
      </c>
      <c r="TKQ28" s="170">
        <v>5</v>
      </c>
      <c r="TKR28" s="170">
        <v>12.97</v>
      </c>
      <c r="TKS28" s="170">
        <f>ROUNDDOWN(TKR28*($I$10+1),2)</f>
        <v>65.489999999999995</v>
      </c>
      <c r="TKT28" s="170">
        <f>TKQ28*TKS28</f>
        <v>327.45</v>
      </c>
      <c r="TKU28" s="170" t="s">
        <v>148</v>
      </c>
      <c r="TKV28" s="170">
        <v>12376</v>
      </c>
      <c r="TKW28" s="170" t="s">
        <v>149</v>
      </c>
      <c r="TKX28" s="170" t="s">
        <v>150</v>
      </c>
      <c r="TKY28" s="170">
        <v>5</v>
      </c>
      <c r="TKZ28" s="170">
        <v>12.97</v>
      </c>
      <c r="TLA28" s="170">
        <f>ROUNDDOWN(TKZ28*($I$10+1),2)</f>
        <v>65.489999999999995</v>
      </c>
      <c r="TLB28" s="170">
        <f>TKY28*TLA28</f>
        <v>327.45</v>
      </c>
      <c r="TLC28" s="170" t="s">
        <v>148</v>
      </c>
      <c r="TLD28" s="170">
        <v>12376</v>
      </c>
      <c r="TLE28" s="170" t="s">
        <v>149</v>
      </c>
      <c r="TLF28" s="170" t="s">
        <v>150</v>
      </c>
      <c r="TLG28" s="170">
        <v>5</v>
      </c>
      <c r="TLH28" s="170">
        <v>12.97</v>
      </c>
      <c r="TLI28" s="170">
        <f>ROUNDDOWN(TLH28*($I$10+1),2)</f>
        <v>65.489999999999995</v>
      </c>
      <c r="TLJ28" s="170">
        <f>TLG28*TLI28</f>
        <v>327.45</v>
      </c>
      <c r="TLK28" s="170" t="s">
        <v>148</v>
      </c>
      <c r="TLL28" s="170">
        <v>12376</v>
      </c>
      <c r="TLM28" s="170" t="s">
        <v>149</v>
      </c>
      <c r="TLN28" s="170" t="s">
        <v>150</v>
      </c>
      <c r="TLO28" s="170">
        <v>5</v>
      </c>
      <c r="TLP28" s="170">
        <v>12.97</v>
      </c>
      <c r="TLQ28" s="170">
        <f>ROUNDDOWN(TLP28*($I$10+1),2)</f>
        <v>65.489999999999995</v>
      </c>
      <c r="TLR28" s="170">
        <f>TLO28*TLQ28</f>
        <v>327.45</v>
      </c>
      <c r="TLS28" s="170" t="s">
        <v>148</v>
      </c>
      <c r="TLT28" s="170">
        <v>12376</v>
      </c>
      <c r="TLU28" s="170" t="s">
        <v>149</v>
      </c>
      <c r="TLV28" s="170" t="s">
        <v>150</v>
      </c>
      <c r="TLW28" s="170">
        <v>5</v>
      </c>
      <c r="TLX28" s="170">
        <v>12.97</v>
      </c>
      <c r="TLY28" s="170">
        <f>ROUNDDOWN(TLX28*($I$10+1),2)</f>
        <v>65.489999999999995</v>
      </c>
      <c r="TLZ28" s="170">
        <f>TLW28*TLY28</f>
        <v>327.45</v>
      </c>
      <c r="TMA28" s="170" t="s">
        <v>148</v>
      </c>
      <c r="TMB28" s="170">
        <v>12376</v>
      </c>
      <c r="TMC28" s="170" t="s">
        <v>149</v>
      </c>
      <c r="TMD28" s="170" t="s">
        <v>150</v>
      </c>
      <c r="TME28" s="170">
        <v>5</v>
      </c>
      <c r="TMF28" s="170">
        <v>12.97</v>
      </c>
      <c r="TMG28" s="170">
        <f>ROUNDDOWN(TMF28*($I$10+1),2)</f>
        <v>65.489999999999995</v>
      </c>
      <c r="TMH28" s="170">
        <f>TME28*TMG28</f>
        <v>327.45</v>
      </c>
      <c r="TMI28" s="170" t="s">
        <v>148</v>
      </c>
      <c r="TMJ28" s="170">
        <v>12376</v>
      </c>
      <c r="TMK28" s="170" t="s">
        <v>149</v>
      </c>
      <c r="TML28" s="170" t="s">
        <v>150</v>
      </c>
      <c r="TMM28" s="170">
        <v>5</v>
      </c>
      <c r="TMN28" s="170">
        <v>12.97</v>
      </c>
      <c r="TMO28" s="170">
        <f>ROUNDDOWN(TMN28*($I$10+1),2)</f>
        <v>65.489999999999995</v>
      </c>
      <c r="TMP28" s="170">
        <f>TMM28*TMO28</f>
        <v>327.45</v>
      </c>
      <c r="TMQ28" s="170" t="s">
        <v>148</v>
      </c>
      <c r="TMR28" s="170">
        <v>12376</v>
      </c>
      <c r="TMS28" s="170" t="s">
        <v>149</v>
      </c>
      <c r="TMT28" s="170" t="s">
        <v>150</v>
      </c>
      <c r="TMU28" s="170">
        <v>5</v>
      </c>
      <c r="TMV28" s="170">
        <v>12.97</v>
      </c>
      <c r="TMW28" s="170">
        <f>ROUNDDOWN(TMV28*($I$10+1),2)</f>
        <v>65.489999999999995</v>
      </c>
      <c r="TMX28" s="170">
        <f>TMU28*TMW28</f>
        <v>327.45</v>
      </c>
      <c r="TMY28" s="170" t="s">
        <v>148</v>
      </c>
      <c r="TMZ28" s="170">
        <v>12376</v>
      </c>
      <c r="TNA28" s="170" t="s">
        <v>149</v>
      </c>
      <c r="TNB28" s="170" t="s">
        <v>150</v>
      </c>
      <c r="TNC28" s="170">
        <v>5</v>
      </c>
      <c r="TND28" s="170">
        <v>12.97</v>
      </c>
      <c r="TNE28" s="170">
        <f>ROUNDDOWN(TND28*($I$10+1),2)</f>
        <v>65.489999999999995</v>
      </c>
      <c r="TNF28" s="170">
        <f>TNC28*TNE28</f>
        <v>327.45</v>
      </c>
      <c r="TNG28" s="170" t="s">
        <v>148</v>
      </c>
      <c r="TNH28" s="170">
        <v>12376</v>
      </c>
      <c r="TNI28" s="170" t="s">
        <v>149</v>
      </c>
      <c r="TNJ28" s="170" t="s">
        <v>150</v>
      </c>
      <c r="TNK28" s="170">
        <v>5</v>
      </c>
      <c r="TNL28" s="170">
        <v>12.97</v>
      </c>
      <c r="TNM28" s="170">
        <f>ROUNDDOWN(TNL28*($I$10+1),2)</f>
        <v>65.489999999999995</v>
      </c>
      <c r="TNN28" s="170">
        <f>TNK28*TNM28</f>
        <v>327.45</v>
      </c>
      <c r="TNO28" s="170" t="s">
        <v>148</v>
      </c>
      <c r="TNP28" s="170">
        <v>12376</v>
      </c>
      <c r="TNQ28" s="170" t="s">
        <v>149</v>
      </c>
      <c r="TNR28" s="170" t="s">
        <v>150</v>
      </c>
      <c r="TNS28" s="170">
        <v>5</v>
      </c>
      <c r="TNT28" s="170">
        <v>12.97</v>
      </c>
      <c r="TNU28" s="170">
        <f>ROUNDDOWN(TNT28*($I$10+1),2)</f>
        <v>65.489999999999995</v>
      </c>
      <c r="TNV28" s="170">
        <f>TNS28*TNU28</f>
        <v>327.45</v>
      </c>
      <c r="TNW28" s="170" t="s">
        <v>148</v>
      </c>
      <c r="TNX28" s="170">
        <v>12376</v>
      </c>
      <c r="TNY28" s="170" t="s">
        <v>149</v>
      </c>
      <c r="TNZ28" s="170" t="s">
        <v>150</v>
      </c>
      <c r="TOA28" s="170">
        <v>5</v>
      </c>
      <c r="TOB28" s="170">
        <v>12.97</v>
      </c>
      <c r="TOC28" s="170">
        <f>ROUNDDOWN(TOB28*($I$10+1),2)</f>
        <v>65.489999999999995</v>
      </c>
      <c r="TOD28" s="170">
        <f>TOA28*TOC28</f>
        <v>327.45</v>
      </c>
      <c r="TOE28" s="170" t="s">
        <v>148</v>
      </c>
      <c r="TOF28" s="170">
        <v>12376</v>
      </c>
      <c r="TOG28" s="170" t="s">
        <v>149</v>
      </c>
      <c r="TOH28" s="170" t="s">
        <v>150</v>
      </c>
      <c r="TOI28" s="170">
        <v>5</v>
      </c>
      <c r="TOJ28" s="170">
        <v>12.97</v>
      </c>
      <c r="TOK28" s="170">
        <f>ROUNDDOWN(TOJ28*($I$10+1),2)</f>
        <v>65.489999999999995</v>
      </c>
      <c r="TOL28" s="170">
        <f>TOI28*TOK28</f>
        <v>327.45</v>
      </c>
      <c r="TOM28" s="170" t="s">
        <v>148</v>
      </c>
      <c r="TON28" s="170">
        <v>12376</v>
      </c>
      <c r="TOO28" s="170" t="s">
        <v>149</v>
      </c>
      <c r="TOP28" s="170" t="s">
        <v>150</v>
      </c>
      <c r="TOQ28" s="170">
        <v>5</v>
      </c>
      <c r="TOR28" s="170">
        <v>12.97</v>
      </c>
      <c r="TOS28" s="170">
        <f>ROUNDDOWN(TOR28*($I$10+1),2)</f>
        <v>65.489999999999995</v>
      </c>
      <c r="TOT28" s="170">
        <f>TOQ28*TOS28</f>
        <v>327.45</v>
      </c>
      <c r="TOU28" s="170" t="s">
        <v>148</v>
      </c>
      <c r="TOV28" s="170">
        <v>12376</v>
      </c>
      <c r="TOW28" s="170" t="s">
        <v>149</v>
      </c>
      <c r="TOX28" s="170" t="s">
        <v>150</v>
      </c>
      <c r="TOY28" s="170">
        <v>5</v>
      </c>
      <c r="TOZ28" s="170">
        <v>12.97</v>
      </c>
      <c r="TPA28" s="170">
        <f>ROUNDDOWN(TOZ28*($I$10+1),2)</f>
        <v>65.489999999999995</v>
      </c>
      <c r="TPB28" s="170">
        <f>TOY28*TPA28</f>
        <v>327.45</v>
      </c>
      <c r="TPC28" s="170" t="s">
        <v>148</v>
      </c>
      <c r="TPD28" s="170">
        <v>12376</v>
      </c>
      <c r="TPE28" s="170" t="s">
        <v>149</v>
      </c>
      <c r="TPF28" s="170" t="s">
        <v>150</v>
      </c>
      <c r="TPG28" s="170">
        <v>5</v>
      </c>
      <c r="TPH28" s="170">
        <v>12.97</v>
      </c>
      <c r="TPI28" s="170">
        <f>ROUNDDOWN(TPH28*($I$10+1),2)</f>
        <v>65.489999999999995</v>
      </c>
      <c r="TPJ28" s="170">
        <f>TPG28*TPI28</f>
        <v>327.45</v>
      </c>
      <c r="TPK28" s="170" t="s">
        <v>148</v>
      </c>
      <c r="TPL28" s="170">
        <v>12376</v>
      </c>
      <c r="TPM28" s="170" t="s">
        <v>149</v>
      </c>
      <c r="TPN28" s="170" t="s">
        <v>150</v>
      </c>
      <c r="TPO28" s="170">
        <v>5</v>
      </c>
      <c r="TPP28" s="170">
        <v>12.97</v>
      </c>
      <c r="TPQ28" s="170">
        <f>ROUNDDOWN(TPP28*($I$10+1),2)</f>
        <v>65.489999999999995</v>
      </c>
      <c r="TPR28" s="170">
        <f>TPO28*TPQ28</f>
        <v>327.45</v>
      </c>
      <c r="TPS28" s="170" t="s">
        <v>148</v>
      </c>
      <c r="TPT28" s="170">
        <v>12376</v>
      </c>
      <c r="TPU28" s="170" t="s">
        <v>149</v>
      </c>
      <c r="TPV28" s="170" t="s">
        <v>150</v>
      </c>
      <c r="TPW28" s="170">
        <v>5</v>
      </c>
      <c r="TPX28" s="170">
        <v>12.97</v>
      </c>
      <c r="TPY28" s="170">
        <f>ROUNDDOWN(TPX28*($I$10+1),2)</f>
        <v>65.489999999999995</v>
      </c>
      <c r="TPZ28" s="170">
        <f>TPW28*TPY28</f>
        <v>327.45</v>
      </c>
      <c r="TQA28" s="170" t="s">
        <v>148</v>
      </c>
      <c r="TQB28" s="170">
        <v>12376</v>
      </c>
      <c r="TQC28" s="170" t="s">
        <v>149</v>
      </c>
      <c r="TQD28" s="170" t="s">
        <v>150</v>
      </c>
      <c r="TQE28" s="170">
        <v>5</v>
      </c>
      <c r="TQF28" s="170">
        <v>12.97</v>
      </c>
      <c r="TQG28" s="170">
        <f>ROUNDDOWN(TQF28*($I$10+1),2)</f>
        <v>65.489999999999995</v>
      </c>
      <c r="TQH28" s="170">
        <f>TQE28*TQG28</f>
        <v>327.45</v>
      </c>
      <c r="TQI28" s="170" t="s">
        <v>148</v>
      </c>
      <c r="TQJ28" s="170">
        <v>12376</v>
      </c>
      <c r="TQK28" s="170" t="s">
        <v>149</v>
      </c>
      <c r="TQL28" s="170" t="s">
        <v>150</v>
      </c>
      <c r="TQM28" s="170">
        <v>5</v>
      </c>
      <c r="TQN28" s="170">
        <v>12.97</v>
      </c>
      <c r="TQO28" s="170">
        <f>ROUNDDOWN(TQN28*($I$10+1),2)</f>
        <v>65.489999999999995</v>
      </c>
      <c r="TQP28" s="170">
        <f>TQM28*TQO28</f>
        <v>327.45</v>
      </c>
      <c r="TQQ28" s="170" t="s">
        <v>148</v>
      </c>
      <c r="TQR28" s="170">
        <v>12376</v>
      </c>
      <c r="TQS28" s="170" t="s">
        <v>149</v>
      </c>
      <c r="TQT28" s="170" t="s">
        <v>150</v>
      </c>
      <c r="TQU28" s="170">
        <v>5</v>
      </c>
      <c r="TQV28" s="170">
        <v>12.97</v>
      </c>
      <c r="TQW28" s="170">
        <f>ROUNDDOWN(TQV28*($I$10+1),2)</f>
        <v>65.489999999999995</v>
      </c>
      <c r="TQX28" s="170">
        <f>TQU28*TQW28</f>
        <v>327.45</v>
      </c>
      <c r="TQY28" s="170" t="s">
        <v>148</v>
      </c>
      <c r="TQZ28" s="170">
        <v>12376</v>
      </c>
      <c r="TRA28" s="170" t="s">
        <v>149</v>
      </c>
      <c r="TRB28" s="170" t="s">
        <v>150</v>
      </c>
      <c r="TRC28" s="170">
        <v>5</v>
      </c>
      <c r="TRD28" s="170">
        <v>12.97</v>
      </c>
      <c r="TRE28" s="170">
        <f>ROUNDDOWN(TRD28*($I$10+1),2)</f>
        <v>65.489999999999995</v>
      </c>
      <c r="TRF28" s="170">
        <f>TRC28*TRE28</f>
        <v>327.45</v>
      </c>
      <c r="TRG28" s="170" t="s">
        <v>148</v>
      </c>
      <c r="TRH28" s="170">
        <v>12376</v>
      </c>
      <c r="TRI28" s="170" t="s">
        <v>149</v>
      </c>
      <c r="TRJ28" s="170" t="s">
        <v>150</v>
      </c>
      <c r="TRK28" s="170">
        <v>5</v>
      </c>
      <c r="TRL28" s="170">
        <v>12.97</v>
      </c>
      <c r="TRM28" s="170">
        <f>ROUNDDOWN(TRL28*($I$10+1),2)</f>
        <v>65.489999999999995</v>
      </c>
      <c r="TRN28" s="170">
        <f>TRK28*TRM28</f>
        <v>327.45</v>
      </c>
      <c r="TRO28" s="170" t="s">
        <v>148</v>
      </c>
      <c r="TRP28" s="170">
        <v>12376</v>
      </c>
      <c r="TRQ28" s="170" t="s">
        <v>149</v>
      </c>
      <c r="TRR28" s="170" t="s">
        <v>150</v>
      </c>
      <c r="TRS28" s="170">
        <v>5</v>
      </c>
      <c r="TRT28" s="170">
        <v>12.97</v>
      </c>
      <c r="TRU28" s="170">
        <f>ROUNDDOWN(TRT28*($I$10+1),2)</f>
        <v>65.489999999999995</v>
      </c>
      <c r="TRV28" s="170">
        <f>TRS28*TRU28</f>
        <v>327.45</v>
      </c>
      <c r="TRW28" s="170" t="s">
        <v>148</v>
      </c>
      <c r="TRX28" s="170">
        <v>12376</v>
      </c>
      <c r="TRY28" s="170" t="s">
        <v>149</v>
      </c>
      <c r="TRZ28" s="170" t="s">
        <v>150</v>
      </c>
      <c r="TSA28" s="170">
        <v>5</v>
      </c>
      <c r="TSB28" s="170">
        <v>12.97</v>
      </c>
      <c r="TSC28" s="170">
        <f>ROUNDDOWN(TSB28*($I$10+1),2)</f>
        <v>65.489999999999995</v>
      </c>
      <c r="TSD28" s="170">
        <f>TSA28*TSC28</f>
        <v>327.45</v>
      </c>
      <c r="TSE28" s="170" t="s">
        <v>148</v>
      </c>
      <c r="TSF28" s="170">
        <v>12376</v>
      </c>
      <c r="TSG28" s="170" t="s">
        <v>149</v>
      </c>
      <c r="TSH28" s="170" t="s">
        <v>150</v>
      </c>
      <c r="TSI28" s="170">
        <v>5</v>
      </c>
      <c r="TSJ28" s="170">
        <v>12.97</v>
      </c>
      <c r="TSK28" s="170">
        <f>ROUNDDOWN(TSJ28*($I$10+1),2)</f>
        <v>65.489999999999995</v>
      </c>
      <c r="TSL28" s="170">
        <f>TSI28*TSK28</f>
        <v>327.45</v>
      </c>
      <c r="TSM28" s="170" t="s">
        <v>148</v>
      </c>
      <c r="TSN28" s="170">
        <v>12376</v>
      </c>
      <c r="TSO28" s="170" t="s">
        <v>149</v>
      </c>
      <c r="TSP28" s="170" t="s">
        <v>150</v>
      </c>
      <c r="TSQ28" s="170">
        <v>5</v>
      </c>
      <c r="TSR28" s="170">
        <v>12.97</v>
      </c>
      <c r="TSS28" s="170">
        <f>ROUNDDOWN(TSR28*($I$10+1),2)</f>
        <v>65.489999999999995</v>
      </c>
      <c r="TST28" s="170">
        <f>TSQ28*TSS28</f>
        <v>327.45</v>
      </c>
      <c r="TSU28" s="170" t="s">
        <v>148</v>
      </c>
      <c r="TSV28" s="170">
        <v>12376</v>
      </c>
      <c r="TSW28" s="170" t="s">
        <v>149</v>
      </c>
      <c r="TSX28" s="170" t="s">
        <v>150</v>
      </c>
      <c r="TSY28" s="170">
        <v>5</v>
      </c>
      <c r="TSZ28" s="170">
        <v>12.97</v>
      </c>
      <c r="TTA28" s="170">
        <f>ROUNDDOWN(TSZ28*($I$10+1),2)</f>
        <v>65.489999999999995</v>
      </c>
      <c r="TTB28" s="170">
        <f>TSY28*TTA28</f>
        <v>327.45</v>
      </c>
      <c r="TTC28" s="170" t="s">
        <v>148</v>
      </c>
      <c r="TTD28" s="170">
        <v>12376</v>
      </c>
      <c r="TTE28" s="170" t="s">
        <v>149</v>
      </c>
      <c r="TTF28" s="170" t="s">
        <v>150</v>
      </c>
      <c r="TTG28" s="170">
        <v>5</v>
      </c>
      <c r="TTH28" s="170">
        <v>12.97</v>
      </c>
      <c r="TTI28" s="170">
        <f>ROUNDDOWN(TTH28*($I$10+1),2)</f>
        <v>65.489999999999995</v>
      </c>
      <c r="TTJ28" s="170">
        <f>TTG28*TTI28</f>
        <v>327.45</v>
      </c>
      <c r="TTK28" s="170" t="s">
        <v>148</v>
      </c>
      <c r="TTL28" s="170">
        <v>12376</v>
      </c>
      <c r="TTM28" s="170" t="s">
        <v>149</v>
      </c>
      <c r="TTN28" s="170" t="s">
        <v>150</v>
      </c>
      <c r="TTO28" s="170">
        <v>5</v>
      </c>
      <c r="TTP28" s="170">
        <v>12.97</v>
      </c>
      <c r="TTQ28" s="170">
        <f>ROUNDDOWN(TTP28*($I$10+1),2)</f>
        <v>65.489999999999995</v>
      </c>
      <c r="TTR28" s="170">
        <f>TTO28*TTQ28</f>
        <v>327.45</v>
      </c>
      <c r="TTS28" s="170" t="s">
        <v>148</v>
      </c>
      <c r="TTT28" s="170">
        <v>12376</v>
      </c>
      <c r="TTU28" s="170" t="s">
        <v>149</v>
      </c>
      <c r="TTV28" s="170" t="s">
        <v>150</v>
      </c>
      <c r="TTW28" s="170">
        <v>5</v>
      </c>
      <c r="TTX28" s="170">
        <v>12.97</v>
      </c>
      <c r="TTY28" s="170">
        <f>ROUNDDOWN(TTX28*($I$10+1),2)</f>
        <v>65.489999999999995</v>
      </c>
      <c r="TTZ28" s="170">
        <f>TTW28*TTY28</f>
        <v>327.45</v>
      </c>
      <c r="TUA28" s="170" t="s">
        <v>148</v>
      </c>
      <c r="TUB28" s="170">
        <v>12376</v>
      </c>
      <c r="TUC28" s="170" t="s">
        <v>149</v>
      </c>
      <c r="TUD28" s="170" t="s">
        <v>150</v>
      </c>
      <c r="TUE28" s="170">
        <v>5</v>
      </c>
      <c r="TUF28" s="170">
        <v>12.97</v>
      </c>
      <c r="TUG28" s="170">
        <f>ROUNDDOWN(TUF28*($I$10+1),2)</f>
        <v>65.489999999999995</v>
      </c>
      <c r="TUH28" s="170">
        <f>TUE28*TUG28</f>
        <v>327.45</v>
      </c>
      <c r="TUI28" s="170" t="s">
        <v>148</v>
      </c>
      <c r="TUJ28" s="170">
        <v>12376</v>
      </c>
      <c r="TUK28" s="170" t="s">
        <v>149</v>
      </c>
      <c r="TUL28" s="170" t="s">
        <v>150</v>
      </c>
      <c r="TUM28" s="170">
        <v>5</v>
      </c>
      <c r="TUN28" s="170">
        <v>12.97</v>
      </c>
      <c r="TUO28" s="170">
        <f>ROUNDDOWN(TUN28*($I$10+1),2)</f>
        <v>65.489999999999995</v>
      </c>
      <c r="TUP28" s="170">
        <f>TUM28*TUO28</f>
        <v>327.45</v>
      </c>
      <c r="TUQ28" s="170" t="s">
        <v>148</v>
      </c>
      <c r="TUR28" s="170">
        <v>12376</v>
      </c>
      <c r="TUS28" s="170" t="s">
        <v>149</v>
      </c>
      <c r="TUT28" s="170" t="s">
        <v>150</v>
      </c>
      <c r="TUU28" s="170">
        <v>5</v>
      </c>
      <c r="TUV28" s="170">
        <v>12.97</v>
      </c>
      <c r="TUW28" s="170">
        <f>ROUNDDOWN(TUV28*($I$10+1),2)</f>
        <v>65.489999999999995</v>
      </c>
      <c r="TUX28" s="170">
        <f>TUU28*TUW28</f>
        <v>327.45</v>
      </c>
      <c r="TUY28" s="170" t="s">
        <v>148</v>
      </c>
      <c r="TUZ28" s="170">
        <v>12376</v>
      </c>
      <c r="TVA28" s="170" t="s">
        <v>149</v>
      </c>
      <c r="TVB28" s="170" t="s">
        <v>150</v>
      </c>
      <c r="TVC28" s="170">
        <v>5</v>
      </c>
      <c r="TVD28" s="170">
        <v>12.97</v>
      </c>
      <c r="TVE28" s="170">
        <f>ROUNDDOWN(TVD28*($I$10+1),2)</f>
        <v>65.489999999999995</v>
      </c>
      <c r="TVF28" s="170">
        <f>TVC28*TVE28</f>
        <v>327.45</v>
      </c>
      <c r="TVG28" s="170" t="s">
        <v>148</v>
      </c>
      <c r="TVH28" s="170">
        <v>12376</v>
      </c>
      <c r="TVI28" s="170" t="s">
        <v>149</v>
      </c>
      <c r="TVJ28" s="170" t="s">
        <v>150</v>
      </c>
      <c r="TVK28" s="170">
        <v>5</v>
      </c>
      <c r="TVL28" s="170">
        <v>12.97</v>
      </c>
      <c r="TVM28" s="170">
        <f>ROUNDDOWN(TVL28*($I$10+1),2)</f>
        <v>65.489999999999995</v>
      </c>
      <c r="TVN28" s="170">
        <f>TVK28*TVM28</f>
        <v>327.45</v>
      </c>
      <c r="TVO28" s="170" t="s">
        <v>148</v>
      </c>
      <c r="TVP28" s="170">
        <v>12376</v>
      </c>
      <c r="TVQ28" s="170" t="s">
        <v>149</v>
      </c>
      <c r="TVR28" s="170" t="s">
        <v>150</v>
      </c>
      <c r="TVS28" s="170">
        <v>5</v>
      </c>
      <c r="TVT28" s="170">
        <v>12.97</v>
      </c>
      <c r="TVU28" s="170">
        <f>ROUNDDOWN(TVT28*($I$10+1),2)</f>
        <v>65.489999999999995</v>
      </c>
      <c r="TVV28" s="170">
        <f>TVS28*TVU28</f>
        <v>327.45</v>
      </c>
      <c r="TVW28" s="170" t="s">
        <v>148</v>
      </c>
      <c r="TVX28" s="170">
        <v>12376</v>
      </c>
      <c r="TVY28" s="170" t="s">
        <v>149</v>
      </c>
      <c r="TVZ28" s="170" t="s">
        <v>150</v>
      </c>
      <c r="TWA28" s="170">
        <v>5</v>
      </c>
      <c r="TWB28" s="170">
        <v>12.97</v>
      </c>
      <c r="TWC28" s="170">
        <f>ROUNDDOWN(TWB28*($I$10+1),2)</f>
        <v>65.489999999999995</v>
      </c>
      <c r="TWD28" s="170">
        <f>TWA28*TWC28</f>
        <v>327.45</v>
      </c>
      <c r="TWE28" s="170" t="s">
        <v>148</v>
      </c>
      <c r="TWF28" s="170">
        <v>12376</v>
      </c>
      <c r="TWG28" s="170" t="s">
        <v>149</v>
      </c>
      <c r="TWH28" s="170" t="s">
        <v>150</v>
      </c>
      <c r="TWI28" s="170">
        <v>5</v>
      </c>
      <c r="TWJ28" s="170">
        <v>12.97</v>
      </c>
      <c r="TWK28" s="170">
        <f>ROUNDDOWN(TWJ28*($I$10+1),2)</f>
        <v>65.489999999999995</v>
      </c>
      <c r="TWL28" s="170">
        <f>TWI28*TWK28</f>
        <v>327.45</v>
      </c>
      <c r="TWM28" s="170" t="s">
        <v>148</v>
      </c>
      <c r="TWN28" s="170">
        <v>12376</v>
      </c>
      <c r="TWO28" s="170" t="s">
        <v>149</v>
      </c>
      <c r="TWP28" s="170" t="s">
        <v>150</v>
      </c>
      <c r="TWQ28" s="170">
        <v>5</v>
      </c>
      <c r="TWR28" s="170">
        <v>12.97</v>
      </c>
      <c r="TWS28" s="170">
        <f>ROUNDDOWN(TWR28*($I$10+1),2)</f>
        <v>65.489999999999995</v>
      </c>
      <c r="TWT28" s="170">
        <f>TWQ28*TWS28</f>
        <v>327.45</v>
      </c>
      <c r="TWU28" s="170" t="s">
        <v>148</v>
      </c>
      <c r="TWV28" s="170">
        <v>12376</v>
      </c>
      <c r="TWW28" s="170" t="s">
        <v>149</v>
      </c>
      <c r="TWX28" s="170" t="s">
        <v>150</v>
      </c>
      <c r="TWY28" s="170">
        <v>5</v>
      </c>
      <c r="TWZ28" s="170">
        <v>12.97</v>
      </c>
      <c r="TXA28" s="170">
        <f>ROUNDDOWN(TWZ28*($I$10+1),2)</f>
        <v>65.489999999999995</v>
      </c>
      <c r="TXB28" s="170">
        <f>TWY28*TXA28</f>
        <v>327.45</v>
      </c>
      <c r="TXC28" s="170" t="s">
        <v>148</v>
      </c>
      <c r="TXD28" s="170">
        <v>12376</v>
      </c>
      <c r="TXE28" s="170" t="s">
        <v>149</v>
      </c>
      <c r="TXF28" s="170" t="s">
        <v>150</v>
      </c>
      <c r="TXG28" s="170">
        <v>5</v>
      </c>
      <c r="TXH28" s="170">
        <v>12.97</v>
      </c>
      <c r="TXI28" s="170">
        <f>ROUNDDOWN(TXH28*($I$10+1),2)</f>
        <v>65.489999999999995</v>
      </c>
      <c r="TXJ28" s="170">
        <f>TXG28*TXI28</f>
        <v>327.45</v>
      </c>
      <c r="TXK28" s="170" t="s">
        <v>148</v>
      </c>
      <c r="TXL28" s="170">
        <v>12376</v>
      </c>
      <c r="TXM28" s="170" t="s">
        <v>149</v>
      </c>
      <c r="TXN28" s="170" t="s">
        <v>150</v>
      </c>
      <c r="TXO28" s="170">
        <v>5</v>
      </c>
      <c r="TXP28" s="170">
        <v>12.97</v>
      </c>
      <c r="TXQ28" s="170">
        <f>ROUNDDOWN(TXP28*($I$10+1),2)</f>
        <v>65.489999999999995</v>
      </c>
      <c r="TXR28" s="170">
        <f>TXO28*TXQ28</f>
        <v>327.45</v>
      </c>
      <c r="TXS28" s="170" t="s">
        <v>148</v>
      </c>
      <c r="TXT28" s="170">
        <v>12376</v>
      </c>
      <c r="TXU28" s="170" t="s">
        <v>149</v>
      </c>
      <c r="TXV28" s="170" t="s">
        <v>150</v>
      </c>
      <c r="TXW28" s="170">
        <v>5</v>
      </c>
      <c r="TXX28" s="170">
        <v>12.97</v>
      </c>
      <c r="TXY28" s="170">
        <f>ROUNDDOWN(TXX28*($I$10+1),2)</f>
        <v>65.489999999999995</v>
      </c>
      <c r="TXZ28" s="170">
        <f>TXW28*TXY28</f>
        <v>327.45</v>
      </c>
      <c r="TYA28" s="170" t="s">
        <v>148</v>
      </c>
      <c r="TYB28" s="170">
        <v>12376</v>
      </c>
      <c r="TYC28" s="170" t="s">
        <v>149</v>
      </c>
      <c r="TYD28" s="170" t="s">
        <v>150</v>
      </c>
      <c r="TYE28" s="170">
        <v>5</v>
      </c>
      <c r="TYF28" s="170">
        <v>12.97</v>
      </c>
      <c r="TYG28" s="170">
        <f>ROUNDDOWN(TYF28*($I$10+1),2)</f>
        <v>65.489999999999995</v>
      </c>
      <c r="TYH28" s="170">
        <f>TYE28*TYG28</f>
        <v>327.45</v>
      </c>
      <c r="TYI28" s="170" t="s">
        <v>148</v>
      </c>
      <c r="TYJ28" s="170">
        <v>12376</v>
      </c>
      <c r="TYK28" s="170" t="s">
        <v>149</v>
      </c>
      <c r="TYL28" s="170" t="s">
        <v>150</v>
      </c>
      <c r="TYM28" s="170">
        <v>5</v>
      </c>
      <c r="TYN28" s="170">
        <v>12.97</v>
      </c>
      <c r="TYO28" s="170">
        <f>ROUNDDOWN(TYN28*($I$10+1),2)</f>
        <v>65.489999999999995</v>
      </c>
      <c r="TYP28" s="170">
        <f>TYM28*TYO28</f>
        <v>327.45</v>
      </c>
      <c r="TYQ28" s="170" t="s">
        <v>148</v>
      </c>
      <c r="TYR28" s="170">
        <v>12376</v>
      </c>
      <c r="TYS28" s="170" t="s">
        <v>149</v>
      </c>
      <c r="TYT28" s="170" t="s">
        <v>150</v>
      </c>
      <c r="TYU28" s="170">
        <v>5</v>
      </c>
      <c r="TYV28" s="170">
        <v>12.97</v>
      </c>
      <c r="TYW28" s="170">
        <f>ROUNDDOWN(TYV28*($I$10+1),2)</f>
        <v>65.489999999999995</v>
      </c>
      <c r="TYX28" s="170">
        <f>TYU28*TYW28</f>
        <v>327.45</v>
      </c>
      <c r="TYY28" s="170" t="s">
        <v>148</v>
      </c>
      <c r="TYZ28" s="170">
        <v>12376</v>
      </c>
      <c r="TZA28" s="170" t="s">
        <v>149</v>
      </c>
      <c r="TZB28" s="170" t="s">
        <v>150</v>
      </c>
      <c r="TZC28" s="170">
        <v>5</v>
      </c>
      <c r="TZD28" s="170">
        <v>12.97</v>
      </c>
      <c r="TZE28" s="170">
        <f>ROUNDDOWN(TZD28*($I$10+1),2)</f>
        <v>65.489999999999995</v>
      </c>
      <c r="TZF28" s="170">
        <f>TZC28*TZE28</f>
        <v>327.45</v>
      </c>
      <c r="TZG28" s="170" t="s">
        <v>148</v>
      </c>
      <c r="TZH28" s="170">
        <v>12376</v>
      </c>
      <c r="TZI28" s="170" t="s">
        <v>149</v>
      </c>
      <c r="TZJ28" s="170" t="s">
        <v>150</v>
      </c>
      <c r="TZK28" s="170">
        <v>5</v>
      </c>
      <c r="TZL28" s="170">
        <v>12.97</v>
      </c>
      <c r="TZM28" s="170">
        <f>ROUNDDOWN(TZL28*($I$10+1),2)</f>
        <v>65.489999999999995</v>
      </c>
      <c r="TZN28" s="170">
        <f>TZK28*TZM28</f>
        <v>327.45</v>
      </c>
      <c r="TZO28" s="170" t="s">
        <v>148</v>
      </c>
      <c r="TZP28" s="170">
        <v>12376</v>
      </c>
      <c r="TZQ28" s="170" t="s">
        <v>149</v>
      </c>
      <c r="TZR28" s="170" t="s">
        <v>150</v>
      </c>
      <c r="TZS28" s="170">
        <v>5</v>
      </c>
      <c r="TZT28" s="170">
        <v>12.97</v>
      </c>
      <c r="TZU28" s="170">
        <f>ROUNDDOWN(TZT28*($I$10+1),2)</f>
        <v>65.489999999999995</v>
      </c>
      <c r="TZV28" s="170">
        <f>TZS28*TZU28</f>
        <v>327.45</v>
      </c>
      <c r="TZW28" s="170" t="s">
        <v>148</v>
      </c>
      <c r="TZX28" s="170">
        <v>12376</v>
      </c>
      <c r="TZY28" s="170" t="s">
        <v>149</v>
      </c>
      <c r="TZZ28" s="170" t="s">
        <v>150</v>
      </c>
      <c r="UAA28" s="170">
        <v>5</v>
      </c>
      <c r="UAB28" s="170">
        <v>12.97</v>
      </c>
      <c r="UAC28" s="170">
        <f>ROUNDDOWN(UAB28*($I$10+1),2)</f>
        <v>65.489999999999995</v>
      </c>
      <c r="UAD28" s="170">
        <f>UAA28*UAC28</f>
        <v>327.45</v>
      </c>
      <c r="UAE28" s="170" t="s">
        <v>148</v>
      </c>
      <c r="UAF28" s="170">
        <v>12376</v>
      </c>
      <c r="UAG28" s="170" t="s">
        <v>149</v>
      </c>
      <c r="UAH28" s="170" t="s">
        <v>150</v>
      </c>
      <c r="UAI28" s="170">
        <v>5</v>
      </c>
      <c r="UAJ28" s="170">
        <v>12.97</v>
      </c>
      <c r="UAK28" s="170">
        <f>ROUNDDOWN(UAJ28*($I$10+1),2)</f>
        <v>65.489999999999995</v>
      </c>
      <c r="UAL28" s="170">
        <f>UAI28*UAK28</f>
        <v>327.45</v>
      </c>
      <c r="UAM28" s="170" t="s">
        <v>148</v>
      </c>
      <c r="UAN28" s="170">
        <v>12376</v>
      </c>
      <c r="UAO28" s="170" t="s">
        <v>149</v>
      </c>
      <c r="UAP28" s="170" t="s">
        <v>150</v>
      </c>
      <c r="UAQ28" s="170">
        <v>5</v>
      </c>
      <c r="UAR28" s="170">
        <v>12.97</v>
      </c>
      <c r="UAS28" s="170">
        <f>ROUNDDOWN(UAR28*($I$10+1),2)</f>
        <v>65.489999999999995</v>
      </c>
      <c r="UAT28" s="170">
        <f>UAQ28*UAS28</f>
        <v>327.45</v>
      </c>
      <c r="UAU28" s="170" t="s">
        <v>148</v>
      </c>
      <c r="UAV28" s="170">
        <v>12376</v>
      </c>
      <c r="UAW28" s="170" t="s">
        <v>149</v>
      </c>
      <c r="UAX28" s="170" t="s">
        <v>150</v>
      </c>
      <c r="UAY28" s="170">
        <v>5</v>
      </c>
      <c r="UAZ28" s="170">
        <v>12.97</v>
      </c>
      <c r="UBA28" s="170">
        <f>ROUNDDOWN(UAZ28*($I$10+1),2)</f>
        <v>65.489999999999995</v>
      </c>
      <c r="UBB28" s="170">
        <f>UAY28*UBA28</f>
        <v>327.45</v>
      </c>
      <c r="UBC28" s="170" t="s">
        <v>148</v>
      </c>
      <c r="UBD28" s="170">
        <v>12376</v>
      </c>
      <c r="UBE28" s="170" t="s">
        <v>149</v>
      </c>
      <c r="UBF28" s="170" t="s">
        <v>150</v>
      </c>
      <c r="UBG28" s="170">
        <v>5</v>
      </c>
      <c r="UBH28" s="170">
        <v>12.97</v>
      </c>
      <c r="UBI28" s="170">
        <f>ROUNDDOWN(UBH28*($I$10+1),2)</f>
        <v>65.489999999999995</v>
      </c>
      <c r="UBJ28" s="170">
        <f>UBG28*UBI28</f>
        <v>327.45</v>
      </c>
      <c r="UBK28" s="170" t="s">
        <v>148</v>
      </c>
      <c r="UBL28" s="170">
        <v>12376</v>
      </c>
      <c r="UBM28" s="170" t="s">
        <v>149</v>
      </c>
      <c r="UBN28" s="170" t="s">
        <v>150</v>
      </c>
      <c r="UBO28" s="170">
        <v>5</v>
      </c>
      <c r="UBP28" s="170">
        <v>12.97</v>
      </c>
      <c r="UBQ28" s="170">
        <f>ROUNDDOWN(UBP28*($I$10+1),2)</f>
        <v>65.489999999999995</v>
      </c>
      <c r="UBR28" s="170">
        <f>UBO28*UBQ28</f>
        <v>327.45</v>
      </c>
      <c r="UBS28" s="170" t="s">
        <v>148</v>
      </c>
      <c r="UBT28" s="170">
        <v>12376</v>
      </c>
      <c r="UBU28" s="170" t="s">
        <v>149</v>
      </c>
      <c r="UBV28" s="170" t="s">
        <v>150</v>
      </c>
      <c r="UBW28" s="170">
        <v>5</v>
      </c>
      <c r="UBX28" s="170">
        <v>12.97</v>
      </c>
      <c r="UBY28" s="170">
        <f>ROUNDDOWN(UBX28*($I$10+1),2)</f>
        <v>65.489999999999995</v>
      </c>
      <c r="UBZ28" s="170">
        <f>UBW28*UBY28</f>
        <v>327.45</v>
      </c>
      <c r="UCA28" s="170" t="s">
        <v>148</v>
      </c>
      <c r="UCB28" s="170">
        <v>12376</v>
      </c>
      <c r="UCC28" s="170" t="s">
        <v>149</v>
      </c>
      <c r="UCD28" s="170" t="s">
        <v>150</v>
      </c>
      <c r="UCE28" s="170">
        <v>5</v>
      </c>
      <c r="UCF28" s="170">
        <v>12.97</v>
      </c>
      <c r="UCG28" s="170">
        <f>ROUNDDOWN(UCF28*($I$10+1),2)</f>
        <v>65.489999999999995</v>
      </c>
      <c r="UCH28" s="170">
        <f>UCE28*UCG28</f>
        <v>327.45</v>
      </c>
      <c r="UCI28" s="170" t="s">
        <v>148</v>
      </c>
      <c r="UCJ28" s="170">
        <v>12376</v>
      </c>
      <c r="UCK28" s="170" t="s">
        <v>149</v>
      </c>
      <c r="UCL28" s="170" t="s">
        <v>150</v>
      </c>
      <c r="UCM28" s="170">
        <v>5</v>
      </c>
      <c r="UCN28" s="170">
        <v>12.97</v>
      </c>
      <c r="UCO28" s="170">
        <f>ROUNDDOWN(UCN28*($I$10+1),2)</f>
        <v>65.489999999999995</v>
      </c>
      <c r="UCP28" s="170">
        <f>UCM28*UCO28</f>
        <v>327.45</v>
      </c>
      <c r="UCQ28" s="170" t="s">
        <v>148</v>
      </c>
      <c r="UCR28" s="170">
        <v>12376</v>
      </c>
      <c r="UCS28" s="170" t="s">
        <v>149</v>
      </c>
      <c r="UCT28" s="170" t="s">
        <v>150</v>
      </c>
      <c r="UCU28" s="170">
        <v>5</v>
      </c>
      <c r="UCV28" s="170">
        <v>12.97</v>
      </c>
      <c r="UCW28" s="170">
        <f>ROUNDDOWN(UCV28*($I$10+1),2)</f>
        <v>65.489999999999995</v>
      </c>
      <c r="UCX28" s="170">
        <f>UCU28*UCW28</f>
        <v>327.45</v>
      </c>
      <c r="UCY28" s="170" t="s">
        <v>148</v>
      </c>
      <c r="UCZ28" s="170">
        <v>12376</v>
      </c>
      <c r="UDA28" s="170" t="s">
        <v>149</v>
      </c>
      <c r="UDB28" s="170" t="s">
        <v>150</v>
      </c>
      <c r="UDC28" s="170">
        <v>5</v>
      </c>
      <c r="UDD28" s="170">
        <v>12.97</v>
      </c>
      <c r="UDE28" s="170">
        <f>ROUNDDOWN(UDD28*($I$10+1),2)</f>
        <v>65.489999999999995</v>
      </c>
      <c r="UDF28" s="170">
        <f>UDC28*UDE28</f>
        <v>327.45</v>
      </c>
      <c r="UDG28" s="170" t="s">
        <v>148</v>
      </c>
      <c r="UDH28" s="170">
        <v>12376</v>
      </c>
      <c r="UDI28" s="170" t="s">
        <v>149</v>
      </c>
      <c r="UDJ28" s="170" t="s">
        <v>150</v>
      </c>
      <c r="UDK28" s="170">
        <v>5</v>
      </c>
      <c r="UDL28" s="170">
        <v>12.97</v>
      </c>
      <c r="UDM28" s="170">
        <f>ROUNDDOWN(UDL28*($I$10+1),2)</f>
        <v>65.489999999999995</v>
      </c>
      <c r="UDN28" s="170">
        <f>UDK28*UDM28</f>
        <v>327.45</v>
      </c>
      <c r="UDO28" s="170" t="s">
        <v>148</v>
      </c>
      <c r="UDP28" s="170">
        <v>12376</v>
      </c>
      <c r="UDQ28" s="170" t="s">
        <v>149</v>
      </c>
      <c r="UDR28" s="170" t="s">
        <v>150</v>
      </c>
      <c r="UDS28" s="170">
        <v>5</v>
      </c>
      <c r="UDT28" s="170">
        <v>12.97</v>
      </c>
      <c r="UDU28" s="170">
        <f>ROUNDDOWN(UDT28*($I$10+1),2)</f>
        <v>65.489999999999995</v>
      </c>
      <c r="UDV28" s="170">
        <f>UDS28*UDU28</f>
        <v>327.45</v>
      </c>
      <c r="UDW28" s="170" t="s">
        <v>148</v>
      </c>
      <c r="UDX28" s="170">
        <v>12376</v>
      </c>
      <c r="UDY28" s="170" t="s">
        <v>149</v>
      </c>
      <c r="UDZ28" s="170" t="s">
        <v>150</v>
      </c>
      <c r="UEA28" s="170">
        <v>5</v>
      </c>
      <c r="UEB28" s="170">
        <v>12.97</v>
      </c>
      <c r="UEC28" s="170">
        <f>ROUNDDOWN(UEB28*($I$10+1),2)</f>
        <v>65.489999999999995</v>
      </c>
      <c r="UED28" s="170">
        <f>UEA28*UEC28</f>
        <v>327.45</v>
      </c>
      <c r="UEE28" s="170" t="s">
        <v>148</v>
      </c>
      <c r="UEF28" s="170">
        <v>12376</v>
      </c>
      <c r="UEG28" s="170" t="s">
        <v>149</v>
      </c>
      <c r="UEH28" s="170" t="s">
        <v>150</v>
      </c>
      <c r="UEI28" s="170">
        <v>5</v>
      </c>
      <c r="UEJ28" s="170">
        <v>12.97</v>
      </c>
      <c r="UEK28" s="170">
        <f>ROUNDDOWN(UEJ28*($I$10+1),2)</f>
        <v>65.489999999999995</v>
      </c>
      <c r="UEL28" s="170">
        <f>UEI28*UEK28</f>
        <v>327.45</v>
      </c>
      <c r="UEM28" s="170" t="s">
        <v>148</v>
      </c>
      <c r="UEN28" s="170">
        <v>12376</v>
      </c>
      <c r="UEO28" s="170" t="s">
        <v>149</v>
      </c>
      <c r="UEP28" s="170" t="s">
        <v>150</v>
      </c>
      <c r="UEQ28" s="170">
        <v>5</v>
      </c>
      <c r="UER28" s="170">
        <v>12.97</v>
      </c>
      <c r="UES28" s="170">
        <f>ROUNDDOWN(UER28*($I$10+1),2)</f>
        <v>65.489999999999995</v>
      </c>
      <c r="UET28" s="170">
        <f>UEQ28*UES28</f>
        <v>327.45</v>
      </c>
      <c r="UEU28" s="170" t="s">
        <v>148</v>
      </c>
      <c r="UEV28" s="170">
        <v>12376</v>
      </c>
      <c r="UEW28" s="170" t="s">
        <v>149</v>
      </c>
      <c r="UEX28" s="170" t="s">
        <v>150</v>
      </c>
      <c r="UEY28" s="170">
        <v>5</v>
      </c>
      <c r="UEZ28" s="170">
        <v>12.97</v>
      </c>
      <c r="UFA28" s="170">
        <f>ROUNDDOWN(UEZ28*($I$10+1),2)</f>
        <v>65.489999999999995</v>
      </c>
      <c r="UFB28" s="170">
        <f>UEY28*UFA28</f>
        <v>327.45</v>
      </c>
      <c r="UFC28" s="170" t="s">
        <v>148</v>
      </c>
      <c r="UFD28" s="170">
        <v>12376</v>
      </c>
      <c r="UFE28" s="170" t="s">
        <v>149</v>
      </c>
      <c r="UFF28" s="170" t="s">
        <v>150</v>
      </c>
      <c r="UFG28" s="170">
        <v>5</v>
      </c>
      <c r="UFH28" s="170">
        <v>12.97</v>
      </c>
      <c r="UFI28" s="170">
        <f>ROUNDDOWN(UFH28*($I$10+1),2)</f>
        <v>65.489999999999995</v>
      </c>
      <c r="UFJ28" s="170">
        <f>UFG28*UFI28</f>
        <v>327.45</v>
      </c>
      <c r="UFK28" s="170" t="s">
        <v>148</v>
      </c>
      <c r="UFL28" s="170">
        <v>12376</v>
      </c>
      <c r="UFM28" s="170" t="s">
        <v>149</v>
      </c>
      <c r="UFN28" s="170" t="s">
        <v>150</v>
      </c>
      <c r="UFO28" s="170">
        <v>5</v>
      </c>
      <c r="UFP28" s="170">
        <v>12.97</v>
      </c>
      <c r="UFQ28" s="170">
        <f>ROUNDDOWN(UFP28*($I$10+1),2)</f>
        <v>65.489999999999995</v>
      </c>
      <c r="UFR28" s="170">
        <f>UFO28*UFQ28</f>
        <v>327.45</v>
      </c>
      <c r="UFS28" s="170" t="s">
        <v>148</v>
      </c>
      <c r="UFT28" s="170">
        <v>12376</v>
      </c>
      <c r="UFU28" s="170" t="s">
        <v>149</v>
      </c>
      <c r="UFV28" s="170" t="s">
        <v>150</v>
      </c>
      <c r="UFW28" s="170">
        <v>5</v>
      </c>
      <c r="UFX28" s="170">
        <v>12.97</v>
      </c>
      <c r="UFY28" s="170">
        <f>ROUNDDOWN(UFX28*($I$10+1),2)</f>
        <v>65.489999999999995</v>
      </c>
      <c r="UFZ28" s="170">
        <f>UFW28*UFY28</f>
        <v>327.45</v>
      </c>
      <c r="UGA28" s="170" t="s">
        <v>148</v>
      </c>
      <c r="UGB28" s="170">
        <v>12376</v>
      </c>
      <c r="UGC28" s="170" t="s">
        <v>149</v>
      </c>
      <c r="UGD28" s="170" t="s">
        <v>150</v>
      </c>
      <c r="UGE28" s="170">
        <v>5</v>
      </c>
      <c r="UGF28" s="170">
        <v>12.97</v>
      </c>
      <c r="UGG28" s="170">
        <f>ROUNDDOWN(UGF28*($I$10+1),2)</f>
        <v>65.489999999999995</v>
      </c>
      <c r="UGH28" s="170">
        <f>UGE28*UGG28</f>
        <v>327.45</v>
      </c>
      <c r="UGI28" s="170" t="s">
        <v>148</v>
      </c>
      <c r="UGJ28" s="170">
        <v>12376</v>
      </c>
      <c r="UGK28" s="170" t="s">
        <v>149</v>
      </c>
      <c r="UGL28" s="170" t="s">
        <v>150</v>
      </c>
      <c r="UGM28" s="170">
        <v>5</v>
      </c>
      <c r="UGN28" s="170">
        <v>12.97</v>
      </c>
      <c r="UGO28" s="170">
        <f>ROUNDDOWN(UGN28*($I$10+1),2)</f>
        <v>65.489999999999995</v>
      </c>
      <c r="UGP28" s="170">
        <f>UGM28*UGO28</f>
        <v>327.45</v>
      </c>
      <c r="UGQ28" s="170" t="s">
        <v>148</v>
      </c>
      <c r="UGR28" s="170">
        <v>12376</v>
      </c>
      <c r="UGS28" s="170" t="s">
        <v>149</v>
      </c>
      <c r="UGT28" s="170" t="s">
        <v>150</v>
      </c>
      <c r="UGU28" s="170">
        <v>5</v>
      </c>
      <c r="UGV28" s="170">
        <v>12.97</v>
      </c>
      <c r="UGW28" s="170">
        <f>ROUNDDOWN(UGV28*($I$10+1),2)</f>
        <v>65.489999999999995</v>
      </c>
      <c r="UGX28" s="170">
        <f>UGU28*UGW28</f>
        <v>327.45</v>
      </c>
      <c r="UGY28" s="170" t="s">
        <v>148</v>
      </c>
      <c r="UGZ28" s="170">
        <v>12376</v>
      </c>
      <c r="UHA28" s="170" t="s">
        <v>149</v>
      </c>
      <c r="UHB28" s="170" t="s">
        <v>150</v>
      </c>
      <c r="UHC28" s="170">
        <v>5</v>
      </c>
      <c r="UHD28" s="170">
        <v>12.97</v>
      </c>
      <c r="UHE28" s="170">
        <f>ROUNDDOWN(UHD28*($I$10+1),2)</f>
        <v>65.489999999999995</v>
      </c>
      <c r="UHF28" s="170">
        <f>UHC28*UHE28</f>
        <v>327.45</v>
      </c>
      <c r="UHG28" s="170" t="s">
        <v>148</v>
      </c>
      <c r="UHH28" s="170">
        <v>12376</v>
      </c>
      <c r="UHI28" s="170" t="s">
        <v>149</v>
      </c>
      <c r="UHJ28" s="170" t="s">
        <v>150</v>
      </c>
      <c r="UHK28" s="170">
        <v>5</v>
      </c>
      <c r="UHL28" s="170">
        <v>12.97</v>
      </c>
      <c r="UHM28" s="170">
        <f>ROUNDDOWN(UHL28*($I$10+1),2)</f>
        <v>65.489999999999995</v>
      </c>
      <c r="UHN28" s="170">
        <f>UHK28*UHM28</f>
        <v>327.45</v>
      </c>
      <c r="UHO28" s="170" t="s">
        <v>148</v>
      </c>
      <c r="UHP28" s="170">
        <v>12376</v>
      </c>
      <c r="UHQ28" s="170" t="s">
        <v>149</v>
      </c>
      <c r="UHR28" s="170" t="s">
        <v>150</v>
      </c>
      <c r="UHS28" s="170">
        <v>5</v>
      </c>
      <c r="UHT28" s="170">
        <v>12.97</v>
      </c>
      <c r="UHU28" s="170">
        <f>ROUNDDOWN(UHT28*($I$10+1),2)</f>
        <v>65.489999999999995</v>
      </c>
      <c r="UHV28" s="170">
        <f>UHS28*UHU28</f>
        <v>327.45</v>
      </c>
      <c r="UHW28" s="170" t="s">
        <v>148</v>
      </c>
      <c r="UHX28" s="170">
        <v>12376</v>
      </c>
      <c r="UHY28" s="170" t="s">
        <v>149</v>
      </c>
      <c r="UHZ28" s="170" t="s">
        <v>150</v>
      </c>
      <c r="UIA28" s="170">
        <v>5</v>
      </c>
      <c r="UIB28" s="170">
        <v>12.97</v>
      </c>
      <c r="UIC28" s="170">
        <f>ROUNDDOWN(UIB28*($I$10+1),2)</f>
        <v>65.489999999999995</v>
      </c>
      <c r="UID28" s="170">
        <f>UIA28*UIC28</f>
        <v>327.45</v>
      </c>
      <c r="UIE28" s="170" t="s">
        <v>148</v>
      </c>
      <c r="UIF28" s="170">
        <v>12376</v>
      </c>
      <c r="UIG28" s="170" t="s">
        <v>149</v>
      </c>
      <c r="UIH28" s="170" t="s">
        <v>150</v>
      </c>
      <c r="UII28" s="170">
        <v>5</v>
      </c>
      <c r="UIJ28" s="170">
        <v>12.97</v>
      </c>
      <c r="UIK28" s="170">
        <f>ROUNDDOWN(UIJ28*($I$10+1),2)</f>
        <v>65.489999999999995</v>
      </c>
      <c r="UIL28" s="170">
        <f>UII28*UIK28</f>
        <v>327.45</v>
      </c>
      <c r="UIM28" s="170" t="s">
        <v>148</v>
      </c>
      <c r="UIN28" s="170">
        <v>12376</v>
      </c>
      <c r="UIO28" s="170" t="s">
        <v>149</v>
      </c>
      <c r="UIP28" s="170" t="s">
        <v>150</v>
      </c>
      <c r="UIQ28" s="170">
        <v>5</v>
      </c>
      <c r="UIR28" s="170">
        <v>12.97</v>
      </c>
      <c r="UIS28" s="170">
        <f>ROUNDDOWN(UIR28*($I$10+1),2)</f>
        <v>65.489999999999995</v>
      </c>
      <c r="UIT28" s="170">
        <f>UIQ28*UIS28</f>
        <v>327.45</v>
      </c>
      <c r="UIU28" s="170" t="s">
        <v>148</v>
      </c>
      <c r="UIV28" s="170">
        <v>12376</v>
      </c>
      <c r="UIW28" s="170" t="s">
        <v>149</v>
      </c>
      <c r="UIX28" s="170" t="s">
        <v>150</v>
      </c>
      <c r="UIY28" s="170">
        <v>5</v>
      </c>
      <c r="UIZ28" s="170">
        <v>12.97</v>
      </c>
      <c r="UJA28" s="170">
        <f>ROUNDDOWN(UIZ28*($I$10+1),2)</f>
        <v>65.489999999999995</v>
      </c>
      <c r="UJB28" s="170">
        <f>UIY28*UJA28</f>
        <v>327.45</v>
      </c>
      <c r="UJC28" s="170" t="s">
        <v>148</v>
      </c>
      <c r="UJD28" s="170">
        <v>12376</v>
      </c>
      <c r="UJE28" s="170" t="s">
        <v>149</v>
      </c>
      <c r="UJF28" s="170" t="s">
        <v>150</v>
      </c>
      <c r="UJG28" s="170">
        <v>5</v>
      </c>
      <c r="UJH28" s="170">
        <v>12.97</v>
      </c>
      <c r="UJI28" s="170">
        <f>ROUNDDOWN(UJH28*($I$10+1),2)</f>
        <v>65.489999999999995</v>
      </c>
      <c r="UJJ28" s="170">
        <f>UJG28*UJI28</f>
        <v>327.45</v>
      </c>
      <c r="UJK28" s="170" t="s">
        <v>148</v>
      </c>
      <c r="UJL28" s="170">
        <v>12376</v>
      </c>
      <c r="UJM28" s="170" t="s">
        <v>149</v>
      </c>
      <c r="UJN28" s="170" t="s">
        <v>150</v>
      </c>
      <c r="UJO28" s="170">
        <v>5</v>
      </c>
      <c r="UJP28" s="170">
        <v>12.97</v>
      </c>
      <c r="UJQ28" s="170">
        <f>ROUNDDOWN(UJP28*($I$10+1),2)</f>
        <v>65.489999999999995</v>
      </c>
      <c r="UJR28" s="170">
        <f>UJO28*UJQ28</f>
        <v>327.45</v>
      </c>
      <c r="UJS28" s="170" t="s">
        <v>148</v>
      </c>
      <c r="UJT28" s="170">
        <v>12376</v>
      </c>
      <c r="UJU28" s="170" t="s">
        <v>149</v>
      </c>
      <c r="UJV28" s="170" t="s">
        <v>150</v>
      </c>
      <c r="UJW28" s="170">
        <v>5</v>
      </c>
      <c r="UJX28" s="170">
        <v>12.97</v>
      </c>
      <c r="UJY28" s="170">
        <f>ROUNDDOWN(UJX28*($I$10+1),2)</f>
        <v>65.489999999999995</v>
      </c>
      <c r="UJZ28" s="170">
        <f>UJW28*UJY28</f>
        <v>327.45</v>
      </c>
      <c r="UKA28" s="170" t="s">
        <v>148</v>
      </c>
      <c r="UKB28" s="170">
        <v>12376</v>
      </c>
      <c r="UKC28" s="170" t="s">
        <v>149</v>
      </c>
      <c r="UKD28" s="170" t="s">
        <v>150</v>
      </c>
      <c r="UKE28" s="170">
        <v>5</v>
      </c>
      <c r="UKF28" s="170">
        <v>12.97</v>
      </c>
      <c r="UKG28" s="170">
        <f>ROUNDDOWN(UKF28*($I$10+1),2)</f>
        <v>65.489999999999995</v>
      </c>
      <c r="UKH28" s="170">
        <f>UKE28*UKG28</f>
        <v>327.45</v>
      </c>
      <c r="UKI28" s="170" t="s">
        <v>148</v>
      </c>
      <c r="UKJ28" s="170">
        <v>12376</v>
      </c>
      <c r="UKK28" s="170" t="s">
        <v>149</v>
      </c>
      <c r="UKL28" s="170" t="s">
        <v>150</v>
      </c>
      <c r="UKM28" s="170">
        <v>5</v>
      </c>
      <c r="UKN28" s="170">
        <v>12.97</v>
      </c>
      <c r="UKO28" s="170">
        <f>ROUNDDOWN(UKN28*($I$10+1),2)</f>
        <v>65.489999999999995</v>
      </c>
      <c r="UKP28" s="170">
        <f>UKM28*UKO28</f>
        <v>327.45</v>
      </c>
      <c r="UKQ28" s="170" t="s">
        <v>148</v>
      </c>
      <c r="UKR28" s="170">
        <v>12376</v>
      </c>
      <c r="UKS28" s="170" t="s">
        <v>149</v>
      </c>
      <c r="UKT28" s="170" t="s">
        <v>150</v>
      </c>
      <c r="UKU28" s="170">
        <v>5</v>
      </c>
      <c r="UKV28" s="170">
        <v>12.97</v>
      </c>
      <c r="UKW28" s="170">
        <f>ROUNDDOWN(UKV28*($I$10+1),2)</f>
        <v>65.489999999999995</v>
      </c>
      <c r="UKX28" s="170">
        <f>UKU28*UKW28</f>
        <v>327.45</v>
      </c>
      <c r="UKY28" s="170" t="s">
        <v>148</v>
      </c>
      <c r="UKZ28" s="170">
        <v>12376</v>
      </c>
      <c r="ULA28" s="170" t="s">
        <v>149</v>
      </c>
      <c r="ULB28" s="170" t="s">
        <v>150</v>
      </c>
      <c r="ULC28" s="170">
        <v>5</v>
      </c>
      <c r="ULD28" s="170">
        <v>12.97</v>
      </c>
      <c r="ULE28" s="170">
        <f>ROUNDDOWN(ULD28*($I$10+1),2)</f>
        <v>65.489999999999995</v>
      </c>
      <c r="ULF28" s="170">
        <f>ULC28*ULE28</f>
        <v>327.45</v>
      </c>
      <c r="ULG28" s="170" t="s">
        <v>148</v>
      </c>
      <c r="ULH28" s="170">
        <v>12376</v>
      </c>
      <c r="ULI28" s="170" t="s">
        <v>149</v>
      </c>
      <c r="ULJ28" s="170" t="s">
        <v>150</v>
      </c>
      <c r="ULK28" s="170">
        <v>5</v>
      </c>
      <c r="ULL28" s="170">
        <v>12.97</v>
      </c>
      <c r="ULM28" s="170">
        <f>ROUNDDOWN(ULL28*($I$10+1),2)</f>
        <v>65.489999999999995</v>
      </c>
      <c r="ULN28" s="170">
        <f>ULK28*ULM28</f>
        <v>327.45</v>
      </c>
      <c r="ULO28" s="170" t="s">
        <v>148</v>
      </c>
      <c r="ULP28" s="170">
        <v>12376</v>
      </c>
      <c r="ULQ28" s="170" t="s">
        <v>149</v>
      </c>
      <c r="ULR28" s="170" t="s">
        <v>150</v>
      </c>
      <c r="ULS28" s="170">
        <v>5</v>
      </c>
      <c r="ULT28" s="170">
        <v>12.97</v>
      </c>
      <c r="ULU28" s="170">
        <f>ROUNDDOWN(ULT28*($I$10+1),2)</f>
        <v>65.489999999999995</v>
      </c>
      <c r="ULV28" s="170">
        <f>ULS28*ULU28</f>
        <v>327.45</v>
      </c>
      <c r="ULW28" s="170" t="s">
        <v>148</v>
      </c>
      <c r="ULX28" s="170">
        <v>12376</v>
      </c>
      <c r="ULY28" s="170" t="s">
        <v>149</v>
      </c>
      <c r="ULZ28" s="170" t="s">
        <v>150</v>
      </c>
      <c r="UMA28" s="170">
        <v>5</v>
      </c>
      <c r="UMB28" s="170">
        <v>12.97</v>
      </c>
      <c r="UMC28" s="170">
        <f>ROUNDDOWN(UMB28*($I$10+1),2)</f>
        <v>65.489999999999995</v>
      </c>
      <c r="UMD28" s="170">
        <f>UMA28*UMC28</f>
        <v>327.45</v>
      </c>
      <c r="UME28" s="170" t="s">
        <v>148</v>
      </c>
      <c r="UMF28" s="170">
        <v>12376</v>
      </c>
      <c r="UMG28" s="170" t="s">
        <v>149</v>
      </c>
      <c r="UMH28" s="170" t="s">
        <v>150</v>
      </c>
      <c r="UMI28" s="170">
        <v>5</v>
      </c>
      <c r="UMJ28" s="170">
        <v>12.97</v>
      </c>
      <c r="UMK28" s="170">
        <f>ROUNDDOWN(UMJ28*($I$10+1),2)</f>
        <v>65.489999999999995</v>
      </c>
      <c r="UML28" s="170">
        <f>UMI28*UMK28</f>
        <v>327.45</v>
      </c>
      <c r="UMM28" s="170" t="s">
        <v>148</v>
      </c>
      <c r="UMN28" s="170">
        <v>12376</v>
      </c>
      <c r="UMO28" s="170" t="s">
        <v>149</v>
      </c>
      <c r="UMP28" s="170" t="s">
        <v>150</v>
      </c>
      <c r="UMQ28" s="170">
        <v>5</v>
      </c>
      <c r="UMR28" s="170">
        <v>12.97</v>
      </c>
      <c r="UMS28" s="170">
        <f>ROUNDDOWN(UMR28*($I$10+1),2)</f>
        <v>65.489999999999995</v>
      </c>
      <c r="UMT28" s="170">
        <f>UMQ28*UMS28</f>
        <v>327.45</v>
      </c>
      <c r="UMU28" s="170" t="s">
        <v>148</v>
      </c>
      <c r="UMV28" s="170">
        <v>12376</v>
      </c>
      <c r="UMW28" s="170" t="s">
        <v>149</v>
      </c>
      <c r="UMX28" s="170" t="s">
        <v>150</v>
      </c>
      <c r="UMY28" s="170">
        <v>5</v>
      </c>
      <c r="UMZ28" s="170">
        <v>12.97</v>
      </c>
      <c r="UNA28" s="170">
        <f>ROUNDDOWN(UMZ28*($I$10+1),2)</f>
        <v>65.489999999999995</v>
      </c>
      <c r="UNB28" s="170">
        <f>UMY28*UNA28</f>
        <v>327.45</v>
      </c>
      <c r="UNC28" s="170" t="s">
        <v>148</v>
      </c>
      <c r="UND28" s="170">
        <v>12376</v>
      </c>
      <c r="UNE28" s="170" t="s">
        <v>149</v>
      </c>
      <c r="UNF28" s="170" t="s">
        <v>150</v>
      </c>
      <c r="UNG28" s="170">
        <v>5</v>
      </c>
      <c r="UNH28" s="170">
        <v>12.97</v>
      </c>
      <c r="UNI28" s="170">
        <f>ROUNDDOWN(UNH28*($I$10+1),2)</f>
        <v>65.489999999999995</v>
      </c>
      <c r="UNJ28" s="170">
        <f>UNG28*UNI28</f>
        <v>327.45</v>
      </c>
      <c r="UNK28" s="170" t="s">
        <v>148</v>
      </c>
      <c r="UNL28" s="170">
        <v>12376</v>
      </c>
      <c r="UNM28" s="170" t="s">
        <v>149</v>
      </c>
      <c r="UNN28" s="170" t="s">
        <v>150</v>
      </c>
      <c r="UNO28" s="170">
        <v>5</v>
      </c>
      <c r="UNP28" s="170">
        <v>12.97</v>
      </c>
      <c r="UNQ28" s="170">
        <f>ROUNDDOWN(UNP28*($I$10+1),2)</f>
        <v>65.489999999999995</v>
      </c>
      <c r="UNR28" s="170">
        <f>UNO28*UNQ28</f>
        <v>327.45</v>
      </c>
      <c r="UNS28" s="170" t="s">
        <v>148</v>
      </c>
      <c r="UNT28" s="170">
        <v>12376</v>
      </c>
      <c r="UNU28" s="170" t="s">
        <v>149</v>
      </c>
      <c r="UNV28" s="170" t="s">
        <v>150</v>
      </c>
      <c r="UNW28" s="170">
        <v>5</v>
      </c>
      <c r="UNX28" s="170">
        <v>12.97</v>
      </c>
      <c r="UNY28" s="170">
        <f>ROUNDDOWN(UNX28*($I$10+1),2)</f>
        <v>65.489999999999995</v>
      </c>
      <c r="UNZ28" s="170">
        <f>UNW28*UNY28</f>
        <v>327.45</v>
      </c>
      <c r="UOA28" s="170" t="s">
        <v>148</v>
      </c>
      <c r="UOB28" s="170">
        <v>12376</v>
      </c>
      <c r="UOC28" s="170" t="s">
        <v>149</v>
      </c>
      <c r="UOD28" s="170" t="s">
        <v>150</v>
      </c>
      <c r="UOE28" s="170">
        <v>5</v>
      </c>
      <c r="UOF28" s="170">
        <v>12.97</v>
      </c>
      <c r="UOG28" s="170">
        <f>ROUNDDOWN(UOF28*($I$10+1),2)</f>
        <v>65.489999999999995</v>
      </c>
      <c r="UOH28" s="170">
        <f>UOE28*UOG28</f>
        <v>327.45</v>
      </c>
      <c r="UOI28" s="170" t="s">
        <v>148</v>
      </c>
      <c r="UOJ28" s="170">
        <v>12376</v>
      </c>
      <c r="UOK28" s="170" t="s">
        <v>149</v>
      </c>
      <c r="UOL28" s="170" t="s">
        <v>150</v>
      </c>
      <c r="UOM28" s="170">
        <v>5</v>
      </c>
      <c r="UON28" s="170">
        <v>12.97</v>
      </c>
      <c r="UOO28" s="170">
        <f>ROUNDDOWN(UON28*($I$10+1),2)</f>
        <v>65.489999999999995</v>
      </c>
      <c r="UOP28" s="170">
        <f>UOM28*UOO28</f>
        <v>327.45</v>
      </c>
      <c r="UOQ28" s="170" t="s">
        <v>148</v>
      </c>
      <c r="UOR28" s="170">
        <v>12376</v>
      </c>
      <c r="UOS28" s="170" t="s">
        <v>149</v>
      </c>
      <c r="UOT28" s="170" t="s">
        <v>150</v>
      </c>
      <c r="UOU28" s="170">
        <v>5</v>
      </c>
      <c r="UOV28" s="170">
        <v>12.97</v>
      </c>
      <c r="UOW28" s="170">
        <f>ROUNDDOWN(UOV28*($I$10+1),2)</f>
        <v>65.489999999999995</v>
      </c>
      <c r="UOX28" s="170">
        <f>UOU28*UOW28</f>
        <v>327.45</v>
      </c>
      <c r="UOY28" s="170" t="s">
        <v>148</v>
      </c>
      <c r="UOZ28" s="170">
        <v>12376</v>
      </c>
      <c r="UPA28" s="170" t="s">
        <v>149</v>
      </c>
      <c r="UPB28" s="170" t="s">
        <v>150</v>
      </c>
      <c r="UPC28" s="170">
        <v>5</v>
      </c>
      <c r="UPD28" s="170">
        <v>12.97</v>
      </c>
      <c r="UPE28" s="170">
        <f>ROUNDDOWN(UPD28*($I$10+1),2)</f>
        <v>65.489999999999995</v>
      </c>
      <c r="UPF28" s="170">
        <f>UPC28*UPE28</f>
        <v>327.45</v>
      </c>
      <c r="UPG28" s="170" t="s">
        <v>148</v>
      </c>
      <c r="UPH28" s="170">
        <v>12376</v>
      </c>
      <c r="UPI28" s="170" t="s">
        <v>149</v>
      </c>
      <c r="UPJ28" s="170" t="s">
        <v>150</v>
      </c>
      <c r="UPK28" s="170">
        <v>5</v>
      </c>
      <c r="UPL28" s="170">
        <v>12.97</v>
      </c>
      <c r="UPM28" s="170">
        <f>ROUNDDOWN(UPL28*($I$10+1),2)</f>
        <v>65.489999999999995</v>
      </c>
      <c r="UPN28" s="170">
        <f>UPK28*UPM28</f>
        <v>327.45</v>
      </c>
      <c r="UPO28" s="170" t="s">
        <v>148</v>
      </c>
      <c r="UPP28" s="170">
        <v>12376</v>
      </c>
      <c r="UPQ28" s="170" t="s">
        <v>149</v>
      </c>
      <c r="UPR28" s="170" t="s">
        <v>150</v>
      </c>
      <c r="UPS28" s="170">
        <v>5</v>
      </c>
      <c r="UPT28" s="170">
        <v>12.97</v>
      </c>
      <c r="UPU28" s="170">
        <f>ROUNDDOWN(UPT28*($I$10+1),2)</f>
        <v>65.489999999999995</v>
      </c>
      <c r="UPV28" s="170">
        <f>UPS28*UPU28</f>
        <v>327.45</v>
      </c>
      <c r="UPW28" s="170" t="s">
        <v>148</v>
      </c>
      <c r="UPX28" s="170">
        <v>12376</v>
      </c>
      <c r="UPY28" s="170" t="s">
        <v>149</v>
      </c>
      <c r="UPZ28" s="170" t="s">
        <v>150</v>
      </c>
      <c r="UQA28" s="170">
        <v>5</v>
      </c>
      <c r="UQB28" s="170">
        <v>12.97</v>
      </c>
      <c r="UQC28" s="170">
        <f>ROUNDDOWN(UQB28*($I$10+1),2)</f>
        <v>65.489999999999995</v>
      </c>
      <c r="UQD28" s="170">
        <f>UQA28*UQC28</f>
        <v>327.45</v>
      </c>
      <c r="UQE28" s="170" t="s">
        <v>148</v>
      </c>
      <c r="UQF28" s="170">
        <v>12376</v>
      </c>
      <c r="UQG28" s="170" t="s">
        <v>149</v>
      </c>
      <c r="UQH28" s="170" t="s">
        <v>150</v>
      </c>
      <c r="UQI28" s="170">
        <v>5</v>
      </c>
      <c r="UQJ28" s="170">
        <v>12.97</v>
      </c>
      <c r="UQK28" s="170">
        <f>ROUNDDOWN(UQJ28*($I$10+1),2)</f>
        <v>65.489999999999995</v>
      </c>
      <c r="UQL28" s="170">
        <f>UQI28*UQK28</f>
        <v>327.45</v>
      </c>
      <c r="UQM28" s="170" t="s">
        <v>148</v>
      </c>
      <c r="UQN28" s="170">
        <v>12376</v>
      </c>
      <c r="UQO28" s="170" t="s">
        <v>149</v>
      </c>
      <c r="UQP28" s="170" t="s">
        <v>150</v>
      </c>
      <c r="UQQ28" s="170">
        <v>5</v>
      </c>
      <c r="UQR28" s="170">
        <v>12.97</v>
      </c>
      <c r="UQS28" s="170">
        <f>ROUNDDOWN(UQR28*($I$10+1),2)</f>
        <v>65.489999999999995</v>
      </c>
      <c r="UQT28" s="170">
        <f>UQQ28*UQS28</f>
        <v>327.45</v>
      </c>
      <c r="UQU28" s="170" t="s">
        <v>148</v>
      </c>
      <c r="UQV28" s="170">
        <v>12376</v>
      </c>
      <c r="UQW28" s="170" t="s">
        <v>149</v>
      </c>
      <c r="UQX28" s="170" t="s">
        <v>150</v>
      </c>
      <c r="UQY28" s="170">
        <v>5</v>
      </c>
      <c r="UQZ28" s="170">
        <v>12.97</v>
      </c>
      <c r="URA28" s="170">
        <f>ROUNDDOWN(UQZ28*($I$10+1),2)</f>
        <v>65.489999999999995</v>
      </c>
      <c r="URB28" s="170">
        <f>UQY28*URA28</f>
        <v>327.45</v>
      </c>
      <c r="URC28" s="170" t="s">
        <v>148</v>
      </c>
      <c r="URD28" s="170">
        <v>12376</v>
      </c>
      <c r="URE28" s="170" t="s">
        <v>149</v>
      </c>
      <c r="URF28" s="170" t="s">
        <v>150</v>
      </c>
      <c r="URG28" s="170">
        <v>5</v>
      </c>
      <c r="URH28" s="170">
        <v>12.97</v>
      </c>
      <c r="URI28" s="170">
        <f>ROUNDDOWN(URH28*($I$10+1),2)</f>
        <v>65.489999999999995</v>
      </c>
      <c r="URJ28" s="170">
        <f>URG28*URI28</f>
        <v>327.45</v>
      </c>
      <c r="URK28" s="170" t="s">
        <v>148</v>
      </c>
      <c r="URL28" s="170">
        <v>12376</v>
      </c>
      <c r="URM28" s="170" t="s">
        <v>149</v>
      </c>
      <c r="URN28" s="170" t="s">
        <v>150</v>
      </c>
      <c r="URO28" s="170">
        <v>5</v>
      </c>
      <c r="URP28" s="170">
        <v>12.97</v>
      </c>
      <c r="URQ28" s="170">
        <f>ROUNDDOWN(URP28*($I$10+1),2)</f>
        <v>65.489999999999995</v>
      </c>
      <c r="URR28" s="170">
        <f>URO28*URQ28</f>
        <v>327.45</v>
      </c>
      <c r="URS28" s="170" t="s">
        <v>148</v>
      </c>
      <c r="URT28" s="170">
        <v>12376</v>
      </c>
      <c r="URU28" s="170" t="s">
        <v>149</v>
      </c>
      <c r="URV28" s="170" t="s">
        <v>150</v>
      </c>
      <c r="URW28" s="170">
        <v>5</v>
      </c>
      <c r="URX28" s="170">
        <v>12.97</v>
      </c>
      <c r="URY28" s="170">
        <f>ROUNDDOWN(URX28*($I$10+1),2)</f>
        <v>65.489999999999995</v>
      </c>
      <c r="URZ28" s="170">
        <f>URW28*URY28</f>
        <v>327.45</v>
      </c>
      <c r="USA28" s="170" t="s">
        <v>148</v>
      </c>
      <c r="USB28" s="170">
        <v>12376</v>
      </c>
      <c r="USC28" s="170" t="s">
        <v>149</v>
      </c>
      <c r="USD28" s="170" t="s">
        <v>150</v>
      </c>
      <c r="USE28" s="170">
        <v>5</v>
      </c>
      <c r="USF28" s="170">
        <v>12.97</v>
      </c>
      <c r="USG28" s="170">
        <f>ROUNDDOWN(USF28*($I$10+1),2)</f>
        <v>65.489999999999995</v>
      </c>
      <c r="USH28" s="170">
        <f>USE28*USG28</f>
        <v>327.45</v>
      </c>
      <c r="USI28" s="170" t="s">
        <v>148</v>
      </c>
      <c r="USJ28" s="170">
        <v>12376</v>
      </c>
      <c r="USK28" s="170" t="s">
        <v>149</v>
      </c>
      <c r="USL28" s="170" t="s">
        <v>150</v>
      </c>
      <c r="USM28" s="170">
        <v>5</v>
      </c>
      <c r="USN28" s="170">
        <v>12.97</v>
      </c>
      <c r="USO28" s="170">
        <f>ROUNDDOWN(USN28*($I$10+1),2)</f>
        <v>65.489999999999995</v>
      </c>
      <c r="USP28" s="170">
        <f>USM28*USO28</f>
        <v>327.45</v>
      </c>
      <c r="USQ28" s="170" t="s">
        <v>148</v>
      </c>
      <c r="USR28" s="170">
        <v>12376</v>
      </c>
      <c r="USS28" s="170" t="s">
        <v>149</v>
      </c>
      <c r="UST28" s="170" t="s">
        <v>150</v>
      </c>
      <c r="USU28" s="170">
        <v>5</v>
      </c>
      <c r="USV28" s="170">
        <v>12.97</v>
      </c>
      <c r="USW28" s="170">
        <f>ROUNDDOWN(USV28*($I$10+1),2)</f>
        <v>65.489999999999995</v>
      </c>
      <c r="USX28" s="170">
        <f>USU28*USW28</f>
        <v>327.45</v>
      </c>
      <c r="USY28" s="170" t="s">
        <v>148</v>
      </c>
      <c r="USZ28" s="170">
        <v>12376</v>
      </c>
      <c r="UTA28" s="170" t="s">
        <v>149</v>
      </c>
      <c r="UTB28" s="170" t="s">
        <v>150</v>
      </c>
      <c r="UTC28" s="170">
        <v>5</v>
      </c>
      <c r="UTD28" s="170">
        <v>12.97</v>
      </c>
      <c r="UTE28" s="170">
        <f>ROUNDDOWN(UTD28*($I$10+1),2)</f>
        <v>65.489999999999995</v>
      </c>
      <c r="UTF28" s="170">
        <f>UTC28*UTE28</f>
        <v>327.45</v>
      </c>
      <c r="UTG28" s="170" t="s">
        <v>148</v>
      </c>
      <c r="UTH28" s="170">
        <v>12376</v>
      </c>
      <c r="UTI28" s="170" t="s">
        <v>149</v>
      </c>
      <c r="UTJ28" s="170" t="s">
        <v>150</v>
      </c>
      <c r="UTK28" s="170">
        <v>5</v>
      </c>
      <c r="UTL28" s="170">
        <v>12.97</v>
      </c>
      <c r="UTM28" s="170">
        <f>ROUNDDOWN(UTL28*($I$10+1),2)</f>
        <v>65.489999999999995</v>
      </c>
      <c r="UTN28" s="170">
        <f>UTK28*UTM28</f>
        <v>327.45</v>
      </c>
      <c r="UTO28" s="170" t="s">
        <v>148</v>
      </c>
      <c r="UTP28" s="170">
        <v>12376</v>
      </c>
      <c r="UTQ28" s="170" t="s">
        <v>149</v>
      </c>
      <c r="UTR28" s="170" t="s">
        <v>150</v>
      </c>
      <c r="UTS28" s="170">
        <v>5</v>
      </c>
      <c r="UTT28" s="170">
        <v>12.97</v>
      </c>
      <c r="UTU28" s="170">
        <f>ROUNDDOWN(UTT28*($I$10+1),2)</f>
        <v>65.489999999999995</v>
      </c>
      <c r="UTV28" s="170">
        <f>UTS28*UTU28</f>
        <v>327.45</v>
      </c>
      <c r="UTW28" s="170" t="s">
        <v>148</v>
      </c>
      <c r="UTX28" s="170">
        <v>12376</v>
      </c>
      <c r="UTY28" s="170" t="s">
        <v>149</v>
      </c>
      <c r="UTZ28" s="170" t="s">
        <v>150</v>
      </c>
      <c r="UUA28" s="170">
        <v>5</v>
      </c>
      <c r="UUB28" s="170">
        <v>12.97</v>
      </c>
      <c r="UUC28" s="170">
        <f>ROUNDDOWN(UUB28*($I$10+1),2)</f>
        <v>65.489999999999995</v>
      </c>
      <c r="UUD28" s="170">
        <f>UUA28*UUC28</f>
        <v>327.45</v>
      </c>
      <c r="UUE28" s="170" t="s">
        <v>148</v>
      </c>
      <c r="UUF28" s="170">
        <v>12376</v>
      </c>
      <c r="UUG28" s="170" t="s">
        <v>149</v>
      </c>
      <c r="UUH28" s="170" t="s">
        <v>150</v>
      </c>
      <c r="UUI28" s="170">
        <v>5</v>
      </c>
      <c r="UUJ28" s="170">
        <v>12.97</v>
      </c>
      <c r="UUK28" s="170">
        <f>ROUNDDOWN(UUJ28*($I$10+1),2)</f>
        <v>65.489999999999995</v>
      </c>
      <c r="UUL28" s="170">
        <f>UUI28*UUK28</f>
        <v>327.45</v>
      </c>
      <c r="UUM28" s="170" t="s">
        <v>148</v>
      </c>
      <c r="UUN28" s="170">
        <v>12376</v>
      </c>
      <c r="UUO28" s="170" t="s">
        <v>149</v>
      </c>
      <c r="UUP28" s="170" t="s">
        <v>150</v>
      </c>
      <c r="UUQ28" s="170">
        <v>5</v>
      </c>
      <c r="UUR28" s="170">
        <v>12.97</v>
      </c>
      <c r="UUS28" s="170">
        <f>ROUNDDOWN(UUR28*($I$10+1),2)</f>
        <v>65.489999999999995</v>
      </c>
      <c r="UUT28" s="170">
        <f>UUQ28*UUS28</f>
        <v>327.45</v>
      </c>
      <c r="UUU28" s="170" t="s">
        <v>148</v>
      </c>
      <c r="UUV28" s="170">
        <v>12376</v>
      </c>
      <c r="UUW28" s="170" t="s">
        <v>149</v>
      </c>
      <c r="UUX28" s="170" t="s">
        <v>150</v>
      </c>
      <c r="UUY28" s="170">
        <v>5</v>
      </c>
      <c r="UUZ28" s="170">
        <v>12.97</v>
      </c>
      <c r="UVA28" s="170">
        <f>ROUNDDOWN(UUZ28*($I$10+1),2)</f>
        <v>65.489999999999995</v>
      </c>
      <c r="UVB28" s="170">
        <f>UUY28*UVA28</f>
        <v>327.45</v>
      </c>
      <c r="UVC28" s="170" t="s">
        <v>148</v>
      </c>
      <c r="UVD28" s="170">
        <v>12376</v>
      </c>
      <c r="UVE28" s="170" t="s">
        <v>149</v>
      </c>
      <c r="UVF28" s="170" t="s">
        <v>150</v>
      </c>
      <c r="UVG28" s="170">
        <v>5</v>
      </c>
      <c r="UVH28" s="170">
        <v>12.97</v>
      </c>
      <c r="UVI28" s="170">
        <f>ROUNDDOWN(UVH28*($I$10+1),2)</f>
        <v>65.489999999999995</v>
      </c>
      <c r="UVJ28" s="170">
        <f>UVG28*UVI28</f>
        <v>327.45</v>
      </c>
      <c r="UVK28" s="170" t="s">
        <v>148</v>
      </c>
      <c r="UVL28" s="170">
        <v>12376</v>
      </c>
      <c r="UVM28" s="170" t="s">
        <v>149</v>
      </c>
      <c r="UVN28" s="170" t="s">
        <v>150</v>
      </c>
      <c r="UVO28" s="170">
        <v>5</v>
      </c>
      <c r="UVP28" s="170">
        <v>12.97</v>
      </c>
      <c r="UVQ28" s="170">
        <f>ROUNDDOWN(UVP28*($I$10+1),2)</f>
        <v>65.489999999999995</v>
      </c>
      <c r="UVR28" s="170">
        <f>UVO28*UVQ28</f>
        <v>327.45</v>
      </c>
      <c r="UVS28" s="170" t="s">
        <v>148</v>
      </c>
      <c r="UVT28" s="170">
        <v>12376</v>
      </c>
      <c r="UVU28" s="170" t="s">
        <v>149</v>
      </c>
      <c r="UVV28" s="170" t="s">
        <v>150</v>
      </c>
      <c r="UVW28" s="170">
        <v>5</v>
      </c>
      <c r="UVX28" s="170">
        <v>12.97</v>
      </c>
      <c r="UVY28" s="170">
        <f>ROUNDDOWN(UVX28*($I$10+1),2)</f>
        <v>65.489999999999995</v>
      </c>
      <c r="UVZ28" s="170">
        <f>UVW28*UVY28</f>
        <v>327.45</v>
      </c>
      <c r="UWA28" s="170" t="s">
        <v>148</v>
      </c>
      <c r="UWB28" s="170">
        <v>12376</v>
      </c>
      <c r="UWC28" s="170" t="s">
        <v>149</v>
      </c>
      <c r="UWD28" s="170" t="s">
        <v>150</v>
      </c>
      <c r="UWE28" s="170">
        <v>5</v>
      </c>
      <c r="UWF28" s="170">
        <v>12.97</v>
      </c>
      <c r="UWG28" s="170">
        <f>ROUNDDOWN(UWF28*($I$10+1),2)</f>
        <v>65.489999999999995</v>
      </c>
      <c r="UWH28" s="170">
        <f>UWE28*UWG28</f>
        <v>327.45</v>
      </c>
      <c r="UWI28" s="170" t="s">
        <v>148</v>
      </c>
      <c r="UWJ28" s="170">
        <v>12376</v>
      </c>
      <c r="UWK28" s="170" t="s">
        <v>149</v>
      </c>
      <c r="UWL28" s="170" t="s">
        <v>150</v>
      </c>
      <c r="UWM28" s="170">
        <v>5</v>
      </c>
      <c r="UWN28" s="170">
        <v>12.97</v>
      </c>
      <c r="UWO28" s="170">
        <f>ROUNDDOWN(UWN28*($I$10+1),2)</f>
        <v>65.489999999999995</v>
      </c>
      <c r="UWP28" s="170">
        <f>UWM28*UWO28</f>
        <v>327.45</v>
      </c>
      <c r="UWQ28" s="170" t="s">
        <v>148</v>
      </c>
      <c r="UWR28" s="170">
        <v>12376</v>
      </c>
      <c r="UWS28" s="170" t="s">
        <v>149</v>
      </c>
      <c r="UWT28" s="170" t="s">
        <v>150</v>
      </c>
      <c r="UWU28" s="170">
        <v>5</v>
      </c>
      <c r="UWV28" s="170">
        <v>12.97</v>
      </c>
      <c r="UWW28" s="170">
        <f>ROUNDDOWN(UWV28*($I$10+1),2)</f>
        <v>65.489999999999995</v>
      </c>
      <c r="UWX28" s="170">
        <f>UWU28*UWW28</f>
        <v>327.45</v>
      </c>
      <c r="UWY28" s="170" t="s">
        <v>148</v>
      </c>
      <c r="UWZ28" s="170">
        <v>12376</v>
      </c>
      <c r="UXA28" s="170" t="s">
        <v>149</v>
      </c>
      <c r="UXB28" s="170" t="s">
        <v>150</v>
      </c>
      <c r="UXC28" s="170">
        <v>5</v>
      </c>
      <c r="UXD28" s="170">
        <v>12.97</v>
      </c>
      <c r="UXE28" s="170">
        <f>ROUNDDOWN(UXD28*($I$10+1),2)</f>
        <v>65.489999999999995</v>
      </c>
      <c r="UXF28" s="170">
        <f>UXC28*UXE28</f>
        <v>327.45</v>
      </c>
      <c r="UXG28" s="170" t="s">
        <v>148</v>
      </c>
      <c r="UXH28" s="170">
        <v>12376</v>
      </c>
      <c r="UXI28" s="170" t="s">
        <v>149</v>
      </c>
      <c r="UXJ28" s="170" t="s">
        <v>150</v>
      </c>
      <c r="UXK28" s="170">
        <v>5</v>
      </c>
      <c r="UXL28" s="170">
        <v>12.97</v>
      </c>
      <c r="UXM28" s="170">
        <f>ROUNDDOWN(UXL28*($I$10+1),2)</f>
        <v>65.489999999999995</v>
      </c>
      <c r="UXN28" s="170">
        <f>UXK28*UXM28</f>
        <v>327.45</v>
      </c>
      <c r="UXO28" s="170" t="s">
        <v>148</v>
      </c>
      <c r="UXP28" s="170">
        <v>12376</v>
      </c>
      <c r="UXQ28" s="170" t="s">
        <v>149</v>
      </c>
      <c r="UXR28" s="170" t="s">
        <v>150</v>
      </c>
      <c r="UXS28" s="170">
        <v>5</v>
      </c>
      <c r="UXT28" s="170">
        <v>12.97</v>
      </c>
      <c r="UXU28" s="170">
        <f>ROUNDDOWN(UXT28*($I$10+1),2)</f>
        <v>65.489999999999995</v>
      </c>
      <c r="UXV28" s="170">
        <f>UXS28*UXU28</f>
        <v>327.45</v>
      </c>
      <c r="UXW28" s="170" t="s">
        <v>148</v>
      </c>
      <c r="UXX28" s="170">
        <v>12376</v>
      </c>
      <c r="UXY28" s="170" t="s">
        <v>149</v>
      </c>
      <c r="UXZ28" s="170" t="s">
        <v>150</v>
      </c>
      <c r="UYA28" s="170">
        <v>5</v>
      </c>
      <c r="UYB28" s="170">
        <v>12.97</v>
      </c>
      <c r="UYC28" s="170">
        <f>ROUNDDOWN(UYB28*($I$10+1),2)</f>
        <v>65.489999999999995</v>
      </c>
      <c r="UYD28" s="170">
        <f>UYA28*UYC28</f>
        <v>327.45</v>
      </c>
      <c r="UYE28" s="170" t="s">
        <v>148</v>
      </c>
      <c r="UYF28" s="170">
        <v>12376</v>
      </c>
      <c r="UYG28" s="170" t="s">
        <v>149</v>
      </c>
      <c r="UYH28" s="170" t="s">
        <v>150</v>
      </c>
      <c r="UYI28" s="170">
        <v>5</v>
      </c>
      <c r="UYJ28" s="170">
        <v>12.97</v>
      </c>
      <c r="UYK28" s="170">
        <f>ROUNDDOWN(UYJ28*($I$10+1),2)</f>
        <v>65.489999999999995</v>
      </c>
      <c r="UYL28" s="170">
        <f>UYI28*UYK28</f>
        <v>327.45</v>
      </c>
      <c r="UYM28" s="170" t="s">
        <v>148</v>
      </c>
      <c r="UYN28" s="170">
        <v>12376</v>
      </c>
      <c r="UYO28" s="170" t="s">
        <v>149</v>
      </c>
      <c r="UYP28" s="170" t="s">
        <v>150</v>
      </c>
      <c r="UYQ28" s="170">
        <v>5</v>
      </c>
      <c r="UYR28" s="170">
        <v>12.97</v>
      </c>
      <c r="UYS28" s="170">
        <f>ROUNDDOWN(UYR28*($I$10+1),2)</f>
        <v>65.489999999999995</v>
      </c>
      <c r="UYT28" s="170">
        <f>UYQ28*UYS28</f>
        <v>327.45</v>
      </c>
      <c r="UYU28" s="170" t="s">
        <v>148</v>
      </c>
      <c r="UYV28" s="170">
        <v>12376</v>
      </c>
      <c r="UYW28" s="170" t="s">
        <v>149</v>
      </c>
      <c r="UYX28" s="170" t="s">
        <v>150</v>
      </c>
      <c r="UYY28" s="170">
        <v>5</v>
      </c>
      <c r="UYZ28" s="170">
        <v>12.97</v>
      </c>
      <c r="UZA28" s="170">
        <f>ROUNDDOWN(UYZ28*($I$10+1),2)</f>
        <v>65.489999999999995</v>
      </c>
      <c r="UZB28" s="170">
        <f>UYY28*UZA28</f>
        <v>327.45</v>
      </c>
      <c r="UZC28" s="170" t="s">
        <v>148</v>
      </c>
      <c r="UZD28" s="170">
        <v>12376</v>
      </c>
      <c r="UZE28" s="170" t="s">
        <v>149</v>
      </c>
      <c r="UZF28" s="170" t="s">
        <v>150</v>
      </c>
      <c r="UZG28" s="170">
        <v>5</v>
      </c>
      <c r="UZH28" s="170">
        <v>12.97</v>
      </c>
      <c r="UZI28" s="170">
        <f>ROUNDDOWN(UZH28*($I$10+1),2)</f>
        <v>65.489999999999995</v>
      </c>
      <c r="UZJ28" s="170">
        <f>UZG28*UZI28</f>
        <v>327.45</v>
      </c>
      <c r="UZK28" s="170" t="s">
        <v>148</v>
      </c>
      <c r="UZL28" s="170">
        <v>12376</v>
      </c>
      <c r="UZM28" s="170" t="s">
        <v>149</v>
      </c>
      <c r="UZN28" s="170" t="s">
        <v>150</v>
      </c>
      <c r="UZO28" s="170">
        <v>5</v>
      </c>
      <c r="UZP28" s="170">
        <v>12.97</v>
      </c>
      <c r="UZQ28" s="170">
        <f>ROUNDDOWN(UZP28*($I$10+1),2)</f>
        <v>65.489999999999995</v>
      </c>
      <c r="UZR28" s="170">
        <f>UZO28*UZQ28</f>
        <v>327.45</v>
      </c>
      <c r="UZS28" s="170" t="s">
        <v>148</v>
      </c>
      <c r="UZT28" s="170">
        <v>12376</v>
      </c>
      <c r="UZU28" s="170" t="s">
        <v>149</v>
      </c>
      <c r="UZV28" s="170" t="s">
        <v>150</v>
      </c>
      <c r="UZW28" s="170">
        <v>5</v>
      </c>
      <c r="UZX28" s="170">
        <v>12.97</v>
      </c>
      <c r="UZY28" s="170">
        <f>ROUNDDOWN(UZX28*($I$10+1),2)</f>
        <v>65.489999999999995</v>
      </c>
      <c r="UZZ28" s="170">
        <f>UZW28*UZY28</f>
        <v>327.45</v>
      </c>
      <c r="VAA28" s="170" t="s">
        <v>148</v>
      </c>
      <c r="VAB28" s="170">
        <v>12376</v>
      </c>
      <c r="VAC28" s="170" t="s">
        <v>149</v>
      </c>
      <c r="VAD28" s="170" t="s">
        <v>150</v>
      </c>
      <c r="VAE28" s="170">
        <v>5</v>
      </c>
      <c r="VAF28" s="170">
        <v>12.97</v>
      </c>
      <c r="VAG28" s="170">
        <f>ROUNDDOWN(VAF28*($I$10+1),2)</f>
        <v>65.489999999999995</v>
      </c>
      <c r="VAH28" s="170">
        <f>VAE28*VAG28</f>
        <v>327.45</v>
      </c>
      <c r="VAI28" s="170" t="s">
        <v>148</v>
      </c>
      <c r="VAJ28" s="170">
        <v>12376</v>
      </c>
      <c r="VAK28" s="170" t="s">
        <v>149</v>
      </c>
      <c r="VAL28" s="170" t="s">
        <v>150</v>
      </c>
      <c r="VAM28" s="170">
        <v>5</v>
      </c>
      <c r="VAN28" s="170">
        <v>12.97</v>
      </c>
      <c r="VAO28" s="170">
        <f>ROUNDDOWN(VAN28*($I$10+1),2)</f>
        <v>65.489999999999995</v>
      </c>
      <c r="VAP28" s="170">
        <f>VAM28*VAO28</f>
        <v>327.45</v>
      </c>
      <c r="VAQ28" s="170" t="s">
        <v>148</v>
      </c>
      <c r="VAR28" s="170">
        <v>12376</v>
      </c>
      <c r="VAS28" s="170" t="s">
        <v>149</v>
      </c>
      <c r="VAT28" s="170" t="s">
        <v>150</v>
      </c>
      <c r="VAU28" s="170">
        <v>5</v>
      </c>
      <c r="VAV28" s="170">
        <v>12.97</v>
      </c>
      <c r="VAW28" s="170">
        <f>ROUNDDOWN(VAV28*($I$10+1),2)</f>
        <v>65.489999999999995</v>
      </c>
      <c r="VAX28" s="170">
        <f>VAU28*VAW28</f>
        <v>327.45</v>
      </c>
      <c r="VAY28" s="170" t="s">
        <v>148</v>
      </c>
      <c r="VAZ28" s="170">
        <v>12376</v>
      </c>
      <c r="VBA28" s="170" t="s">
        <v>149</v>
      </c>
      <c r="VBB28" s="170" t="s">
        <v>150</v>
      </c>
      <c r="VBC28" s="170">
        <v>5</v>
      </c>
      <c r="VBD28" s="170">
        <v>12.97</v>
      </c>
      <c r="VBE28" s="170">
        <f>ROUNDDOWN(VBD28*($I$10+1),2)</f>
        <v>65.489999999999995</v>
      </c>
      <c r="VBF28" s="170">
        <f>VBC28*VBE28</f>
        <v>327.45</v>
      </c>
      <c r="VBG28" s="170" t="s">
        <v>148</v>
      </c>
      <c r="VBH28" s="170">
        <v>12376</v>
      </c>
      <c r="VBI28" s="170" t="s">
        <v>149</v>
      </c>
      <c r="VBJ28" s="170" t="s">
        <v>150</v>
      </c>
      <c r="VBK28" s="170">
        <v>5</v>
      </c>
      <c r="VBL28" s="170">
        <v>12.97</v>
      </c>
      <c r="VBM28" s="170">
        <f>ROUNDDOWN(VBL28*($I$10+1),2)</f>
        <v>65.489999999999995</v>
      </c>
      <c r="VBN28" s="170">
        <f>VBK28*VBM28</f>
        <v>327.45</v>
      </c>
      <c r="VBO28" s="170" t="s">
        <v>148</v>
      </c>
      <c r="VBP28" s="170">
        <v>12376</v>
      </c>
      <c r="VBQ28" s="170" t="s">
        <v>149</v>
      </c>
      <c r="VBR28" s="170" t="s">
        <v>150</v>
      </c>
      <c r="VBS28" s="170">
        <v>5</v>
      </c>
      <c r="VBT28" s="170">
        <v>12.97</v>
      </c>
      <c r="VBU28" s="170">
        <f>ROUNDDOWN(VBT28*($I$10+1),2)</f>
        <v>65.489999999999995</v>
      </c>
      <c r="VBV28" s="170">
        <f>VBS28*VBU28</f>
        <v>327.45</v>
      </c>
      <c r="VBW28" s="170" t="s">
        <v>148</v>
      </c>
      <c r="VBX28" s="170">
        <v>12376</v>
      </c>
      <c r="VBY28" s="170" t="s">
        <v>149</v>
      </c>
      <c r="VBZ28" s="170" t="s">
        <v>150</v>
      </c>
      <c r="VCA28" s="170">
        <v>5</v>
      </c>
      <c r="VCB28" s="170">
        <v>12.97</v>
      </c>
      <c r="VCC28" s="170">
        <f>ROUNDDOWN(VCB28*($I$10+1),2)</f>
        <v>65.489999999999995</v>
      </c>
      <c r="VCD28" s="170">
        <f>VCA28*VCC28</f>
        <v>327.45</v>
      </c>
      <c r="VCE28" s="170" t="s">
        <v>148</v>
      </c>
      <c r="VCF28" s="170">
        <v>12376</v>
      </c>
      <c r="VCG28" s="170" t="s">
        <v>149</v>
      </c>
      <c r="VCH28" s="170" t="s">
        <v>150</v>
      </c>
      <c r="VCI28" s="170">
        <v>5</v>
      </c>
      <c r="VCJ28" s="170">
        <v>12.97</v>
      </c>
      <c r="VCK28" s="170">
        <f>ROUNDDOWN(VCJ28*($I$10+1),2)</f>
        <v>65.489999999999995</v>
      </c>
      <c r="VCL28" s="170">
        <f>VCI28*VCK28</f>
        <v>327.45</v>
      </c>
      <c r="VCM28" s="170" t="s">
        <v>148</v>
      </c>
      <c r="VCN28" s="170">
        <v>12376</v>
      </c>
      <c r="VCO28" s="170" t="s">
        <v>149</v>
      </c>
      <c r="VCP28" s="170" t="s">
        <v>150</v>
      </c>
      <c r="VCQ28" s="170">
        <v>5</v>
      </c>
      <c r="VCR28" s="170">
        <v>12.97</v>
      </c>
      <c r="VCS28" s="170">
        <f>ROUNDDOWN(VCR28*($I$10+1),2)</f>
        <v>65.489999999999995</v>
      </c>
      <c r="VCT28" s="170">
        <f>VCQ28*VCS28</f>
        <v>327.45</v>
      </c>
      <c r="VCU28" s="170" t="s">
        <v>148</v>
      </c>
      <c r="VCV28" s="170">
        <v>12376</v>
      </c>
      <c r="VCW28" s="170" t="s">
        <v>149</v>
      </c>
      <c r="VCX28" s="170" t="s">
        <v>150</v>
      </c>
      <c r="VCY28" s="170">
        <v>5</v>
      </c>
      <c r="VCZ28" s="170">
        <v>12.97</v>
      </c>
      <c r="VDA28" s="170">
        <f>ROUNDDOWN(VCZ28*($I$10+1),2)</f>
        <v>65.489999999999995</v>
      </c>
      <c r="VDB28" s="170">
        <f>VCY28*VDA28</f>
        <v>327.45</v>
      </c>
      <c r="VDC28" s="170" t="s">
        <v>148</v>
      </c>
      <c r="VDD28" s="170">
        <v>12376</v>
      </c>
      <c r="VDE28" s="170" t="s">
        <v>149</v>
      </c>
      <c r="VDF28" s="170" t="s">
        <v>150</v>
      </c>
      <c r="VDG28" s="170">
        <v>5</v>
      </c>
      <c r="VDH28" s="170">
        <v>12.97</v>
      </c>
      <c r="VDI28" s="170">
        <f>ROUNDDOWN(VDH28*($I$10+1),2)</f>
        <v>65.489999999999995</v>
      </c>
      <c r="VDJ28" s="170">
        <f>VDG28*VDI28</f>
        <v>327.45</v>
      </c>
      <c r="VDK28" s="170" t="s">
        <v>148</v>
      </c>
      <c r="VDL28" s="170">
        <v>12376</v>
      </c>
      <c r="VDM28" s="170" t="s">
        <v>149</v>
      </c>
      <c r="VDN28" s="170" t="s">
        <v>150</v>
      </c>
      <c r="VDO28" s="170">
        <v>5</v>
      </c>
      <c r="VDP28" s="170">
        <v>12.97</v>
      </c>
      <c r="VDQ28" s="170">
        <f>ROUNDDOWN(VDP28*($I$10+1),2)</f>
        <v>65.489999999999995</v>
      </c>
      <c r="VDR28" s="170">
        <f>VDO28*VDQ28</f>
        <v>327.45</v>
      </c>
      <c r="VDS28" s="170" t="s">
        <v>148</v>
      </c>
      <c r="VDT28" s="170">
        <v>12376</v>
      </c>
      <c r="VDU28" s="170" t="s">
        <v>149</v>
      </c>
      <c r="VDV28" s="170" t="s">
        <v>150</v>
      </c>
      <c r="VDW28" s="170">
        <v>5</v>
      </c>
      <c r="VDX28" s="170">
        <v>12.97</v>
      </c>
      <c r="VDY28" s="170">
        <f>ROUNDDOWN(VDX28*($I$10+1),2)</f>
        <v>65.489999999999995</v>
      </c>
      <c r="VDZ28" s="170">
        <f>VDW28*VDY28</f>
        <v>327.45</v>
      </c>
      <c r="VEA28" s="170" t="s">
        <v>148</v>
      </c>
      <c r="VEB28" s="170">
        <v>12376</v>
      </c>
      <c r="VEC28" s="170" t="s">
        <v>149</v>
      </c>
      <c r="VED28" s="170" t="s">
        <v>150</v>
      </c>
      <c r="VEE28" s="170">
        <v>5</v>
      </c>
      <c r="VEF28" s="170">
        <v>12.97</v>
      </c>
      <c r="VEG28" s="170">
        <f>ROUNDDOWN(VEF28*($I$10+1),2)</f>
        <v>65.489999999999995</v>
      </c>
      <c r="VEH28" s="170">
        <f>VEE28*VEG28</f>
        <v>327.45</v>
      </c>
      <c r="VEI28" s="170" t="s">
        <v>148</v>
      </c>
      <c r="VEJ28" s="170">
        <v>12376</v>
      </c>
      <c r="VEK28" s="170" t="s">
        <v>149</v>
      </c>
      <c r="VEL28" s="170" t="s">
        <v>150</v>
      </c>
      <c r="VEM28" s="170">
        <v>5</v>
      </c>
      <c r="VEN28" s="170">
        <v>12.97</v>
      </c>
      <c r="VEO28" s="170">
        <f>ROUNDDOWN(VEN28*($I$10+1),2)</f>
        <v>65.489999999999995</v>
      </c>
      <c r="VEP28" s="170">
        <f>VEM28*VEO28</f>
        <v>327.45</v>
      </c>
      <c r="VEQ28" s="170" t="s">
        <v>148</v>
      </c>
      <c r="VER28" s="170">
        <v>12376</v>
      </c>
      <c r="VES28" s="170" t="s">
        <v>149</v>
      </c>
      <c r="VET28" s="170" t="s">
        <v>150</v>
      </c>
      <c r="VEU28" s="170">
        <v>5</v>
      </c>
      <c r="VEV28" s="170">
        <v>12.97</v>
      </c>
      <c r="VEW28" s="170">
        <f>ROUNDDOWN(VEV28*($I$10+1),2)</f>
        <v>65.489999999999995</v>
      </c>
      <c r="VEX28" s="170">
        <f>VEU28*VEW28</f>
        <v>327.45</v>
      </c>
      <c r="VEY28" s="170" t="s">
        <v>148</v>
      </c>
      <c r="VEZ28" s="170">
        <v>12376</v>
      </c>
      <c r="VFA28" s="170" t="s">
        <v>149</v>
      </c>
      <c r="VFB28" s="170" t="s">
        <v>150</v>
      </c>
      <c r="VFC28" s="170">
        <v>5</v>
      </c>
      <c r="VFD28" s="170">
        <v>12.97</v>
      </c>
      <c r="VFE28" s="170">
        <f>ROUNDDOWN(VFD28*($I$10+1),2)</f>
        <v>65.489999999999995</v>
      </c>
      <c r="VFF28" s="170">
        <f>VFC28*VFE28</f>
        <v>327.45</v>
      </c>
      <c r="VFG28" s="170" t="s">
        <v>148</v>
      </c>
      <c r="VFH28" s="170">
        <v>12376</v>
      </c>
      <c r="VFI28" s="170" t="s">
        <v>149</v>
      </c>
      <c r="VFJ28" s="170" t="s">
        <v>150</v>
      </c>
      <c r="VFK28" s="170">
        <v>5</v>
      </c>
      <c r="VFL28" s="170">
        <v>12.97</v>
      </c>
      <c r="VFM28" s="170">
        <f>ROUNDDOWN(VFL28*($I$10+1),2)</f>
        <v>65.489999999999995</v>
      </c>
      <c r="VFN28" s="170">
        <f>VFK28*VFM28</f>
        <v>327.45</v>
      </c>
      <c r="VFO28" s="170" t="s">
        <v>148</v>
      </c>
      <c r="VFP28" s="170">
        <v>12376</v>
      </c>
      <c r="VFQ28" s="170" t="s">
        <v>149</v>
      </c>
      <c r="VFR28" s="170" t="s">
        <v>150</v>
      </c>
      <c r="VFS28" s="170">
        <v>5</v>
      </c>
      <c r="VFT28" s="170">
        <v>12.97</v>
      </c>
      <c r="VFU28" s="170">
        <f>ROUNDDOWN(VFT28*($I$10+1),2)</f>
        <v>65.489999999999995</v>
      </c>
      <c r="VFV28" s="170">
        <f>VFS28*VFU28</f>
        <v>327.45</v>
      </c>
      <c r="VFW28" s="170" t="s">
        <v>148</v>
      </c>
      <c r="VFX28" s="170">
        <v>12376</v>
      </c>
      <c r="VFY28" s="170" t="s">
        <v>149</v>
      </c>
      <c r="VFZ28" s="170" t="s">
        <v>150</v>
      </c>
      <c r="VGA28" s="170">
        <v>5</v>
      </c>
      <c r="VGB28" s="170">
        <v>12.97</v>
      </c>
      <c r="VGC28" s="170">
        <f>ROUNDDOWN(VGB28*($I$10+1),2)</f>
        <v>65.489999999999995</v>
      </c>
      <c r="VGD28" s="170">
        <f>VGA28*VGC28</f>
        <v>327.45</v>
      </c>
      <c r="VGE28" s="170" t="s">
        <v>148</v>
      </c>
      <c r="VGF28" s="170">
        <v>12376</v>
      </c>
      <c r="VGG28" s="170" t="s">
        <v>149</v>
      </c>
      <c r="VGH28" s="170" t="s">
        <v>150</v>
      </c>
      <c r="VGI28" s="170">
        <v>5</v>
      </c>
      <c r="VGJ28" s="170">
        <v>12.97</v>
      </c>
      <c r="VGK28" s="170">
        <f>ROUNDDOWN(VGJ28*($I$10+1),2)</f>
        <v>65.489999999999995</v>
      </c>
      <c r="VGL28" s="170">
        <f>VGI28*VGK28</f>
        <v>327.45</v>
      </c>
      <c r="VGM28" s="170" t="s">
        <v>148</v>
      </c>
      <c r="VGN28" s="170">
        <v>12376</v>
      </c>
      <c r="VGO28" s="170" t="s">
        <v>149</v>
      </c>
      <c r="VGP28" s="170" t="s">
        <v>150</v>
      </c>
      <c r="VGQ28" s="170">
        <v>5</v>
      </c>
      <c r="VGR28" s="170">
        <v>12.97</v>
      </c>
      <c r="VGS28" s="170">
        <f>ROUNDDOWN(VGR28*($I$10+1),2)</f>
        <v>65.489999999999995</v>
      </c>
      <c r="VGT28" s="170">
        <f>VGQ28*VGS28</f>
        <v>327.45</v>
      </c>
      <c r="VGU28" s="170" t="s">
        <v>148</v>
      </c>
      <c r="VGV28" s="170">
        <v>12376</v>
      </c>
      <c r="VGW28" s="170" t="s">
        <v>149</v>
      </c>
      <c r="VGX28" s="170" t="s">
        <v>150</v>
      </c>
      <c r="VGY28" s="170">
        <v>5</v>
      </c>
      <c r="VGZ28" s="170">
        <v>12.97</v>
      </c>
      <c r="VHA28" s="170">
        <f>ROUNDDOWN(VGZ28*($I$10+1),2)</f>
        <v>65.489999999999995</v>
      </c>
      <c r="VHB28" s="170">
        <f>VGY28*VHA28</f>
        <v>327.45</v>
      </c>
      <c r="VHC28" s="170" t="s">
        <v>148</v>
      </c>
      <c r="VHD28" s="170">
        <v>12376</v>
      </c>
      <c r="VHE28" s="170" t="s">
        <v>149</v>
      </c>
      <c r="VHF28" s="170" t="s">
        <v>150</v>
      </c>
      <c r="VHG28" s="170">
        <v>5</v>
      </c>
      <c r="VHH28" s="170">
        <v>12.97</v>
      </c>
      <c r="VHI28" s="170">
        <f>ROUNDDOWN(VHH28*($I$10+1),2)</f>
        <v>65.489999999999995</v>
      </c>
      <c r="VHJ28" s="170">
        <f>VHG28*VHI28</f>
        <v>327.45</v>
      </c>
      <c r="VHK28" s="170" t="s">
        <v>148</v>
      </c>
      <c r="VHL28" s="170">
        <v>12376</v>
      </c>
      <c r="VHM28" s="170" t="s">
        <v>149</v>
      </c>
      <c r="VHN28" s="170" t="s">
        <v>150</v>
      </c>
      <c r="VHO28" s="170">
        <v>5</v>
      </c>
      <c r="VHP28" s="170">
        <v>12.97</v>
      </c>
      <c r="VHQ28" s="170">
        <f>ROUNDDOWN(VHP28*($I$10+1),2)</f>
        <v>65.489999999999995</v>
      </c>
      <c r="VHR28" s="170">
        <f>VHO28*VHQ28</f>
        <v>327.45</v>
      </c>
      <c r="VHS28" s="170" t="s">
        <v>148</v>
      </c>
      <c r="VHT28" s="170">
        <v>12376</v>
      </c>
      <c r="VHU28" s="170" t="s">
        <v>149</v>
      </c>
      <c r="VHV28" s="170" t="s">
        <v>150</v>
      </c>
      <c r="VHW28" s="170">
        <v>5</v>
      </c>
      <c r="VHX28" s="170">
        <v>12.97</v>
      </c>
      <c r="VHY28" s="170">
        <f>ROUNDDOWN(VHX28*($I$10+1),2)</f>
        <v>65.489999999999995</v>
      </c>
      <c r="VHZ28" s="170">
        <f>VHW28*VHY28</f>
        <v>327.45</v>
      </c>
      <c r="VIA28" s="170" t="s">
        <v>148</v>
      </c>
      <c r="VIB28" s="170">
        <v>12376</v>
      </c>
      <c r="VIC28" s="170" t="s">
        <v>149</v>
      </c>
      <c r="VID28" s="170" t="s">
        <v>150</v>
      </c>
      <c r="VIE28" s="170">
        <v>5</v>
      </c>
      <c r="VIF28" s="170">
        <v>12.97</v>
      </c>
      <c r="VIG28" s="170">
        <f>ROUNDDOWN(VIF28*($I$10+1),2)</f>
        <v>65.489999999999995</v>
      </c>
      <c r="VIH28" s="170">
        <f>VIE28*VIG28</f>
        <v>327.45</v>
      </c>
      <c r="VII28" s="170" t="s">
        <v>148</v>
      </c>
      <c r="VIJ28" s="170">
        <v>12376</v>
      </c>
      <c r="VIK28" s="170" t="s">
        <v>149</v>
      </c>
      <c r="VIL28" s="170" t="s">
        <v>150</v>
      </c>
      <c r="VIM28" s="170">
        <v>5</v>
      </c>
      <c r="VIN28" s="170">
        <v>12.97</v>
      </c>
      <c r="VIO28" s="170">
        <f>ROUNDDOWN(VIN28*($I$10+1),2)</f>
        <v>65.489999999999995</v>
      </c>
      <c r="VIP28" s="170">
        <f>VIM28*VIO28</f>
        <v>327.45</v>
      </c>
      <c r="VIQ28" s="170" t="s">
        <v>148</v>
      </c>
      <c r="VIR28" s="170">
        <v>12376</v>
      </c>
      <c r="VIS28" s="170" t="s">
        <v>149</v>
      </c>
      <c r="VIT28" s="170" t="s">
        <v>150</v>
      </c>
      <c r="VIU28" s="170">
        <v>5</v>
      </c>
      <c r="VIV28" s="170">
        <v>12.97</v>
      </c>
      <c r="VIW28" s="170">
        <f>ROUNDDOWN(VIV28*($I$10+1),2)</f>
        <v>65.489999999999995</v>
      </c>
      <c r="VIX28" s="170">
        <f>VIU28*VIW28</f>
        <v>327.45</v>
      </c>
      <c r="VIY28" s="170" t="s">
        <v>148</v>
      </c>
      <c r="VIZ28" s="170">
        <v>12376</v>
      </c>
      <c r="VJA28" s="170" t="s">
        <v>149</v>
      </c>
      <c r="VJB28" s="170" t="s">
        <v>150</v>
      </c>
      <c r="VJC28" s="170">
        <v>5</v>
      </c>
      <c r="VJD28" s="170">
        <v>12.97</v>
      </c>
      <c r="VJE28" s="170">
        <f>ROUNDDOWN(VJD28*($I$10+1),2)</f>
        <v>65.489999999999995</v>
      </c>
      <c r="VJF28" s="170">
        <f>VJC28*VJE28</f>
        <v>327.45</v>
      </c>
      <c r="VJG28" s="170" t="s">
        <v>148</v>
      </c>
      <c r="VJH28" s="170">
        <v>12376</v>
      </c>
      <c r="VJI28" s="170" t="s">
        <v>149</v>
      </c>
      <c r="VJJ28" s="170" t="s">
        <v>150</v>
      </c>
      <c r="VJK28" s="170">
        <v>5</v>
      </c>
      <c r="VJL28" s="170">
        <v>12.97</v>
      </c>
      <c r="VJM28" s="170">
        <f>ROUNDDOWN(VJL28*($I$10+1),2)</f>
        <v>65.489999999999995</v>
      </c>
      <c r="VJN28" s="170">
        <f>VJK28*VJM28</f>
        <v>327.45</v>
      </c>
      <c r="VJO28" s="170" t="s">
        <v>148</v>
      </c>
      <c r="VJP28" s="170">
        <v>12376</v>
      </c>
      <c r="VJQ28" s="170" t="s">
        <v>149</v>
      </c>
      <c r="VJR28" s="170" t="s">
        <v>150</v>
      </c>
      <c r="VJS28" s="170">
        <v>5</v>
      </c>
      <c r="VJT28" s="170">
        <v>12.97</v>
      </c>
      <c r="VJU28" s="170">
        <f>ROUNDDOWN(VJT28*($I$10+1),2)</f>
        <v>65.489999999999995</v>
      </c>
      <c r="VJV28" s="170">
        <f>VJS28*VJU28</f>
        <v>327.45</v>
      </c>
      <c r="VJW28" s="170" t="s">
        <v>148</v>
      </c>
      <c r="VJX28" s="170">
        <v>12376</v>
      </c>
      <c r="VJY28" s="170" t="s">
        <v>149</v>
      </c>
      <c r="VJZ28" s="170" t="s">
        <v>150</v>
      </c>
      <c r="VKA28" s="170">
        <v>5</v>
      </c>
      <c r="VKB28" s="170">
        <v>12.97</v>
      </c>
      <c r="VKC28" s="170">
        <f>ROUNDDOWN(VKB28*($I$10+1),2)</f>
        <v>65.489999999999995</v>
      </c>
      <c r="VKD28" s="170">
        <f>VKA28*VKC28</f>
        <v>327.45</v>
      </c>
      <c r="VKE28" s="170" t="s">
        <v>148</v>
      </c>
      <c r="VKF28" s="170">
        <v>12376</v>
      </c>
      <c r="VKG28" s="170" t="s">
        <v>149</v>
      </c>
      <c r="VKH28" s="170" t="s">
        <v>150</v>
      </c>
      <c r="VKI28" s="170">
        <v>5</v>
      </c>
      <c r="VKJ28" s="170">
        <v>12.97</v>
      </c>
      <c r="VKK28" s="170">
        <f>ROUNDDOWN(VKJ28*($I$10+1),2)</f>
        <v>65.489999999999995</v>
      </c>
      <c r="VKL28" s="170">
        <f>VKI28*VKK28</f>
        <v>327.45</v>
      </c>
      <c r="VKM28" s="170" t="s">
        <v>148</v>
      </c>
      <c r="VKN28" s="170">
        <v>12376</v>
      </c>
      <c r="VKO28" s="170" t="s">
        <v>149</v>
      </c>
      <c r="VKP28" s="170" t="s">
        <v>150</v>
      </c>
      <c r="VKQ28" s="170">
        <v>5</v>
      </c>
      <c r="VKR28" s="170">
        <v>12.97</v>
      </c>
      <c r="VKS28" s="170">
        <f>ROUNDDOWN(VKR28*($I$10+1),2)</f>
        <v>65.489999999999995</v>
      </c>
      <c r="VKT28" s="170">
        <f>VKQ28*VKS28</f>
        <v>327.45</v>
      </c>
      <c r="VKU28" s="170" t="s">
        <v>148</v>
      </c>
      <c r="VKV28" s="170">
        <v>12376</v>
      </c>
      <c r="VKW28" s="170" t="s">
        <v>149</v>
      </c>
      <c r="VKX28" s="170" t="s">
        <v>150</v>
      </c>
      <c r="VKY28" s="170">
        <v>5</v>
      </c>
      <c r="VKZ28" s="170">
        <v>12.97</v>
      </c>
      <c r="VLA28" s="170">
        <f>ROUNDDOWN(VKZ28*($I$10+1),2)</f>
        <v>65.489999999999995</v>
      </c>
      <c r="VLB28" s="170">
        <f>VKY28*VLA28</f>
        <v>327.45</v>
      </c>
      <c r="VLC28" s="170" t="s">
        <v>148</v>
      </c>
      <c r="VLD28" s="170">
        <v>12376</v>
      </c>
      <c r="VLE28" s="170" t="s">
        <v>149</v>
      </c>
      <c r="VLF28" s="170" t="s">
        <v>150</v>
      </c>
      <c r="VLG28" s="170">
        <v>5</v>
      </c>
      <c r="VLH28" s="170">
        <v>12.97</v>
      </c>
      <c r="VLI28" s="170">
        <f>ROUNDDOWN(VLH28*($I$10+1),2)</f>
        <v>65.489999999999995</v>
      </c>
      <c r="VLJ28" s="170">
        <f>VLG28*VLI28</f>
        <v>327.45</v>
      </c>
      <c r="VLK28" s="170" t="s">
        <v>148</v>
      </c>
      <c r="VLL28" s="170">
        <v>12376</v>
      </c>
      <c r="VLM28" s="170" t="s">
        <v>149</v>
      </c>
      <c r="VLN28" s="170" t="s">
        <v>150</v>
      </c>
      <c r="VLO28" s="170">
        <v>5</v>
      </c>
      <c r="VLP28" s="170">
        <v>12.97</v>
      </c>
      <c r="VLQ28" s="170">
        <f>ROUNDDOWN(VLP28*($I$10+1),2)</f>
        <v>65.489999999999995</v>
      </c>
      <c r="VLR28" s="170">
        <f>VLO28*VLQ28</f>
        <v>327.45</v>
      </c>
      <c r="VLS28" s="170" t="s">
        <v>148</v>
      </c>
      <c r="VLT28" s="170">
        <v>12376</v>
      </c>
      <c r="VLU28" s="170" t="s">
        <v>149</v>
      </c>
      <c r="VLV28" s="170" t="s">
        <v>150</v>
      </c>
      <c r="VLW28" s="170">
        <v>5</v>
      </c>
      <c r="VLX28" s="170">
        <v>12.97</v>
      </c>
      <c r="VLY28" s="170">
        <f>ROUNDDOWN(VLX28*($I$10+1),2)</f>
        <v>65.489999999999995</v>
      </c>
      <c r="VLZ28" s="170">
        <f>VLW28*VLY28</f>
        <v>327.45</v>
      </c>
      <c r="VMA28" s="170" t="s">
        <v>148</v>
      </c>
      <c r="VMB28" s="170">
        <v>12376</v>
      </c>
      <c r="VMC28" s="170" t="s">
        <v>149</v>
      </c>
      <c r="VMD28" s="170" t="s">
        <v>150</v>
      </c>
      <c r="VME28" s="170">
        <v>5</v>
      </c>
      <c r="VMF28" s="170">
        <v>12.97</v>
      </c>
      <c r="VMG28" s="170">
        <f>ROUNDDOWN(VMF28*($I$10+1),2)</f>
        <v>65.489999999999995</v>
      </c>
      <c r="VMH28" s="170">
        <f>VME28*VMG28</f>
        <v>327.45</v>
      </c>
      <c r="VMI28" s="170" t="s">
        <v>148</v>
      </c>
      <c r="VMJ28" s="170">
        <v>12376</v>
      </c>
      <c r="VMK28" s="170" t="s">
        <v>149</v>
      </c>
      <c r="VML28" s="170" t="s">
        <v>150</v>
      </c>
      <c r="VMM28" s="170">
        <v>5</v>
      </c>
      <c r="VMN28" s="170">
        <v>12.97</v>
      </c>
      <c r="VMO28" s="170">
        <f>ROUNDDOWN(VMN28*($I$10+1),2)</f>
        <v>65.489999999999995</v>
      </c>
      <c r="VMP28" s="170">
        <f>VMM28*VMO28</f>
        <v>327.45</v>
      </c>
      <c r="VMQ28" s="170" t="s">
        <v>148</v>
      </c>
      <c r="VMR28" s="170">
        <v>12376</v>
      </c>
      <c r="VMS28" s="170" t="s">
        <v>149</v>
      </c>
      <c r="VMT28" s="170" t="s">
        <v>150</v>
      </c>
      <c r="VMU28" s="170">
        <v>5</v>
      </c>
      <c r="VMV28" s="170">
        <v>12.97</v>
      </c>
      <c r="VMW28" s="170">
        <f>ROUNDDOWN(VMV28*($I$10+1),2)</f>
        <v>65.489999999999995</v>
      </c>
      <c r="VMX28" s="170">
        <f>VMU28*VMW28</f>
        <v>327.45</v>
      </c>
      <c r="VMY28" s="170" t="s">
        <v>148</v>
      </c>
      <c r="VMZ28" s="170">
        <v>12376</v>
      </c>
      <c r="VNA28" s="170" t="s">
        <v>149</v>
      </c>
      <c r="VNB28" s="170" t="s">
        <v>150</v>
      </c>
      <c r="VNC28" s="170">
        <v>5</v>
      </c>
      <c r="VND28" s="170">
        <v>12.97</v>
      </c>
      <c r="VNE28" s="170">
        <f>ROUNDDOWN(VND28*($I$10+1),2)</f>
        <v>65.489999999999995</v>
      </c>
      <c r="VNF28" s="170">
        <f>VNC28*VNE28</f>
        <v>327.45</v>
      </c>
      <c r="VNG28" s="170" t="s">
        <v>148</v>
      </c>
      <c r="VNH28" s="170">
        <v>12376</v>
      </c>
      <c r="VNI28" s="170" t="s">
        <v>149</v>
      </c>
      <c r="VNJ28" s="170" t="s">
        <v>150</v>
      </c>
      <c r="VNK28" s="170">
        <v>5</v>
      </c>
      <c r="VNL28" s="170">
        <v>12.97</v>
      </c>
      <c r="VNM28" s="170">
        <f>ROUNDDOWN(VNL28*($I$10+1),2)</f>
        <v>65.489999999999995</v>
      </c>
      <c r="VNN28" s="170">
        <f>VNK28*VNM28</f>
        <v>327.45</v>
      </c>
      <c r="VNO28" s="170" t="s">
        <v>148</v>
      </c>
      <c r="VNP28" s="170">
        <v>12376</v>
      </c>
      <c r="VNQ28" s="170" t="s">
        <v>149</v>
      </c>
      <c r="VNR28" s="170" t="s">
        <v>150</v>
      </c>
      <c r="VNS28" s="170">
        <v>5</v>
      </c>
      <c r="VNT28" s="170">
        <v>12.97</v>
      </c>
      <c r="VNU28" s="170">
        <f>ROUNDDOWN(VNT28*($I$10+1),2)</f>
        <v>65.489999999999995</v>
      </c>
      <c r="VNV28" s="170">
        <f>VNS28*VNU28</f>
        <v>327.45</v>
      </c>
      <c r="VNW28" s="170" t="s">
        <v>148</v>
      </c>
      <c r="VNX28" s="170">
        <v>12376</v>
      </c>
      <c r="VNY28" s="170" t="s">
        <v>149</v>
      </c>
      <c r="VNZ28" s="170" t="s">
        <v>150</v>
      </c>
      <c r="VOA28" s="170">
        <v>5</v>
      </c>
      <c r="VOB28" s="170">
        <v>12.97</v>
      </c>
      <c r="VOC28" s="170">
        <f>ROUNDDOWN(VOB28*($I$10+1),2)</f>
        <v>65.489999999999995</v>
      </c>
      <c r="VOD28" s="170">
        <f>VOA28*VOC28</f>
        <v>327.45</v>
      </c>
      <c r="VOE28" s="170" t="s">
        <v>148</v>
      </c>
      <c r="VOF28" s="170">
        <v>12376</v>
      </c>
      <c r="VOG28" s="170" t="s">
        <v>149</v>
      </c>
      <c r="VOH28" s="170" t="s">
        <v>150</v>
      </c>
      <c r="VOI28" s="170">
        <v>5</v>
      </c>
      <c r="VOJ28" s="170">
        <v>12.97</v>
      </c>
      <c r="VOK28" s="170">
        <f>ROUNDDOWN(VOJ28*($I$10+1),2)</f>
        <v>65.489999999999995</v>
      </c>
      <c r="VOL28" s="170">
        <f>VOI28*VOK28</f>
        <v>327.45</v>
      </c>
      <c r="VOM28" s="170" t="s">
        <v>148</v>
      </c>
      <c r="VON28" s="170">
        <v>12376</v>
      </c>
      <c r="VOO28" s="170" t="s">
        <v>149</v>
      </c>
      <c r="VOP28" s="170" t="s">
        <v>150</v>
      </c>
      <c r="VOQ28" s="170">
        <v>5</v>
      </c>
      <c r="VOR28" s="170">
        <v>12.97</v>
      </c>
      <c r="VOS28" s="170">
        <f>ROUNDDOWN(VOR28*($I$10+1),2)</f>
        <v>65.489999999999995</v>
      </c>
      <c r="VOT28" s="170">
        <f>VOQ28*VOS28</f>
        <v>327.45</v>
      </c>
      <c r="VOU28" s="170" t="s">
        <v>148</v>
      </c>
      <c r="VOV28" s="170">
        <v>12376</v>
      </c>
      <c r="VOW28" s="170" t="s">
        <v>149</v>
      </c>
      <c r="VOX28" s="170" t="s">
        <v>150</v>
      </c>
      <c r="VOY28" s="170">
        <v>5</v>
      </c>
      <c r="VOZ28" s="170">
        <v>12.97</v>
      </c>
      <c r="VPA28" s="170">
        <f>ROUNDDOWN(VOZ28*($I$10+1),2)</f>
        <v>65.489999999999995</v>
      </c>
      <c r="VPB28" s="170">
        <f>VOY28*VPA28</f>
        <v>327.45</v>
      </c>
      <c r="VPC28" s="170" t="s">
        <v>148</v>
      </c>
      <c r="VPD28" s="170">
        <v>12376</v>
      </c>
      <c r="VPE28" s="170" t="s">
        <v>149</v>
      </c>
      <c r="VPF28" s="170" t="s">
        <v>150</v>
      </c>
      <c r="VPG28" s="170">
        <v>5</v>
      </c>
      <c r="VPH28" s="170">
        <v>12.97</v>
      </c>
      <c r="VPI28" s="170">
        <f>ROUNDDOWN(VPH28*($I$10+1),2)</f>
        <v>65.489999999999995</v>
      </c>
      <c r="VPJ28" s="170">
        <f>VPG28*VPI28</f>
        <v>327.45</v>
      </c>
      <c r="VPK28" s="170" t="s">
        <v>148</v>
      </c>
      <c r="VPL28" s="170">
        <v>12376</v>
      </c>
      <c r="VPM28" s="170" t="s">
        <v>149</v>
      </c>
      <c r="VPN28" s="170" t="s">
        <v>150</v>
      </c>
      <c r="VPO28" s="170">
        <v>5</v>
      </c>
      <c r="VPP28" s="170">
        <v>12.97</v>
      </c>
      <c r="VPQ28" s="170">
        <f>ROUNDDOWN(VPP28*($I$10+1),2)</f>
        <v>65.489999999999995</v>
      </c>
      <c r="VPR28" s="170">
        <f>VPO28*VPQ28</f>
        <v>327.45</v>
      </c>
      <c r="VPS28" s="170" t="s">
        <v>148</v>
      </c>
      <c r="VPT28" s="170">
        <v>12376</v>
      </c>
      <c r="VPU28" s="170" t="s">
        <v>149</v>
      </c>
      <c r="VPV28" s="170" t="s">
        <v>150</v>
      </c>
      <c r="VPW28" s="170">
        <v>5</v>
      </c>
      <c r="VPX28" s="170">
        <v>12.97</v>
      </c>
      <c r="VPY28" s="170">
        <f>ROUNDDOWN(VPX28*($I$10+1),2)</f>
        <v>65.489999999999995</v>
      </c>
      <c r="VPZ28" s="170">
        <f>VPW28*VPY28</f>
        <v>327.45</v>
      </c>
      <c r="VQA28" s="170" t="s">
        <v>148</v>
      </c>
      <c r="VQB28" s="170">
        <v>12376</v>
      </c>
      <c r="VQC28" s="170" t="s">
        <v>149</v>
      </c>
      <c r="VQD28" s="170" t="s">
        <v>150</v>
      </c>
      <c r="VQE28" s="170">
        <v>5</v>
      </c>
      <c r="VQF28" s="170">
        <v>12.97</v>
      </c>
      <c r="VQG28" s="170">
        <f>ROUNDDOWN(VQF28*($I$10+1),2)</f>
        <v>65.489999999999995</v>
      </c>
      <c r="VQH28" s="170">
        <f>VQE28*VQG28</f>
        <v>327.45</v>
      </c>
      <c r="VQI28" s="170" t="s">
        <v>148</v>
      </c>
      <c r="VQJ28" s="170">
        <v>12376</v>
      </c>
      <c r="VQK28" s="170" t="s">
        <v>149</v>
      </c>
      <c r="VQL28" s="170" t="s">
        <v>150</v>
      </c>
      <c r="VQM28" s="170">
        <v>5</v>
      </c>
      <c r="VQN28" s="170">
        <v>12.97</v>
      </c>
      <c r="VQO28" s="170">
        <f>ROUNDDOWN(VQN28*($I$10+1),2)</f>
        <v>65.489999999999995</v>
      </c>
      <c r="VQP28" s="170">
        <f>VQM28*VQO28</f>
        <v>327.45</v>
      </c>
      <c r="VQQ28" s="170" t="s">
        <v>148</v>
      </c>
      <c r="VQR28" s="170">
        <v>12376</v>
      </c>
      <c r="VQS28" s="170" t="s">
        <v>149</v>
      </c>
      <c r="VQT28" s="170" t="s">
        <v>150</v>
      </c>
      <c r="VQU28" s="170">
        <v>5</v>
      </c>
      <c r="VQV28" s="170">
        <v>12.97</v>
      </c>
      <c r="VQW28" s="170">
        <f>ROUNDDOWN(VQV28*($I$10+1),2)</f>
        <v>65.489999999999995</v>
      </c>
      <c r="VQX28" s="170">
        <f>VQU28*VQW28</f>
        <v>327.45</v>
      </c>
      <c r="VQY28" s="170" t="s">
        <v>148</v>
      </c>
      <c r="VQZ28" s="170">
        <v>12376</v>
      </c>
      <c r="VRA28" s="170" t="s">
        <v>149</v>
      </c>
      <c r="VRB28" s="170" t="s">
        <v>150</v>
      </c>
      <c r="VRC28" s="170">
        <v>5</v>
      </c>
      <c r="VRD28" s="170">
        <v>12.97</v>
      </c>
      <c r="VRE28" s="170">
        <f>ROUNDDOWN(VRD28*($I$10+1),2)</f>
        <v>65.489999999999995</v>
      </c>
      <c r="VRF28" s="170">
        <f>VRC28*VRE28</f>
        <v>327.45</v>
      </c>
      <c r="VRG28" s="170" t="s">
        <v>148</v>
      </c>
      <c r="VRH28" s="170">
        <v>12376</v>
      </c>
      <c r="VRI28" s="170" t="s">
        <v>149</v>
      </c>
      <c r="VRJ28" s="170" t="s">
        <v>150</v>
      </c>
      <c r="VRK28" s="170">
        <v>5</v>
      </c>
      <c r="VRL28" s="170">
        <v>12.97</v>
      </c>
      <c r="VRM28" s="170">
        <f>ROUNDDOWN(VRL28*($I$10+1),2)</f>
        <v>65.489999999999995</v>
      </c>
      <c r="VRN28" s="170">
        <f>VRK28*VRM28</f>
        <v>327.45</v>
      </c>
      <c r="VRO28" s="170" t="s">
        <v>148</v>
      </c>
      <c r="VRP28" s="170">
        <v>12376</v>
      </c>
      <c r="VRQ28" s="170" t="s">
        <v>149</v>
      </c>
      <c r="VRR28" s="170" t="s">
        <v>150</v>
      </c>
      <c r="VRS28" s="170">
        <v>5</v>
      </c>
      <c r="VRT28" s="170">
        <v>12.97</v>
      </c>
      <c r="VRU28" s="170">
        <f>ROUNDDOWN(VRT28*($I$10+1),2)</f>
        <v>65.489999999999995</v>
      </c>
      <c r="VRV28" s="170">
        <f>VRS28*VRU28</f>
        <v>327.45</v>
      </c>
      <c r="VRW28" s="170" t="s">
        <v>148</v>
      </c>
      <c r="VRX28" s="170">
        <v>12376</v>
      </c>
      <c r="VRY28" s="170" t="s">
        <v>149</v>
      </c>
      <c r="VRZ28" s="170" t="s">
        <v>150</v>
      </c>
      <c r="VSA28" s="170">
        <v>5</v>
      </c>
      <c r="VSB28" s="170">
        <v>12.97</v>
      </c>
      <c r="VSC28" s="170">
        <f>ROUNDDOWN(VSB28*($I$10+1),2)</f>
        <v>65.489999999999995</v>
      </c>
      <c r="VSD28" s="170">
        <f>VSA28*VSC28</f>
        <v>327.45</v>
      </c>
      <c r="VSE28" s="170" t="s">
        <v>148</v>
      </c>
      <c r="VSF28" s="170">
        <v>12376</v>
      </c>
      <c r="VSG28" s="170" t="s">
        <v>149</v>
      </c>
      <c r="VSH28" s="170" t="s">
        <v>150</v>
      </c>
      <c r="VSI28" s="170">
        <v>5</v>
      </c>
      <c r="VSJ28" s="170">
        <v>12.97</v>
      </c>
      <c r="VSK28" s="170">
        <f>ROUNDDOWN(VSJ28*($I$10+1),2)</f>
        <v>65.489999999999995</v>
      </c>
      <c r="VSL28" s="170">
        <f>VSI28*VSK28</f>
        <v>327.45</v>
      </c>
      <c r="VSM28" s="170" t="s">
        <v>148</v>
      </c>
      <c r="VSN28" s="170">
        <v>12376</v>
      </c>
      <c r="VSO28" s="170" t="s">
        <v>149</v>
      </c>
      <c r="VSP28" s="170" t="s">
        <v>150</v>
      </c>
      <c r="VSQ28" s="170">
        <v>5</v>
      </c>
      <c r="VSR28" s="170">
        <v>12.97</v>
      </c>
      <c r="VSS28" s="170">
        <f>ROUNDDOWN(VSR28*($I$10+1),2)</f>
        <v>65.489999999999995</v>
      </c>
      <c r="VST28" s="170">
        <f>VSQ28*VSS28</f>
        <v>327.45</v>
      </c>
      <c r="VSU28" s="170" t="s">
        <v>148</v>
      </c>
      <c r="VSV28" s="170">
        <v>12376</v>
      </c>
      <c r="VSW28" s="170" t="s">
        <v>149</v>
      </c>
      <c r="VSX28" s="170" t="s">
        <v>150</v>
      </c>
      <c r="VSY28" s="170">
        <v>5</v>
      </c>
      <c r="VSZ28" s="170">
        <v>12.97</v>
      </c>
      <c r="VTA28" s="170">
        <f>ROUNDDOWN(VSZ28*($I$10+1),2)</f>
        <v>65.489999999999995</v>
      </c>
      <c r="VTB28" s="170">
        <f>VSY28*VTA28</f>
        <v>327.45</v>
      </c>
      <c r="VTC28" s="170" t="s">
        <v>148</v>
      </c>
      <c r="VTD28" s="170">
        <v>12376</v>
      </c>
      <c r="VTE28" s="170" t="s">
        <v>149</v>
      </c>
      <c r="VTF28" s="170" t="s">
        <v>150</v>
      </c>
      <c r="VTG28" s="170">
        <v>5</v>
      </c>
      <c r="VTH28" s="170">
        <v>12.97</v>
      </c>
      <c r="VTI28" s="170">
        <f>ROUNDDOWN(VTH28*($I$10+1),2)</f>
        <v>65.489999999999995</v>
      </c>
      <c r="VTJ28" s="170">
        <f>VTG28*VTI28</f>
        <v>327.45</v>
      </c>
      <c r="VTK28" s="170" t="s">
        <v>148</v>
      </c>
      <c r="VTL28" s="170">
        <v>12376</v>
      </c>
      <c r="VTM28" s="170" t="s">
        <v>149</v>
      </c>
      <c r="VTN28" s="170" t="s">
        <v>150</v>
      </c>
      <c r="VTO28" s="170">
        <v>5</v>
      </c>
      <c r="VTP28" s="170">
        <v>12.97</v>
      </c>
      <c r="VTQ28" s="170">
        <f>ROUNDDOWN(VTP28*($I$10+1),2)</f>
        <v>65.489999999999995</v>
      </c>
      <c r="VTR28" s="170">
        <f>VTO28*VTQ28</f>
        <v>327.45</v>
      </c>
      <c r="VTS28" s="170" t="s">
        <v>148</v>
      </c>
      <c r="VTT28" s="170">
        <v>12376</v>
      </c>
      <c r="VTU28" s="170" t="s">
        <v>149</v>
      </c>
      <c r="VTV28" s="170" t="s">
        <v>150</v>
      </c>
      <c r="VTW28" s="170">
        <v>5</v>
      </c>
      <c r="VTX28" s="170">
        <v>12.97</v>
      </c>
      <c r="VTY28" s="170">
        <f>ROUNDDOWN(VTX28*($I$10+1),2)</f>
        <v>65.489999999999995</v>
      </c>
      <c r="VTZ28" s="170">
        <f>VTW28*VTY28</f>
        <v>327.45</v>
      </c>
      <c r="VUA28" s="170" t="s">
        <v>148</v>
      </c>
      <c r="VUB28" s="170">
        <v>12376</v>
      </c>
      <c r="VUC28" s="170" t="s">
        <v>149</v>
      </c>
      <c r="VUD28" s="170" t="s">
        <v>150</v>
      </c>
      <c r="VUE28" s="170">
        <v>5</v>
      </c>
      <c r="VUF28" s="170">
        <v>12.97</v>
      </c>
      <c r="VUG28" s="170">
        <f>ROUNDDOWN(VUF28*($I$10+1),2)</f>
        <v>65.489999999999995</v>
      </c>
      <c r="VUH28" s="170">
        <f>VUE28*VUG28</f>
        <v>327.45</v>
      </c>
      <c r="VUI28" s="170" t="s">
        <v>148</v>
      </c>
      <c r="VUJ28" s="170">
        <v>12376</v>
      </c>
      <c r="VUK28" s="170" t="s">
        <v>149</v>
      </c>
      <c r="VUL28" s="170" t="s">
        <v>150</v>
      </c>
      <c r="VUM28" s="170">
        <v>5</v>
      </c>
      <c r="VUN28" s="170">
        <v>12.97</v>
      </c>
      <c r="VUO28" s="170">
        <f>ROUNDDOWN(VUN28*($I$10+1),2)</f>
        <v>65.489999999999995</v>
      </c>
      <c r="VUP28" s="170">
        <f>VUM28*VUO28</f>
        <v>327.45</v>
      </c>
      <c r="VUQ28" s="170" t="s">
        <v>148</v>
      </c>
      <c r="VUR28" s="170">
        <v>12376</v>
      </c>
      <c r="VUS28" s="170" t="s">
        <v>149</v>
      </c>
      <c r="VUT28" s="170" t="s">
        <v>150</v>
      </c>
      <c r="VUU28" s="170">
        <v>5</v>
      </c>
      <c r="VUV28" s="170">
        <v>12.97</v>
      </c>
      <c r="VUW28" s="170">
        <f>ROUNDDOWN(VUV28*($I$10+1),2)</f>
        <v>65.489999999999995</v>
      </c>
      <c r="VUX28" s="170">
        <f>VUU28*VUW28</f>
        <v>327.45</v>
      </c>
      <c r="VUY28" s="170" t="s">
        <v>148</v>
      </c>
      <c r="VUZ28" s="170">
        <v>12376</v>
      </c>
      <c r="VVA28" s="170" t="s">
        <v>149</v>
      </c>
      <c r="VVB28" s="170" t="s">
        <v>150</v>
      </c>
      <c r="VVC28" s="170">
        <v>5</v>
      </c>
      <c r="VVD28" s="170">
        <v>12.97</v>
      </c>
      <c r="VVE28" s="170">
        <f>ROUNDDOWN(VVD28*($I$10+1),2)</f>
        <v>65.489999999999995</v>
      </c>
      <c r="VVF28" s="170">
        <f>VVC28*VVE28</f>
        <v>327.45</v>
      </c>
      <c r="VVG28" s="170" t="s">
        <v>148</v>
      </c>
      <c r="VVH28" s="170">
        <v>12376</v>
      </c>
      <c r="VVI28" s="170" t="s">
        <v>149</v>
      </c>
      <c r="VVJ28" s="170" t="s">
        <v>150</v>
      </c>
      <c r="VVK28" s="170">
        <v>5</v>
      </c>
      <c r="VVL28" s="170">
        <v>12.97</v>
      </c>
      <c r="VVM28" s="170">
        <f>ROUNDDOWN(VVL28*($I$10+1),2)</f>
        <v>65.489999999999995</v>
      </c>
      <c r="VVN28" s="170">
        <f>VVK28*VVM28</f>
        <v>327.45</v>
      </c>
      <c r="VVO28" s="170" t="s">
        <v>148</v>
      </c>
      <c r="VVP28" s="170">
        <v>12376</v>
      </c>
      <c r="VVQ28" s="170" t="s">
        <v>149</v>
      </c>
      <c r="VVR28" s="170" t="s">
        <v>150</v>
      </c>
      <c r="VVS28" s="170">
        <v>5</v>
      </c>
      <c r="VVT28" s="170">
        <v>12.97</v>
      </c>
      <c r="VVU28" s="170">
        <f>ROUNDDOWN(VVT28*($I$10+1),2)</f>
        <v>65.489999999999995</v>
      </c>
      <c r="VVV28" s="170">
        <f>VVS28*VVU28</f>
        <v>327.45</v>
      </c>
      <c r="VVW28" s="170" t="s">
        <v>148</v>
      </c>
      <c r="VVX28" s="170">
        <v>12376</v>
      </c>
      <c r="VVY28" s="170" t="s">
        <v>149</v>
      </c>
      <c r="VVZ28" s="170" t="s">
        <v>150</v>
      </c>
      <c r="VWA28" s="170">
        <v>5</v>
      </c>
      <c r="VWB28" s="170">
        <v>12.97</v>
      </c>
      <c r="VWC28" s="170">
        <f>ROUNDDOWN(VWB28*($I$10+1),2)</f>
        <v>65.489999999999995</v>
      </c>
      <c r="VWD28" s="170">
        <f>VWA28*VWC28</f>
        <v>327.45</v>
      </c>
      <c r="VWE28" s="170" t="s">
        <v>148</v>
      </c>
      <c r="VWF28" s="170">
        <v>12376</v>
      </c>
      <c r="VWG28" s="170" t="s">
        <v>149</v>
      </c>
      <c r="VWH28" s="170" t="s">
        <v>150</v>
      </c>
      <c r="VWI28" s="170">
        <v>5</v>
      </c>
      <c r="VWJ28" s="170">
        <v>12.97</v>
      </c>
      <c r="VWK28" s="170">
        <f>ROUNDDOWN(VWJ28*($I$10+1),2)</f>
        <v>65.489999999999995</v>
      </c>
      <c r="VWL28" s="170">
        <f>VWI28*VWK28</f>
        <v>327.45</v>
      </c>
      <c r="VWM28" s="170" t="s">
        <v>148</v>
      </c>
      <c r="VWN28" s="170">
        <v>12376</v>
      </c>
      <c r="VWO28" s="170" t="s">
        <v>149</v>
      </c>
      <c r="VWP28" s="170" t="s">
        <v>150</v>
      </c>
      <c r="VWQ28" s="170">
        <v>5</v>
      </c>
      <c r="VWR28" s="170">
        <v>12.97</v>
      </c>
      <c r="VWS28" s="170">
        <f>ROUNDDOWN(VWR28*($I$10+1),2)</f>
        <v>65.489999999999995</v>
      </c>
      <c r="VWT28" s="170">
        <f>VWQ28*VWS28</f>
        <v>327.45</v>
      </c>
      <c r="VWU28" s="170" t="s">
        <v>148</v>
      </c>
      <c r="VWV28" s="170">
        <v>12376</v>
      </c>
      <c r="VWW28" s="170" t="s">
        <v>149</v>
      </c>
      <c r="VWX28" s="170" t="s">
        <v>150</v>
      </c>
      <c r="VWY28" s="170">
        <v>5</v>
      </c>
      <c r="VWZ28" s="170">
        <v>12.97</v>
      </c>
      <c r="VXA28" s="170">
        <f>ROUNDDOWN(VWZ28*($I$10+1),2)</f>
        <v>65.489999999999995</v>
      </c>
      <c r="VXB28" s="170">
        <f>VWY28*VXA28</f>
        <v>327.45</v>
      </c>
      <c r="VXC28" s="170" t="s">
        <v>148</v>
      </c>
      <c r="VXD28" s="170">
        <v>12376</v>
      </c>
      <c r="VXE28" s="170" t="s">
        <v>149</v>
      </c>
      <c r="VXF28" s="170" t="s">
        <v>150</v>
      </c>
      <c r="VXG28" s="170">
        <v>5</v>
      </c>
      <c r="VXH28" s="170">
        <v>12.97</v>
      </c>
      <c r="VXI28" s="170">
        <f>ROUNDDOWN(VXH28*($I$10+1),2)</f>
        <v>65.489999999999995</v>
      </c>
      <c r="VXJ28" s="170">
        <f>VXG28*VXI28</f>
        <v>327.45</v>
      </c>
      <c r="VXK28" s="170" t="s">
        <v>148</v>
      </c>
      <c r="VXL28" s="170">
        <v>12376</v>
      </c>
      <c r="VXM28" s="170" t="s">
        <v>149</v>
      </c>
      <c r="VXN28" s="170" t="s">
        <v>150</v>
      </c>
      <c r="VXO28" s="170">
        <v>5</v>
      </c>
      <c r="VXP28" s="170">
        <v>12.97</v>
      </c>
      <c r="VXQ28" s="170">
        <f>ROUNDDOWN(VXP28*($I$10+1),2)</f>
        <v>65.489999999999995</v>
      </c>
      <c r="VXR28" s="170">
        <f>VXO28*VXQ28</f>
        <v>327.45</v>
      </c>
      <c r="VXS28" s="170" t="s">
        <v>148</v>
      </c>
      <c r="VXT28" s="170">
        <v>12376</v>
      </c>
      <c r="VXU28" s="170" t="s">
        <v>149</v>
      </c>
      <c r="VXV28" s="170" t="s">
        <v>150</v>
      </c>
      <c r="VXW28" s="170">
        <v>5</v>
      </c>
      <c r="VXX28" s="170">
        <v>12.97</v>
      </c>
      <c r="VXY28" s="170">
        <f>ROUNDDOWN(VXX28*($I$10+1),2)</f>
        <v>65.489999999999995</v>
      </c>
      <c r="VXZ28" s="170">
        <f>VXW28*VXY28</f>
        <v>327.45</v>
      </c>
      <c r="VYA28" s="170" t="s">
        <v>148</v>
      </c>
      <c r="VYB28" s="170">
        <v>12376</v>
      </c>
      <c r="VYC28" s="170" t="s">
        <v>149</v>
      </c>
      <c r="VYD28" s="170" t="s">
        <v>150</v>
      </c>
      <c r="VYE28" s="170">
        <v>5</v>
      </c>
      <c r="VYF28" s="170">
        <v>12.97</v>
      </c>
      <c r="VYG28" s="170">
        <f>ROUNDDOWN(VYF28*($I$10+1),2)</f>
        <v>65.489999999999995</v>
      </c>
      <c r="VYH28" s="170">
        <f>VYE28*VYG28</f>
        <v>327.45</v>
      </c>
      <c r="VYI28" s="170" t="s">
        <v>148</v>
      </c>
      <c r="VYJ28" s="170">
        <v>12376</v>
      </c>
      <c r="VYK28" s="170" t="s">
        <v>149</v>
      </c>
      <c r="VYL28" s="170" t="s">
        <v>150</v>
      </c>
      <c r="VYM28" s="170">
        <v>5</v>
      </c>
      <c r="VYN28" s="170">
        <v>12.97</v>
      </c>
      <c r="VYO28" s="170">
        <f>ROUNDDOWN(VYN28*($I$10+1),2)</f>
        <v>65.489999999999995</v>
      </c>
      <c r="VYP28" s="170">
        <f>VYM28*VYO28</f>
        <v>327.45</v>
      </c>
      <c r="VYQ28" s="170" t="s">
        <v>148</v>
      </c>
      <c r="VYR28" s="170">
        <v>12376</v>
      </c>
      <c r="VYS28" s="170" t="s">
        <v>149</v>
      </c>
      <c r="VYT28" s="170" t="s">
        <v>150</v>
      </c>
      <c r="VYU28" s="170">
        <v>5</v>
      </c>
      <c r="VYV28" s="170">
        <v>12.97</v>
      </c>
      <c r="VYW28" s="170">
        <f>ROUNDDOWN(VYV28*($I$10+1),2)</f>
        <v>65.489999999999995</v>
      </c>
      <c r="VYX28" s="170">
        <f>VYU28*VYW28</f>
        <v>327.45</v>
      </c>
      <c r="VYY28" s="170" t="s">
        <v>148</v>
      </c>
      <c r="VYZ28" s="170">
        <v>12376</v>
      </c>
      <c r="VZA28" s="170" t="s">
        <v>149</v>
      </c>
      <c r="VZB28" s="170" t="s">
        <v>150</v>
      </c>
      <c r="VZC28" s="170">
        <v>5</v>
      </c>
      <c r="VZD28" s="170">
        <v>12.97</v>
      </c>
      <c r="VZE28" s="170">
        <f>ROUNDDOWN(VZD28*($I$10+1),2)</f>
        <v>65.489999999999995</v>
      </c>
      <c r="VZF28" s="170">
        <f>VZC28*VZE28</f>
        <v>327.45</v>
      </c>
      <c r="VZG28" s="170" t="s">
        <v>148</v>
      </c>
      <c r="VZH28" s="170">
        <v>12376</v>
      </c>
      <c r="VZI28" s="170" t="s">
        <v>149</v>
      </c>
      <c r="VZJ28" s="170" t="s">
        <v>150</v>
      </c>
      <c r="VZK28" s="170">
        <v>5</v>
      </c>
      <c r="VZL28" s="170">
        <v>12.97</v>
      </c>
      <c r="VZM28" s="170">
        <f>ROUNDDOWN(VZL28*($I$10+1),2)</f>
        <v>65.489999999999995</v>
      </c>
      <c r="VZN28" s="170">
        <f>VZK28*VZM28</f>
        <v>327.45</v>
      </c>
      <c r="VZO28" s="170" t="s">
        <v>148</v>
      </c>
      <c r="VZP28" s="170">
        <v>12376</v>
      </c>
      <c r="VZQ28" s="170" t="s">
        <v>149</v>
      </c>
      <c r="VZR28" s="170" t="s">
        <v>150</v>
      </c>
      <c r="VZS28" s="170">
        <v>5</v>
      </c>
      <c r="VZT28" s="170">
        <v>12.97</v>
      </c>
      <c r="VZU28" s="170">
        <f>ROUNDDOWN(VZT28*($I$10+1),2)</f>
        <v>65.489999999999995</v>
      </c>
      <c r="VZV28" s="170">
        <f>VZS28*VZU28</f>
        <v>327.45</v>
      </c>
      <c r="VZW28" s="170" t="s">
        <v>148</v>
      </c>
      <c r="VZX28" s="170">
        <v>12376</v>
      </c>
      <c r="VZY28" s="170" t="s">
        <v>149</v>
      </c>
      <c r="VZZ28" s="170" t="s">
        <v>150</v>
      </c>
      <c r="WAA28" s="170">
        <v>5</v>
      </c>
      <c r="WAB28" s="170">
        <v>12.97</v>
      </c>
      <c r="WAC28" s="170">
        <f>ROUNDDOWN(WAB28*($I$10+1),2)</f>
        <v>65.489999999999995</v>
      </c>
      <c r="WAD28" s="170">
        <f>WAA28*WAC28</f>
        <v>327.45</v>
      </c>
      <c r="WAE28" s="170" t="s">
        <v>148</v>
      </c>
      <c r="WAF28" s="170">
        <v>12376</v>
      </c>
      <c r="WAG28" s="170" t="s">
        <v>149</v>
      </c>
      <c r="WAH28" s="170" t="s">
        <v>150</v>
      </c>
      <c r="WAI28" s="170">
        <v>5</v>
      </c>
      <c r="WAJ28" s="170">
        <v>12.97</v>
      </c>
      <c r="WAK28" s="170">
        <f>ROUNDDOWN(WAJ28*($I$10+1),2)</f>
        <v>65.489999999999995</v>
      </c>
      <c r="WAL28" s="170">
        <f>WAI28*WAK28</f>
        <v>327.45</v>
      </c>
      <c r="WAM28" s="170" t="s">
        <v>148</v>
      </c>
      <c r="WAN28" s="170">
        <v>12376</v>
      </c>
      <c r="WAO28" s="170" t="s">
        <v>149</v>
      </c>
      <c r="WAP28" s="170" t="s">
        <v>150</v>
      </c>
      <c r="WAQ28" s="170">
        <v>5</v>
      </c>
      <c r="WAR28" s="170">
        <v>12.97</v>
      </c>
      <c r="WAS28" s="170">
        <f>ROUNDDOWN(WAR28*($I$10+1),2)</f>
        <v>65.489999999999995</v>
      </c>
      <c r="WAT28" s="170">
        <f>WAQ28*WAS28</f>
        <v>327.45</v>
      </c>
      <c r="WAU28" s="170" t="s">
        <v>148</v>
      </c>
      <c r="WAV28" s="170">
        <v>12376</v>
      </c>
      <c r="WAW28" s="170" t="s">
        <v>149</v>
      </c>
      <c r="WAX28" s="170" t="s">
        <v>150</v>
      </c>
      <c r="WAY28" s="170">
        <v>5</v>
      </c>
      <c r="WAZ28" s="170">
        <v>12.97</v>
      </c>
      <c r="WBA28" s="170">
        <f>ROUNDDOWN(WAZ28*($I$10+1),2)</f>
        <v>65.489999999999995</v>
      </c>
      <c r="WBB28" s="170">
        <f>WAY28*WBA28</f>
        <v>327.45</v>
      </c>
      <c r="WBC28" s="170" t="s">
        <v>148</v>
      </c>
      <c r="WBD28" s="170">
        <v>12376</v>
      </c>
      <c r="WBE28" s="170" t="s">
        <v>149</v>
      </c>
      <c r="WBF28" s="170" t="s">
        <v>150</v>
      </c>
      <c r="WBG28" s="170">
        <v>5</v>
      </c>
      <c r="WBH28" s="170">
        <v>12.97</v>
      </c>
      <c r="WBI28" s="170">
        <f>ROUNDDOWN(WBH28*($I$10+1),2)</f>
        <v>65.489999999999995</v>
      </c>
      <c r="WBJ28" s="170">
        <f>WBG28*WBI28</f>
        <v>327.45</v>
      </c>
      <c r="WBK28" s="170" t="s">
        <v>148</v>
      </c>
      <c r="WBL28" s="170">
        <v>12376</v>
      </c>
      <c r="WBM28" s="170" t="s">
        <v>149</v>
      </c>
      <c r="WBN28" s="170" t="s">
        <v>150</v>
      </c>
      <c r="WBO28" s="170">
        <v>5</v>
      </c>
      <c r="WBP28" s="170">
        <v>12.97</v>
      </c>
      <c r="WBQ28" s="170">
        <f>ROUNDDOWN(WBP28*($I$10+1),2)</f>
        <v>65.489999999999995</v>
      </c>
      <c r="WBR28" s="170">
        <f>WBO28*WBQ28</f>
        <v>327.45</v>
      </c>
      <c r="WBS28" s="170" t="s">
        <v>148</v>
      </c>
      <c r="WBT28" s="170">
        <v>12376</v>
      </c>
      <c r="WBU28" s="170" t="s">
        <v>149</v>
      </c>
      <c r="WBV28" s="170" t="s">
        <v>150</v>
      </c>
      <c r="WBW28" s="170">
        <v>5</v>
      </c>
      <c r="WBX28" s="170">
        <v>12.97</v>
      </c>
      <c r="WBY28" s="170">
        <f>ROUNDDOWN(WBX28*($I$10+1),2)</f>
        <v>65.489999999999995</v>
      </c>
      <c r="WBZ28" s="170">
        <f>WBW28*WBY28</f>
        <v>327.45</v>
      </c>
      <c r="WCA28" s="170" t="s">
        <v>148</v>
      </c>
      <c r="WCB28" s="170">
        <v>12376</v>
      </c>
      <c r="WCC28" s="170" t="s">
        <v>149</v>
      </c>
      <c r="WCD28" s="170" t="s">
        <v>150</v>
      </c>
      <c r="WCE28" s="170">
        <v>5</v>
      </c>
      <c r="WCF28" s="170">
        <v>12.97</v>
      </c>
      <c r="WCG28" s="170">
        <f>ROUNDDOWN(WCF28*($I$10+1),2)</f>
        <v>65.489999999999995</v>
      </c>
      <c r="WCH28" s="170">
        <f>WCE28*WCG28</f>
        <v>327.45</v>
      </c>
      <c r="WCI28" s="170" t="s">
        <v>148</v>
      </c>
      <c r="WCJ28" s="170">
        <v>12376</v>
      </c>
      <c r="WCK28" s="170" t="s">
        <v>149</v>
      </c>
      <c r="WCL28" s="170" t="s">
        <v>150</v>
      </c>
      <c r="WCM28" s="170">
        <v>5</v>
      </c>
      <c r="WCN28" s="170">
        <v>12.97</v>
      </c>
      <c r="WCO28" s="170">
        <f>ROUNDDOWN(WCN28*($I$10+1),2)</f>
        <v>65.489999999999995</v>
      </c>
      <c r="WCP28" s="170">
        <f>WCM28*WCO28</f>
        <v>327.45</v>
      </c>
      <c r="WCQ28" s="170" t="s">
        <v>148</v>
      </c>
      <c r="WCR28" s="170">
        <v>12376</v>
      </c>
      <c r="WCS28" s="170" t="s">
        <v>149</v>
      </c>
      <c r="WCT28" s="170" t="s">
        <v>150</v>
      </c>
      <c r="WCU28" s="170">
        <v>5</v>
      </c>
      <c r="WCV28" s="170">
        <v>12.97</v>
      </c>
      <c r="WCW28" s="170">
        <f>ROUNDDOWN(WCV28*($I$10+1),2)</f>
        <v>65.489999999999995</v>
      </c>
      <c r="WCX28" s="170">
        <f>WCU28*WCW28</f>
        <v>327.45</v>
      </c>
      <c r="WCY28" s="170" t="s">
        <v>148</v>
      </c>
      <c r="WCZ28" s="170">
        <v>12376</v>
      </c>
      <c r="WDA28" s="170" t="s">
        <v>149</v>
      </c>
      <c r="WDB28" s="170" t="s">
        <v>150</v>
      </c>
      <c r="WDC28" s="170">
        <v>5</v>
      </c>
      <c r="WDD28" s="170">
        <v>12.97</v>
      </c>
      <c r="WDE28" s="170">
        <f>ROUNDDOWN(WDD28*($I$10+1),2)</f>
        <v>65.489999999999995</v>
      </c>
      <c r="WDF28" s="170">
        <f>WDC28*WDE28</f>
        <v>327.45</v>
      </c>
      <c r="WDG28" s="170" t="s">
        <v>148</v>
      </c>
      <c r="WDH28" s="170">
        <v>12376</v>
      </c>
      <c r="WDI28" s="170" t="s">
        <v>149</v>
      </c>
      <c r="WDJ28" s="170" t="s">
        <v>150</v>
      </c>
      <c r="WDK28" s="170">
        <v>5</v>
      </c>
      <c r="WDL28" s="170">
        <v>12.97</v>
      </c>
      <c r="WDM28" s="170">
        <f>ROUNDDOWN(WDL28*($I$10+1),2)</f>
        <v>65.489999999999995</v>
      </c>
      <c r="WDN28" s="170">
        <f>WDK28*WDM28</f>
        <v>327.45</v>
      </c>
      <c r="WDO28" s="170" t="s">
        <v>148</v>
      </c>
      <c r="WDP28" s="170">
        <v>12376</v>
      </c>
      <c r="WDQ28" s="170" t="s">
        <v>149</v>
      </c>
      <c r="WDR28" s="170" t="s">
        <v>150</v>
      </c>
      <c r="WDS28" s="170">
        <v>5</v>
      </c>
      <c r="WDT28" s="170">
        <v>12.97</v>
      </c>
      <c r="WDU28" s="170">
        <f>ROUNDDOWN(WDT28*($I$10+1),2)</f>
        <v>65.489999999999995</v>
      </c>
      <c r="WDV28" s="170">
        <f>WDS28*WDU28</f>
        <v>327.45</v>
      </c>
      <c r="WDW28" s="170" t="s">
        <v>148</v>
      </c>
      <c r="WDX28" s="170">
        <v>12376</v>
      </c>
      <c r="WDY28" s="170" t="s">
        <v>149</v>
      </c>
      <c r="WDZ28" s="170" t="s">
        <v>150</v>
      </c>
      <c r="WEA28" s="170">
        <v>5</v>
      </c>
      <c r="WEB28" s="170">
        <v>12.97</v>
      </c>
      <c r="WEC28" s="170">
        <f>ROUNDDOWN(WEB28*($I$10+1),2)</f>
        <v>65.489999999999995</v>
      </c>
      <c r="WED28" s="170">
        <f>WEA28*WEC28</f>
        <v>327.45</v>
      </c>
      <c r="WEE28" s="170" t="s">
        <v>148</v>
      </c>
      <c r="WEF28" s="170">
        <v>12376</v>
      </c>
      <c r="WEG28" s="170" t="s">
        <v>149</v>
      </c>
      <c r="WEH28" s="170" t="s">
        <v>150</v>
      </c>
      <c r="WEI28" s="170">
        <v>5</v>
      </c>
      <c r="WEJ28" s="170">
        <v>12.97</v>
      </c>
      <c r="WEK28" s="170">
        <f>ROUNDDOWN(WEJ28*($I$10+1),2)</f>
        <v>65.489999999999995</v>
      </c>
      <c r="WEL28" s="170">
        <f>WEI28*WEK28</f>
        <v>327.45</v>
      </c>
      <c r="WEM28" s="170" t="s">
        <v>148</v>
      </c>
      <c r="WEN28" s="170">
        <v>12376</v>
      </c>
      <c r="WEO28" s="170" t="s">
        <v>149</v>
      </c>
      <c r="WEP28" s="170" t="s">
        <v>150</v>
      </c>
      <c r="WEQ28" s="170">
        <v>5</v>
      </c>
      <c r="WER28" s="170">
        <v>12.97</v>
      </c>
      <c r="WES28" s="170">
        <f>ROUNDDOWN(WER28*($I$10+1),2)</f>
        <v>65.489999999999995</v>
      </c>
      <c r="WET28" s="170">
        <f>WEQ28*WES28</f>
        <v>327.45</v>
      </c>
      <c r="WEU28" s="170" t="s">
        <v>148</v>
      </c>
      <c r="WEV28" s="170">
        <v>12376</v>
      </c>
      <c r="WEW28" s="170" t="s">
        <v>149</v>
      </c>
      <c r="WEX28" s="170" t="s">
        <v>150</v>
      </c>
      <c r="WEY28" s="170">
        <v>5</v>
      </c>
      <c r="WEZ28" s="170">
        <v>12.97</v>
      </c>
      <c r="WFA28" s="170">
        <f>ROUNDDOWN(WEZ28*($I$10+1),2)</f>
        <v>65.489999999999995</v>
      </c>
      <c r="WFB28" s="170">
        <f>WEY28*WFA28</f>
        <v>327.45</v>
      </c>
      <c r="WFC28" s="170" t="s">
        <v>148</v>
      </c>
      <c r="WFD28" s="170">
        <v>12376</v>
      </c>
      <c r="WFE28" s="170" t="s">
        <v>149</v>
      </c>
      <c r="WFF28" s="170" t="s">
        <v>150</v>
      </c>
      <c r="WFG28" s="170">
        <v>5</v>
      </c>
      <c r="WFH28" s="170">
        <v>12.97</v>
      </c>
      <c r="WFI28" s="170">
        <f>ROUNDDOWN(WFH28*($I$10+1),2)</f>
        <v>65.489999999999995</v>
      </c>
      <c r="WFJ28" s="170">
        <f>WFG28*WFI28</f>
        <v>327.45</v>
      </c>
      <c r="WFK28" s="170" t="s">
        <v>148</v>
      </c>
      <c r="WFL28" s="170">
        <v>12376</v>
      </c>
      <c r="WFM28" s="170" t="s">
        <v>149</v>
      </c>
      <c r="WFN28" s="170" t="s">
        <v>150</v>
      </c>
      <c r="WFO28" s="170">
        <v>5</v>
      </c>
      <c r="WFP28" s="170">
        <v>12.97</v>
      </c>
      <c r="WFQ28" s="170">
        <f>ROUNDDOWN(WFP28*($I$10+1),2)</f>
        <v>65.489999999999995</v>
      </c>
      <c r="WFR28" s="170">
        <f>WFO28*WFQ28</f>
        <v>327.45</v>
      </c>
      <c r="WFS28" s="170" t="s">
        <v>148</v>
      </c>
      <c r="WFT28" s="170">
        <v>12376</v>
      </c>
      <c r="WFU28" s="170" t="s">
        <v>149</v>
      </c>
      <c r="WFV28" s="170" t="s">
        <v>150</v>
      </c>
      <c r="WFW28" s="170">
        <v>5</v>
      </c>
      <c r="WFX28" s="170">
        <v>12.97</v>
      </c>
      <c r="WFY28" s="170">
        <f>ROUNDDOWN(WFX28*($I$10+1),2)</f>
        <v>65.489999999999995</v>
      </c>
      <c r="WFZ28" s="170">
        <f>WFW28*WFY28</f>
        <v>327.45</v>
      </c>
      <c r="WGA28" s="170" t="s">
        <v>148</v>
      </c>
      <c r="WGB28" s="170">
        <v>12376</v>
      </c>
      <c r="WGC28" s="170" t="s">
        <v>149</v>
      </c>
      <c r="WGD28" s="170" t="s">
        <v>150</v>
      </c>
      <c r="WGE28" s="170">
        <v>5</v>
      </c>
      <c r="WGF28" s="170">
        <v>12.97</v>
      </c>
      <c r="WGG28" s="170">
        <f>ROUNDDOWN(WGF28*($I$10+1),2)</f>
        <v>65.489999999999995</v>
      </c>
      <c r="WGH28" s="170">
        <f>WGE28*WGG28</f>
        <v>327.45</v>
      </c>
      <c r="WGI28" s="170" t="s">
        <v>148</v>
      </c>
      <c r="WGJ28" s="170">
        <v>12376</v>
      </c>
      <c r="WGK28" s="170" t="s">
        <v>149</v>
      </c>
      <c r="WGL28" s="170" t="s">
        <v>150</v>
      </c>
      <c r="WGM28" s="170">
        <v>5</v>
      </c>
      <c r="WGN28" s="170">
        <v>12.97</v>
      </c>
      <c r="WGO28" s="170">
        <f>ROUNDDOWN(WGN28*($I$10+1),2)</f>
        <v>65.489999999999995</v>
      </c>
      <c r="WGP28" s="170">
        <f>WGM28*WGO28</f>
        <v>327.45</v>
      </c>
      <c r="WGQ28" s="170" t="s">
        <v>148</v>
      </c>
      <c r="WGR28" s="170">
        <v>12376</v>
      </c>
      <c r="WGS28" s="170" t="s">
        <v>149</v>
      </c>
      <c r="WGT28" s="170" t="s">
        <v>150</v>
      </c>
      <c r="WGU28" s="170">
        <v>5</v>
      </c>
      <c r="WGV28" s="170">
        <v>12.97</v>
      </c>
      <c r="WGW28" s="170">
        <f>ROUNDDOWN(WGV28*($I$10+1),2)</f>
        <v>65.489999999999995</v>
      </c>
      <c r="WGX28" s="170">
        <f>WGU28*WGW28</f>
        <v>327.45</v>
      </c>
      <c r="WGY28" s="170" t="s">
        <v>148</v>
      </c>
      <c r="WGZ28" s="170">
        <v>12376</v>
      </c>
      <c r="WHA28" s="170" t="s">
        <v>149</v>
      </c>
      <c r="WHB28" s="170" t="s">
        <v>150</v>
      </c>
      <c r="WHC28" s="170">
        <v>5</v>
      </c>
      <c r="WHD28" s="170">
        <v>12.97</v>
      </c>
      <c r="WHE28" s="170">
        <f>ROUNDDOWN(WHD28*($I$10+1),2)</f>
        <v>65.489999999999995</v>
      </c>
      <c r="WHF28" s="170">
        <f>WHC28*WHE28</f>
        <v>327.45</v>
      </c>
      <c r="WHG28" s="170" t="s">
        <v>148</v>
      </c>
      <c r="WHH28" s="170">
        <v>12376</v>
      </c>
      <c r="WHI28" s="170" t="s">
        <v>149</v>
      </c>
      <c r="WHJ28" s="170" t="s">
        <v>150</v>
      </c>
      <c r="WHK28" s="170">
        <v>5</v>
      </c>
      <c r="WHL28" s="170">
        <v>12.97</v>
      </c>
      <c r="WHM28" s="170">
        <f>ROUNDDOWN(WHL28*($I$10+1),2)</f>
        <v>65.489999999999995</v>
      </c>
      <c r="WHN28" s="170">
        <f>WHK28*WHM28</f>
        <v>327.45</v>
      </c>
      <c r="WHO28" s="170" t="s">
        <v>148</v>
      </c>
      <c r="WHP28" s="170">
        <v>12376</v>
      </c>
      <c r="WHQ28" s="170" t="s">
        <v>149</v>
      </c>
      <c r="WHR28" s="170" t="s">
        <v>150</v>
      </c>
      <c r="WHS28" s="170">
        <v>5</v>
      </c>
      <c r="WHT28" s="170">
        <v>12.97</v>
      </c>
      <c r="WHU28" s="170">
        <f>ROUNDDOWN(WHT28*($I$10+1),2)</f>
        <v>65.489999999999995</v>
      </c>
      <c r="WHV28" s="170">
        <f>WHS28*WHU28</f>
        <v>327.45</v>
      </c>
      <c r="WHW28" s="170" t="s">
        <v>148</v>
      </c>
      <c r="WHX28" s="170">
        <v>12376</v>
      </c>
      <c r="WHY28" s="170" t="s">
        <v>149</v>
      </c>
      <c r="WHZ28" s="170" t="s">
        <v>150</v>
      </c>
      <c r="WIA28" s="170">
        <v>5</v>
      </c>
      <c r="WIB28" s="170">
        <v>12.97</v>
      </c>
      <c r="WIC28" s="170">
        <f>ROUNDDOWN(WIB28*($I$10+1),2)</f>
        <v>65.489999999999995</v>
      </c>
      <c r="WID28" s="170">
        <f>WIA28*WIC28</f>
        <v>327.45</v>
      </c>
      <c r="WIE28" s="170" t="s">
        <v>148</v>
      </c>
      <c r="WIF28" s="170">
        <v>12376</v>
      </c>
      <c r="WIG28" s="170" t="s">
        <v>149</v>
      </c>
      <c r="WIH28" s="170" t="s">
        <v>150</v>
      </c>
      <c r="WII28" s="170">
        <v>5</v>
      </c>
      <c r="WIJ28" s="170">
        <v>12.97</v>
      </c>
      <c r="WIK28" s="170">
        <f>ROUNDDOWN(WIJ28*($I$10+1),2)</f>
        <v>65.489999999999995</v>
      </c>
      <c r="WIL28" s="170">
        <f>WII28*WIK28</f>
        <v>327.45</v>
      </c>
      <c r="WIM28" s="170" t="s">
        <v>148</v>
      </c>
      <c r="WIN28" s="170">
        <v>12376</v>
      </c>
      <c r="WIO28" s="170" t="s">
        <v>149</v>
      </c>
      <c r="WIP28" s="170" t="s">
        <v>150</v>
      </c>
      <c r="WIQ28" s="170">
        <v>5</v>
      </c>
      <c r="WIR28" s="170">
        <v>12.97</v>
      </c>
      <c r="WIS28" s="170">
        <f>ROUNDDOWN(WIR28*($I$10+1),2)</f>
        <v>65.489999999999995</v>
      </c>
      <c r="WIT28" s="170">
        <f>WIQ28*WIS28</f>
        <v>327.45</v>
      </c>
      <c r="WIU28" s="170" t="s">
        <v>148</v>
      </c>
      <c r="WIV28" s="170">
        <v>12376</v>
      </c>
      <c r="WIW28" s="170" t="s">
        <v>149</v>
      </c>
      <c r="WIX28" s="170" t="s">
        <v>150</v>
      </c>
      <c r="WIY28" s="170">
        <v>5</v>
      </c>
      <c r="WIZ28" s="170">
        <v>12.97</v>
      </c>
      <c r="WJA28" s="170">
        <f>ROUNDDOWN(WIZ28*($I$10+1),2)</f>
        <v>65.489999999999995</v>
      </c>
      <c r="WJB28" s="170">
        <f>WIY28*WJA28</f>
        <v>327.45</v>
      </c>
      <c r="WJC28" s="170" t="s">
        <v>148</v>
      </c>
      <c r="WJD28" s="170">
        <v>12376</v>
      </c>
      <c r="WJE28" s="170" t="s">
        <v>149</v>
      </c>
      <c r="WJF28" s="170" t="s">
        <v>150</v>
      </c>
      <c r="WJG28" s="170">
        <v>5</v>
      </c>
      <c r="WJH28" s="170">
        <v>12.97</v>
      </c>
      <c r="WJI28" s="170">
        <f>ROUNDDOWN(WJH28*($I$10+1),2)</f>
        <v>65.489999999999995</v>
      </c>
      <c r="WJJ28" s="170">
        <f>WJG28*WJI28</f>
        <v>327.45</v>
      </c>
      <c r="WJK28" s="170" t="s">
        <v>148</v>
      </c>
      <c r="WJL28" s="170">
        <v>12376</v>
      </c>
      <c r="WJM28" s="170" t="s">
        <v>149</v>
      </c>
      <c r="WJN28" s="170" t="s">
        <v>150</v>
      </c>
      <c r="WJO28" s="170">
        <v>5</v>
      </c>
      <c r="WJP28" s="170">
        <v>12.97</v>
      </c>
      <c r="WJQ28" s="170">
        <f>ROUNDDOWN(WJP28*($I$10+1),2)</f>
        <v>65.489999999999995</v>
      </c>
      <c r="WJR28" s="170">
        <f>WJO28*WJQ28</f>
        <v>327.45</v>
      </c>
      <c r="WJS28" s="170" t="s">
        <v>148</v>
      </c>
      <c r="WJT28" s="170">
        <v>12376</v>
      </c>
      <c r="WJU28" s="170" t="s">
        <v>149</v>
      </c>
      <c r="WJV28" s="170" t="s">
        <v>150</v>
      </c>
      <c r="WJW28" s="170">
        <v>5</v>
      </c>
      <c r="WJX28" s="170">
        <v>12.97</v>
      </c>
      <c r="WJY28" s="170">
        <f>ROUNDDOWN(WJX28*($I$10+1),2)</f>
        <v>65.489999999999995</v>
      </c>
      <c r="WJZ28" s="170">
        <f>WJW28*WJY28</f>
        <v>327.45</v>
      </c>
      <c r="WKA28" s="170" t="s">
        <v>148</v>
      </c>
      <c r="WKB28" s="170">
        <v>12376</v>
      </c>
      <c r="WKC28" s="170" t="s">
        <v>149</v>
      </c>
      <c r="WKD28" s="170" t="s">
        <v>150</v>
      </c>
      <c r="WKE28" s="170">
        <v>5</v>
      </c>
      <c r="WKF28" s="170">
        <v>12.97</v>
      </c>
      <c r="WKG28" s="170">
        <f>ROUNDDOWN(WKF28*($I$10+1),2)</f>
        <v>65.489999999999995</v>
      </c>
      <c r="WKH28" s="170">
        <f>WKE28*WKG28</f>
        <v>327.45</v>
      </c>
      <c r="WKI28" s="170" t="s">
        <v>148</v>
      </c>
      <c r="WKJ28" s="170">
        <v>12376</v>
      </c>
      <c r="WKK28" s="170" t="s">
        <v>149</v>
      </c>
      <c r="WKL28" s="170" t="s">
        <v>150</v>
      </c>
      <c r="WKM28" s="170">
        <v>5</v>
      </c>
      <c r="WKN28" s="170">
        <v>12.97</v>
      </c>
      <c r="WKO28" s="170">
        <f>ROUNDDOWN(WKN28*($I$10+1),2)</f>
        <v>65.489999999999995</v>
      </c>
      <c r="WKP28" s="170">
        <f>WKM28*WKO28</f>
        <v>327.45</v>
      </c>
      <c r="WKQ28" s="170" t="s">
        <v>148</v>
      </c>
      <c r="WKR28" s="170">
        <v>12376</v>
      </c>
      <c r="WKS28" s="170" t="s">
        <v>149</v>
      </c>
      <c r="WKT28" s="170" t="s">
        <v>150</v>
      </c>
      <c r="WKU28" s="170">
        <v>5</v>
      </c>
      <c r="WKV28" s="170">
        <v>12.97</v>
      </c>
      <c r="WKW28" s="170">
        <f>ROUNDDOWN(WKV28*($I$10+1),2)</f>
        <v>65.489999999999995</v>
      </c>
      <c r="WKX28" s="170">
        <f>WKU28*WKW28</f>
        <v>327.45</v>
      </c>
      <c r="WKY28" s="170" t="s">
        <v>148</v>
      </c>
      <c r="WKZ28" s="170">
        <v>12376</v>
      </c>
      <c r="WLA28" s="170" t="s">
        <v>149</v>
      </c>
      <c r="WLB28" s="170" t="s">
        <v>150</v>
      </c>
      <c r="WLC28" s="170">
        <v>5</v>
      </c>
      <c r="WLD28" s="170">
        <v>12.97</v>
      </c>
      <c r="WLE28" s="170">
        <f>ROUNDDOWN(WLD28*($I$10+1),2)</f>
        <v>65.489999999999995</v>
      </c>
      <c r="WLF28" s="170">
        <f>WLC28*WLE28</f>
        <v>327.45</v>
      </c>
      <c r="WLG28" s="170" t="s">
        <v>148</v>
      </c>
      <c r="WLH28" s="170">
        <v>12376</v>
      </c>
      <c r="WLI28" s="170" t="s">
        <v>149</v>
      </c>
      <c r="WLJ28" s="170" t="s">
        <v>150</v>
      </c>
      <c r="WLK28" s="170">
        <v>5</v>
      </c>
      <c r="WLL28" s="170">
        <v>12.97</v>
      </c>
      <c r="WLM28" s="170">
        <f>ROUNDDOWN(WLL28*($I$10+1),2)</f>
        <v>65.489999999999995</v>
      </c>
      <c r="WLN28" s="170">
        <f>WLK28*WLM28</f>
        <v>327.45</v>
      </c>
      <c r="WLO28" s="170" t="s">
        <v>148</v>
      </c>
      <c r="WLP28" s="170">
        <v>12376</v>
      </c>
      <c r="WLQ28" s="170" t="s">
        <v>149</v>
      </c>
      <c r="WLR28" s="170" t="s">
        <v>150</v>
      </c>
      <c r="WLS28" s="170">
        <v>5</v>
      </c>
      <c r="WLT28" s="170">
        <v>12.97</v>
      </c>
      <c r="WLU28" s="170">
        <f>ROUNDDOWN(WLT28*($I$10+1),2)</f>
        <v>65.489999999999995</v>
      </c>
      <c r="WLV28" s="170">
        <f>WLS28*WLU28</f>
        <v>327.45</v>
      </c>
      <c r="WLW28" s="170" t="s">
        <v>148</v>
      </c>
      <c r="WLX28" s="170">
        <v>12376</v>
      </c>
      <c r="WLY28" s="170" t="s">
        <v>149</v>
      </c>
      <c r="WLZ28" s="170" t="s">
        <v>150</v>
      </c>
      <c r="WMA28" s="170">
        <v>5</v>
      </c>
      <c r="WMB28" s="170">
        <v>12.97</v>
      </c>
      <c r="WMC28" s="170">
        <f>ROUNDDOWN(WMB28*($I$10+1),2)</f>
        <v>65.489999999999995</v>
      </c>
      <c r="WMD28" s="170">
        <f>WMA28*WMC28</f>
        <v>327.45</v>
      </c>
      <c r="WME28" s="170" t="s">
        <v>148</v>
      </c>
      <c r="WMF28" s="170">
        <v>12376</v>
      </c>
      <c r="WMG28" s="170" t="s">
        <v>149</v>
      </c>
      <c r="WMH28" s="170" t="s">
        <v>150</v>
      </c>
      <c r="WMI28" s="170">
        <v>5</v>
      </c>
      <c r="WMJ28" s="170">
        <v>12.97</v>
      </c>
      <c r="WMK28" s="170">
        <f>ROUNDDOWN(WMJ28*($I$10+1),2)</f>
        <v>65.489999999999995</v>
      </c>
      <c r="WML28" s="170">
        <f>WMI28*WMK28</f>
        <v>327.45</v>
      </c>
      <c r="WMM28" s="170" t="s">
        <v>148</v>
      </c>
      <c r="WMN28" s="170">
        <v>12376</v>
      </c>
      <c r="WMO28" s="170" t="s">
        <v>149</v>
      </c>
      <c r="WMP28" s="170" t="s">
        <v>150</v>
      </c>
      <c r="WMQ28" s="170">
        <v>5</v>
      </c>
      <c r="WMR28" s="170">
        <v>12.97</v>
      </c>
      <c r="WMS28" s="170">
        <f>ROUNDDOWN(WMR28*($I$10+1),2)</f>
        <v>65.489999999999995</v>
      </c>
      <c r="WMT28" s="170">
        <f>WMQ28*WMS28</f>
        <v>327.45</v>
      </c>
      <c r="WMU28" s="170" t="s">
        <v>148</v>
      </c>
      <c r="WMV28" s="170">
        <v>12376</v>
      </c>
      <c r="WMW28" s="170" t="s">
        <v>149</v>
      </c>
      <c r="WMX28" s="170" t="s">
        <v>150</v>
      </c>
      <c r="WMY28" s="170">
        <v>5</v>
      </c>
      <c r="WMZ28" s="170">
        <v>12.97</v>
      </c>
      <c r="WNA28" s="170">
        <f>ROUNDDOWN(WMZ28*($I$10+1),2)</f>
        <v>65.489999999999995</v>
      </c>
      <c r="WNB28" s="170">
        <f>WMY28*WNA28</f>
        <v>327.45</v>
      </c>
      <c r="WNC28" s="170" t="s">
        <v>148</v>
      </c>
      <c r="WND28" s="170">
        <v>12376</v>
      </c>
      <c r="WNE28" s="170" t="s">
        <v>149</v>
      </c>
      <c r="WNF28" s="170" t="s">
        <v>150</v>
      </c>
      <c r="WNG28" s="170">
        <v>5</v>
      </c>
      <c r="WNH28" s="170">
        <v>12.97</v>
      </c>
      <c r="WNI28" s="170">
        <f>ROUNDDOWN(WNH28*($I$10+1),2)</f>
        <v>65.489999999999995</v>
      </c>
      <c r="WNJ28" s="170">
        <f>WNG28*WNI28</f>
        <v>327.45</v>
      </c>
      <c r="WNK28" s="170" t="s">
        <v>148</v>
      </c>
      <c r="WNL28" s="170">
        <v>12376</v>
      </c>
      <c r="WNM28" s="170" t="s">
        <v>149</v>
      </c>
      <c r="WNN28" s="170" t="s">
        <v>150</v>
      </c>
      <c r="WNO28" s="170">
        <v>5</v>
      </c>
      <c r="WNP28" s="170">
        <v>12.97</v>
      </c>
      <c r="WNQ28" s="170">
        <f>ROUNDDOWN(WNP28*($I$10+1),2)</f>
        <v>65.489999999999995</v>
      </c>
      <c r="WNR28" s="170">
        <f>WNO28*WNQ28</f>
        <v>327.45</v>
      </c>
      <c r="WNS28" s="170" t="s">
        <v>148</v>
      </c>
      <c r="WNT28" s="170">
        <v>12376</v>
      </c>
      <c r="WNU28" s="170" t="s">
        <v>149</v>
      </c>
      <c r="WNV28" s="170" t="s">
        <v>150</v>
      </c>
      <c r="WNW28" s="170">
        <v>5</v>
      </c>
      <c r="WNX28" s="170">
        <v>12.97</v>
      </c>
      <c r="WNY28" s="170">
        <f>ROUNDDOWN(WNX28*($I$10+1),2)</f>
        <v>65.489999999999995</v>
      </c>
      <c r="WNZ28" s="170">
        <f>WNW28*WNY28</f>
        <v>327.45</v>
      </c>
      <c r="WOA28" s="170" t="s">
        <v>148</v>
      </c>
      <c r="WOB28" s="170">
        <v>12376</v>
      </c>
      <c r="WOC28" s="170" t="s">
        <v>149</v>
      </c>
      <c r="WOD28" s="170" t="s">
        <v>150</v>
      </c>
      <c r="WOE28" s="170">
        <v>5</v>
      </c>
      <c r="WOF28" s="170">
        <v>12.97</v>
      </c>
      <c r="WOG28" s="170">
        <f>ROUNDDOWN(WOF28*($I$10+1),2)</f>
        <v>65.489999999999995</v>
      </c>
      <c r="WOH28" s="170">
        <f>WOE28*WOG28</f>
        <v>327.45</v>
      </c>
      <c r="WOI28" s="170" t="s">
        <v>148</v>
      </c>
      <c r="WOJ28" s="170">
        <v>12376</v>
      </c>
      <c r="WOK28" s="170" t="s">
        <v>149</v>
      </c>
      <c r="WOL28" s="170" t="s">
        <v>150</v>
      </c>
      <c r="WOM28" s="170">
        <v>5</v>
      </c>
      <c r="WON28" s="170">
        <v>12.97</v>
      </c>
      <c r="WOO28" s="170">
        <f>ROUNDDOWN(WON28*($I$10+1),2)</f>
        <v>65.489999999999995</v>
      </c>
      <c r="WOP28" s="170">
        <f>WOM28*WOO28</f>
        <v>327.45</v>
      </c>
      <c r="WOQ28" s="170" t="s">
        <v>148</v>
      </c>
      <c r="WOR28" s="170">
        <v>12376</v>
      </c>
      <c r="WOS28" s="170" t="s">
        <v>149</v>
      </c>
      <c r="WOT28" s="170" t="s">
        <v>150</v>
      </c>
      <c r="WOU28" s="170">
        <v>5</v>
      </c>
      <c r="WOV28" s="170">
        <v>12.97</v>
      </c>
      <c r="WOW28" s="170">
        <f>ROUNDDOWN(WOV28*($I$10+1),2)</f>
        <v>65.489999999999995</v>
      </c>
      <c r="WOX28" s="170">
        <f>WOU28*WOW28</f>
        <v>327.45</v>
      </c>
      <c r="WOY28" s="170" t="s">
        <v>148</v>
      </c>
      <c r="WOZ28" s="170">
        <v>12376</v>
      </c>
      <c r="WPA28" s="170" t="s">
        <v>149</v>
      </c>
      <c r="WPB28" s="170" t="s">
        <v>150</v>
      </c>
      <c r="WPC28" s="170">
        <v>5</v>
      </c>
      <c r="WPD28" s="170">
        <v>12.97</v>
      </c>
      <c r="WPE28" s="170">
        <f>ROUNDDOWN(WPD28*($I$10+1),2)</f>
        <v>65.489999999999995</v>
      </c>
      <c r="WPF28" s="170">
        <f>WPC28*WPE28</f>
        <v>327.45</v>
      </c>
      <c r="WPG28" s="170" t="s">
        <v>148</v>
      </c>
      <c r="WPH28" s="170">
        <v>12376</v>
      </c>
      <c r="WPI28" s="170" t="s">
        <v>149</v>
      </c>
      <c r="WPJ28" s="170" t="s">
        <v>150</v>
      </c>
      <c r="WPK28" s="170">
        <v>5</v>
      </c>
      <c r="WPL28" s="170">
        <v>12.97</v>
      </c>
      <c r="WPM28" s="170">
        <f>ROUNDDOWN(WPL28*($I$10+1),2)</f>
        <v>65.489999999999995</v>
      </c>
      <c r="WPN28" s="170">
        <f>WPK28*WPM28</f>
        <v>327.45</v>
      </c>
      <c r="WPO28" s="170" t="s">
        <v>148</v>
      </c>
      <c r="WPP28" s="170">
        <v>12376</v>
      </c>
      <c r="WPQ28" s="170" t="s">
        <v>149</v>
      </c>
      <c r="WPR28" s="170" t="s">
        <v>150</v>
      </c>
      <c r="WPS28" s="170">
        <v>5</v>
      </c>
      <c r="WPT28" s="170">
        <v>12.97</v>
      </c>
      <c r="WPU28" s="170">
        <f>ROUNDDOWN(WPT28*($I$10+1),2)</f>
        <v>65.489999999999995</v>
      </c>
      <c r="WPV28" s="170">
        <f>WPS28*WPU28</f>
        <v>327.45</v>
      </c>
      <c r="WPW28" s="170" t="s">
        <v>148</v>
      </c>
      <c r="WPX28" s="170">
        <v>12376</v>
      </c>
      <c r="WPY28" s="170" t="s">
        <v>149</v>
      </c>
      <c r="WPZ28" s="170" t="s">
        <v>150</v>
      </c>
      <c r="WQA28" s="170">
        <v>5</v>
      </c>
      <c r="WQB28" s="170">
        <v>12.97</v>
      </c>
      <c r="WQC28" s="170">
        <f>ROUNDDOWN(WQB28*($I$10+1),2)</f>
        <v>65.489999999999995</v>
      </c>
      <c r="WQD28" s="170">
        <f>WQA28*WQC28</f>
        <v>327.45</v>
      </c>
      <c r="WQE28" s="170" t="s">
        <v>148</v>
      </c>
      <c r="WQF28" s="170">
        <v>12376</v>
      </c>
      <c r="WQG28" s="170" t="s">
        <v>149</v>
      </c>
      <c r="WQH28" s="170" t="s">
        <v>150</v>
      </c>
      <c r="WQI28" s="170">
        <v>5</v>
      </c>
      <c r="WQJ28" s="170">
        <v>12.97</v>
      </c>
      <c r="WQK28" s="170">
        <f>ROUNDDOWN(WQJ28*($I$10+1),2)</f>
        <v>65.489999999999995</v>
      </c>
      <c r="WQL28" s="170">
        <f>WQI28*WQK28</f>
        <v>327.45</v>
      </c>
      <c r="WQM28" s="170" t="s">
        <v>148</v>
      </c>
      <c r="WQN28" s="170">
        <v>12376</v>
      </c>
      <c r="WQO28" s="170" t="s">
        <v>149</v>
      </c>
      <c r="WQP28" s="170" t="s">
        <v>150</v>
      </c>
      <c r="WQQ28" s="170">
        <v>5</v>
      </c>
      <c r="WQR28" s="170">
        <v>12.97</v>
      </c>
      <c r="WQS28" s="170">
        <f>ROUNDDOWN(WQR28*($I$10+1),2)</f>
        <v>65.489999999999995</v>
      </c>
      <c r="WQT28" s="170">
        <f>WQQ28*WQS28</f>
        <v>327.45</v>
      </c>
      <c r="WQU28" s="170" t="s">
        <v>148</v>
      </c>
      <c r="WQV28" s="170">
        <v>12376</v>
      </c>
      <c r="WQW28" s="170" t="s">
        <v>149</v>
      </c>
      <c r="WQX28" s="170" t="s">
        <v>150</v>
      </c>
      <c r="WQY28" s="170">
        <v>5</v>
      </c>
      <c r="WQZ28" s="170">
        <v>12.97</v>
      </c>
      <c r="WRA28" s="170">
        <f>ROUNDDOWN(WQZ28*($I$10+1),2)</f>
        <v>65.489999999999995</v>
      </c>
      <c r="WRB28" s="170">
        <f>WQY28*WRA28</f>
        <v>327.45</v>
      </c>
      <c r="WRC28" s="170" t="s">
        <v>148</v>
      </c>
      <c r="WRD28" s="170">
        <v>12376</v>
      </c>
      <c r="WRE28" s="170" t="s">
        <v>149</v>
      </c>
      <c r="WRF28" s="170" t="s">
        <v>150</v>
      </c>
      <c r="WRG28" s="170">
        <v>5</v>
      </c>
      <c r="WRH28" s="170">
        <v>12.97</v>
      </c>
      <c r="WRI28" s="170">
        <f>ROUNDDOWN(WRH28*($I$10+1),2)</f>
        <v>65.489999999999995</v>
      </c>
      <c r="WRJ28" s="170">
        <f>WRG28*WRI28</f>
        <v>327.45</v>
      </c>
      <c r="WRK28" s="170" t="s">
        <v>148</v>
      </c>
      <c r="WRL28" s="170">
        <v>12376</v>
      </c>
      <c r="WRM28" s="170" t="s">
        <v>149</v>
      </c>
      <c r="WRN28" s="170" t="s">
        <v>150</v>
      </c>
      <c r="WRO28" s="170">
        <v>5</v>
      </c>
      <c r="WRP28" s="170">
        <v>12.97</v>
      </c>
      <c r="WRQ28" s="170">
        <f>ROUNDDOWN(WRP28*($I$10+1),2)</f>
        <v>65.489999999999995</v>
      </c>
      <c r="WRR28" s="170">
        <f>WRO28*WRQ28</f>
        <v>327.45</v>
      </c>
      <c r="WRS28" s="170" t="s">
        <v>148</v>
      </c>
      <c r="WRT28" s="170">
        <v>12376</v>
      </c>
      <c r="WRU28" s="170" t="s">
        <v>149</v>
      </c>
      <c r="WRV28" s="170" t="s">
        <v>150</v>
      </c>
      <c r="WRW28" s="170">
        <v>5</v>
      </c>
      <c r="WRX28" s="170">
        <v>12.97</v>
      </c>
      <c r="WRY28" s="170">
        <f>ROUNDDOWN(WRX28*($I$10+1),2)</f>
        <v>65.489999999999995</v>
      </c>
      <c r="WRZ28" s="170">
        <f>WRW28*WRY28</f>
        <v>327.45</v>
      </c>
      <c r="WSA28" s="170" t="s">
        <v>148</v>
      </c>
      <c r="WSB28" s="170">
        <v>12376</v>
      </c>
      <c r="WSC28" s="170" t="s">
        <v>149</v>
      </c>
      <c r="WSD28" s="170" t="s">
        <v>150</v>
      </c>
      <c r="WSE28" s="170">
        <v>5</v>
      </c>
      <c r="WSF28" s="170">
        <v>12.97</v>
      </c>
      <c r="WSG28" s="170">
        <f>ROUNDDOWN(WSF28*($I$10+1),2)</f>
        <v>65.489999999999995</v>
      </c>
      <c r="WSH28" s="170">
        <f>WSE28*WSG28</f>
        <v>327.45</v>
      </c>
      <c r="WSI28" s="170" t="s">
        <v>148</v>
      </c>
      <c r="WSJ28" s="170">
        <v>12376</v>
      </c>
      <c r="WSK28" s="170" t="s">
        <v>149</v>
      </c>
      <c r="WSL28" s="170" t="s">
        <v>150</v>
      </c>
      <c r="WSM28" s="170">
        <v>5</v>
      </c>
      <c r="WSN28" s="170">
        <v>12.97</v>
      </c>
      <c r="WSO28" s="170">
        <f>ROUNDDOWN(WSN28*($I$10+1),2)</f>
        <v>65.489999999999995</v>
      </c>
      <c r="WSP28" s="170">
        <f>WSM28*WSO28</f>
        <v>327.45</v>
      </c>
      <c r="WSQ28" s="170" t="s">
        <v>148</v>
      </c>
      <c r="WSR28" s="170">
        <v>12376</v>
      </c>
      <c r="WSS28" s="170" t="s">
        <v>149</v>
      </c>
      <c r="WST28" s="170" t="s">
        <v>150</v>
      </c>
      <c r="WSU28" s="170">
        <v>5</v>
      </c>
      <c r="WSV28" s="170">
        <v>12.97</v>
      </c>
      <c r="WSW28" s="170">
        <f>ROUNDDOWN(WSV28*($I$10+1),2)</f>
        <v>65.489999999999995</v>
      </c>
      <c r="WSX28" s="170">
        <f>WSU28*WSW28</f>
        <v>327.45</v>
      </c>
      <c r="WSY28" s="170" t="s">
        <v>148</v>
      </c>
      <c r="WSZ28" s="170">
        <v>12376</v>
      </c>
      <c r="WTA28" s="170" t="s">
        <v>149</v>
      </c>
      <c r="WTB28" s="170" t="s">
        <v>150</v>
      </c>
      <c r="WTC28" s="170">
        <v>5</v>
      </c>
      <c r="WTD28" s="170">
        <v>12.97</v>
      </c>
      <c r="WTE28" s="170">
        <f>ROUNDDOWN(WTD28*($I$10+1),2)</f>
        <v>65.489999999999995</v>
      </c>
      <c r="WTF28" s="170">
        <f>WTC28*WTE28</f>
        <v>327.45</v>
      </c>
      <c r="WTG28" s="170" t="s">
        <v>148</v>
      </c>
      <c r="WTH28" s="170">
        <v>12376</v>
      </c>
      <c r="WTI28" s="170" t="s">
        <v>149</v>
      </c>
      <c r="WTJ28" s="170" t="s">
        <v>150</v>
      </c>
      <c r="WTK28" s="170">
        <v>5</v>
      </c>
      <c r="WTL28" s="170">
        <v>12.97</v>
      </c>
      <c r="WTM28" s="170">
        <f>ROUNDDOWN(WTL28*($I$10+1),2)</f>
        <v>65.489999999999995</v>
      </c>
      <c r="WTN28" s="170">
        <f>WTK28*WTM28</f>
        <v>327.45</v>
      </c>
      <c r="WTO28" s="170" t="s">
        <v>148</v>
      </c>
      <c r="WTP28" s="170">
        <v>12376</v>
      </c>
      <c r="WTQ28" s="170" t="s">
        <v>149</v>
      </c>
      <c r="WTR28" s="170" t="s">
        <v>150</v>
      </c>
      <c r="WTS28" s="170">
        <v>5</v>
      </c>
      <c r="WTT28" s="170">
        <v>12.97</v>
      </c>
      <c r="WTU28" s="170">
        <f>ROUNDDOWN(WTT28*($I$10+1),2)</f>
        <v>65.489999999999995</v>
      </c>
      <c r="WTV28" s="170">
        <f>WTS28*WTU28</f>
        <v>327.45</v>
      </c>
      <c r="WTW28" s="170" t="s">
        <v>148</v>
      </c>
      <c r="WTX28" s="170">
        <v>12376</v>
      </c>
      <c r="WTY28" s="170" t="s">
        <v>149</v>
      </c>
      <c r="WTZ28" s="170" t="s">
        <v>150</v>
      </c>
      <c r="WUA28" s="170">
        <v>5</v>
      </c>
      <c r="WUB28" s="170">
        <v>12.97</v>
      </c>
      <c r="WUC28" s="170">
        <f>ROUNDDOWN(WUB28*($I$10+1),2)</f>
        <v>65.489999999999995</v>
      </c>
      <c r="WUD28" s="170">
        <f>WUA28*WUC28</f>
        <v>327.45</v>
      </c>
      <c r="WUE28" s="170" t="s">
        <v>148</v>
      </c>
      <c r="WUF28" s="170">
        <v>12376</v>
      </c>
      <c r="WUG28" s="170" t="s">
        <v>149</v>
      </c>
      <c r="WUH28" s="170" t="s">
        <v>150</v>
      </c>
      <c r="WUI28" s="170">
        <v>5</v>
      </c>
      <c r="WUJ28" s="170">
        <v>12.97</v>
      </c>
      <c r="WUK28" s="170">
        <f>ROUNDDOWN(WUJ28*($I$10+1),2)</f>
        <v>65.489999999999995</v>
      </c>
      <c r="WUL28" s="170">
        <f>WUI28*WUK28</f>
        <v>327.45</v>
      </c>
      <c r="WUM28" s="170" t="s">
        <v>148</v>
      </c>
      <c r="WUN28" s="170">
        <v>12376</v>
      </c>
      <c r="WUO28" s="170" t="s">
        <v>149</v>
      </c>
      <c r="WUP28" s="170" t="s">
        <v>150</v>
      </c>
      <c r="WUQ28" s="170">
        <v>5</v>
      </c>
      <c r="WUR28" s="170">
        <v>12.97</v>
      </c>
      <c r="WUS28" s="170">
        <f>ROUNDDOWN(WUR28*($I$10+1),2)</f>
        <v>65.489999999999995</v>
      </c>
      <c r="WUT28" s="170">
        <f>WUQ28*WUS28</f>
        <v>327.45</v>
      </c>
      <c r="WUU28" s="170" t="s">
        <v>148</v>
      </c>
      <c r="WUV28" s="170">
        <v>12376</v>
      </c>
      <c r="WUW28" s="170" t="s">
        <v>149</v>
      </c>
      <c r="WUX28" s="170" t="s">
        <v>150</v>
      </c>
      <c r="WUY28" s="170">
        <v>5</v>
      </c>
      <c r="WUZ28" s="170">
        <v>12.97</v>
      </c>
      <c r="WVA28" s="170">
        <f>ROUNDDOWN(WUZ28*($I$10+1),2)</f>
        <v>65.489999999999995</v>
      </c>
      <c r="WVB28" s="170">
        <f>WUY28*WVA28</f>
        <v>327.45</v>
      </c>
      <c r="WVC28" s="170" t="s">
        <v>148</v>
      </c>
      <c r="WVD28" s="170">
        <v>12376</v>
      </c>
      <c r="WVE28" s="170" t="s">
        <v>149</v>
      </c>
      <c r="WVF28" s="170" t="s">
        <v>150</v>
      </c>
      <c r="WVG28" s="170">
        <v>5</v>
      </c>
      <c r="WVH28" s="170">
        <v>12.97</v>
      </c>
      <c r="WVI28" s="170">
        <f>ROUNDDOWN(WVH28*($I$10+1),2)</f>
        <v>65.489999999999995</v>
      </c>
      <c r="WVJ28" s="170">
        <f>WVG28*WVI28</f>
        <v>327.45</v>
      </c>
      <c r="WVK28" s="170" t="s">
        <v>148</v>
      </c>
      <c r="WVL28" s="170">
        <v>12376</v>
      </c>
      <c r="WVM28" s="170" t="s">
        <v>149</v>
      </c>
      <c r="WVN28" s="170" t="s">
        <v>150</v>
      </c>
      <c r="WVO28" s="170">
        <v>5</v>
      </c>
      <c r="WVP28" s="170">
        <v>12.97</v>
      </c>
      <c r="WVQ28" s="170">
        <f>ROUNDDOWN(WVP28*($I$10+1),2)</f>
        <v>65.489999999999995</v>
      </c>
      <c r="WVR28" s="170">
        <f>WVO28*WVQ28</f>
        <v>327.45</v>
      </c>
      <c r="WVS28" s="170" t="s">
        <v>148</v>
      </c>
      <c r="WVT28" s="170">
        <v>12376</v>
      </c>
      <c r="WVU28" s="170" t="s">
        <v>149</v>
      </c>
      <c r="WVV28" s="170" t="s">
        <v>150</v>
      </c>
      <c r="WVW28" s="170">
        <v>5</v>
      </c>
      <c r="WVX28" s="170">
        <v>12.97</v>
      </c>
      <c r="WVY28" s="170">
        <f>ROUNDDOWN(WVX28*($I$10+1),2)</f>
        <v>65.489999999999995</v>
      </c>
      <c r="WVZ28" s="170">
        <f>WVW28*WVY28</f>
        <v>327.45</v>
      </c>
      <c r="WWA28" s="170" t="s">
        <v>148</v>
      </c>
      <c r="WWB28" s="170">
        <v>12376</v>
      </c>
      <c r="WWC28" s="170" t="s">
        <v>149</v>
      </c>
      <c r="WWD28" s="170" t="s">
        <v>150</v>
      </c>
      <c r="WWE28" s="170">
        <v>5</v>
      </c>
      <c r="WWF28" s="170">
        <v>12.97</v>
      </c>
      <c r="WWG28" s="170">
        <f>ROUNDDOWN(WWF28*($I$10+1),2)</f>
        <v>65.489999999999995</v>
      </c>
      <c r="WWH28" s="170">
        <f>WWE28*WWG28</f>
        <v>327.45</v>
      </c>
      <c r="WWI28" s="170" t="s">
        <v>148</v>
      </c>
      <c r="WWJ28" s="170">
        <v>12376</v>
      </c>
      <c r="WWK28" s="170" t="s">
        <v>149</v>
      </c>
      <c r="WWL28" s="170" t="s">
        <v>150</v>
      </c>
      <c r="WWM28" s="170">
        <v>5</v>
      </c>
      <c r="WWN28" s="170">
        <v>12.97</v>
      </c>
      <c r="WWO28" s="170">
        <f>ROUNDDOWN(WWN28*($I$10+1),2)</f>
        <v>65.489999999999995</v>
      </c>
      <c r="WWP28" s="170">
        <f>WWM28*WWO28</f>
        <v>327.45</v>
      </c>
      <c r="WWQ28" s="170" t="s">
        <v>148</v>
      </c>
      <c r="WWR28" s="170">
        <v>12376</v>
      </c>
      <c r="WWS28" s="170" t="s">
        <v>149</v>
      </c>
      <c r="WWT28" s="170" t="s">
        <v>150</v>
      </c>
      <c r="WWU28" s="170">
        <v>5</v>
      </c>
      <c r="WWV28" s="170">
        <v>12.97</v>
      </c>
      <c r="WWW28" s="170">
        <f>ROUNDDOWN(WWV28*($I$10+1),2)</f>
        <v>65.489999999999995</v>
      </c>
      <c r="WWX28" s="170">
        <f>WWU28*WWW28</f>
        <v>327.45</v>
      </c>
      <c r="WWY28" s="170" t="s">
        <v>148</v>
      </c>
      <c r="WWZ28" s="170">
        <v>12376</v>
      </c>
      <c r="WXA28" s="170" t="s">
        <v>149</v>
      </c>
      <c r="WXB28" s="170" t="s">
        <v>150</v>
      </c>
      <c r="WXC28" s="170">
        <v>5</v>
      </c>
      <c r="WXD28" s="170">
        <v>12.97</v>
      </c>
      <c r="WXE28" s="170">
        <f>ROUNDDOWN(WXD28*($I$10+1),2)</f>
        <v>65.489999999999995</v>
      </c>
      <c r="WXF28" s="170">
        <f>WXC28*WXE28</f>
        <v>327.45</v>
      </c>
      <c r="WXG28" s="170" t="s">
        <v>148</v>
      </c>
      <c r="WXH28" s="170">
        <v>12376</v>
      </c>
      <c r="WXI28" s="170" t="s">
        <v>149</v>
      </c>
      <c r="WXJ28" s="170" t="s">
        <v>150</v>
      </c>
      <c r="WXK28" s="170">
        <v>5</v>
      </c>
      <c r="WXL28" s="170">
        <v>12.97</v>
      </c>
      <c r="WXM28" s="170">
        <f>ROUNDDOWN(WXL28*($I$10+1),2)</f>
        <v>65.489999999999995</v>
      </c>
      <c r="WXN28" s="170">
        <f>WXK28*WXM28</f>
        <v>327.45</v>
      </c>
      <c r="WXO28" s="170" t="s">
        <v>148</v>
      </c>
      <c r="WXP28" s="170">
        <v>12376</v>
      </c>
      <c r="WXQ28" s="170" t="s">
        <v>149</v>
      </c>
      <c r="WXR28" s="170" t="s">
        <v>150</v>
      </c>
      <c r="WXS28" s="170">
        <v>5</v>
      </c>
      <c r="WXT28" s="170">
        <v>12.97</v>
      </c>
      <c r="WXU28" s="170">
        <f>ROUNDDOWN(WXT28*($I$10+1),2)</f>
        <v>65.489999999999995</v>
      </c>
      <c r="WXV28" s="170">
        <f>WXS28*WXU28</f>
        <v>327.45</v>
      </c>
      <c r="WXW28" s="170" t="s">
        <v>148</v>
      </c>
      <c r="WXX28" s="170">
        <v>12376</v>
      </c>
      <c r="WXY28" s="170" t="s">
        <v>149</v>
      </c>
      <c r="WXZ28" s="170" t="s">
        <v>150</v>
      </c>
      <c r="WYA28" s="170">
        <v>5</v>
      </c>
      <c r="WYB28" s="170">
        <v>12.97</v>
      </c>
      <c r="WYC28" s="170">
        <f>ROUNDDOWN(WYB28*($I$10+1),2)</f>
        <v>65.489999999999995</v>
      </c>
      <c r="WYD28" s="170">
        <f>WYA28*WYC28</f>
        <v>327.45</v>
      </c>
      <c r="WYE28" s="170" t="s">
        <v>148</v>
      </c>
      <c r="WYF28" s="170">
        <v>12376</v>
      </c>
      <c r="WYG28" s="170" t="s">
        <v>149</v>
      </c>
      <c r="WYH28" s="170" t="s">
        <v>150</v>
      </c>
      <c r="WYI28" s="170">
        <v>5</v>
      </c>
      <c r="WYJ28" s="170">
        <v>12.97</v>
      </c>
      <c r="WYK28" s="170">
        <f>ROUNDDOWN(WYJ28*($I$10+1),2)</f>
        <v>65.489999999999995</v>
      </c>
      <c r="WYL28" s="170">
        <f>WYI28*WYK28</f>
        <v>327.45</v>
      </c>
      <c r="WYM28" s="170" t="s">
        <v>148</v>
      </c>
      <c r="WYN28" s="170">
        <v>12376</v>
      </c>
      <c r="WYO28" s="170" t="s">
        <v>149</v>
      </c>
      <c r="WYP28" s="170" t="s">
        <v>150</v>
      </c>
      <c r="WYQ28" s="170">
        <v>5</v>
      </c>
      <c r="WYR28" s="170">
        <v>12.97</v>
      </c>
      <c r="WYS28" s="170">
        <f>ROUNDDOWN(WYR28*($I$10+1),2)</f>
        <v>65.489999999999995</v>
      </c>
      <c r="WYT28" s="170">
        <f>WYQ28*WYS28</f>
        <v>327.45</v>
      </c>
      <c r="WYU28" s="170" t="s">
        <v>148</v>
      </c>
      <c r="WYV28" s="170">
        <v>12376</v>
      </c>
      <c r="WYW28" s="170" t="s">
        <v>149</v>
      </c>
      <c r="WYX28" s="170" t="s">
        <v>150</v>
      </c>
      <c r="WYY28" s="170">
        <v>5</v>
      </c>
      <c r="WYZ28" s="170">
        <v>12.97</v>
      </c>
      <c r="WZA28" s="170">
        <f>ROUNDDOWN(WYZ28*($I$10+1),2)</f>
        <v>65.489999999999995</v>
      </c>
      <c r="WZB28" s="170">
        <f>WYY28*WZA28</f>
        <v>327.45</v>
      </c>
      <c r="WZC28" s="170" t="s">
        <v>148</v>
      </c>
      <c r="WZD28" s="170">
        <v>12376</v>
      </c>
      <c r="WZE28" s="170" t="s">
        <v>149</v>
      </c>
      <c r="WZF28" s="170" t="s">
        <v>150</v>
      </c>
      <c r="WZG28" s="170">
        <v>5</v>
      </c>
      <c r="WZH28" s="170">
        <v>12.97</v>
      </c>
      <c r="WZI28" s="170">
        <f>ROUNDDOWN(WZH28*($I$10+1),2)</f>
        <v>65.489999999999995</v>
      </c>
      <c r="WZJ28" s="170">
        <f>WZG28*WZI28</f>
        <v>327.45</v>
      </c>
      <c r="WZK28" s="170" t="s">
        <v>148</v>
      </c>
      <c r="WZL28" s="170">
        <v>12376</v>
      </c>
      <c r="WZM28" s="170" t="s">
        <v>149</v>
      </c>
      <c r="WZN28" s="170" t="s">
        <v>150</v>
      </c>
      <c r="WZO28" s="170">
        <v>5</v>
      </c>
      <c r="WZP28" s="170">
        <v>12.97</v>
      </c>
      <c r="WZQ28" s="170">
        <f>ROUNDDOWN(WZP28*($I$10+1),2)</f>
        <v>65.489999999999995</v>
      </c>
      <c r="WZR28" s="170">
        <f>WZO28*WZQ28</f>
        <v>327.45</v>
      </c>
      <c r="WZS28" s="170" t="s">
        <v>148</v>
      </c>
      <c r="WZT28" s="170">
        <v>12376</v>
      </c>
      <c r="WZU28" s="170" t="s">
        <v>149</v>
      </c>
      <c r="WZV28" s="170" t="s">
        <v>150</v>
      </c>
      <c r="WZW28" s="170">
        <v>5</v>
      </c>
      <c r="WZX28" s="170">
        <v>12.97</v>
      </c>
      <c r="WZY28" s="170">
        <f>ROUNDDOWN(WZX28*($I$10+1),2)</f>
        <v>65.489999999999995</v>
      </c>
      <c r="WZZ28" s="170">
        <f>WZW28*WZY28</f>
        <v>327.45</v>
      </c>
      <c r="XAA28" s="170" t="s">
        <v>148</v>
      </c>
      <c r="XAB28" s="170">
        <v>12376</v>
      </c>
      <c r="XAC28" s="170" t="s">
        <v>149</v>
      </c>
      <c r="XAD28" s="170" t="s">
        <v>150</v>
      </c>
      <c r="XAE28" s="170">
        <v>5</v>
      </c>
      <c r="XAF28" s="170">
        <v>12.97</v>
      </c>
      <c r="XAG28" s="170">
        <f>ROUNDDOWN(XAF28*($I$10+1),2)</f>
        <v>65.489999999999995</v>
      </c>
      <c r="XAH28" s="170">
        <f>XAE28*XAG28</f>
        <v>327.45</v>
      </c>
      <c r="XAI28" s="170" t="s">
        <v>148</v>
      </c>
      <c r="XAJ28" s="170">
        <v>12376</v>
      </c>
      <c r="XAK28" s="170" t="s">
        <v>149</v>
      </c>
      <c r="XAL28" s="170" t="s">
        <v>150</v>
      </c>
      <c r="XAM28" s="170">
        <v>5</v>
      </c>
      <c r="XAN28" s="170">
        <v>12.97</v>
      </c>
      <c r="XAO28" s="170">
        <f>ROUNDDOWN(XAN28*($I$10+1),2)</f>
        <v>65.489999999999995</v>
      </c>
      <c r="XAP28" s="170">
        <f>XAM28*XAO28</f>
        <v>327.45</v>
      </c>
      <c r="XAQ28" s="170" t="s">
        <v>148</v>
      </c>
      <c r="XAR28" s="170">
        <v>12376</v>
      </c>
      <c r="XAS28" s="170" t="s">
        <v>149</v>
      </c>
      <c r="XAT28" s="170" t="s">
        <v>150</v>
      </c>
      <c r="XAU28" s="170">
        <v>5</v>
      </c>
      <c r="XAV28" s="170">
        <v>12.97</v>
      </c>
      <c r="XAW28" s="170">
        <f>ROUNDDOWN(XAV28*($I$10+1),2)</f>
        <v>65.489999999999995</v>
      </c>
      <c r="XAX28" s="170">
        <f>XAU28*XAW28</f>
        <v>327.45</v>
      </c>
      <c r="XAY28" s="170" t="s">
        <v>148</v>
      </c>
      <c r="XAZ28" s="170">
        <v>12376</v>
      </c>
      <c r="XBA28" s="170" t="s">
        <v>149</v>
      </c>
      <c r="XBB28" s="170" t="s">
        <v>150</v>
      </c>
      <c r="XBC28" s="170">
        <v>5</v>
      </c>
      <c r="XBD28" s="170">
        <v>12.97</v>
      </c>
      <c r="XBE28" s="170">
        <f>ROUNDDOWN(XBD28*($I$10+1),2)</f>
        <v>65.489999999999995</v>
      </c>
      <c r="XBF28" s="170">
        <f>XBC28*XBE28</f>
        <v>327.45</v>
      </c>
      <c r="XBG28" s="170" t="s">
        <v>148</v>
      </c>
      <c r="XBH28" s="170">
        <v>12376</v>
      </c>
      <c r="XBI28" s="170" t="s">
        <v>149</v>
      </c>
      <c r="XBJ28" s="170" t="s">
        <v>150</v>
      </c>
      <c r="XBK28" s="170">
        <v>5</v>
      </c>
      <c r="XBL28" s="170">
        <v>12.97</v>
      </c>
      <c r="XBM28" s="170">
        <f>ROUNDDOWN(XBL28*($I$10+1),2)</f>
        <v>65.489999999999995</v>
      </c>
      <c r="XBN28" s="170">
        <f>XBK28*XBM28</f>
        <v>327.45</v>
      </c>
      <c r="XBO28" s="170" t="s">
        <v>148</v>
      </c>
      <c r="XBP28" s="170">
        <v>12376</v>
      </c>
      <c r="XBQ28" s="170" t="s">
        <v>149</v>
      </c>
      <c r="XBR28" s="170" t="s">
        <v>150</v>
      </c>
      <c r="XBS28" s="170">
        <v>5</v>
      </c>
      <c r="XBT28" s="170">
        <v>12.97</v>
      </c>
      <c r="XBU28" s="170">
        <f>ROUNDDOWN(XBT28*($I$10+1),2)</f>
        <v>65.489999999999995</v>
      </c>
      <c r="XBV28" s="170">
        <f>XBS28*XBU28</f>
        <v>327.45</v>
      </c>
      <c r="XBW28" s="170" t="s">
        <v>148</v>
      </c>
      <c r="XBX28" s="170">
        <v>12376</v>
      </c>
      <c r="XBY28" s="170" t="s">
        <v>149</v>
      </c>
      <c r="XBZ28" s="170" t="s">
        <v>150</v>
      </c>
      <c r="XCA28" s="170">
        <v>5</v>
      </c>
      <c r="XCB28" s="170">
        <v>12.97</v>
      </c>
      <c r="XCC28" s="170">
        <f>ROUNDDOWN(XCB28*($I$10+1),2)</f>
        <v>65.489999999999995</v>
      </c>
      <c r="XCD28" s="170">
        <f>XCA28*XCC28</f>
        <v>327.45</v>
      </c>
      <c r="XCE28" s="170" t="s">
        <v>148</v>
      </c>
      <c r="XCF28" s="170">
        <v>12376</v>
      </c>
      <c r="XCG28" s="170" t="s">
        <v>149</v>
      </c>
      <c r="XCH28" s="170" t="s">
        <v>150</v>
      </c>
      <c r="XCI28" s="170">
        <v>5</v>
      </c>
      <c r="XCJ28" s="170">
        <v>12.97</v>
      </c>
      <c r="XCK28" s="170">
        <f>ROUNDDOWN(XCJ28*($I$10+1),2)</f>
        <v>65.489999999999995</v>
      </c>
      <c r="XCL28" s="170">
        <f>XCI28*XCK28</f>
        <v>327.45</v>
      </c>
      <c r="XCM28" s="170" t="s">
        <v>148</v>
      </c>
      <c r="XCN28" s="170">
        <v>12376</v>
      </c>
      <c r="XCO28" s="170" t="s">
        <v>149</v>
      </c>
      <c r="XCP28" s="170" t="s">
        <v>150</v>
      </c>
      <c r="XCQ28" s="170">
        <v>5</v>
      </c>
      <c r="XCR28" s="170">
        <v>12.97</v>
      </c>
      <c r="XCS28" s="170">
        <f>ROUNDDOWN(XCR28*($I$10+1),2)</f>
        <v>65.489999999999995</v>
      </c>
      <c r="XCT28" s="170">
        <f>XCQ28*XCS28</f>
        <v>327.45</v>
      </c>
      <c r="XCU28" s="170" t="s">
        <v>148</v>
      </c>
      <c r="XCV28" s="170">
        <v>12376</v>
      </c>
      <c r="XCW28" s="170" t="s">
        <v>149</v>
      </c>
      <c r="XCX28" s="170" t="s">
        <v>150</v>
      </c>
      <c r="XCY28" s="170">
        <v>5</v>
      </c>
      <c r="XCZ28" s="170">
        <v>12.97</v>
      </c>
      <c r="XDA28" s="170">
        <f>ROUNDDOWN(XCZ28*($I$10+1),2)</f>
        <v>65.489999999999995</v>
      </c>
      <c r="XDB28" s="170">
        <f>XCY28*XDA28</f>
        <v>327.45</v>
      </c>
      <c r="XDC28" s="170" t="s">
        <v>148</v>
      </c>
      <c r="XDD28" s="170">
        <v>12376</v>
      </c>
      <c r="XDE28" s="170" t="s">
        <v>149</v>
      </c>
      <c r="XDF28" s="170" t="s">
        <v>150</v>
      </c>
      <c r="XDG28" s="170">
        <v>5</v>
      </c>
      <c r="XDH28" s="170">
        <v>12.97</v>
      </c>
      <c r="XDI28" s="170">
        <f>ROUNDDOWN(XDH28*($I$10+1),2)</f>
        <v>65.489999999999995</v>
      </c>
      <c r="XDJ28" s="170">
        <f>XDG28*XDI28</f>
        <v>327.45</v>
      </c>
      <c r="XDK28" s="170" t="s">
        <v>148</v>
      </c>
      <c r="XDL28" s="170">
        <v>12376</v>
      </c>
      <c r="XDM28" s="170" t="s">
        <v>149</v>
      </c>
      <c r="XDN28" s="170" t="s">
        <v>150</v>
      </c>
      <c r="XDO28" s="170">
        <v>5</v>
      </c>
      <c r="XDP28" s="170">
        <v>12.97</v>
      </c>
      <c r="XDQ28" s="170">
        <f>ROUNDDOWN(XDP28*($I$10+1),2)</f>
        <v>65.489999999999995</v>
      </c>
      <c r="XDR28" s="170">
        <f>XDO28*XDQ28</f>
        <v>327.45</v>
      </c>
      <c r="XDS28" s="170" t="s">
        <v>148</v>
      </c>
      <c r="XDT28" s="170">
        <v>12376</v>
      </c>
      <c r="XDU28" s="170" t="s">
        <v>149</v>
      </c>
      <c r="XDV28" s="170" t="s">
        <v>150</v>
      </c>
      <c r="XDW28" s="170">
        <v>5</v>
      </c>
      <c r="XDX28" s="170">
        <v>12.97</v>
      </c>
      <c r="XDY28" s="170">
        <f>ROUNDDOWN(XDX28*($I$10+1),2)</f>
        <v>65.489999999999995</v>
      </c>
      <c r="XDZ28" s="170">
        <f>XDW28*XDY28</f>
        <v>327.45</v>
      </c>
      <c r="XEA28" s="170" t="s">
        <v>148</v>
      </c>
      <c r="XEB28" s="170">
        <v>12376</v>
      </c>
      <c r="XEC28" s="170" t="s">
        <v>149</v>
      </c>
      <c r="XED28" s="170" t="s">
        <v>150</v>
      </c>
      <c r="XEE28" s="170">
        <v>5</v>
      </c>
      <c r="XEF28" s="170">
        <v>12.97</v>
      </c>
      <c r="XEG28" s="170">
        <f>ROUNDDOWN(XEF28*($I$10+1),2)</f>
        <v>65.489999999999995</v>
      </c>
      <c r="XEH28" s="170">
        <f>XEE28*XEG28</f>
        <v>327.45</v>
      </c>
      <c r="XEI28" s="170" t="s">
        <v>148</v>
      </c>
      <c r="XEJ28" s="170">
        <v>12376</v>
      </c>
      <c r="XEK28" s="170" t="s">
        <v>149</v>
      </c>
      <c r="XEL28" s="170" t="s">
        <v>150</v>
      </c>
      <c r="XEM28" s="170">
        <v>5</v>
      </c>
      <c r="XEN28" s="170">
        <v>12.97</v>
      </c>
      <c r="XEO28" s="170">
        <f>ROUNDDOWN(XEN28*($I$10+1),2)</f>
        <v>65.489999999999995</v>
      </c>
      <c r="XEP28" s="170">
        <f>XEM28*XEO28</f>
        <v>327.45</v>
      </c>
      <c r="XEQ28" s="170" t="s">
        <v>148</v>
      </c>
      <c r="XER28" s="170">
        <v>12376</v>
      </c>
      <c r="XES28" s="170" t="s">
        <v>149</v>
      </c>
      <c r="XET28" s="170" t="s">
        <v>150</v>
      </c>
      <c r="XEU28" s="170">
        <v>5</v>
      </c>
      <c r="XEV28" s="170">
        <v>12.97</v>
      </c>
      <c r="XEW28" s="170">
        <f>ROUNDDOWN(XEV28*($I$10+1),2)</f>
        <v>65.489999999999995</v>
      </c>
      <c r="XEX28" s="170">
        <f>XEU28*XEW28</f>
        <v>327.45</v>
      </c>
    </row>
    <row r="29" spans="1:16378">
      <c r="A29" s="9" t="s">
        <v>111</v>
      </c>
      <c r="B29" s="9" t="s">
        <v>152</v>
      </c>
      <c r="C29" s="10" t="s">
        <v>151</v>
      </c>
      <c r="D29" s="52" t="s">
        <v>153</v>
      </c>
      <c r="E29" s="9" t="s">
        <v>150</v>
      </c>
      <c r="F29" s="11">
        <v>63</v>
      </c>
      <c r="G29" s="159">
        <v>56.665399999999998</v>
      </c>
      <c r="H29" s="16">
        <f t="shared" si="1"/>
        <v>3569.9202</v>
      </c>
      <c r="I29" s="16">
        <v>12.5</v>
      </c>
      <c r="J29" s="16">
        <f t="shared" si="6"/>
        <v>787.5</v>
      </c>
      <c r="K29" s="16">
        <f t="shared" si="10"/>
        <v>4581.909573135048</v>
      </c>
      <c r="L29" s="16">
        <f t="shared" si="7"/>
        <v>952.29111991820878</v>
      </c>
      <c r="M29" s="16">
        <f t="shared" si="8"/>
        <v>5534.2006930532571</v>
      </c>
      <c r="N29" s="13"/>
      <c r="O29" s="247">
        <f t="shared" si="9"/>
        <v>1.6052047356417422E-3</v>
      </c>
      <c r="DC29" s="170" t="s">
        <v>151</v>
      </c>
      <c r="DD29" s="170" t="s">
        <v>152</v>
      </c>
      <c r="DE29" s="170" t="s">
        <v>153</v>
      </c>
      <c r="DF29" s="170" t="s">
        <v>150</v>
      </c>
      <c r="DG29" s="170">
        <v>2</v>
      </c>
      <c r="DH29" s="170">
        <v>69.72</v>
      </c>
      <c r="DI29" s="170">
        <f>ROUNDDOWN(DH29*($I$10+1),2)</f>
        <v>352.08</v>
      </c>
      <c r="DJ29" s="170">
        <f>DG29*DI29</f>
        <v>704.16</v>
      </c>
      <c r="DK29" s="170" t="s">
        <v>151</v>
      </c>
      <c r="DL29" s="170" t="s">
        <v>152</v>
      </c>
      <c r="DM29" s="170" t="s">
        <v>153</v>
      </c>
      <c r="DN29" s="170" t="s">
        <v>150</v>
      </c>
      <c r="DO29" s="170">
        <v>2</v>
      </c>
      <c r="DP29" s="170">
        <v>69.72</v>
      </c>
      <c r="DQ29" s="170">
        <f>ROUNDDOWN(DP29*($I$10+1),2)</f>
        <v>352.08</v>
      </c>
      <c r="DR29" s="170">
        <f>DO29*DQ29</f>
        <v>704.16</v>
      </c>
      <c r="DS29" s="170" t="s">
        <v>151</v>
      </c>
      <c r="DT29" s="170" t="s">
        <v>152</v>
      </c>
      <c r="DU29" s="170" t="s">
        <v>153</v>
      </c>
      <c r="DV29" s="170" t="s">
        <v>150</v>
      </c>
      <c r="DW29" s="170">
        <v>2</v>
      </c>
      <c r="DX29" s="170">
        <v>69.72</v>
      </c>
      <c r="DY29" s="170">
        <f>ROUNDDOWN(DX29*($I$10+1),2)</f>
        <v>352.08</v>
      </c>
      <c r="DZ29" s="170">
        <f>DW29*DY29</f>
        <v>704.16</v>
      </c>
      <c r="EA29" s="170" t="s">
        <v>151</v>
      </c>
      <c r="EB29" s="170" t="s">
        <v>152</v>
      </c>
      <c r="EC29" s="170" t="s">
        <v>153</v>
      </c>
      <c r="ED29" s="170" t="s">
        <v>150</v>
      </c>
      <c r="EE29" s="170">
        <v>2</v>
      </c>
      <c r="EF29" s="170">
        <v>69.72</v>
      </c>
      <c r="EG29" s="170">
        <f>ROUNDDOWN(EF29*($I$10+1),2)</f>
        <v>352.08</v>
      </c>
      <c r="EH29" s="170">
        <f>EE29*EG29</f>
        <v>704.16</v>
      </c>
      <c r="EI29" s="170" t="s">
        <v>151</v>
      </c>
      <c r="EJ29" s="170" t="s">
        <v>152</v>
      </c>
      <c r="EK29" s="170" t="s">
        <v>153</v>
      </c>
      <c r="EL29" s="170" t="s">
        <v>150</v>
      </c>
      <c r="EM29" s="170">
        <v>2</v>
      </c>
      <c r="EN29" s="170">
        <v>69.72</v>
      </c>
      <c r="EO29" s="170">
        <f>ROUNDDOWN(EN29*($I$10+1),2)</f>
        <v>352.08</v>
      </c>
      <c r="EP29" s="170">
        <f>EM29*EO29</f>
        <v>704.16</v>
      </c>
      <c r="EQ29" s="170" t="s">
        <v>151</v>
      </c>
      <c r="ER29" s="170" t="s">
        <v>152</v>
      </c>
      <c r="ES29" s="170" t="s">
        <v>153</v>
      </c>
      <c r="ET29" s="170" t="s">
        <v>150</v>
      </c>
      <c r="EU29" s="170">
        <v>2</v>
      </c>
      <c r="EV29" s="170">
        <v>69.72</v>
      </c>
      <c r="EW29" s="170">
        <f>ROUNDDOWN(EV29*($I$10+1),2)</f>
        <v>352.08</v>
      </c>
      <c r="EX29" s="170">
        <f>EU29*EW29</f>
        <v>704.16</v>
      </c>
      <c r="EY29" s="170" t="s">
        <v>151</v>
      </c>
      <c r="EZ29" s="170" t="s">
        <v>152</v>
      </c>
      <c r="FA29" s="170" t="s">
        <v>153</v>
      </c>
      <c r="FB29" s="170" t="s">
        <v>150</v>
      </c>
      <c r="FC29" s="170">
        <v>2</v>
      </c>
      <c r="FD29" s="170">
        <v>69.72</v>
      </c>
      <c r="FE29" s="170">
        <f>ROUNDDOWN(FD29*($I$10+1),2)</f>
        <v>352.08</v>
      </c>
      <c r="FF29" s="170">
        <f>FC29*FE29</f>
        <v>704.16</v>
      </c>
      <c r="FG29" s="170" t="s">
        <v>151</v>
      </c>
      <c r="FH29" s="170" t="s">
        <v>152</v>
      </c>
      <c r="FI29" s="170" t="s">
        <v>153</v>
      </c>
      <c r="FJ29" s="170" t="s">
        <v>150</v>
      </c>
      <c r="FK29" s="170">
        <v>2</v>
      </c>
      <c r="FL29" s="170">
        <v>69.72</v>
      </c>
      <c r="FM29" s="170">
        <f>ROUNDDOWN(FL29*($I$10+1),2)</f>
        <v>352.08</v>
      </c>
      <c r="FN29" s="170">
        <f>FK29*FM29</f>
        <v>704.16</v>
      </c>
      <c r="FO29" s="170" t="s">
        <v>151</v>
      </c>
      <c r="FP29" s="170" t="s">
        <v>152</v>
      </c>
      <c r="FQ29" s="170" t="s">
        <v>153</v>
      </c>
      <c r="FR29" s="170" t="s">
        <v>150</v>
      </c>
      <c r="FS29" s="170">
        <v>2</v>
      </c>
      <c r="FT29" s="170">
        <v>69.72</v>
      </c>
      <c r="FU29" s="170">
        <f>ROUNDDOWN(FT29*($I$10+1),2)</f>
        <v>352.08</v>
      </c>
      <c r="FV29" s="170">
        <f>FS29*FU29</f>
        <v>704.16</v>
      </c>
      <c r="FW29" s="170" t="s">
        <v>151</v>
      </c>
      <c r="FX29" s="170" t="s">
        <v>152</v>
      </c>
      <c r="FY29" s="170" t="s">
        <v>153</v>
      </c>
      <c r="FZ29" s="170" t="s">
        <v>150</v>
      </c>
      <c r="GA29" s="170">
        <v>2</v>
      </c>
      <c r="GB29" s="170">
        <v>69.72</v>
      </c>
      <c r="GC29" s="170">
        <f>ROUNDDOWN(GB29*($I$10+1),2)</f>
        <v>352.08</v>
      </c>
      <c r="GD29" s="170">
        <f>GA29*GC29</f>
        <v>704.16</v>
      </c>
      <c r="GE29" s="170" t="s">
        <v>151</v>
      </c>
      <c r="GF29" s="170" t="s">
        <v>152</v>
      </c>
      <c r="GG29" s="170" t="s">
        <v>153</v>
      </c>
      <c r="GH29" s="170" t="s">
        <v>150</v>
      </c>
      <c r="GI29" s="170">
        <v>2</v>
      </c>
      <c r="GJ29" s="170">
        <v>69.72</v>
      </c>
      <c r="GK29" s="170">
        <f>ROUNDDOWN(GJ29*($I$10+1),2)</f>
        <v>352.08</v>
      </c>
      <c r="GL29" s="170">
        <f>GI29*GK29</f>
        <v>704.16</v>
      </c>
      <c r="GM29" s="170" t="s">
        <v>151</v>
      </c>
      <c r="GN29" s="170" t="s">
        <v>152</v>
      </c>
      <c r="GO29" s="170" t="s">
        <v>153</v>
      </c>
      <c r="GP29" s="170" t="s">
        <v>150</v>
      </c>
      <c r="GQ29" s="170">
        <v>2</v>
      </c>
      <c r="GR29" s="170">
        <v>69.72</v>
      </c>
      <c r="GS29" s="170">
        <f>ROUNDDOWN(GR29*($I$10+1),2)</f>
        <v>352.08</v>
      </c>
      <c r="GT29" s="170">
        <f>GQ29*GS29</f>
        <v>704.16</v>
      </c>
      <c r="GU29" s="170" t="s">
        <v>151</v>
      </c>
      <c r="GV29" s="170" t="s">
        <v>152</v>
      </c>
      <c r="GW29" s="170" t="s">
        <v>153</v>
      </c>
      <c r="GX29" s="170" t="s">
        <v>150</v>
      </c>
      <c r="GY29" s="170">
        <v>2</v>
      </c>
      <c r="GZ29" s="170">
        <v>69.72</v>
      </c>
      <c r="HA29" s="170">
        <f>ROUNDDOWN(GZ29*($I$10+1),2)</f>
        <v>352.08</v>
      </c>
      <c r="HB29" s="170">
        <f>GY29*HA29</f>
        <v>704.16</v>
      </c>
      <c r="HC29" s="170" t="s">
        <v>151</v>
      </c>
      <c r="HD29" s="170" t="s">
        <v>152</v>
      </c>
      <c r="HE29" s="170" t="s">
        <v>153</v>
      </c>
      <c r="HF29" s="170" t="s">
        <v>150</v>
      </c>
      <c r="HG29" s="170">
        <v>2</v>
      </c>
      <c r="HH29" s="170">
        <v>69.72</v>
      </c>
      <c r="HI29" s="170">
        <f>ROUNDDOWN(HH29*($I$10+1),2)</f>
        <v>352.08</v>
      </c>
      <c r="HJ29" s="170">
        <f>HG29*HI29</f>
        <v>704.16</v>
      </c>
      <c r="HK29" s="170" t="s">
        <v>151</v>
      </c>
      <c r="HL29" s="170" t="s">
        <v>152</v>
      </c>
      <c r="HM29" s="170" t="s">
        <v>153</v>
      </c>
      <c r="HN29" s="170" t="s">
        <v>150</v>
      </c>
      <c r="HO29" s="170">
        <v>2</v>
      </c>
      <c r="HP29" s="170">
        <v>69.72</v>
      </c>
      <c r="HQ29" s="170">
        <f>ROUNDDOWN(HP29*($I$10+1),2)</f>
        <v>352.08</v>
      </c>
      <c r="HR29" s="170">
        <f>HO29*HQ29</f>
        <v>704.16</v>
      </c>
      <c r="HS29" s="170" t="s">
        <v>151</v>
      </c>
      <c r="HT29" s="170" t="s">
        <v>152</v>
      </c>
      <c r="HU29" s="170" t="s">
        <v>153</v>
      </c>
      <c r="HV29" s="170" t="s">
        <v>150</v>
      </c>
      <c r="HW29" s="170">
        <v>2</v>
      </c>
      <c r="HX29" s="170">
        <v>69.72</v>
      </c>
      <c r="HY29" s="170">
        <f>ROUNDDOWN(HX29*($I$10+1),2)</f>
        <v>352.08</v>
      </c>
      <c r="HZ29" s="170">
        <f>HW29*HY29</f>
        <v>704.16</v>
      </c>
      <c r="IA29" s="170" t="s">
        <v>151</v>
      </c>
      <c r="IB29" s="170" t="s">
        <v>152</v>
      </c>
      <c r="IC29" s="170" t="s">
        <v>153</v>
      </c>
      <c r="ID29" s="170" t="s">
        <v>150</v>
      </c>
      <c r="IE29" s="170">
        <v>2</v>
      </c>
      <c r="IF29" s="170">
        <v>69.72</v>
      </c>
      <c r="IG29" s="170">
        <f>ROUNDDOWN(IF29*($I$10+1),2)</f>
        <v>352.08</v>
      </c>
      <c r="IH29" s="170">
        <f>IE29*IG29</f>
        <v>704.16</v>
      </c>
      <c r="II29" s="170" t="s">
        <v>151</v>
      </c>
      <c r="IJ29" s="170" t="s">
        <v>152</v>
      </c>
      <c r="IK29" s="170" t="s">
        <v>153</v>
      </c>
      <c r="IL29" s="170" t="s">
        <v>150</v>
      </c>
      <c r="IM29" s="170">
        <v>2</v>
      </c>
      <c r="IN29" s="170">
        <v>69.72</v>
      </c>
      <c r="IO29" s="170">
        <f>ROUNDDOWN(IN29*($I$10+1),2)</f>
        <v>352.08</v>
      </c>
      <c r="IP29" s="170">
        <f>IM29*IO29</f>
        <v>704.16</v>
      </c>
      <c r="IQ29" s="170" t="s">
        <v>151</v>
      </c>
      <c r="IR29" s="170" t="s">
        <v>152</v>
      </c>
      <c r="IS29" s="170" t="s">
        <v>153</v>
      </c>
      <c r="IT29" s="170" t="s">
        <v>150</v>
      </c>
      <c r="IU29" s="170">
        <v>2</v>
      </c>
      <c r="IV29" s="170">
        <v>69.72</v>
      </c>
      <c r="IW29" s="170">
        <f>ROUNDDOWN(IV29*($I$10+1),2)</f>
        <v>352.08</v>
      </c>
      <c r="IX29" s="170">
        <f>IU29*IW29</f>
        <v>704.16</v>
      </c>
      <c r="IY29" s="170" t="s">
        <v>151</v>
      </c>
      <c r="IZ29" s="170" t="s">
        <v>152</v>
      </c>
      <c r="JA29" s="170" t="s">
        <v>153</v>
      </c>
      <c r="JB29" s="170" t="s">
        <v>150</v>
      </c>
      <c r="JC29" s="170">
        <v>2</v>
      </c>
      <c r="JD29" s="170">
        <v>69.72</v>
      </c>
      <c r="JE29" s="170">
        <f>ROUNDDOWN(JD29*($I$10+1),2)</f>
        <v>352.08</v>
      </c>
      <c r="JF29" s="170">
        <f>JC29*JE29</f>
        <v>704.16</v>
      </c>
      <c r="JG29" s="170" t="s">
        <v>151</v>
      </c>
      <c r="JH29" s="170" t="s">
        <v>152</v>
      </c>
      <c r="JI29" s="170" t="s">
        <v>153</v>
      </c>
      <c r="JJ29" s="170" t="s">
        <v>150</v>
      </c>
      <c r="JK29" s="170">
        <v>2</v>
      </c>
      <c r="JL29" s="170">
        <v>69.72</v>
      </c>
      <c r="JM29" s="170">
        <f>ROUNDDOWN(JL29*($I$10+1),2)</f>
        <v>352.08</v>
      </c>
      <c r="JN29" s="170">
        <f>JK29*JM29</f>
        <v>704.16</v>
      </c>
      <c r="JO29" s="170" t="s">
        <v>151</v>
      </c>
      <c r="JP29" s="170" t="s">
        <v>152</v>
      </c>
      <c r="JQ29" s="170" t="s">
        <v>153</v>
      </c>
      <c r="JR29" s="170" t="s">
        <v>150</v>
      </c>
      <c r="JS29" s="170">
        <v>2</v>
      </c>
      <c r="JT29" s="170">
        <v>69.72</v>
      </c>
      <c r="JU29" s="170">
        <f>ROUNDDOWN(JT29*($I$10+1),2)</f>
        <v>352.08</v>
      </c>
      <c r="JV29" s="170">
        <f>JS29*JU29</f>
        <v>704.16</v>
      </c>
      <c r="JW29" s="170" t="s">
        <v>151</v>
      </c>
      <c r="JX29" s="170" t="s">
        <v>152</v>
      </c>
      <c r="JY29" s="170" t="s">
        <v>153</v>
      </c>
      <c r="JZ29" s="170" t="s">
        <v>150</v>
      </c>
      <c r="KA29" s="170">
        <v>2</v>
      </c>
      <c r="KB29" s="170">
        <v>69.72</v>
      </c>
      <c r="KC29" s="170">
        <f>ROUNDDOWN(KB29*($I$10+1),2)</f>
        <v>352.08</v>
      </c>
      <c r="KD29" s="170">
        <f>KA29*KC29</f>
        <v>704.16</v>
      </c>
      <c r="KE29" s="170" t="s">
        <v>151</v>
      </c>
      <c r="KF29" s="170" t="s">
        <v>152</v>
      </c>
      <c r="KG29" s="170" t="s">
        <v>153</v>
      </c>
      <c r="KH29" s="170" t="s">
        <v>150</v>
      </c>
      <c r="KI29" s="170">
        <v>2</v>
      </c>
      <c r="KJ29" s="170">
        <v>69.72</v>
      </c>
      <c r="KK29" s="170">
        <f>ROUNDDOWN(KJ29*($I$10+1),2)</f>
        <v>352.08</v>
      </c>
      <c r="KL29" s="170">
        <f>KI29*KK29</f>
        <v>704.16</v>
      </c>
      <c r="KM29" s="170" t="s">
        <v>151</v>
      </c>
      <c r="KN29" s="170" t="s">
        <v>152</v>
      </c>
      <c r="KO29" s="170" t="s">
        <v>153</v>
      </c>
      <c r="KP29" s="170" t="s">
        <v>150</v>
      </c>
      <c r="KQ29" s="170">
        <v>2</v>
      </c>
      <c r="KR29" s="170">
        <v>69.72</v>
      </c>
      <c r="KS29" s="170">
        <f>ROUNDDOWN(KR29*($I$10+1),2)</f>
        <v>352.08</v>
      </c>
      <c r="KT29" s="170">
        <f>KQ29*KS29</f>
        <v>704.16</v>
      </c>
      <c r="KU29" s="170" t="s">
        <v>151</v>
      </c>
      <c r="KV29" s="170" t="s">
        <v>152</v>
      </c>
      <c r="KW29" s="170" t="s">
        <v>153</v>
      </c>
      <c r="KX29" s="170" t="s">
        <v>150</v>
      </c>
      <c r="KY29" s="170">
        <v>2</v>
      </c>
      <c r="KZ29" s="170">
        <v>69.72</v>
      </c>
      <c r="LA29" s="170">
        <f>ROUNDDOWN(KZ29*($I$10+1),2)</f>
        <v>352.08</v>
      </c>
      <c r="LB29" s="170">
        <f>KY29*LA29</f>
        <v>704.16</v>
      </c>
      <c r="LC29" s="170" t="s">
        <v>151</v>
      </c>
      <c r="LD29" s="170" t="s">
        <v>152</v>
      </c>
      <c r="LE29" s="170" t="s">
        <v>153</v>
      </c>
      <c r="LF29" s="170" t="s">
        <v>150</v>
      </c>
      <c r="LG29" s="170">
        <v>2</v>
      </c>
      <c r="LH29" s="170">
        <v>69.72</v>
      </c>
      <c r="LI29" s="170">
        <f>ROUNDDOWN(LH29*($I$10+1),2)</f>
        <v>352.08</v>
      </c>
      <c r="LJ29" s="170">
        <f>LG29*LI29</f>
        <v>704.16</v>
      </c>
      <c r="LK29" s="170" t="s">
        <v>151</v>
      </c>
      <c r="LL29" s="170" t="s">
        <v>152</v>
      </c>
      <c r="LM29" s="170" t="s">
        <v>153</v>
      </c>
      <c r="LN29" s="170" t="s">
        <v>150</v>
      </c>
      <c r="LO29" s="170">
        <v>2</v>
      </c>
      <c r="LP29" s="170">
        <v>69.72</v>
      </c>
      <c r="LQ29" s="170">
        <f>ROUNDDOWN(LP29*($I$10+1),2)</f>
        <v>352.08</v>
      </c>
      <c r="LR29" s="170">
        <f>LO29*LQ29</f>
        <v>704.16</v>
      </c>
      <c r="LS29" s="170" t="s">
        <v>151</v>
      </c>
      <c r="LT29" s="170" t="s">
        <v>152</v>
      </c>
      <c r="LU29" s="170" t="s">
        <v>153</v>
      </c>
      <c r="LV29" s="170" t="s">
        <v>150</v>
      </c>
      <c r="LW29" s="170">
        <v>2</v>
      </c>
      <c r="LX29" s="170">
        <v>69.72</v>
      </c>
      <c r="LY29" s="170">
        <f>ROUNDDOWN(LX29*($I$10+1),2)</f>
        <v>352.08</v>
      </c>
      <c r="LZ29" s="170">
        <f>LW29*LY29</f>
        <v>704.16</v>
      </c>
      <c r="MA29" s="170" t="s">
        <v>151</v>
      </c>
      <c r="MB29" s="170" t="s">
        <v>152</v>
      </c>
      <c r="MC29" s="170" t="s">
        <v>153</v>
      </c>
      <c r="MD29" s="170" t="s">
        <v>150</v>
      </c>
      <c r="ME29" s="170">
        <v>2</v>
      </c>
      <c r="MF29" s="170">
        <v>69.72</v>
      </c>
      <c r="MG29" s="170">
        <f>ROUNDDOWN(MF29*($I$10+1),2)</f>
        <v>352.08</v>
      </c>
      <c r="MH29" s="170">
        <f>ME29*MG29</f>
        <v>704.16</v>
      </c>
      <c r="MI29" s="170" t="s">
        <v>151</v>
      </c>
      <c r="MJ29" s="170" t="s">
        <v>152</v>
      </c>
      <c r="MK29" s="170" t="s">
        <v>153</v>
      </c>
      <c r="ML29" s="170" t="s">
        <v>150</v>
      </c>
      <c r="MM29" s="170">
        <v>2</v>
      </c>
      <c r="MN29" s="170">
        <v>69.72</v>
      </c>
      <c r="MO29" s="170">
        <f>ROUNDDOWN(MN29*($I$10+1),2)</f>
        <v>352.08</v>
      </c>
      <c r="MP29" s="170">
        <f>MM29*MO29</f>
        <v>704.16</v>
      </c>
      <c r="MQ29" s="170" t="s">
        <v>151</v>
      </c>
      <c r="MR29" s="170" t="s">
        <v>152</v>
      </c>
      <c r="MS29" s="170" t="s">
        <v>153</v>
      </c>
      <c r="MT29" s="170" t="s">
        <v>150</v>
      </c>
      <c r="MU29" s="170">
        <v>2</v>
      </c>
      <c r="MV29" s="170">
        <v>69.72</v>
      </c>
      <c r="MW29" s="170">
        <f>ROUNDDOWN(MV29*($I$10+1),2)</f>
        <v>352.08</v>
      </c>
      <c r="MX29" s="170">
        <f>MU29*MW29</f>
        <v>704.16</v>
      </c>
      <c r="MY29" s="170" t="s">
        <v>151</v>
      </c>
      <c r="MZ29" s="170" t="s">
        <v>152</v>
      </c>
      <c r="NA29" s="170" t="s">
        <v>153</v>
      </c>
      <c r="NB29" s="170" t="s">
        <v>150</v>
      </c>
      <c r="NC29" s="170">
        <v>2</v>
      </c>
      <c r="ND29" s="170">
        <v>69.72</v>
      </c>
      <c r="NE29" s="170">
        <f>ROUNDDOWN(ND29*($I$10+1),2)</f>
        <v>352.08</v>
      </c>
      <c r="NF29" s="170">
        <f>NC29*NE29</f>
        <v>704.16</v>
      </c>
      <c r="NG29" s="170" t="s">
        <v>151</v>
      </c>
      <c r="NH29" s="170" t="s">
        <v>152</v>
      </c>
      <c r="NI29" s="170" t="s">
        <v>153</v>
      </c>
      <c r="NJ29" s="170" t="s">
        <v>150</v>
      </c>
      <c r="NK29" s="170">
        <v>2</v>
      </c>
      <c r="NL29" s="170">
        <v>69.72</v>
      </c>
      <c r="NM29" s="170">
        <f>ROUNDDOWN(NL29*($I$10+1),2)</f>
        <v>352.08</v>
      </c>
      <c r="NN29" s="170">
        <f>NK29*NM29</f>
        <v>704.16</v>
      </c>
      <c r="NO29" s="170" t="s">
        <v>151</v>
      </c>
      <c r="NP29" s="170" t="s">
        <v>152</v>
      </c>
      <c r="NQ29" s="170" t="s">
        <v>153</v>
      </c>
      <c r="NR29" s="170" t="s">
        <v>150</v>
      </c>
      <c r="NS29" s="170">
        <v>2</v>
      </c>
      <c r="NT29" s="170">
        <v>69.72</v>
      </c>
      <c r="NU29" s="170">
        <f>ROUNDDOWN(NT29*($I$10+1),2)</f>
        <v>352.08</v>
      </c>
      <c r="NV29" s="170">
        <f>NS29*NU29</f>
        <v>704.16</v>
      </c>
      <c r="NW29" s="170" t="s">
        <v>151</v>
      </c>
      <c r="NX29" s="170" t="s">
        <v>152</v>
      </c>
      <c r="NY29" s="170" t="s">
        <v>153</v>
      </c>
      <c r="NZ29" s="170" t="s">
        <v>150</v>
      </c>
      <c r="OA29" s="170">
        <v>2</v>
      </c>
      <c r="OB29" s="170">
        <v>69.72</v>
      </c>
      <c r="OC29" s="170">
        <f>ROUNDDOWN(OB29*($I$10+1),2)</f>
        <v>352.08</v>
      </c>
      <c r="OD29" s="170">
        <f>OA29*OC29</f>
        <v>704.16</v>
      </c>
      <c r="OE29" s="170" t="s">
        <v>151</v>
      </c>
      <c r="OF29" s="170" t="s">
        <v>152</v>
      </c>
      <c r="OG29" s="170" t="s">
        <v>153</v>
      </c>
      <c r="OH29" s="170" t="s">
        <v>150</v>
      </c>
      <c r="OI29" s="170">
        <v>2</v>
      </c>
      <c r="OJ29" s="170">
        <v>69.72</v>
      </c>
      <c r="OK29" s="170">
        <f>ROUNDDOWN(OJ29*($I$10+1),2)</f>
        <v>352.08</v>
      </c>
      <c r="OL29" s="170">
        <f>OI29*OK29</f>
        <v>704.16</v>
      </c>
      <c r="OM29" s="170" t="s">
        <v>151</v>
      </c>
      <c r="ON29" s="170" t="s">
        <v>152</v>
      </c>
      <c r="OO29" s="170" t="s">
        <v>153</v>
      </c>
      <c r="OP29" s="170" t="s">
        <v>150</v>
      </c>
      <c r="OQ29" s="170">
        <v>2</v>
      </c>
      <c r="OR29" s="170">
        <v>69.72</v>
      </c>
      <c r="OS29" s="170">
        <f>ROUNDDOWN(OR29*($I$10+1),2)</f>
        <v>352.08</v>
      </c>
      <c r="OT29" s="170">
        <f>OQ29*OS29</f>
        <v>704.16</v>
      </c>
      <c r="OU29" s="170" t="s">
        <v>151</v>
      </c>
      <c r="OV29" s="170" t="s">
        <v>152</v>
      </c>
      <c r="OW29" s="170" t="s">
        <v>153</v>
      </c>
      <c r="OX29" s="170" t="s">
        <v>150</v>
      </c>
      <c r="OY29" s="170">
        <v>2</v>
      </c>
      <c r="OZ29" s="170">
        <v>69.72</v>
      </c>
      <c r="PA29" s="170">
        <f>ROUNDDOWN(OZ29*($I$10+1),2)</f>
        <v>352.08</v>
      </c>
      <c r="PB29" s="170">
        <f>OY29*PA29</f>
        <v>704.16</v>
      </c>
      <c r="PC29" s="170" t="s">
        <v>151</v>
      </c>
      <c r="PD29" s="170" t="s">
        <v>152</v>
      </c>
      <c r="PE29" s="170" t="s">
        <v>153</v>
      </c>
      <c r="PF29" s="170" t="s">
        <v>150</v>
      </c>
      <c r="PG29" s="170">
        <v>2</v>
      </c>
      <c r="PH29" s="170">
        <v>69.72</v>
      </c>
      <c r="PI29" s="170">
        <f>ROUNDDOWN(PH29*($I$10+1),2)</f>
        <v>352.08</v>
      </c>
      <c r="PJ29" s="170">
        <f>PG29*PI29</f>
        <v>704.16</v>
      </c>
      <c r="PK29" s="170" t="s">
        <v>151</v>
      </c>
      <c r="PL29" s="170" t="s">
        <v>152</v>
      </c>
      <c r="PM29" s="170" t="s">
        <v>153</v>
      </c>
      <c r="PN29" s="170" t="s">
        <v>150</v>
      </c>
      <c r="PO29" s="170">
        <v>2</v>
      </c>
      <c r="PP29" s="170">
        <v>69.72</v>
      </c>
      <c r="PQ29" s="170">
        <f>ROUNDDOWN(PP29*($I$10+1),2)</f>
        <v>352.08</v>
      </c>
      <c r="PR29" s="170">
        <f>PO29*PQ29</f>
        <v>704.16</v>
      </c>
      <c r="PS29" s="170" t="s">
        <v>151</v>
      </c>
      <c r="PT29" s="170" t="s">
        <v>152</v>
      </c>
      <c r="PU29" s="170" t="s">
        <v>153</v>
      </c>
      <c r="PV29" s="170" t="s">
        <v>150</v>
      </c>
      <c r="PW29" s="170">
        <v>2</v>
      </c>
      <c r="PX29" s="170">
        <v>69.72</v>
      </c>
      <c r="PY29" s="170">
        <f>ROUNDDOWN(PX29*($I$10+1),2)</f>
        <v>352.08</v>
      </c>
      <c r="PZ29" s="170">
        <f>PW29*PY29</f>
        <v>704.16</v>
      </c>
      <c r="QA29" s="170" t="s">
        <v>151</v>
      </c>
      <c r="QB29" s="170" t="s">
        <v>152</v>
      </c>
      <c r="QC29" s="170" t="s">
        <v>153</v>
      </c>
      <c r="QD29" s="170" t="s">
        <v>150</v>
      </c>
      <c r="QE29" s="170">
        <v>2</v>
      </c>
      <c r="QF29" s="170">
        <v>69.72</v>
      </c>
      <c r="QG29" s="170">
        <f>ROUNDDOWN(QF29*($I$10+1),2)</f>
        <v>352.08</v>
      </c>
      <c r="QH29" s="170">
        <f>QE29*QG29</f>
        <v>704.16</v>
      </c>
      <c r="QI29" s="170" t="s">
        <v>151</v>
      </c>
      <c r="QJ29" s="170" t="s">
        <v>152</v>
      </c>
      <c r="QK29" s="170" t="s">
        <v>153</v>
      </c>
      <c r="QL29" s="170" t="s">
        <v>150</v>
      </c>
      <c r="QM29" s="170">
        <v>2</v>
      </c>
      <c r="QN29" s="170">
        <v>69.72</v>
      </c>
      <c r="QO29" s="170">
        <f>ROUNDDOWN(QN29*($I$10+1),2)</f>
        <v>352.08</v>
      </c>
      <c r="QP29" s="170">
        <f>QM29*QO29</f>
        <v>704.16</v>
      </c>
      <c r="QQ29" s="170" t="s">
        <v>151</v>
      </c>
      <c r="QR29" s="170" t="s">
        <v>152</v>
      </c>
      <c r="QS29" s="170" t="s">
        <v>153</v>
      </c>
      <c r="QT29" s="170" t="s">
        <v>150</v>
      </c>
      <c r="QU29" s="170">
        <v>2</v>
      </c>
      <c r="QV29" s="170">
        <v>69.72</v>
      </c>
      <c r="QW29" s="170">
        <f>ROUNDDOWN(QV29*($I$10+1),2)</f>
        <v>352.08</v>
      </c>
      <c r="QX29" s="170">
        <f>QU29*QW29</f>
        <v>704.16</v>
      </c>
      <c r="QY29" s="170" t="s">
        <v>151</v>
      </c>
      <c r="QZ29" s="170" t="s">
        <v>152</v>
      </c>
      <c r="RA29" s="170" t="s">
        <v>153</v>
      </c>
      <c r="RB29" s="170" t="s">
        <v>150</v>
      </c>
      <c r="RC29" s="170">
        <v>2</v>
      </c>
      <c r="RD29" s="170">
        <v>69.72</v>
      </c>
      <c r="RE29" s="170">
        <f>ROUNDDOWN(RD29*($I$10+1),2)</f>
        <v>352.08</v>
      </c>
      <c r="RF29" s="170">
        <f>RC29*RE29</f>
        <v>704.16</v>
      </c>
      <c r="RG29" s="170" t="s">
        <v>151</v>
      </c>
      <c r="RH29" s="170" t="s">
        <v>152</v>
      </c>
      <c r="RI29" s="170" t="s">
        <v>153</v>
      </c>
      <c r="RJ29" s="170" t="s">
        <v>150</v>
      </c>
      <c r="RK29" s="170">
        <v>2</v>
      </c>
      <c r="RL29" s="170">
        <v>69.72</v>
      </c>
      <c r="RM29" s="170">
        <f>ROUNDDOWN(RL29*($I$10+1),2)</f>
        <v>352.08</v>
      </c>
      <c r="RN29" s="170">
        <f>RK29*RM29</f>
        <v>704.16</v>
      </c>
      <c r="RO29" s="170" t="s">
        <v>151</v>
      </c>
      <c r="RP29" s="170" t="s">
        <v>152</v>
      </c>
      <c r="RQ29" s="170" t="s">
        <v>153</v>
      </c>
      <c r="RR29" s="170" t="s">
        <v>150</v>
      </c>
      <c r="RS29" s="170">
        <v>2</v>
      </c>
      <c r="RT29" s="170">
        <v>69.72</v>
      </c>
      <c r="RU29" s="170">
        <f>ROUNDDOWN(RT29*($I$10+1),2)</f>
        <v>352.08</v>
      </c>
      <c r="RV29" s="170">
        <f>RS29*RU29</f>
        <v>704.16</v>
      </c>
      <c r="RW29" s="170" t="s">
        <v>151</v>
      </c>
      <c r="RX29" s="170" t="s">
        <v>152</v>
      </c>
      <c r="RY29" s="170" t="s">
        <v>153</v>
      </c>
      <c r="RZ29" s="170" t="s">
        <v>150</v>
      </c>
      <c r="SA29" s="170">
        <v>2</v>
      </c>
      <c r="SB29" s="170">
        <v>69.72</v>
      </c>
      <c r="SC29" s="170">
        <f>ROUNDDOWN(SB29*($I$10+1),2)</f>
        <v>352.08</v>
      </c>
      <c r="SD29" s="170">
        <f>SA29*SC29</f>
        <v>704.16</v>
      </c>
      <c r="SE29" s="170" t="s">
        <v>151</v>
      </c>
      <c r="SF29" s="170" t="s">
        <v>152</v>
      </c>
      <c r="SG29" s="170" t="s">
        <v>153</v>
      </c>
      <c r="SH29" s="170" t="s">
        <v>150</v>
      </c>
      <c r="SI29" s="170">
        <v>2</v>
      </c>
      <c r="SJ29" s="170">
        <v>69.72</v>
      </c>
      <c r="SK29" s="170">
        <f>ROUNDDOWN(SJ29*($I$10+1),2)</f>
        <v>352.08</v>
      </c>
      <c r="SL29" s="170">
        <f>SI29*SK29</f>
        <v>704.16</v>
      </c>
      <c r="SM29" s="170" t="s">
        <v>151</v>
      </c>
      <c r="SN29" s="170" t="s">
        <v>152</v>
      </c>
      <c r="SO29" s="170" t="s">
        <v>153</v>
      </c>
      <c r="SP29" s="170" t="s">
        <v>150</v>
      </c>
      <c r="SQ29" s="170">
        <v>2</v>
      </c>
      <c r="SR29" s="170">
        <v>69.72</v>
      </c>
      <c r="SS29" s="170">
        <f>ROUNDDOWN(SR29*($I$10+1),2)</f>
        <v>352.08</v>
      </c>
      <c r="ST29" s="170">
        <f>SQ29*SS29</f>
        <v>704.16</v>
      </c>
      <c r="SU29" s="170" t="s">
        <v>151</v>
      </c>
      <c r="SV29" s="170" t="s">
        <v>152</v>
      </c>
      <c r="SW29" s="170" t="s">
        <v>153</v>
      </c>
      <c r="SX29" s="170" t="s">
        <v>150</v>
      </c>
      <c r="SY29" s="170">
        <v>2</v>
      </c>
      <c r="SZ29" s="170">
        <v>69.72</v>
      </c>
      <c r="TA29" s="170">
        <f>ROUNDDOWN(SZ29*($I$10+1),2)</f>
        <v>352.08</v>
      </c>
      <c r="TB29" s="170">
        <f>SY29*TA29</f>
        <v>704.16</v>
      </c>
      <c r="TC29" s="170" t="s">
        <v>151</v>
      </c>
      <c r="TD29" s="170" t="s">
        <v>152</v>
      </c>
      <c r="TE29" s="170" t="s">
        <v>153</v>
      </c>
      <c r="TF29" s="170" t="s">
        <v>150</v>
      </c>
      <c r="TG29" s="170">
        <v>2</v>
      </c>
      <c r="TH29" s="170">
        <v>69.72</v>
      </c>
      <c r="TI29" s="170">
        <f>ROUNDDOWN(TH29*($I$10+1),2)</f>
        <v>352.08</v>
      </c>
      <c r="TJ29" s="170">
        <f>TG29*TI29</f>
        <v>704.16</v>
      </c>
      <c r="TK29" s="170" t="s">
        <v>151</v>
      </c>
      <c r="TL29" s="170" t="s">
        <v>152</v>
      </c>
      <c r="TM29" s="170" t="s">
        <v>153</v>
      </c>
      <c r="TN29" s="170" t="s">
        <v>150</v>
      </c>
      <c r="TO29" s="170">
        <v>2</v>
      </c>
      <c r="TP29" s="170">
        <v>69.72</v>
      </c>
      <c r="TQ29" s="170">
        <f>ROUNDDOWN(TP29*($I$10+1),2)</f>
        <v>352.08</v>
      </c>
      <c r="TR29" s="170">
        <f>TO29*TQ29</f>
        <v>704.16</v>
      </c>
      <c r="TS29" s="170" t="s">
        <v>151</v>
      </c>
      <c r="TT29" s="170" t="s">
        <v>152</v>
      </c>
      <c r="TU29" s="170" t="s">
        <v>153</v>
      </c>
      <c r="TV29" s="170" t="s">
        <v>150</v>
      </c>
      <c r="TW29" s="170">
        <v>2</v>
      </c>
      <c r="TX29" s="170">
        <v>69.72</v>
      </c>
      <c r="TY29" s="170">
        <f>ROUNDDOWN(TX29*($I$10+1),2)</f>
        <v>352.08</v>
      </c>
      <c r="TZ29" s="170">
        <f>TW29*TY29</f>
        <v>704.16</v>
      </c>
      <c r="UA29" s="170" t="s">
        <v>151</v>
      </c>
      <c r="UB29" s="170" t="s">
        <v>152</v>
      </c>
      <c r="UC29" s="170" t="s">
        <v>153</v>
      </c>
      <c r="UD29" s="170" t="s">
        <v>150</v>
      </c>
      <c r="UE29" s="170">
        <v>2</v>
      </c>
      <c r="UF29" s="170">
        <v>69.72</v>
      </c>
      <c r="UG29" s="170">
        <f>ROUNDDOWN(UF29*($I$10+1),2)</f>
        <v>352.08</v>
      </c>
      <c r="UH29" s="170">
        <f>UE29*UG29</f>
        <v>704.16</v>
      </c>
      <c r="UI29" s="170" t="s">
        <v>151</v>
      </c>
      <c r="UJ29" s="170" t="s">
        <v>152</v>
      </c>
      <c r="UK29" s="170" t="s">
        <v>153</v>
      </c>
      <c r="UL29" s="170" t="s">
        <v>150</v>
      </c>
      <c r="UM29" s="170">
        <v>2</v>
      </c>
      <c r="UN29" s="170">
        <v>69.72</v>
      </c>
      <c r="UO29" s="170">
        <f>ROUNDDOWN(UN29*($I$10+1),2)</f>
        <v>352.08</v>
      </c>
      <c r="UP29" s="170">
        <f>UM29*UO29</f>
        <v>704.16</v>
      </c>
      <c r="UQ29" s="170" t="s">
        <v>151</v>
      </c>
      <c r="UR29" s="170" t="s">
        <v>152</v>
      </c>
      <c r="US29" s="170" t="s">
        <v>153</v>
      </c>
      <c r="UT29" s="170" t="s">
        <v>150</v>
      </c>
      <c r="UU29" s="170">
        <v>2</v>
      </c>
      <c r="UV29" s="170">
        <v>69.72</v>
      </c>
      <c r="UW29" s="170">
        <f>ROUNDDOWN(UV29*($I$10+1),2)</f>
        <v>352.08</v>
      </c>
      <c r="UX29" s="170">
        <f>UU29*UW29</f>
        <v>704.16</v>
      </c>
      <c r="UY29" s="170" t="s">
        <v>151</v>
      </c>
      <c r="UZ29" s="170" t="s">
        <v>152</v>
      </c>
      <c r="VA29" s="170" t="s">
        <v>153</v>
      </c>
      <c r="VB29" s="170" t="s">
        <v>150</v>
      </c>
      <c r="VC29" s="170">
        <v>2</v>
      </c>
      <c r="VD29" s="170">
        <v>69.72</v>
      </c>
      <c r="VE29" s="170">
        <f>ROUNDDOWN(VD29*($I$10+1),2)</f>
        <v>352.08</v>
      </c>
      <c r="VF29" s="170">
        <f>VC29*VE29</f>
        <v>704.16</v>
      </c>
      <c r="VG29" s="170" t="s">
        <v>151</v>
      </c>
      <c r="VH29" s="170" t="s">
        <v>152</v>
      </c>
      <c r="VI29" s="170" t="s">
        <v>153</v>
      </c>
      <c r="VJ29" s="170" t="s">
        <v>150</v>
      </c>
      <c r="VK29" s="170">
        <v>2</v>
      </c>
      <c r="VL29" s="170">
        <v>69.72</v>
      </c>
      <c r="VM29" s="170">
        <f>ROUNDDOWN(VL29*($I$10+1),2)</f>
        <v>352.08</v>
      </c>
      <c r="VN29" s="170">
        <f>VK29*VM29</f>
        <v>704.16</v>
      </c>
      <c r="VO29" s="170" t="s">
        <v>151</v>
      </c>
      <c r="VP29" s="170" t="s">
        <v>152</v>
      </c>
      <c r="VQ29" s="170" t="s">
        <v>153</v>
      </c>
      <c r="VR29" s="170" t="s">
        <v>150</v>
      </c>
      <c r="VS29" s="170">
        <v>2</v>
      </c>
      <c r="VT29" s="170">
        <v>69.72</v>
      </c>
      <c r="VU29" s="170">
        <f>ROUNDDOWN(VT29*($I$10+1),2)</f>
        <v>352.08</v>
      </c>
      <c r="VV29" s="170">
        <f>VS29*VU29</f>
        <v>704.16</v>
      </c>
      <c r="VW29" s="170" t="s">
        <v>151</v>
      </c>
      <c r="VX29" s="170" t="s">
        <v>152</v>
      </c>
      <c r="VY29" s="170" t="s">
        <v>153</v>
      </c>
      <c r="VZ29" s="170" t="s">
        <v>150</v>
      </c>
      <c r="WA29" s="170">
        <v>2</v>
      </c>
      <c r="WB29" s="170">
        <v>69.72</v>
      </c>
      <c r="WC29" s="170">
        <f>ROUNDDOWN(WB29*($I$10+1),2)</f>
        <v>352.08</v>
      </c>
      <c r="WD29" s="170">
        <f>WA29*WC29</f>
        <v>704.16</v>
      </c>
      <c r="WE29" s="170" t="s">
        <v>151</v>
      </c>
      <c r="WF29" s="170" t="s">
        <v>152</v>
      </c>
      <c r="WG29" s="170" t="s">
        <v>153</v>
      </c>
      <c r="WH29" s="170" t="s">
        <v>150</v>
      </c>
      <c r="WI29" s="170">
        <v>2</v>
      </c>
      <c r="WJ29" s="170">
        <v>69.72</v>
      </c>
      <c r="WK29" s="170">
        <f>ROUNDDOWN(WJ29*($I$10+1),2)</f>
        <v>352.08</v>
      </c>
      <c r="WL29" s="170">
        <f>WI29*WK29</f>
        <v>704.16</v>
      </c>
      <c r="WM29" s="170" t="s">
        <v>151</v>
      </c>
      <c r="WN29" s="170" t="s">
        <v>152</v>
      </c>
      <c r="WO29" s="170" t="s">
        <v>153</v>
      </c>
      <c r="WP29" s="170" t="s">
        <v>150</v>
      </c>
      <c r="WQ29" s="170">
        <v>2</v>
      </c>
      <c r="WR29" s="170">
        <v>69.72</v>
      </c>
      <c r="WS29" s="170">
        <f>ROUNDDOWN(WR29*($I$10+1),2)</f>
        <v>352.08</v>
      </c>
      <c r="WT29" s="170">
        <f>WQ29*WS29</f>
        <v>704.16</v>
      </c>
      <c r="WU29" s="170" t="s">
        <v>151</v>
      </c>
      <c r="WV29" s="170" t="s">
        <v>152</v>
      </c>
      <c r="WW29" s="170" t="s">
        <v>153</v>
      </c>
      <c r="WX29" s="170" t="s">
        <v>150</v>
      </c>
      <c r="WY29" s="170">
        <v>2</v>
      </c>
      <c r="WZ29" s="170">
        <v>69.72</v>
      </c>
      <c r="XA29" s="170">
        <f>ROUNDDOWN(WZ29*($I$10+1),2)</f>
        <v>352.08</v>
      </c>
      <c r="XB29" s="170">
        <f>WY29*XA29</f>
        <v>704.16</v>
      </c>
      <c r="XC29" s="170" t="s">
        <v>151</v>
      </c>
      <c r="XD29" s="170" t="s">
        <v>152</v>
      </c>
      <c r="XE29" s="170" t="s">
        <v>153</v>
      </c>
      <c r="XF29" s="170" t="s">
        <v>150</v>
      </c>
      <c r="XG29" s="170">
        <v>2</v>
      </c>
      <c r="XH29" s="170">
        <v>69.72</v>
      </c>
      <c r="XI29" s="170">
        <f>ROUNDDOWN(XH29*($I$10+1),2)</f>
        <v>352.08</v>
      </c>
      <c r="XJ29" s="170">
        <f>XG29*XI29</f>
        <v>704.16</v>
      </c>
      <c r="XK29" s="170" t="s">
        <v>151</v>
      </c>
      <c r="XL29" s="170" t="s">
        <v>152</v>
      </c>
      <c r="XM29" s="170" t="s">
        <v>153</v>
      </c>
      <c r="XN29" s="170" t="s">
        <v>150</v>
      </c>
      <c r="XO29" s="170">
        <v>2</v>
      </c>
      <c r="XP29" s="170">
        <v>69.72</v>
      </c>
      <c r="XQ29" s="170">
        <f>ROUNDDOWN(XP29*($I$10+1),2)</f>
        <v>352.08</v>
      </c>
      <c r="XR29" s="170">
        <f>XO29*XQ29</f>
        <v>704.16</v>
      </c>
      <c r="XS29" s="170" t="s">
        <v>151</v>
      </c>
      <c r="XT29" s="170" t="s">
        <v>152</v>
      </c>
      <c r="XU29" s="170" t="s">
        <v>153</v>
      </c>
      <c r="XV29" s="170" t="s">
        <v>150</v>
      </c>
      <c r="XW29" s="170">
        <v>2</v>
      </c>
      <c r="XX29" s="170">
        <v>69.72</v>
      </c>
      <c r="XY29" s="170">
        <f>ROUNDDOWN(XX29*($I$10+1),2)</f>
        <v>352.08</v>
      </c>
      <c r="XZ29" s="170">
        <f>XW29*XY29</f>
        <v>704.16</v>
      </c>
      <c r="YA29" s="170" t="s">
        <v>151</v>
      </c>
      <c r="YB29" s="170" t="s">
        <v>152</v>
      </c>
      <c r="YC29" s="170" t="s">
        <v>153</v>
      </c>
      <c r="YD29" s="170" t="s">
        <v>150</v>
      </c>
      <c r="YE29" s="170">
        <v>2</v>
      </c>
      <c r="YF29" s="170">
        <v>69.72</v>
      </c>
      <c r="YG29" s="170">
        <f>ROUNDDOWN(YF29*($I$10+1),2)</f>
        <v>352.08</v>
      </c>
      <c r="YH29" s="170">
        <f>YE29*YG29</f>
        <v>704.16</v>
      </c>
      <c r="YI29" s="170" t="s">
        <v>151</v>
      </c>
      <c r="YJ29" s="170" t="s">
        <v>152</v>
      </c>
      <c r="YK29" s="170" t="s">
        <v>153</v>
      </c>
      <c r="YL29" s="170" t="s">
        <v>150</v>
      </c>
      <c r="YM29" s="170">
        <v>2</v>
      </c>
      <c r="YN29" s="170">
        <v>69.72</v>
      </c>
      <c r="YO29" s="170">
        <f>ROUNDDOWN(YN29*($I$10+1),2)</f>
        <v>352.08</v>
      </c>
      <c r="YP29" s="170">
        <f>YM29*YO29</f>
        <v>704.16</v>
      </c>
      <c r="YQ29" s="170" t="s">
        <v>151</v>
      </c>
      <c r="YR29" s="170" t="s">
        <v>152</v>
      </c>
      <c r="YS29" s="170" t="s">
        <v>153</v>
      </c>
      <c r="YT29" s="170" t="s">
        <v>150</v>
      </c>
      <c r="YU29" s="170">
        <v>2</v>
      </c>
      <c r="YV29" s="170">
        <v>69.72</v>
      </c>
      <c r="YW29" s="170">
        <f>ROUNDDOWN(YV29*($I$10+1),2)</f>
        <v>352.08</v>
      </c>
      <c r="YX29" s="170">
        <f>YU29*YW29</f>
        <v>704.16</v>
      </c>
      <c r="YY29" s="170" t="s">
        <v>151</v>
      </c>
      <c r="YZ29" s="170" t="s">
        <v>152</v>
      </c>
      <c r="ZA29" s="170" t="s">
        <v>153</v>
      </c>
      <c r="ZB29" s="170" t="s">
        <v>150</v>
      </c>
      <c r="ZC29" s="170">
        <v>2</v>
      </c>
      <c r="ZD29" s="170">
        <v>69.72</v>
      </c>
      <c r="ZE29" s="170">
        <f>ROUNDDOWN(ZD29*($I$10+1),2)</f>
        <v>352.08</v>
      </c>
      <c r="ZF29" s="170">
        <f>ZC29*ZE29</f>
        <v>704.16</v>
      </c>
      <c r="ZG29" s="170" t="s">
        <v>151</v>
      </c>
      <c r="ZH29" s="170" t="s">
        <v>152</v>
      </c>
      <c r="ZI29" s="170" t="s">
        <v>153</v>
      </c>
      <c r="ZJ29" s="170" t="s">
        <v>150</v>
      </c>
      <c r="ZK29" s="170">
        <v>2</v>
      </c>
      <c r="ZL29" s="170">
        <v>69.72</v>
      </c>
      <c r="ZM29" s="170">
        <f>ROUNDDOWN(ZL29*($I$10+1),2)</f>
        <v>352.08</v>
      </c>
      <c r="ZN29" s="170">
        <f>ZK29*ZM29</f>
        <v>704.16</v>
      </c>
      <c r="ZO29" s="170" t="s">
        <v>151</v>
      </c>
      <c r="ZP29" s="170" t="s">
        <v>152</v>
      </c>
      <c r="ZQ29" s="170" t="s">
        <v>153</v>
      </c>
      <c r="ZR29" s="170" t="s">
        <v>150</v>
      </c>
      <c r="ZS29" s="170">
        <v>2</v>
      </c>
      <c r="ZT29" s="170">
        <v>69.72</v>
      </c>
      <c r="ZU29" s="170">
        <f>ROUNDDOWN(ZT29*($I$10+1),2)</f>
        <v>352.08</v>
      </c>
      <c r="ZV29" s="170">
        <f>ZS29*ZU29</f>
        <v>704.16</v>
      </c>
      <c r="ZW29" s="170" t="s">
        <v>151</v>
      </c>
      <c r="ZX29" s="170" t="s">
        <v>152</v>
      </c>
      <c r="ZY29" s="170" t="s">
        <v>153</v>
      </c>
      <c r="ZZ29" s="170" t="s">
        <v>150</v>
      </c>
      <c r="AAA29" s="170">
        <v>2</v>
      </c>
      <c r="AAB29" s="170">
        <v>69.72</v>
      </c>
      <c r="AAC29" s="170">
        <f>ROUNDDOWN(AAB29*($I$10+1),2)</f>
        <v>352.08</v>
      </c>
      <c r="AAD29" s="170">
        <f>AAA29*AAC29</f>
        <v>704.16</v>
      </c>
      <c r="AAE29" s="170" t="s">
        <v>151</v>
      </c>
      <c r="AAF29" s="170" t="s">
        <v>152</v>
      </c>
      <c r="AAG29" s="170" t="s">
        <v>153</v>
      </c>
      <c r="AAH29" s="170" t="s">
        <v>150</v>
      </c>
      <c r="AAI29" s="170">
        <v>2</v>
      </c>
      <c r="AAJ29" s="170">
        <v>69.72</v>
      </c>
      <c r="AAK29" s="170">
        <f>ROUNDDOWN(AAJ29*($I$10+1),2)</f>
        <v>352.08</v>
      </c>
      <c r="AAL29" s="170">
        <f>AAI29*AAK29</f>
        <v>704.16</v>
      </c>
      <c r="AAM29" s="170" t="s">
        <v>151</v>
      </c>
      <c r="AAN29" s="170" t="s">
        <v>152</v>
      </c>
      <c r="AAO29" s="170" t="s">
        <v>153</v>
      </c>
      <c r="AAP29" s="170" t="s">
        <v>150</v>
      </c>
      <c r="AAQ29" s="170">
        <v>2</v>
      </c>
      <c r="AAR29" s="170">
        <v>69.72</v>
      </c>
      <c r="AAS29" s="170">
        <f>ROUNDDOWN(AAR29*($I$10+1),2)</f>
        <v>352.08</v>
      </c>
      <c r="AAT29" s="170">
        <f>AAQ29*AAS29</f>
        <v>704.16</v>
      </c>
      <c r="AAU29" s="170" t="s">
        <v>151</v>
      </c>
      <c r="AAV29" s="170" t="s">
        <v>152</v>
      </c>
      <c r="AAW29" s="170" t="s">
        <v>153</v>
      </c>
      <c r="AAX29" s="170" t="s">
        <v>150</v>
      </c>
      <c r="AAY29" s="170">
        <v>2</v>
      </c>
      <c r="AAZ29" s="170">
        <v>69.72</v>
      </c>
      <c r="ABA29" s="170">
        <f>ROUNDDOWN(AAZ29*($I$10+1),2)</f>
        <v>352.08</v>
      </c>
      <c r="ABB29" s="170">
        <f>AAY29*ABA29</f>
        <v>704.16</v>
      </c>
      <c r="ABC29" s="170" t="s">
        <v>151</v>
      </c>
      <c r="ABD29" s="170" t="s">
        <v>152</v>
      </c>
      <c r="ABE29" s="170" t="s">
        <v>153</v>
      </c>
      <c r="ABF29" s="170" t="s">
        <v>150</v>
      </c>
      <c r="ABG29" s="170">
        <v>2</v>
      </c>
      <c r="ABH29" s="170">
        <v>69.72</v>
      </c>
      <c r="ABI29" s="170">
        <f>ROUNDDOWN(ABH29*($I$10+1),2)</f>
        <v>352.08</v>
      </c>
      <c r="ABJ29" s="170">
        <f>ABG29*ABI29</f>
        <v>704.16</v>
      </c>
      <c r="ABK29" s="170" t="s">
        <v>151</v>
      </c>
      <c r="ABL29" s="170" t="s">
        <v>152</v>
      </c>
      <c r="ABM29" s="170" t="s">
        <v>153</v>
      </c>
      <c r="ABN29" s="170" t="s">
        <v>150</v>
      </c>
      <c r="ABO29" s="170">
        <v>2</v>
      </c>
      <c r="ABP29" s="170">
        <v>69.72</v>
      </c>
      <c r="ABQ29" s="170">
        <f>ROUNDDOWN(ABP29*($I$10+1),2)</f>
        <v>352.08</v>
      </c>
      <c r="ABR29" s="170">
        <f>ABO29*ABQ29</f>
        <v>704.16</v>
      </c>
      <c r="ABS29" s="170" t="s">
        <v>151</v>
      </c>
      <c r="ABT29" s="170" t="s">
        <v>152</v>
      </c>
      <c r="ABU29" s="170" t="s">
        <v>153</v>
      </c>
      <c r="ABV29" s="170" t="s">
        <v>150</v>
      </c>
      <c r="ABW29" s="170">
        <v>2</v>
      </c>
      <c r="ABX29" s="170">
        <v>69.72</v>
      </c>
      <c r="ABY29" s="170">
        <f>ROUNDDOWN(ABX29*($I$10+1),2)</f>
        <v>352.08</v>
      </c>
      <c r="ABZ29" s="170">
        <f>ABW29*ABY29</f>
        <v>704.16</v>
      </c>
      <c r="ACA29" s="170" t="s">
        <v>151</v>
      </c>
      <c r="ACB29" s="170" t="s">
        <v>152</v>
      </c>
      <c r="ACC29" s="170" t="s">
        <v>153</v>
      </c>
      <c r="ACD29" s="170" t="s">
        <v>150</v>
      </c>
      <c r="ACE29" s="170">
        <v>2</v>
      </c>
      <c r="ACF29" s="170">
        <v>69.72</v>
      </c>
      <c r="ACG29" s="170">
        <f>ROUNDDOWN(ACF29*($I$10+1),2)</f>
        <v>352.08</v>
      </c>
      <c r="ACH29" s="170">
        <f>ACE29*ACG29</f>
        <v>704.16</v>
      </c>
      <c r="ACI29" s="170" t="s">
        <v>151</v>
      </c>
      <c r="ACJ29" s="170" t="s">
        <v>152</v>
      </c>
      <c r="ACK29" s="170" t="s">
        <v>153</v>
      </c>
      <c r="ACL29" s="170" t="s">
        <v>150</v>
      </c>
      <c r="ACM29" s="170">
        <v>2</v>
      </c>
      <c r="ACN29" s="170">
        <v>69.72</v>
      </c>
      <c r="ACO29" s="170">
        <f>ROUNDDOWN(ACN29*($I$10+1),2)</f>
        <v>352.08</v>
      </c>
      <c r="ACP29" s="170">
        <f>ACM29*ACO29</f>
        <v>704.16</v>
      </c>
      <c r="ACQ29" s="170" t="s">
        <v>151</v>
      </c>
      <c r="ACR29" s="170" t="s">
        <v>152</v>
      </c>
      <c r="ACS29" s="170" t="s">
        <v>153</v>
      </c>
      <c r="ACT29" s="170" t="s">
        <v>150</v>
      </c>
      <c r="ACU29" s="170">
        <v>2</v>
      </c>
      <c r="ACV29" s="170">
        <v>69.72</v>
      </c>
      <c r="ACW29" s="170">
        <f>ROUNDDOWN(ACV29*($I$10+1),2)</f>
        <v>352.08</v>
      </c>
      <c r="ACX29" s="170">
        <f>ACU29*ACW29</f>
        <v>704.16</v>
      </c>
      <c r="ACY29" s="170" t="s">
        <v>151</v>
      </c>
      <c r="ACZ29" s="170" t="s">
        <v>152</v>
      </c>
      <c r="ADA29" s="170" t="s">
        <v>153</v>
      </c>
      <c r="ADB29" s="170" t="s">
        <v>150</v>
      </c>
      <c r="ADC29" s="170">
        <v>2</v>
      </c>
      <c r="ADD29" s="170">
        <v>69.72</v>
      </c>
      <c r="ADE29" s="170">
        <f>ROUNDDOWN(ADD29*($I$10+1),2)</f>
        <v>352.08</v>
      </c>
      <c r="ADF29" s="170">
        <f>ADC29*ADE29</f>
        <v>704.16</v>
      </c>
      <c r="ADG29" s="170" t="s">
        <v>151</v>
      </c>
      <c r="ADH29" s="170" t="s">
        <v>152</v>
      </c>
      <c r="ADI29" s="170" t="s">
        <v>153</v>
      </c>
      <c r="ADJ29" s="170" t="s">
        <v>150</v>
      </c>
      <c r="ADK29" s="170">
        <v>2</v>
      </c>
      <c r="ADL29" s="170">
        <v>69.72</v>
      </c>
      <c r="ADM29" s="170">
        <f>ROUNDDOWN(ADL29*($I$10+1),2)</f>
        <v>352.08</v>
      </c>
      <c r="ADN29" s="170">
        <f>ADK29*ADM29</f>
        <v>704.16</v>
      </c>
      <c r="ADO29" s="170" t="s">
        <v>151</v>
      </c>
      <c r="ADP29" s="170" t="s">
        <v>152</v>
      </c>
      <c r="ADQ29" s="170" t="s">
        <v>153</v>
      </c>
      <c r="ADR29" s="170" t="s">
        <v>150</v>
      </c>
      <c r="ADS29" s="170">
        <v>2</v>
      </c>
      <c r="ADT29" s="170">
        <v>69.72</v>
      </c>
      <c r="ADU29" s="170">
        <f>ROUNDDOWN(ADT29*($I$10+1),2)</f>
        <v>352.08</v>
      </c>
      <c r="ADV29" s="170">
        <f>ADS29*ADU29</f>
        <v>704.16</v>
      </c>
      <c r="ADW29" s="170" t="s">
        <v>151</v>
      </c>
      <c r="ADX29" s="170" t="s">
        <v>152</v>
      </c>
      <c r="ADY29" s="170" t="s">
        <v>153</v>
      </c>
      <c r="ADZ29" s="170" t="s">
        <v>150</v>
      </c>
      <c r="AEA29" s="170">
        <v>2</v>
      </c>
      <c r="AEB29" s="170">
        <v>69.72</v>
      </c>
      <c r="AEC29" s="170">
        <f>ROUNDDOWN(AEB29*($I$10+1),2)</f>
        <v>352.08</v>
      </c>
      <c r="AED29" s="170">
        <f>AEA29*AEC29</f>
        <v>704.16</v>
      </c>
      <c r="AEE29" s="170" t="s">
        <v>151</v>
      </c>
      <c r="AEF29" s="170" t="s">
        <v>152</v>
      </c>
      <c r="AEG29" s="170" t="s">
        <v>153</v>
      </c>
      <c r="AEH29" s="170" t="s">
        <v>150</v>
      </c>
      <c r="AEI29" s="170">
        <v>2</v>
      </c>
      <c r="AEJ29" s="170">
        <v>69.72</v>
      </c>
      <c r="AEK29" s="170">
        <f>ROUNDDOWN(AEJ29*($I$10+1),2)</f>
        <v>352.08</v>
      </c>
      <c r="AEL29" s="170">
        <f>AEI29*AEK29</f>
        <v>704.16</v>
      </c>
      <c r="AEM29" s="170" t="s">
        <v>151</v>
      </c>
      <c r="AEN29" s="170" t="s">
        <v>152</v>
      </c>
      <c r="AEO29" s="170" t="s">
        <v>153</v>
      </c>
      <c r="AEP29" s="170" t="s">
        <v>150</v>
      </c>
      <c r="AEQ29" s="170">
        <v>2</v>
      </c>
      <c r="AER29" s="170">
        <v>69.72</v>
      </c>
      <c r="AES29" s="170">
        <f>ROUNDDOWN(AER29*($I$10+1),2)</f>
        <v>352.08</v>
      </c>
      <c r="AET29" s="170">
        <f>AEQ29*AES29</f>
        <v>704.16</v>
      </c>
      <c r="AEU29" s="170" t="s">
        <v>151</v>
      </c>
      <c r="AEV29" s="170" t="s">
        <v>152</v>
      </c>
      <c r="AEW29" s="170" t="s">
        <v>153</v>
      </c>
      <c r="AEX29" s="170" t="s">
        <v>150</v>
      </c>
      <c r="AEY29" s="170">
        <v>2</v>
      </c>
      <c r="AEZ29" s="170">
        <v>69.72</v>
      </c>
      <c r="AFA29" s="170">
        <f>ROUNDDOWN(AEZ29*($I$10+1),2)</f>
        <v>352.08</v>
      </c>
      <c r="AFB29" s="170">
        <f>AEY29*AFA29</f>
        <v>704.16</v>
      </c>
      <c r="AFC29" s="170" t="s">
        <v>151</v>
      </c>
      <c r="AFD29" s="170" t="s">
        <v>152</v>
      </c>
      <c r="AFE29" s="170" t="s">
        <v>153</v>
      </c>
      <c r="AFF29" s="170" t="s">
        <v>150</v>
      </c>
      <c r="AFG29" s="170">
        <v>2</v>
      </c>
      <c r="AFH29" s="170">
        <v>69.72</v>
      </c>
      <c r="AFI29" s="170">
        <f>ROUNDDOWN(AFH29*($I$10+1),2)</f>
        <v>352.08</v>
      </c>
      <c r="AFJ29" s="170">
        <f>AFG29*AFI29</f>
        <v>704.16</v>
      </c>
      <c r="AFK29" s="170" t="s">
        <v>151</v>
      </c>
      <c r="AFL29" s="170" t="s">
        <v>152</v>
      </c>
      <c r="AFM29" s="170" t="s">
        <v>153</v>
      </c>
      <c r="AFN29" s="170" t="s">
        <v>150</v>
      </c>
      <c r="AFO29" s="170">
        <v>2</v>
      </c>
      <c r="AFP29" s="170">
        <v>69.72</v>
      </c>
      <c r="AFQ29" s="170">
        <f>ROUNDDOWN(AFP29*($I$10+1),2)</f>
        <v>352.08</v>
      </c>
      <c r="AFR29" s="170">
        <f>AFO29*AFQ29</f>
        <v>704.16</v>
      </c>
      <c r="AFS29" s="170" t="s">
        <v>151</v>
      </c>
      <c r="AFT29" s="170" t="s">
        <v>152</v>
      </c>
      <c r="AFU29" s="170" t="s">
        <v>153</v>
      </c>
      <c r="AFV29" s="170" t="s">
        <v>150</v>
      </c>
      <c r="AFW29" s="170">
        <v>2</v>
      </c>
      <c r="AFX29" s="170">
        <v>69.72</v>
      </c>
      <c r="AFY29" s="170">
        <f>ROUNDDOWN(AFX29*($I$10+1),2)</f>
        <v>352.08</v>
      </c>
      <c r="AFZ29" s="170">
        <f>AFW29*AFY29</f>
        <v>704.16</v>
      </c>
      <c r="AGA29" s="170" t="s">
        <v>151</v>
      </c>
      <c r="AGB29" s="170" t="s">
        <v>152</v>
      </c>
      <c r="AGC29" s="170" t="s">
        <v>153</v>
      </c>
      <c r="AGD29" s="170" t="s">
        <v>150</v>
      </c>
      <c r="AGE29" s="170">
        <v>2</v>
      </c>
      <c r="AGF29" s="170">
        <v>69.72</v>
      </c>
      <c r="AGG29" s="170">
        <f>ROUNDDOWN(AGF29*($I$10+1),2)</f>
        <v>352.08</v>
      </c>
      <c r="AGH29" s="170">
        <f>AGE29*AGG29</f>
        <v>704.16</v>
      </c>
      <c r="AGI29" s="170" t="s">
        <v>151</v>
      </c>
      <c r="AGJ29" s="170" t="s">
        <v>152</v>
      </c>
      <c r="AGK29" s="170" t="s">
        <v>153</v>
      </c>
      <c r="AGL29" s="170" t="s">
        <v>150</v>
      </c>
      <c r="AGM29" s="170">
        <v>2</v>
      </c>
      <c r="AGN29" s="170">
        <v>69.72</v>
      </c>
      <c r="AGO29" s="170">
        <f>ROUNDDOWN(AGN29*($I$10+1),2)</f>
        <v>352.08</v>
      </c>
      <c r="AGP29" s="170">
        <f>AGM29*AGO29</f>
        <v>704.16</v>
      </c>
      <c r="AGQ29" s="170" t="s">
        <v>151</v>
      </c>
      <c r="AGR29" s="170" t="s">
        <v>152</v>
      </c>
      <c r="AGS29" s="170" t="s">
        <v>153</v>
      </c>
      <c r="AGT29" s="170" t="s">
        <v>150</v>
      </c>
      <c r="AGU29" s="170">
        <v>2</v>
      </c>
      <c r="AGV29" s="170">
        <v>69.72</v>
      </c>
      <c r="AGW29" s="170">
        <f>ROUNDDOWN(AGV29*($I$10+1),2)</f>
        <v>352.08</v>
      </c>
      <c r="AGX29" s="170">
        <f>AGU29*AGW29</f>
        <v>704.16</v>
      </c>
      <c r="AGY29" s="170" t="s">
        <v>151</v>
      </c>
      <c r="AGZ29" s="170" t="s">
        <v>152</v>
      </c>
      <c r="AHA29" s="170" t="s">
        <v>153</v>
      </c>
      <c r="AHB29" s="170" t="s">
        <v>150</v>
      </c>
      <c r="AHC29" s="170">
        <v>2</v>
      </c>
      <c r="AHD29" s="170">
        <v>69.72</v>
      </c>
      <c r="AHE29" s="170">
        <f>ROUNDDOWN(AHD29*($I$10+1),2)</f>
        <v>352.08</v>
      </c>
      <c r="AHF29" s="170">
        <f>AHC29*AHE29</f>
        <v>704.16</v>
      </c>
      <c r="AHG29" s="170" t="s">
        <v>151</v>
      </c>
      <c r="AHH29" s="170" t="s">
        <v>152</v>
      </c>
      <c r="AHI29" s="170" t="s">
        <v>153</v>
      </c>
      <c r="AHJ29" s="170" t="s">
        <v>150</v>
      </c>
      <c r="AHK29" s="170">
        <v>2</v>
      </c>
      <c r="AHL29" s="170">
        <v>69.72</v>
      </c>
      <c r="AHM29" s="170">
        <f>ROUNDDOWN(AHL29*($I$10+1),2)</f>
        <v>352.08</v>
      </c>
      <c r="AHN29" s="170">
        <f>AHK29*AHM29</f>
        <v>704.16</v>
      </c>
      <c r="AHO29" s="170" t="s">
        <v>151</v>
      </c>
      <c r="AHP29" s="170" t="s">
        <v>152</v>
      </c>
      <c r="AHQ29" s="170" t="s">
        <v>153</v>
      </c>
      <c r="AHR29" s="170" t="s">
        <v>150</v>
      </c>
      <c r="AHS29" s="170">
        <v>2</v>
      </c>
      <c r="AHT29" s="170">
        <v>69.72</v>
      </c>
      <c r="AHU29" s="170">
        <f>ROUNDDOWN(AHT29*($I$10+1),2)</f>
        <v>352.08</v>
      </c>
      <c r="AHV29" s="170">
        <f>AHS29*AHU29</f>
        <v>704.16</v>
      </c>
      <c r="AHW29" s="170" t="s">
        <v>151</v>
      </c>
      <c r="AHX29" s="170" t="s">
        <v>152</v>
      </c>
      <c r="AHY29" s="170" t="s">
        <v>153</v>
      </c>
      <c r="AHZ29" s="170" t="s">
        <v>150</v>
      </c>
      <c r="AIA29" s="170">
        <v>2</v>
      </c>
      <c r="AIB29" s="170">
        <v>69.72</v>
      </c>
      <c r="AIC29" s="170">
        <f>ROUNDDOWN(AIB29*($I$10+1),2)</f>
        <v>352.08</v>
      </c>
      <c r="AID29" s="170">
        <f>AIA29*AIC29</f>
        <v>704.16</v>
      </c>
      <c r="AIE29" s="170" t="s">
        <v>151</v>
      </c>
      <c r="AIF29" s="170" t="s">
        <v>152</v>
      </c>
      <c r="AIG29" s="170" t="s">
        <v>153</v>
      </c>
      <c r="AIH29" s="170" t="s">
        <v>150</v>
      </c>
      <c r="AII29" s="170">
        <v>2</v>
      </c>
      <c r="AIJ29" s="170">
        <v>69.72</v>
      </c>
      <c r="AIK29" s="170">
        <f>ROUNDDOWN(AIJ29*($I$10+1),2)</f>
        <v>352.08</v>
      </c>
      <c r="AIL29" s="170">
        <f>AII29*AIK29</f>
        <v>704.16</v>
      </c>
      <c r="AIM29" s="170" t="s">
        <v>151</v>
      </c>
      <c r="AIN29" s="170" t="s">
        <v>152</v>
      </c>
      <c r="AIO29" s="170" t="s">
        <v>153</v>
      </c>
      <c r="AIP29" s="170" t="s">
        <v>150</v>
      </c>
      <c r="AIQ29" s="170">
        <v>2</v>
      </c>
      <c r="AIR29" s="170">
        <v>69.72</v>
      </c>
      <c r="AIS29" s="170">
        <f>ROUNDDOWN(AIR29*($I$10+1),2)</f>
        <v>352.08</v>
      </c>
      <c r="AIT29" s="170">
        <f>AIQ29*AIS29</f>
        <v>704.16</v>
      </c>
      <c r="AIU29" s="170" t="s">
        <v>151</v>
      </c>
      <c r="AIV29" s="170" t="s">
        <v>152</v>
      </c>
      <c r="AIW29" s="170" t="s">
        <v>153</v>
      </c>
      <c r="AIX29" s="170" t="s">
        <v>150</v>
      </c>
      <c r="AIY29" s="170">
        <v>2</v>
      </c>
      <c r="AIZ29" s="170">
        <v>69.72</v>
      </c>
      <c r="AJA29" s="170">
        <f>ROUNDDOWN(AIZ29*($I$10+1),2)</f>
        <v>352.08</v>
      </c>
      <c r="AJB29" s="170">
        <f>AIY29*AJA29</f>
        <v>704.16</v>
      </c>
      <c r="AJC29" s="170" t="s">
        <v>151</v>
      </c>
      <c r="AJD29" s="170" t="s">
        <v>152</v>
      </c>
      <c r="AJE29" s="170" t="s">
        <v>153</v>
      </c>
      <c r="AJF29" s="170" t="s">
        <v>150</v>
      </c>
      <c r="AJG29" s="170">
        <v>2</v>
      </c>
      <c r="AJH29" s="170">
        <v>69.72</v>
      </c>
      <c r="AJI29" s="170">
        <f>ROUNDDOWN(AJH29*($I$10+1),2)</f>
        <v>352.08</v>
      </c>
      <c r="AJJ29" s="170">
        <f>AJG29*AJI29</f>
        <v>704.16</v>
      </c>
      <c r="AJK29" s="170" t="s">
        <v>151</v>
      </c>
      <c r="AJL29" s="170" t="s">
        <v>152</v>
      </c>
      <c r="AJM29" s="170" t="s">
        <v>153</v>
      </c>
      <c r="AJN29" s="170" t="s">
        <v>150</v>
      </c>
      <c r="AJO29" s="170">
        <v>2</v>
      </c>
      <c r="AJP29" s="170">
        <v>69.72</v>
      </c>
      <c r="AJQ29" s="170">
        <f>ROUNDDOWN(AJP29*($I$10+1),2)</f>
        <v>352.08</v>
      </c>
      <c r="AJR29" s="170">
        <f>AJO29*AJQ29</f>
        <v>704.16</v>
      </c>
      <c r="AJS29" s="170" t="s">
        <v>151</v>
      </c>
      <c r="AJT29" s="170" t="s">
        <v>152</v>
      </c>
      <c r="AJU29" s="170" t="s">
        <v>153</v>
      </c>
      <c r="AJV29" s="170" t="s">
        <v>150</v>
      </c>
      <c r="AJW29" s="170">
        <v>2</v>
      </c>
      <c r="AJX29" s="170">
        <v>69.72</v>
      </c>
      <c r="AJY29" s="170">
        <f>ROUNDDOWN(AJX29*($I$10+1),2)</f>
        <v>352.08</v>
      </c>
      <c r="AJZ29" s="170">
        <f>AJW29*AJY29</f>
        <v>704.16</v>
      </c>
      <c r="AKA29" s="170" t="s">
        <v>151</v>
      </c>
      <c r="AKB29" s="170" t="s">
        <v>152</v>
      </c>
      <c r="AKC29" s="170" t="s">
        <v>153</v>
      </c>
      <c r="AKD29" s="170" t="s">
        <v>150</v>
      </c>
      <c r="AKE29" s="170">
        <v>2</v>
      </c>
      <c r="AKF29" s="170">
        <v>69.72</v>
      </c>
      <c r="AKG29" s="170">
        <f>ROUNDDOWN(AKF29*($I$10+1),2)</f>
        <v>352.08</v>
      </c>
      <c r="AKH29" s="170">
        <f>AKE29*AKG29</f>
        <v>704.16</v>
      </c>
      <c r="AKI29" s="170" t="s">
        <v>151</v>
      </c>
      <c r="AKJ29" s="170" t="s">
        <v>152</v>
      </c>
      <c r="AKK29" s="170" t="s">
        <v>153</v>
      </c>
      <c r="AKL29" s="170" t="s">
        <v>150</v>
      </c>
      <c r="AKM29" s="170">
        <v>2</v>
      </c>
      <c r="AKN29" s="170">
        <v>69.72</v>
      </c>
      <c r="AKO29" s="170">
        <f>ROUNDDOWN(AKN29*($I$10+1),2)</f>
        <v>352.08</v>
      </c>
      <c r="AKP29" s="170">
        <f>AKM29*AKO29</f>
        <v>704.16</v>
      </c>
      <c r="AKQ29" s="170" t="s">
        <v>151</v>
      </c>
      <c r="AKR29" s="170" t="s">
        <v>152</v>
      </c>
      <c r="AKS29" s="170" t="s">
        <v>153</v>
      </c>
      <c r="AKT29" s="170" t="s">
        <v>150</v>
      </c>
      <c r="AKU29" s="170">
        <v>2</v>
      </c>
      <c r="AKV29" s="170">
        <v>69.72</v>
      </c>
      <c r="AKW29" s="170">
        <f>ROUNDDOWN(AKV29*($I$10+1),2)</f>
        <v>352.08</v>
      </c>
      <c r="AKX29" s="170">
        <f>AKU29*AKW29</f>
        <v>704.16</v>
      </c>
      <c r="AKY29" s="170" t="s">
        <v>151</v>
      </c>
      <c r="AKZ29" s="170" t="s">
        <v>152</v>
      </c>
      <c r="ALA29" s="170" t="s">
        <v>153</v>
      </c>
      <c r="ALB29" s="170" t="s">
        <v>150</v>
      </c>
      <c r="ALC29" s="170">
        <v>2</v>
      </c>
      <c r="ALD29" s="170">
        <v>69.72</v>
      </c>
      <c r="ALE29" s="170">
        <f>ROUNDDOWN(ALD29*($I$10+1),2)</f>
        <v>352.08</v>
      </c>
      <c r="ALF29" s="170">
        <f>ALC29*ALE29</f>
        <v>704.16</v>
      </c>
      <c r="ALG29" s="170" t="s">
        <v>151</v>
      </c>
      <c r="ALH29" s="170" t="s">
        <v>152</v>
      </c>
      <c r="ALI29" s="170" t="s">
        <v>153</v>
      </c>
      <c r="ALJ29" s="170" t="s">
        <v>150</v>
      </c>
      <c r="ALK29" s="170">
        <v>2</v>
      </c>
      <c r="ALL29" s="170">
        <v>69.72</v>
      </c>
      <c r="ALM29" s="170">
        <f>ROUNDDOWN(ALL29*($I$10+1),2)</f>
        <v>352.08</v>
      </c>
      <c r="ALN29" s="170">
        <f>ALK29*ALM29</f>
        <v>704.16</v>
      </c>
      <c r="ALO29" s="170" t="s">
        <v>151</v>
      </c>
      <c r="ALP29" s="170" t="s">
        <v>152</v>
      </c>
      <c r="ALQ29" s="170" t="s">
        <v>153</v>
      </c>
      <c r="ALR29" s="170" t="s">
        <v>150</v>
      </c>
      <c r="ALS29" s="170">
        <v>2</v>
      </c>
      <c r="ALT29" s="170">
        <v>69.72</v>
      </c>
      <c r="ALU29" s="170">
        <f>ROUNDDOWN(ALT29*($I$10+1),2)</f>
        <v>352.08</v>
      </c>
      <c r="ALV29" s="170">
        <f>ALS29*ALU29</f>
        <v>704.16</v>
      </c>
      <c r="ALW29" s="170" t="s">
        <v>151</v>
      </c>
      <c r="ALX29" s="170" t="s">
        <v>152</v>
      </c>
      <c r="ALY29" s="170" t="s">
        <v>153</v>
      </c>
      <c r="ALZ29" s="170" t="s">
        <v>150</v>
      </c>
      <c r="AMA29" s="170">
        <v>2</v>
      </c>
      <c r="AMB29" s="170">
        <v>69.72</v>
      </c>
      <c r="AMC29" s="170">
        <f>ROUNDDOWN(AMB29*($I$10+1),2)</f>
        <v>352.08</v>
      </c>
      <c r="AMD29" s="170">
        <f>AMA29*AMC29</f>
        <v>704.16</v>
      </c>
      <c r="AME29" s="170" t="s">
        <v>151</v>
      </c>
      <c r="AMF29" s="170" t="s">
        <v>152</v>
      </c>
      <c r="AMG29" s="170" t="s">
        <v>153</v>
      </c>
      <c r="AMH29" s="170" t="s">
        <v>150</v>
      </c>
      <c r="AMI29" s="170">
        <v>2</v>
      </c>
      <c r="AMJ29" s="170">
        <v>69.72</v>
      </c>
      <c r="AMK29" s="170">
        <f>ROUNDDOWN(AMJ29*($I$10+1),2)</f>
        <v>352.08</v>
      </c>
      <c r="AML29" s="170">
        <f>AMI29*AMK29</f>
        <v>704.16</v>
      </c>
      <c r="AMM29" s="170" t="s">
        <v>151</v>
      </c>
      <c r="AMN29" s="170" t="s">
        <v>152</v>
      </c>
      <c r="AMO29" s="170" t="s">
        <v>153</v>
      </c>
      <c r="AMP29" s="170" t="s">
        <v>150</v>
      </c>
      <c r="AMQ29" s="170">
        <v>2</v>
      </c>
      <c r="AMR29" s="170">
        <v>69.72</v>
      </c>
      <c r="AMS29" s="170">
        <f>ROUNDDOWN(AMR29*($I$10+1),2)</f>
        <v>352.08</v>
      </c>
      <c r="AMT29" s="170">
        <f>AMQ29*AMS29</f>
        <v>704.16</v>
      </c>
      <c r="AMU29" s="170" t="s">
        <v>151</v>
      </c>
      <c r="AMV29" s="170" t="s">
        <v>152</v>
      </c>
      <c r="AMW29" s="170" t="s">
        <v>153</v>
      </c>
      <c r="AMX29" s="170" t="s">
        <v>150</v>
      </c>
      <c r="AMY29" s="170">
        <v>2</v>
      </c>
      <c r="AMZ29" s="170">
        <v>69.72</v>
      </c>
      <c r="ANA29" s="170">
        <f>ROUNDDOWN(AMZ29*($I$10+1),2)</f>
        <v>352.08</v>
      </c>
      <c r="ANB29" s="170">
        <f>AMY29*ANA29</f>
        <v>704.16</v>
      </c>
      <c r="ANC29" s="170" t="s">
        <v>151</v>
      </c>
      <c r="AND29" s="170" t="s">
        <v>152</v>
      </c>
      <c r="ANE29" s="170" t="s">
        <v>153</v>
      </c>
      <c r="ANF29" s="170" t="s">
        <v>150</v>
      </c>
      <c r="ANG29" s="170">
        <v>2</v>
      </c>
      <c r="ANH29" s="170">
        <v>69.72</v>
      </c>
      <c r="ANI29" s="170">
        <f>ROUNDDOWN(ANH29*($I$10+1),2)</f>
        <v>352.08</v>
      </c>
      <c r="ANJ29" s="170">
        <f>ANG29*ANI29</f>
        <v>704.16</v>
      </c>
      <c r="ANK29" s="170" t="s">
        <v>151</v>
      </c>
      <c r="ANL29" s="170" t="s">
        <v>152</v>
      </c>
      <c r="ANM29" s="170" t="s">
        <v>153</v>
      </c>
      <c r="ANN29" s="170" t="s">
        <v>150</v>
      </c>
      <c r="ANO29" s="170">
        <v>2</v>
      </c>
      <c r="ANP29" s="170">
        <v>69.72</v>
      </c>
      <c r="ANQ29" s="170">
        <f>ROUNDDOWN(ANP29*($I$10+1),2)</f>
        <v>352.08</v>
      </c>
      <c r="ANR29" s="170">
        <f>ANO29*ANQ29</f>
        <v>704.16</v>
      </c>
      <c r="ANS29" s="170" t="s">
        <v>151</v>
      </c>
      <c r="ANT29" s="170" t="s">
        <v>152</v>
      </c>
      <c r="ANU29" s="170" t="s">
        <v>153</v>
      </c>
      <c r="ANV29" s="170" t="s">
        <v>150</v>
      </c>
      <c r="ANW29" s="170">
        <v>2</v>
      </c>
      <c r="ANX29" s="170">
        <v>69.72</v>
      </c>
      <c r="ANY29" s="170">
        <f>ROUNDDOWN(ANX29*($I$10+1),2)</f>
        <v>352.08</v>
      </c>
      <c r="ANZ29" s="170">
        <f>ANW29*ANY29</f>
        <v>704.16</v>
      </c>
      <c r="AOA29" s="170" t="s">
        <v>151</v>
      </c>
      <c r="AOB29" s="170" t="s">
        <v>152</v>
      </c>
      <c r="AOC29" s="170" t="s">
        <v>153</v>
      </c>
      <c r="AOD29" s="170" t="s">
        <v>150</v>
      </c>
      <c r="AOE29" s="170">
        <v>2</v>
      </c>
      <c r="AOF29" s="170">
        <v>69.72</v>
      </c>
      <c r="AOG29" s="170">
        <f>ROUNDDOWN(AOF29*($I$10+1),2)</f>
        <v>352.08</v>
      </c>
      <c r="AOH29" s="170">
        <f>AOE29*AOG29</f>
        <v>704.16</v>
      </c>
      <c r="AOI29" s="170" t="s">
        <v>151</v>
      </c>
      <c r="AOJ29" s="170" t="s">
        <v>152</v>
      </c>
      <c r="AOK29" s="170" t="s">
        <v>153</v>
      </c>
      <c r="AOL29" s="170" t="s">
        <v>150</v>
      </c>
      <c r="AOM29" s="170">
        <v>2</v>
      </c>
      <c r="AON29" s="170">
        <v>69.72</v>
      </c>
      <c r="AOO29" s="170">
        <f>ROUNDDOWN(AON29*($I$10+1),2)</f>
        <v>352.08</v>
      </c>
      <c r="AOP29" s="170">
        <f>AOM29*AOO29</f>
        <v>704.16</v>
      </c>
      <c r="AOQ29" s="170" t="s">
        <v>151</v>
      </c>
      <c r="AOR29" s="170" t="s">
        <v>152</v>
      </c>
      <c r="AOS29" s="170" t="s">
        <v>153</v>
      </c>
      <c r="AOT29" s="170" t="s">
        <v>150</v>
      </c>
      <c r="AOU29" s="170">
        <v>2</v>
      </c>
      <c r="AOV29" s="170">
        <v>69.72</v>
      </c>
      <c r="AOW29" s="170">
        <f>ROUNDDOWN(AOV29*($I$10+1),2)</f>
        <v>352.08</v>
      </c>
      <c r="AOX29" s="170">
        <f>AOU29*AOW29</f>
        <v>704.16</v>
      </c>
      <c r="AOY29" s="170" t="s">
        <v>151</v>
      </c>
      <c r="AOZ29" s="170" t="s">
        <v>152</v>
      </c>
      <c r="APA29" s="170" t="s">
        <v>153</v>
      </c>
      <c r="APB29" s="170" t="s">
        <v>150</v>
      </c>
      <c r="APC29" s="170">
        <v>2</v>
      </c>
      <c r="APD29" s="170">
        <v>69.72</v>
      </c>
      <c r="APE29" s="170">
        <f>ROUNDDOWN(APD29*($I$10+1),2)</f>
        <v>352.08</v>
      </c>
      <c r="APF29" s="170">
        <f>APC29*APE29</f>
        <v>704.16</v>
      </c>
      <c r="APG29" s="170" t="s">
        <v>151</v>
      </c>
      <c r="APH29" s="170" t="s">
        <v>152</v>
      </c>
      <c r="API29" s="170" t="s">
        <v>153</v>
      </c>
      <c r="APJ29" s="170" t="s">
        <v>150</v>
      </c>
      <c r="APK29" s="170">
        <v>2</v>
      </c>
      <c r="APL29" s="170">
        <v>69.72</v>
      </c>
      <c r="APM29" s="170">
        <f>ROUNDDOWN(APL29*($I$10+1),2)</f>
        <v>352.08</v>
      </c>
      <c r="APN29" s="170">
        <f>APK29*APM29</f>
        <v>704.16</v>
      </c>
      <c r="APO29" s="170" t="s">
        <v>151</v>
      </c>
      <c r="APP29" s="170" t="s">
        <v>152</v>
      </c>
      <c r="APQ29" s="170" t="s">
        <v>153</v>
      </c>
      <c r="APR29" s="170" t="s">
        <v>150</v>
      </c>
      <c r="APS29" s="170">
        <v>2</v>
      </c>
      <c r="APT29" s="170">
        <v>69.72</v>
      </c>
      <c r="APU29" s="170">
        <f>ROUNDDOWN(APT29*($I$10+1),2)</f>
        <v>352.08</v>
      </c>
      <c r="APV29" s="170">
        <f>APS29*APU29</f>
        <v>704.16</v>
      </c>
      <c r="APW29" s="170" t="s">
        <v>151</v>
      </c>
      <c r="APX29" s="170" t="s">
        <v>152</v>
      </c>
      <c r="APY29" s="170" t="s">
        <v>153</v>
      </c>
      <c r="APZ29" s="170" t="s">
        <v>150</v>
      </c>
      <c r="AQA29" s="170">
        <v>2</v>
      </c>
      <c r="AQB29" s="170">
        <v>69.72</v>
      </c>
      <c r="AQC29" s="170">
        <f>ROUNDDOWN(AQB29*($I$10+1),2)</f>
        <v>352.08</v>
      </c>
      <c r="AQD29" s="170">
        <f>AQA29*AQC29</f>
        <v>704.16</v>
      </c>
      <c r="AQE29" s="170" t="s">
        <v>151</v>
      </c>
      <c r="AQF29" s="170" t="s">
        <v>152</v>
      </c>
      <c r="AQG29" s="170" t="s">
        <v>153</v>
      </c>
      <c r="AQH29" s="170" t="s">
        <v>150</v>
      </c>
      <c r="AQI29" s="170">
        <v>2</v>
      </c>
      <c r="AQJ29" s="170">
        <v>69.72</v>
      </c>
      <c r="AQK29" s="170">
        <f>ROUNDDOWN(AQJ29*($I$10+1),2)</f>
        <v>352.08</v>
      </c>
      <c r="AQL29" s="170">
        <f>AQI29*AQK29</f>
        <v>704.16</v>
      </c>
      <c r="AQM29" s="170" t="s">
        <v>151</v>
      </c>
      <c r="AQN29" s="170" t="s">
        <v>152</v>
      </c>
      <c r="AQO29" s="170" t="s">
        <v>153</v>
      </c>
      <c r="AQP29" s="170" t="s">
        <v>150</v>
      </c>
      <c r="AQQ29" s="170">
        <v>2</v>
      </c>
      <c r="AQR29" s="170">
        <v>69.72</v>
      </c>
      <c r="AQS29" s="170">
        <f>ROUNDDOWN(AQR29*($I$10+1),2)</f>
        <v>352.08</v>
      </c>
      <c r="AQT29" s="170">
        <f>AQQ29*AQS29</f>
        <v>704.16</v>
      </c>
      <c r="AQU29" s="170" t="s">
        <v>151</v>
      </c>
      <c r="AQV29" s="170" t="s">
        <v>152</v>
      </c>
      <c r="AQW29" s="170" t="s">
        <v>153</v>
      </c>
      <c r="AQX29" s="170" t="s">
        <v>150</v>
      </c>
      <c r="AQY29" s="170">
        <v>2</v>
      </c>
      <c r="AQZ29" s="170">
        <v>69.72</v>
      </c>
      <c r="ARA29" s="170">
        <f>ROUNDDOWN(AQZ29*($I$10+1),2)</f>
        <v>352.08</v>
      </c>
      <c r="ARB29" s="170">
        <f>AQY29*ARA29</f>
        <v>704.16</v>
      </c>
      <c r="ARC29" s="170" t="s">
        <v>151</v>
      </c>
      <c r="ARD29" s="170" t="s">
        <v>152</v>
      </c>
      <c r="ARE29" s="170" t="s">
        <v>153</v>
      </c>
      <c r="ARF29" s="170" t="s">
        <v>150</v>
      </c>
      <c r="ARG29" s="170">
        <v>2</v>
      </c>
      <c r="ARH29" s="170">
        <v>69.72</v>
      </c>
      <c r="ARI29" s="170">
        <f>ROUNDDOWN(ARH29*($I$10+1),2)</f>
        <v>352.08</v>
      </c>
      <c r="ARJ29" s="170">
        <f>ARG29*ARI29</f>
        <v>704.16</v>
      </c>
      <c r="ARK29" s="170" t="s">
        <v>151</v>
      </c>
      <c r="ARL29" s="170" t="s">
        <v>152</v>
      </c>
      <c r="ARM29" s="170" t="s">
        <v>153</v>
      </c>
      <c r="ARN29" s="170" t="s">
        <v>150</v>
      </c>
      <c r="ARO29" s="170">
        <v>2</v>
      </c>
      <c r="ARP29" s="170">
        <v>69.72</v>
      </c>
      <c r="ARQ29" s="170">
        <f>ROUNDDOWN(ARP29*($I$10+1),2)</f>
        <v>352.08</v>
      </c>
      <c r="ARR29" s="170">
        <f>ARO29*ARQ29</f>
        <v>704.16</v>
      </c>
      <c r="ARS29" s="170" t="s">
        <v>151</v>
      </c>
      <c r="ART29" s="170" t="s">
        <v>152</v>
      </c>
      <c r="ARU29" s="170" t="s">
        <v>153</v>
      </c>
      <c r="ARV29" s="170" t="s">
        <v>150</v>
      </c>
      <c r="ARW29" s="170">
        <v>2</v>
      </c>
      <c r="ARX29" s="170">
        <v>69.72</v>
      </c>
      <c r="ARY29" s="170">
        <f>ROUNDDOWN(ARX29*($I$10+1),2)</f>
        <v>352.08</v>
      </c>
      <c r="ARZ29" s="170">
        <f>ARW29*ARY29</f>
        <v>704.16</v>
      </c>
      <c r="ASA29" s="170" t="s">
        <v>151</v>
      </c>
      <c r="ASB29" s="170" t="s">
        <v>152</v>
      </c>
      <c r="ASC29" s="170" t="s">
        <v>153</v>
      </c>
      <c r="ASD29" s="170" t="s">
        <v>150</v>
      </c>
      <c r="ASE29" s="170">
        <v>2</v>
      </c>
      <c r="ASF29" s="170">
        <v>69.72</v>
      </c>
      <c r="ASG29" s="170">
        <f>ROUNDDOWN(ASF29*($I$10+1),2)</f>
        <v>352.08</v>
      </c>
      <c r="ASH29" s="170">
        <f>ASE29*ASG29</f>
        <v>704.16</v>
      </c>
      <c r="ASI29" s="170" t="s">
        <v>151</v>
      </c>
      <c r="ASJ29" s="170" t="s">
        <v>152</v>
      </c>
      <c r="ASK29" s="170" t="s">
        <v>153</v>
      </c>
      <c r="ASL29" s="170" t="s">
        <v>150</v>
      </c>
      <c r="ASM29" s="170">
        <v>2</v>
      </c>
      <c r="ASN29" s="170">
        <v>69.72</v>
      </c>
      <c r="ASO29" s="170">
        <f>ROUNDDOWN(ASN29*($I$10+1),2)</f>
        <v>352.08</v>
      </c>
      <c r="ASP29" s="170">
        <f>ASM29*ASO29</f>
        <v>704.16</v>
      </c>
      <c r="ASQ29" s="170" t="s">
        <v>151</v>
      </c>
      <c r="ASR29" s="170" t="s">
        <v>152</v>
      </c>
      <c r="ASS29" s="170" t="s">
        <v>153</v>
      </c>
      <c r="AST29" s="170" t="s">
        <v>150</v>
      </c>
      <c r="ASU29" s="170">
        <v>2</v>
      </c>
      <c r="ASV29" s="170">
        <v>69.72</v>
      </c>
      <c r="ASW29" s="170">
        <f>ROUNDDOWN(ASV29*($I$10+1),2)</f>
        <v>352.08</v>
      </c>
      <c r="ASX29" s="170">
        <f>ASU29*ASW29</f>
        <v>704.16</v>
      </c>
      <c r="ASY29" s="170" t="s">
        <v>151</v>
      </c>
      <c r="ASZ29" s="170" t="s">
        <v>152</v>
      </c>
      <c r="ATA29" s="170" t="s">
        <v>153</v>
      </c>
      <c r="ATB29" s="170" t="s">
        <v>150</v>
      </c>
      <c r="ATC29" s="170">
        <v>2</v>
      </c>
      <c r="ATD29" s="170">
        <v>69.72</v>
      </c>
      <c r="ATE29" s="170">
        <f>ROUNDDOWN(ATD29*($I$10+1),2)</f>
        <v>352.08</v>
      </c>
      <c r="ATF29" s="170">
        <f>ATC29*ATE29</f>
        <v>704.16</v>
      </c>
      <c r="ATG29" s="170" t="s">
        <v>151</v>
      </c>
      <c r="ATH29" s="170" t="s">
        <v>152</v>
      </c>
      <c r="ATI29" s="170" t="s">
        <v>153</v>
      </c>
      <c r="ATJ29" s="170" t="s">
        <v>150</v>
      </c>
      <c r="ATK29" s="170">
        <v>2</v>
      </c>
      <c r="ATL29" s="170">
        <v>69.72</v>
      </c>
      <c r="ATM29" s="170">
        <f>ROUNDDOWN(ATL29*($I$10+1),2)</f>
        <v>352.08</v>
      </c>
      <c r="ATN29" s="170">
        <f>ATK29*ATM29</f>
        <v>704.16</v>
      </c>
      <c r="ATO29" s="170" t="s">
        <v>151</v>
      </c>
      <c r="ATP29" s="170" t="s">
        <v>152</v>
      </c>
      <c r="ATQ29" s="170" t="s">
        <v>153</v>
      </c>
      <c r="ATR29" s="170" t="s">
        <v>150</v>
      </c>
      <c r="ATS29" s="170">
        <v>2</v>
      </c>
      <c r="ATT29" s="170">
        <v>69.72</v>
      </c>
      <c r="ATU29" s="170">
        <f>ROUNDDOWN(ATT29*($I$10+1),2)</f>
        <v>352.08</v>
      </c>
      <c r="ATV29" s="170">
        <f>ATS29*ATU29</f>
        <v>704.16</v>
      </c>
      <c r="ATW29" s="170" t="s">
        <v>151</v>
      </c>
      <c r="ATX29" s="170" t="s">
        <v>152</v>
      </c>
      <c r="ATY29" s="170" t="s">
        <v>153</v>
      </c>
      <c r="ATZ29" s="170" t="s">
        <v>150</v>
      </c>
      <c r="AUA29" s="170">
        <v>2</v>
      </c>
      <c r="AUB29" s="170">
        <v>69.72</v>
      </c>
      <c r="AUC29" s="170">
        <f>ROUNDDOWN(AUB29*($I$10+1),2)</f>
        <v>352.08</v>
      </c>
      <c r="AUD29" s="170">
        <f>AUA29*AUC29</f>
        <v>704.16</v>
      </c>
      <c r="AUE29" s="170" t="s">
        <v>151</v>
      </c>
      <c r="AUF29" s="170" t="s">
        <v>152</v>
      </c>
      <c r="AUG29" s="170" t="s">
        <v>153</v>
      </c>
      <c r="AUH29" s="170" t="s">
        <v>150</v>
      </c>
      <c r="AUI29" s="170">
        <v>2</v>
      </c>
      <c r="AUJ29" s="170">
        <v>69.72</v>
      </c>
      <c r="AUK29" s="170">
        <f>ROUNDDOWN(AUJ29*($I$10+1),2)</f>
        <v>352.08</v>
      </c>
      <c r="AUL29" s="170">
        <f>AUI29*AUK29</f>
        <v>704.16</v>
      </c>
      <c r="AUM29" s="170" t="s">
        <v>151</v>
      </c>
      <c r="AUN29" s="170" t="s">
        <v>152</v>
      </c>
      <c r="AUO29" s="170" t="s">
        <v>153</v>
      </c>
      <c r="AUP29" s="170" t="s">
        <v>150</v>
      </c>
      <c r="AUQ29" s="170">
        <v>2</v>
      </c>
      <c r="AUR29" s="170">
        <v>69.72</v>
      </c>
      <c r="AUS29" s="170">
        <f>ROUNDDOWN(AUR29*($I$10+1),2)</f>
        <v>352.08</v>
      </c>
      <c r="AUT29" s="170">
        <f>AUQ29*AUS29</f>
        <v>704.16</v>
      </c>
      <c r="AUU29" s="170" t="s">
        <v>151</v>
      </c>
      <c r="AUV29" s="170" t="s">
        <v>152</v>
      </c>
      <c r="AUW29" s="170" t="s">
        <v>153</v>
      </c>
      <c r="AUX29" s="170" t="s">
        <v>150</v>
      </c>
      <c r="AUY29" s="170">
        <v>2</v>
      </c>
      <c r="AUZ29" s="170">
        <v>69.72</v>
      </c>
      <c r="AVA29" s="170">
        <f>ROUNDDOWN(AUZ29*($I$10+1),2)</f>
        <v>352.08</v>
      </c>
      <c r="AVB29" s="170">
        <f>AUY29*AVA29</f>
        <v>704.16</v>
      </c>
      <c r="AVC29" s="170" t="s">
        <v>151</v>
      </c>
      <c r="AVD29" s="170" t="s">
        <v>152</v>
      </c>
      <c r="AVE29" s="170" t="s">
        <v>153</v>
      </c>
      <c r="AVF29" s="170" t="s">
        <v>150</v>
      </c>
      <c r="AVG29" s="170">
        <v>2</v>
      </c>
      <c r="AVH29" s="170">
        <v>69.72</v>
      </c>
      <c r="AVI29" s="170">
        <f>ROUNDDOWN(AVH29*($I$10+1),2)</f>
        <v>352.08</v>
      </c>
      <c r="AVJ29" s="170">
        <f>AVG29*AVI29</f>
        <v>704.16</v>
      </c>
      <c r="AVK29" s="170" t="s">
        <v>151</v>
      </c>
      <c r="AVL29" s="170" t="s">
        <v>152</v>
      </c>
      <c r="AVM29" s="170" t="s">
        <v>153</v>
      </c>
      <c r="AVN29" s="170" t="s">
        <v>150</v>
      </c>
      <c r="AVO29" s="170">
        <v>2</v>
      </c>
      <c r="AVP29" s="170">
        <v>69.72</v>
      </c>
      <c r="AVQ29" s="170">
        <f>ROUNDDOWN(AVP29*($I$10+1),2)</f>
        <v>352.08</v>
      </c>
      <c r="AVR29" s="170">
        <f>AVO29*AVQ29</f>
        <v>704.16</v>
      </c>
      <c r="AVS29" s="170" t="s">
        <v>151</v>
      </c>
      <c r="AVT29" s="170" t="s">
        <v>152</v>
      </c>
      <c r="AVU29" s="170" t="s">
        <v>153</v>
      </c>
      <c r="AVV29" s="170" t="s">
        <v>150</v>
      </c>
      <c r="AVW29" s="170">
        <v>2</v>
      </c>
      <c r="AVX29" s="170">
        <v>69.72</v>
      </c>
      <c r="AVY29" s="170">
        <f>ROUNDDOWN(AVX29*($I$10+1),2)</f>
        <v>352.08</v>
      </c>
      <c r="AVZ29" s="170">
        <f>AVW29*AVY29</f>
        <v>704.16</v>
      </c>
      <c r="AWA29" s="170" t="s">
        <v>151</v>
      </c>
      <c r="AWB29" s="170" t="s">
        <v>152</v>
      </c>
      <c r="AWC29" s="170" t="s">
        <v>153</v>
      </c>
      <c r="AWD29" s="170" t="s">
        <v>150</v>
      </c>
      <c r="AWE29" s="170">
        <v>2</v>
      </c>
      <c r="AWF29" s="170">
        <v>69.72</v>
      </c>
      <c r="AWG29" s="170">
        <f>ROUNDDOWN(AWF29*($I$10+1),2)</f>
        <v>352.08</v>
      </c>
      <c r="AWH29" s="170">
        <f>AWE29*AWG29</f>
        <v>704.16</v>
      </c>
      <c r="AWI29" s="170" t="s">
        <v>151</v>
      </c>
      <c r="AWJ29" s="170" t="s">
        <v>152</v>
      </c>
      <c r="AWK29" s="170" t="s">
        <v>153</v>
      </c>
      <c r="AWL29" s="170" t="s">
        <v>150</v>
      </c>
      <c r="AWM29" s="170">
        <v>2</v>
      </c>
      <c r="AWN29" s="170">
        <v>69.72</v>
      </c>
      <c r="AWO29" s="170">
        <f>ROUNDDOWN(AWN29*($I$10+1),2)</f>
        <v>352.08</v>
      </c>
      <c r="AWP29" s="170">
        <f>AWM29*AWO29</f>
        <v>704.16</v>
      </c>
      <c r="AWQ29" s="170" t="s">
        <v>151</v>
      </c>
      <c r="AWR29" s="170" t="s">
        <v>152</v>
      </c>
      <c r="AWS29" s="170" t="s">
        <v>153</v>
      </c>
      <c r="AWT29" s="170" t="s">
        <v>150</v>
      </c>
      <c r="AWU29" s="170">
        <v>2</v>
      </c>
      <c r="AWV29" s="170">
        <v>69.72</v>
      </c>
      <c r="AWW29" s="170">
        <f>ROUNDDOWN(AWV29*($I$10+1),2)</f>
        <v>352.08</v>
      </c>
      <c r="AWX29" s="170">
        <f>AWU29*AWW29</f>
        <v>704.16</v>
      </c>
      <c r="AWY29" s="170" t="s">
        <v>151</v>
      </c>
      <c r="AWZ29" s="170" t="s">
        <v>152</v>
      </c>
      <c r="AXA29" s="170" t="s">
        <v>153</v>
      </c>
      <c r="AXB29" s="170" t="s">
        <v>150</v>
      </c>
      <c r="AXC29" s="170">
        <v>2</v>
      </c>
      <c r="AXD29" s="170">
        <v>69.72</v>
      </c>
      <c r="AXE29" s="170">
        <f>ROUNDDOWN(AXD29*($I$10+1),2)</f>
        <v>352.08</v>
      </c>
      <c r="AXF29" s="170">
        <f>AXC29*AXE29</f>
        <v>704.16</v>
      </c>
      <c r="AXG29" s="170" t="s">
        <v>151</v>
      </c>
      <c r="AXH29" s="170" t="s">
        <v>152</v>
      </c>
      <c r="AXI29" s="170" t="s">
        <v>153</v>
      </c>
      <c r="AXJ29" s="170" t="s">
        <v>150</v>
      </c>
      <c r="AXK29" s="170">
        <v>2</v>
      </c>
      <c r="AXL29" s="170">
        <v>69.72</v>
      </c>
      <c r="AXM29" s="170">
        <f>ROUNDDOWN(AXL29*($I$10+1),2)</f>
        <v>352.08</v>
      </c>
      <c r="AXN29" s="170">
        <f>AXK29*AXM29</f>
        <v>704.16</v>
      </c>
      <c r="AXO29" s="170" t="s">
        <v>151</v>
      </c>
      <c r="AXP29" s="170" t="s">
        <v>152</v>
      </c>
      <c r="AXQ29" s="170" t="s">
        <v>153</v>
      </c>
      <c r="AXR29" s="170" t="s">
        <v>150</v>
      </c>
      <c r="AXS29" s="170">
        <v>2</v>
      </c>
      <c r="AXT29" s="170">
        <v>69.72</v>
      </c>
      <c r="AXU29" s="170">
        <f>ROUNDDOWN(AXT29*($I$10+1),2)</f>
        <v>352.08</v>
      </c>
      <c r="AXV29" s="170">
        <f>AXS29*AXU29</f>
        <v>704.16</v>
      </c>
      <c r="AXW29" s="170" t="s">
        <v>151</v>
      </c>
      <c r="AXX29" s="170" t="s">
        <v>152</v>
      </c>
      <c r="AXY29" s="170" t="s">
        <v>153</v>
      </c>
      <c r="AXZ29" s="170" t="s">
        <v>150</v>
      </c>
      <c r="AYA29" s="170">
        <v>2</v>
      </c>
      <c r="AYB29" s="170">
        <v>69.72</v>
      </c>
      <c r="AYC29" s="170">
        <f>ROUNDDOWN(AYB29*($I$10+1),2)</f>
        <v>352.08</v>
      </c>
      <c r="AYD29" s="170">
        <f>AYA29*AYC29</f>
        <v>704.16</v>
      </c>
      <c r="AYE29" s="170" t="s">
        <v>151</v>
      </c>
      <c r="AYF29" s="170" t="s">
        <v>152</v>
      </c>
      <c r="AYG29" s="170" t="s">
        <v>153</v>
      </c>
      <c r="AYH29" s="170" t="s">
        <v>150</v>
      </c>
      <c r="AYI29" s="170">
        <v>2</v>
      </c>
      <c r="AYJ29" s="170">
        <v>69.72</v>
      </c>
      <c r="AYK29" s="170">
        <f>ROUNDDOWN(AYJ29*($I$10+1),2)</f>
        <v>352.08</v>
      </c>
      <c r="AYL29" s="170">
        <f>AYI29*AYK29</f>
        <v>704.16</v>
      </c>
      <c r="AYM29" s="170" t="s">
        <v>151</v>
      </c>
      <c r="AYN29" s="170" t="s">
        <v>152</v>
      </c>
      <c r="AYO29" s="170" t="s">
        <v>153</v>
      </c>
      <c r="AYP29" s="170" t="s">
        <v>150</v>
      </c>
      <c r="AYQ29" s="170">
        <v>2</v>
      </c>
      <c r="AYR29" s="170">
        <v>69.72</v>
      </c>
      <c r="AYS29" s="170">
        <f>ROUNDDOWN(AYR29*($I$10+1),2)</f>
        <v>352.08</v>
      </c>
      <c r="AYT29" s="170">
        <f>AYQ29*AYS29</f>
        <v>704.16</v>
      </c>
      <c r="AYU29" s="170" t="s">
        <v>151</v>
      </c>
      <c r="AYV29" s="170" t="s">
        <v>152</v>
      </c>
      <c r="AYW29" s="170" t="s">
        <v>153</v>
      </c>
      <c r="AYX29" s="170" t="s">
        <v>150</v>
      </c>
      <c r="AYY29" s="170">
        <v>2</v>
      </c>
      <c r="AYZ29" s="170">
        <v>69.72</v>
      </c>
      <c r="AZA29" s="170">
        <f>ROUNDDOWN(AYZ29*($I$10+1),2)</f>
        <v>352.08</v>
      </c>
      <c r="AZB29" s="170">
        <f>AYY29*AZA29</f>
        <v>704.16</v>
      </c>
      <c r="AZC29" s="170" t="s">
        <v>151</v>
      </c>
      <c r="AZD29" s="170" t="s">
        <v>152</v>
      </c>
      <c r="AZE29" s="170" t="s">
        <v>153</v>
      </c>
      <c r="AZF29" s="170" t="s">
        <v>150</v>
      </c>
      <c r="AZG29" s="170">
        <v>2</v>
      </c>
      <c r="AZH29" s="170">
        <v>69.72</v>
      </c>
      <c r="AZI29" s="170">
        <f>ROUNDDOWN(AZH29*($I$10+1),2)</f>
        <v>352.08</v>
      </c>
      <c r="AZJ29" s="170">
        <f>AZG29*AZI29</f>
        <v>704.16</v>
      </c>
      <c r="AZK29" s="170" t="s">
        <v>151</v>
      </c>
      <c r="AZL29" s="170" t="s">
        <v>152</v>
      </c>
      <c r="AZM29" s="170" t="s">
        <v>153</v>
      </c>
      <c r="AZN29" s="170" t="s">
        <v>150</v>
      </c>
      <c r="AZO29" s="170">
        <v>2</v>
      </c>
      <c r="AZP29" s="170">
        <v>69.72</v>
      </c>
      <c r="AZQ29" s="170">
        <f>ROUNDDOWN(AZP29*($I$10+1),2)</f>
        <v>352.08</v>
      </c>
      <c r="AZR29" s="170">
        <f>AZO29*AZQ29</f>
        <v>704.16</v>
      </c>
      <c r="AZS29" s="170" t="s">
        <v>151</v>
      </c>
      <c r="AZT29" s="170" t="s">
        <v>152</v>
      </c>
      <c r="AZU29" s="170" t="s">
        <v>153</v>
      </c>
      <c r="AZV29" s="170" t="s">
        <v>150</v>
      </c>
      <c r="AZW29" s="170">
        <v>2</v>
      </c>
      <c r="AZX29" s="170">
        <v>69.72</v>
      </c>
      <c r="AZY29" s="170">
        <f>ROUNDDOWN(AZX29*($I$10+1),2)</f>
        <v>352.08</v>
      </c>
      <c r="AZZ29" s="170">
        <f>AZW29*AZY29</f>
        <v>704.16</v>
      </c>
      <c r="BAA29" s="170" t="s">
        <v>151</v>
      </c>
      <c r="BAB29" s="170" t="s">
        <v>152</v>
      </c>
      <c r="BAC29" s="170" t="s">
        <v>153</v>
      </c>
      <c r="BAD29" s="170" t="s">
        <v>150</v>
      </c>
      <c r="BAE29" s="170">
        <v>2</v>
      </c>
      <c r="BAF29" s="170">
        <v>69.72</v>
      </c>
      <c r="BAG29" s="170">
        <f>ROUNDDOWN(BAF29*($I$10+1),2)</f>
        <v>352.08</v>
      </c>
      <c r="BAH29" s="170">
        <f>BAE29*BAG29</f>
        <v>704.16</v>
      </c>
      <c r="BAI29" s="170" t="s">
        <v>151</v>
      </c>
      <c r="BAJ29" s="170" t="s">
        <v>152</v>
      </c>
      <c r="BAK29" s="170" t="s">
        <v>153</v>
      </c>
      <c r="BAL29" s="170" t="s">
        <v>150</v>
      </c>
      <c r="BAM29" s="170">
        <v>2</v>
      </c>
      <c r="BAN29" s="170">
        <v>69.72</v>
      </c>
      <c r="BAO29" s="170">
        <f>ROUNDDOWN(BAN29*($I$10+1),2)</f>
        <v>352.08</v>
      </c>
      <c r="BAP29" s="170">
        <f>BAM29*BAO29</f>
        <v>704.16</v>
      </c>
      <c r="BAQ29" s="170" t="s">
        <v>151</v>
      </c>
      <c r="BAR29" s="170" t="s">
        <v>152</v>
      </c>
      <c r="BAS29" s="170" t="s">
        <v>153</v>
      </c>
      <c r="BAT29" s="170" t="s">
        <v>150</v>
      </c>
      <c r="BAU29" s="170">
        <v>2</v>
      </c>
      <c r="BAV29" s="170">
        <v>69.72</v>
      </c>
      <c r="BAW29" s="170">
        <f>ROUNDDOWN(BAV29*($I$10+1),2)</f>
        <v>352.08</v>
      </c>
      <c r="BAX29" s="170">
        <f>BAU29*BAW29</f>
        <v>704.16</v>
      </c>
      <c r="BAY29" s="170" t="s">
        <v>151</v>
      </c>
      <c r="BAZ29" s="170" t="s">
        <v>152</v>
      </c>
      <c r="BBA29" s="170" t="s">
        <v>153</v>
      </c>
      <c r="BBB29" s="170" t="s">
        <v>150</v>
      </c>
      <c r="BBC29" s="170">
        <v>2</v>
      </c>
      <c r="BBD29" s="170">
        <v>69.72</v>
      </c>
      <c r="BBE29" s="170">
        <f>ROUNDDOWN(BBD29*($I$10+1),2)</f>
        <v>352.08</v>
      </c>
      <c r="BBF29" s="170">
        <f>BBC29*BBE29</f>
        <v>704.16</v>
      </c>
      <c r="BBG29" s="170" t="s">
        <v>151</v>
      </c>
      <c r="BBH29" s="170" t="s">
        <v>152</v>
      </c>
      <c r="BBI29" s="170" t="s">
        <v>153</v>
      </c>
      <c r="BBJ29" s="170" t="s">
        <v>150</v>
      </c>
      <c r="BBK29" s="170">
        <v>2</v>
      </c>
      <c r="BBL29" s="170">
        <v>69.72</v>
      </c>
      <c r="BBM29" s="170">
        <f>ROUNDDOWN(BBL29*($I$10+1),2)</f>
        <v>352.08</v>
      </c>
      <c r="BBN29" s="170">
        <f>BBK29*BBM29</f>
        <v>704.16</v>
      </c>
      <c r="BBO29" s="170" t="s">
        <v>151</v>
      </c>
      <c r="BBP29" s="170" t="s">
        <v>152</v>
      </c>
      <c r="BBQ29" s="170" t="s">
        <v>153</v>
      </c>
      <c r="BBR29" s="170" t="s">
        <v>150</v>
      </c>
      <c r="BBS29" s="170">
        <v>2</v>
      </c>
      <c r="BBT29" s="170">
        <v>69.72</v>
      </c>
      <c r="BBU29" s="170">
        <f>ROUNDDOWN(BBT29*($I$10+1),2)</f>
        <v>352.08</v>
      </c>
      <c r="BBV29" s="170">
        <f>BBS29*BBU29</f>
        <v>704.16</v>
      </c>
      <c r="BBW29" s="170" t="s">
        <v>151</v>
      </c>
      <c r="BBX29" s="170" t="s">
        <v>152</v>
      </c>
      <c r="BBY29" s="170" t="s">
        <v>153</v>
      </c>
      <c r="BBZ29" s="170" t="s">
        <v>150</v>
      </c>
      <c r="BCA29" s="170">
        <v>2</v>
      </c>
      <c r="BCB29" s="170">
        <v>69.72</v>
      </c>
      <c r="BCC29" s="170">
        <f>ROUNDDOWN(BCB29*($I$10+1),2)</f>
        <v>352.08</v>
      </c>
      <c r="BCD29" s="170">
        <f>BCA29*BCC29</f>
        <v>704.16</v>
      </c>
      <c r="BCE29" s="170" t="s">
        <v>151</v>
      </c>
      <c r="BCF29" s="170" t="s">
        <v>152</v>
      </c>
      <c r="BCG29" s="170" t="s">
        <v>153</v>
      </c>
      <c r="BCH29" s="170" t="s">
        <v>150</v>
      </c>
      <c r="BCI29" s="170">
        <v>2</v>
      </c>
      <c r="BCJ29" s="170">
        <v>69.72</v>
      </c>
      <c r="BCK29" s="170">
        <f>ROUNDDOWN(BCJ29*($I$10+1),2)</f>
        <v>352.08</v>
      </c>
      <c r="BCL29" s="170">
        <f>BCI29*BCK29</f>
        <v>704.16</v>
      </c>
      <c r="BCM29" s="170" t="s">
        <v>151</v>
      </c>
      <c r="BCN29" s="170" t="s">
        <v>152</v>
      </c>
      <c r="BCO29" s="170" t="s">
        <v>153</v>
      </c>
      <c r="BCP29" s="170" t="s">
        <v>150</v>
      </c>
      <c r="BCQ29" s="170">
        <v>2</v>
      </c>
      <c r="BCR29" s="170">
        <v>69.72</v>
      </c>
      <c r="BCS29" s="170">
        <f>ROUNDDOWN(BCR29*($I$10+1),2)</f>
        <v>352.08</v>
      </c>
      <c r="BCT29" s="170">
        <f>BCQ29*BCS29</f>
        <v>704.16</v>
      </c>
      <c r="BCU29" s="170" t="s">
        <v>151</v>
      </c>
      <c r="BCV29" s="170" t="s">
        <v>152</v>
      </c>
      <c r="BCW29" s="170" t="s">
        <v>153</v>
      </c>
      <c r="BCX29" s="170" t="s">
        <v>150</v>
      </c>
      <c r="BCY29" s="170">
        <v>2</v>
      </c>
      <c r="BCZ29" s="170">
        <v>69.72</v>
      </c>
      <c r="BDA29" s="170">
        <f>ROUNDDOWN(BCZ29*($I$10+1),2)</f>
        <v>352.08</v>
      </c>
      <c r="BDB29" s="170">
        <f>BCY29*BDA29</f>
        <v>704.16</v>
      </c>
      <c r="BDC29" s="170" t="s">
        <v>151</v>
      </c>
      <c r="BDD29" s="170" t="s">
        <v>152</v>
      </c>
      <c r="BDE29" s="170" t="s">
        <v>153</v>
      </c>
      <c r="BDF29" s="170" t="s">
        <v>150</v>
      </c>
      <c r="BDG29" s="170">
        <v>2</v>
      </c>
      <c r="BDH29" s="170">
        <v>69.72</v>
      </c>
      <c r="BDI29" s="170">
        <f>ROUNDDOWN(BDH29*($I$10+1),2)</f>
        <v>352.08</v>
      </c>
      <c r="BDJ29" s="170">
        <f>BDG29*BDI29</f>
        <v>704.16</v>
      </c>
      <c r="BDK29" s="170" t="s">
        <v>151</v>
      </c>
      <c r="BDL29" s="170" t="s">
        <v>152</v>
      </c>
      <c r="BDM29" s="170" t="s">
        <v>153</v>
      </c>
      <c r="BDN29" s="170" t="s">
        <v>150</v>
      </c>
      <c r="BDO29" s="170">
        <v>2</v>
      </c>
      <c r="BDP29" s="170">
        <v>69.72</v>
      </c>
      <c r="BDQ29" s="170">
        <f>ROUNDDOWN(BDP29*($I$10+1),2)</f>
        <v>352.08</v>
      </c>
      <c r="BDR29" s="170">
        <f>BDO29*BDQ29</f>
        <v>704.16</v>
      </c>
      <c r="BDS29" s="170" t="s">
        <v>151</v>
      </c>
      <c r="BDT29" s="170" t="s">
        <v>152</v>
      </c>
      <c r="BDU29" s="170" t="s">
        <v>153</v>
      </c>
      <c r="BDV29" s="170" t="s">
        <v>150</v>
      </c>
      <c r="BDW29" s="170">
        <v>2</v>
      </c>
      <c r="BDX29" s="170">
        <v>69.72</v>
      </c>
      <c r="BDY29" s="170">
        <f>ROUNDDOWN(BDX29*($I$10+1),2)</f>
        <v>352.08</v>
      </c>
      <c r="BDZ29" s="170">
        <f>BDW29*BDY29</f>
        <v>704.16</v>
      </c>
      <c r="BEA29" s="170" t="s">
        <v>151</v>
      </c>
      <c r="BEB29" s="170" t="s">
        <v>152</v>
      </c>
      <c r="BEC29" s="170" t="s">
        <v>153</v>
      </c>
      <c r="BED29" s="170" t="s">
        <v>150</v>
      </c>
      <c r="BEE29" s="170">
        <v>2</v>
      </c>
      <c r="BEF29" s="170">
        <v>69.72</v>
      </c>
      <c r="BEG29" s="170">
        <f>ROUNDDOWN(BEF29*($I$10+1),2)</f>
        <v>352.08</v>
      </c>
      <c r="BEH29" s="170">
        <f>BEE29*BEG29</f>
        <v>704.16</v>
      </c>
      <c r="BEI29" s="170" t="s">
        <v>151</v>
      </c>
      <c r="BEJ29" s="170" t="s">
        <v>152</v>
      </c>
      <c r="BEK29" s="170" t="s">
        <v>153</v>
      </c>
      <c r="BEL29" s="170" t="s">
        <v>150</v>
      </c>
      <c r="BEM29" s="170">
        <v>2</v>
      </c>
      <c r="BEN29" s="170">
        <v>69.72</v>
      </c>
      <c r="BEO29" s="170">
        <f>ROUNDDOWN(BEN29*($I$10+1),2)</f>
        <v>352.08</v>
      </c>
      <c r="BEP29" s="170">
        <f>BEM29*BEO29</f>
        <v>704.16</v>
      </c>
      <c r="BEQ29" s="170" t="s">
        <v>151</v>
      </c>
      <c r="BER29" s="170" t="s">
        <v>152</v>
      </c>
      <c r="BES29" s="170" t="s">
        <v>153</v>
      </c>
      <c r="BET29" s="170" t="s">
        <v>150</v>
      </c>
      <c r="BEU29" s="170">
        <v>2</v>
      </c>
      <c r="BEV29" s="170">
        <v>69.72</v>
      </c>
      <c r="BEW29" s="170">
        <f>ROUNDDOWN(BEV29*($I$10+1),2)</f>
        <v>352.08</v>
      </c>
      <c r="BEX29" s="170">
        <f>BEU29*BEW29</f>
        <v>704.16</v>
      </c>
      <c r="BEY29" s="170" t="s">
        <v>151</v>
      </c>
      <c r="BEZ29" s="170" t="s">
        <v>152</v>
      </c>
      <c r="BFA29" s="170" t="s">
        <v>153</v>
      </c>
      <c r="BFB29" s="170" t="s">
        <v>150</v>
      </c>
      <c r="BFC29" s="170">
        <v>2</v>
      </c>
      <c r="BFD29" s="170">
        <v>69.72</v>
      </c>
      <c r="BFE29" s="170">
        <f>ROUNDDOWN(BFD29*($I$10+1),2)</f>
        <v>352.08</v>
      </c>
      <c r="BFF29" s="170">
        <f>BFC29*BFE29</f>
        <v>704.16</v>
      </c>
      <c r="BFG29" s="170" t="s">
        <v>151</v>
      </c>
      <c r="BFH29" s="170" t="s">
        <v>152</v>
      </c>
      <c r="BFI29" s="170" t="s">
        <v>153</v>
      </c>
      <c r="BFJ29" s="170" t="s">
        <v>150</v>
      </c>
      <c r="BFK29" s="170">
        <v>2</v>
      </c>
      <c r="BFL29" s="170">
        <v>69.72</v>
      </c>
      <c r="BFM29" s="170">
        <f>ROUNDDOWN(BFL29*($I$10+1),2)</f>
        <v>352.08</v>
      </c>
      <c r="BFN29" s="170">
        <f>BFK29*BFM29</f>
        <v>704.16</v>
      </c>
      <c r="BFO29" s="170" t="s">
        <v>151</v>
      </c>
      <c r="BFP29" s="170" t="s">
        <v>152</v>
      </c>
      <c r="BFQ29" s="170" t="s">
        <v>153</v>
      </c>
      <c r="BFR29" s="170" t="s">
        <v>150</v>
      </c>
      <c r="BFS29" s="170">
        <v>2</v>
      </c>
      <c r="BFT29" s="170">
        <v>69.72</v>
      </c>
      <c r="BFU29" s="170">
        <f>ROUNDDOWN(BFT29*($I$10+1),2)</f>
        <v>352.08</v>
      </c>
      <c r="BFV29" s="170">
        <f>BFS29*BFU29</f>
        <v>704.16</v>
      </c>
      <c r="BFW29" s="170" t="s">
        <v>151</v>
      </c>
      <c r="BFX29" s="170" t="s">
        <v>152</v>
      </c>
      <c r="BFY29" s="170" t="s">
        <v>153</v>
      </c>
      <c r="BFZ29" s="170" t="s">
        <v>150</v>
      </c>
      <c r="BGA29" s="170">
        <v>2</v>
      </c>
      <c r="BGB29" s="170">
        <v>69.72</v>
      </c>
      <c r="BGC29" s="170">
        <f>ROUNDDOWN(BGB29*($I$10+1),2)</f>
        <v>352.08</v>
      </c>
      <c r="BGD29" s="170">
        <f>BGA29*BGC29</f>
        <v>704.16</v>
      </c>
      <c r="BGE29" s="170" t="s">
        <v>151</v>
      </c>
      <c r="BGF29" s="170" t="s">
        <v>152</v>
      </c>
      <c r="BGG29" s="170" t="s">
        <v>153</v>
      </c>
      <c r="BGH29" s="170" t="s">
        <v>150</v>
      </c>
      <c r="BGI29" s="170">
        <v>2</v>
      </c>
      <c r="BGJ29" s="170">
        <v>69.72</v>
      </c>
      <c r="BGK29" s="170">
        <f>ROUNDDOWN(BGJ29*($I$10+1),2)</f>
        <v>352.08</v>
      </c>
      <c r="BGL29" s="170">
        <f>BGI29*BGK29</f>
        <v>704.16</v>
      </c>
      <c r="BGM29" s="170" t="s">
        <v>151</v>
      </c>
      <c r="BGN29" s="170" t="s">
        <v>152</v>
      </c>
      <c r="BGO29" s="170" t="s">
        <v>153</v>
      </c>
      <c r="BGP29" s="170" t="s">
        <v>150</v>
      </c>
      <c r="BGQ29" s="170">
        <v>2</v>
      </c>
      <c r="BGR29" s="170">
        <v>69.72</v>
      </c>
      <c r="BGS29" s="170">
        <f>ROUNDDOWN(BGR29*($I$10+1),2)</f>
        <v>352.08</v>
      </c>
      <c r="BGT29" s="170">
        <f>BGQ29*BGS29</f>
        <v>704.16</v>
      </c>
      <c r="BGU29" s="170" t="s">
        <v>151</v>
      </c>
      <c r="BGV29" s="170" t="s">
        <v>152</v>
      </c>
      <c r="BGW29" s="170" t="s">
        <v>153</v>
      </c>
      <c r="BGX29" s="170" t="s">
        <v>150</v>
      </c>
      <c r="BGY29" s="170">
        <v>2</v>
      </c>
      <c r="BGZ29" s="170">
        <v>69.72</v>
      </c>
      <c r="BHA29" s="170">
        <f>ROUNDDOWN(BGZ29*($I$10+1),2)</f>
        <v>352.08</v>
      </c>
      <c r="BHB29" s="170">
        <f>BGY29*BHA29</f>
        <v>704.16</v>
      </c>
      <c r="BHC29" s="170" t="s">
        <v>151</v>
      </c>
      <c r="BHD29" s="170" t="s">
        <v>152</v>
      </c>
      <c r="BHE29" s="170" t="s">
        <v>153</v>
      </c>
      <c r="BHF29" s="170" t="s">
        <v>150</v>
      </c>
      <c r="BHG29" s="170">
        <v>2</v>
      </c>
      <c r="BHH29" s="170">
        <v>69.72</v>
      </c>
      <c r="BHI29" s="170">
        <f>ROUNDDOWN(BHH29*($I$10+1),2)</f>
        <v>352.08</v>
      </c>
      <c r="BHJ29" s="170">
        <f>BHG29*BHI29</f>
        <v>704.16</v>
      </c>
      <c r="BHK29" s="170" t="s">
        <v>151</v>
      </c>
      <c r="BHL29" s="170" t="s">
        <v>152</v>
      </c>
      <c r="BHM29" s="170" t="s">
        <v>153</v>
      </c>
      <c r="BHN29" s="170" t="s">
        <v>150</v>
      </c>
      <c r="BHO29" s="170">
        <v>2</v>
      </c>
      <c r="BHP29" s="170">
        <v>69.72</v>
      </c>
      <c r="BHQ29" s="170">
        <f>ROUNDDOWN(BHP29*($I$10+1),2)</f>
        <v>352.08</v>
      </c>
      <c r="BHR29" s="170">
        <f>BHO29*BHQ29</f>
        <v>704.16</v>
      </c>
      <c r="BHS29" s="170" t="s">
        <v>151</v>
      </c>
      <c r="BHT29" s="170" t="s">
        <v>152</v>
      </c>
      <c r="BHU29" s="170" t="s">
        <v>153</v>
      </c>
      <c r="BHV29" s="170" t="s">
        <v>150</v>
      </c>
      <c r="BHW29" s="170">
        <v>2</v>
      </c>
      <c r="BHX29" s="170">
        <v>69.72</v>
      </c>
      <c r="BHY29" s="170">
        <f>ROUNDDOWN(BHX29*($I$10+1),2)</f>
        <v>352.08</v>
      </c>
      <c r="BHZ29" s="170">
        <f>BHW29*BHY29</f>
        <v>704.16</v>
      </c>
      <c r="BIA29" s="170" t="s">
        <v>151</v>
      </c>
      <c r="BIB29" s="170" t="s">
        <v>152</v>
      </c>
      <c r="BIC29" s="170" t="s">
        <v>153</v>
      </c>
      <c r="BID29" s="170" t="s">
        <v>150</v>
      </c>
      <c r="BIE29" s="170">
        <v>2</v>
      </c>
      <c r="BIF29" s="170">
        <v>69.72</v>
      </c>
      <c r="BIG29" s="170">
        <f>ROUNDDOWN(BIF29*($I$10+1),2)</f>
        <v>352.08</v>
      </c>
      <c r="BIH29" s="170">
        <f>BIE29*BIG29</f>
        <v>704.16</v>
      </c>
      <c r="BII29" s="170" t="s">
        <v>151</v>
      </c>
      <c r="BIJ29" s="170" t="s">
        <v>152</v>
      </c>
      <c r="BIK29" s="170" t="s">
        <v>153</v>
      </c>
      <c r="BIL29" s="170" t="s">
        <v>150</v>
      </c>
      <c r="BIM29" s="170">
        <v>2</v>
      </c>
      <c r="BIN29" s="170">
        <v>69.72</v>
      </c>
      <c r="BIO29" s="170">
        <f>ROUNDDOWN(BIN29*($I$10+1),2)</f>
        <v>352.08</v>
      </c>
      <c r="BIP29" s="170">
        <f>BIM29*BIO29</f>
        <v>704.16</v>
      </c>
      <c r="BIQ29" s="170" t="s">
        <v>151</v>
      </c>
      <c r="BIR29" s="170" t="s">
        <v>152</v>
      </c>
      <c r="BIS29" s="170" t="s">
        <v>153</v>
      </c>
      <c r="BIT29" s="170" t="s">
        <v>150</v>
      </c>
      <c r="BIU29" s="170">
        <v>2</v>
      </c>
      <c r="BIV29" s="170">
        <v>69.72</v>
      </c>
      <c r="BIW29" s="170">
        <f>ROUNDDOWN(BIV29*($I$10+1),2)</f>
        <v>352.08</v>
      </c>
      <c r="BIX29" s="170">
        <f>BIU29*BIW29</f>
        <v>704.16</v>
      </c>
      <c r="BIY29" s="170" t="s">
        <v>151</v>
      </c>
      <c r="BIZ29" s="170" t="s">
        <v>152</v>
      </c>
      <c r="BJA29" s="170" t="s">
        <v>153</v>
      </c>
      <c r="BJB29" s="170" t="s">
        <v>150</v>
      </c>
      <c r="BJC29" s="170">
        <v>2</v>
      </c>
      <c r="BJD29" s="170">
        <v>69.72</v>
      </c>
      <c r="BJE29" s="170">
        <f>ROUNDDOWN(BJD29*($I$10+1),2)</f>
        <v>352.08</v>
      </c>
      <c r="BJF29" s="170">
        <f>BJC29*BJE29</f>
        <v>704.16</v>
      </c>
      <c r="BJG29" s="170" t="s">
        <v>151</v>
      </c>
      <c r="BJH29" s="170" t="s">
        <v>152</v>
      </c>
      <c r="BJI29" s="170" t="s">
        <v>153</v>
      </c>
      <c r="BJJ29" s="170" t="s">
        <v>150</v>
      </c>
      <c r="BJK29" s="170">
        <v>2</v>
      </c>
      <c r="BJL29" s="170">
        <v>69.72</v>
      </c>
      <c r="BJM29" s="170">
        <f>ROUNDDOWN(BJL29*($I$10+1),2)</f>
        <v>352.08</v>
      </c>
      <c r="BJN29" s="170">
        <f>BJK29*BJM29</f>
        <v>704.16</v>
      </c>
      <c r="BJO29" s="170" t="s">
        <v>151</v>
      </c>
      <c r="BJP29" s="170" t="s">
        <v>152</v>
      </c>
      <c r="BJQ29" s="170" t="s">
        <v>153</v>
      </c>
      <c r="BJR29" s="170" t="s">
        <v>150</v>
      </c>
      <c r="BJS29" s="170">
        <v>2</v>
      </c>
      <c r="BJT29" s="170">
        <v>69.72</v>
      </c>
      <c r="BJU29" s="170">
        <f>ROUNDDOWN(BJT29*($I$10+1),2)</f>
        <v>352.08</v>
      </c>
      <c r="BJV29" s="170">
        <f>BJS29*BJU29</f>
        <v>704.16</v>
      </c>
      <c r="BJW29" s="170" t="s">
        <v>151</v>
      </c>
      <c r="BJX29" s="170" t="s">
        <v>152</v>
      </c>
      <c r="BJY29" s="170" t="s">
        <v>153</v>
      </c>
      <c r="BJZ29" s="170" t="s">
        <v>150</v>
      </c>
      <c r="BKA29" s="170">
        <v>2</v>
      </c>
      <c r="BKB29" s="170">
        <v>69.72</v>
      </c>
      <c r="BKC29" s="170">
        <f>ROUNDDOWN(BKB29*($I$10+1),2)</f>
        <v>352.08</v>
      </c>
      <c r="BKD29" s="170">
        <f>BKA29*BKC29</f>
        <v>704.16</v>
      </c>
      <c r="BKE29" s="170" t="s">
        <v>151</v>
      </c>
      <c r="BKF29" s="170" t="s">
        <v>152</v>
      </c>
      <c r="BKG29" s="170" t="s">
        <v>153</v>
      </c>
      <c r="BKH29" s="170" t="s">
        <v>150</v>
      </c>
      <c r="BKI29" s="170">
        <v>2</v>
      </c>
      <c r="BKJ29" s="170">
        <v>69.72</v>
      </c>
      <c r="BKK29" s="170">
        <f>ROUNDDOWN(BKJ29*($I$10+1),2)</f>
        <v>352.08</v>
      </c>
      <c r="BKL29" s="170">
        <f>BKI29*BKK29</f>
        <v>704.16</v>
      </c>
      <c r="BKM29" s="170" t="s">
        <v>151</v>
      </c>
      <c r="BKN29" s="170" t="s">
        <v>152</v>
      </c>
      <c r="BKO29" s="170" t="s">
        <v>153</v>
      </c>
      <c r="BKP29" s="170" t="s">
        <v>150</v>
      </c>
      <c r="BKQ29" s="170">
        <v>2</v>
      </c>
      <c r="BKR29" s="170">
        <v>69.72</v>
      </c>
      <c r="BKS29" s="170">
        <f>ROUNDDOWN(BKR29*($I$10+1),2)</f>
        <v>352.08</v>
      </c>
      <c r="BKT29" s="170">
        <f>BKQ29*BKS29</f>
        <v>704.16</v>
      </c>
      <c r="BKU29" s="170" t="s">
        <v>151</v>
      </c>
      <c r="BKV29" s="170" t="s">
        <v>152</v>
      </c>
      <c r="BKW29" s="170" t="s">
        <v>153</v>
      </c>
      <c r="BKX29" s="170" t="s">
        <v>150</v>
      </c>
      <c r="BKY29" s="170">
        <v>2</v>
      </c>
      <c r="BKZ29" s="170">
        <v>69.72</v>
      </c>
      <c r="BLA29" s="170">
        <f>ROUNDDOWN(BKZ29*($I$10+1),2)</f>
        <v>352.08</v>
      </c>
      <c r="BLB29" s="170">
        <f>BKY29*BLA29</f>
        <v>704.16</v>
      </c>
      <c r="BLC29" s="170" t="s">
        <v>151</v>
      </c>
      <c r="BLD29" s="170" t="s">
        <v>152</v>
      </c>
      <c r="BLE29" s="170" t="s">
        <v>153</v>
      </c>
      <c r="BLF29" s="170" t="s">
        <v>150</v>
      </c>
      <c r="BLG29" s="170">
        <v>2</v>
      </c>
      <c r="BLH29" s="170">
        <v>69.72</v>
      </c>
      <c r="BLI29" s="170">
        <f>ROUNDDOWN(BLH29*($I$10+1),2)</f>
        <v>352.08</v>
      </c>
      <c r="BLJ29" s="170">
        <f>BLG29*BLI29</f>
        <v>704.16</v>
      </c>
      <c r="BLK29" s="170" t="s">
        <v>151</v>
      </c>
      <c r="BLL29" s="170" t="s">
        <v>152</v>
      </c>
      <c r="BLM29" s="170" t="s">
        <v>153</v>
      </c>
      <c r="BLN29" s="170" t="s">
        <v>150</v>
      </c>
      <c r="BLO29" s="170">
        <v>2</v>
      </c>
      <c r="BLP29" s="170">
        <v>69.72</v>
      </c>
      <c r="BLQ29" s="170">
        <f>ROUNDDOWN(BLP29*($I$10+1),2)</f>
        <v>352.08</v>
      </c>
      <c r="BLR29" s="170">
        <f>BLO29*BLQ29</f>
        <v>704.16</v>
      </c>
      <c r="BLS29" s="170" t="s">
        <v>151</v>
      </c>
      <c r="BLT29" s="170" t="s">
        <v>152</v>
      </c>
      <c r="BLU29" s="170" t="s">
        <v>153</v>
      </c>
      <c r="BLV29" s="170" t="s">
        <v>150</v>
      </c>
      <c r="BLW29" s="170">
        <v>2</v>
      </c>
      <c r="BLX29" s="170">
        <v>69.72</v>
      </c>
      <c r="BLY29" s="170">
        <f>ROUNDDOWN(BLX29*($I$10+1),2)</f>
        <v>352.08</v>
      </c>
      <c r="BLZ29" s="170">
        <f>BLW29*BLY29</f>
        <v>704.16</v>
      </c>
      <c r="BMA29" s="170" t="s">
        <v>151</v>
      </c>
      <c r="BMB29" s="170" t="s">
        <v>152</v>
      </c>
      <c r="BMC29" s="170" t="s">
        <v>153</v>
      </c>
      <c r="BMD29" s="170" t="s">
        <v>150</v>
      </c>
      <c r="BME29" s="170">
        <v>2</v>
      </c>
      <c r="BMF29" s="170">
        <v>69.72</v>
      </c>
      <c r="BMG29" s="170">
        <f>ROUNDDOWN(BMF29*($I$10+1),2)</f>
        <v>352.08</v>
      </c>
      <c r="BMH29" s="170">
        <f>BME29*BMG29</f>
        <v>704.16</v>
      </c>
      <c r="BMI29" s="170" t="s">
        <v>151</v>
      </c>
      <c r="BMJ29" s="170" t="s">
        <v>152</v>
      </c>
      <c r="BMK29" s="170" t="s">
        <v>153</v>
      </c>
      <c r="BML29" s="170" t="s">
        <v>150</v>
      </c>
      <c r="BMM29" s="170">
        <v>2</v>
      </c>
      <c r="BMN29" s="170">
        <v>69.72</v>
      </c>
      <c r="BMO29" s="170">
        <f>ROUNDDOWN(BMN29*($I$10+1),2)</f>
        <v>352.08</v>
      </c>
      <c r="BMP29" s="170">
        <f>BMM29*BMO29</f>
        <v>704.16</v>
      </c>
      <c r="BMQ29" s="170" t="s">
        <v>151</v>
      </c>
      <c r="BMR29" s="170" t="s">
        <v>152</v>
      </c>
      <c r="BMS29" s="170" t="s">
        <v>153</v>
      </c>
      <c r="BMT29" s="170" t="s">
        <v>150</v>
      </c>
      <c r="BMU29" s="170">
        <v>2</v>
      </c>
      <c r="BMV29" s="170">
        <v>69.72</v>
      </c>
      <c r="BMW29" s="170">
        <f>ROUNDDOWN(BMV29*($I$10+1),2)</f>
        <v>352.08</v>
      </c>
      <c r="BMX29" s="170">
        <f>BMU29*BMW29</f>
        <v>704.16</v>
      </c>
      <c r="BMY29" s="170" t="s">
        <v>151</v>
      </c>
      <c r="BMZ29" s="170" t="s">
        <v>152</v>
      </c>
      <c r="BNA29" s="170" t="s">
        <v>153</v>
      </c>
      <c r="BNB29" s="170" t="s">
        <v>150</v>
      </c>
      <c r="BNC29" s="170">
        <v>2</v>
      </c>
      <c r="BND29" s="170">
        <v>69.72</v>
      </c>
      <c r="BNE29" s="170">
        <f>ROUNDDOWN(BND29*($I$10+1),2)</f>
        <v>352.08</v>
      </c>
      <c r="BNF29" s="170">
        <f>BNC29*BNE29</f>
        <v>704.16</v>
      </c>
      <c r="BNG29" s="170" t="s">
        <v>151</v>
      </c>
      <c r="BNH29" s="170" t="s">
        <v>152</v>
      </c>
      <c r="BNI29" s="170" t="s">
        <v>153</v>
      </c>
      <c r="BNJ29" s="170" t="s">
        <v>150</v>
      </c>
      <c r="BNK29" s="170">
        <v>2</v>
      </c>
      <c r="BNL29" s="170">
        <v>69.72</v>
      </c>
      <c r="BNM29" s="170">
        <f>ROUNDDOWN(BNL29*($I$10+1),2)</f>
        <v>352.08</v>
      </c>
      <c r="BNN29" s="170">
        <f>BNK29*BNM29</f>
        <v>704.16</v>
      </c>
      <c r="BNO29" s="170" t="s">
        <v>151</v>
      </c>
      <c r="BNP29" s="170" t="s">
        <v>152</v>
      </c>
      <c r="BNQ29" s="170" t="s">
        <v>153</v>
      </c>
      <c r="BNR29" s="170" t="s">
        <v>150</v>
      </c>
      <c r="BNS29" s="170">
        <v>2</v>
      </c>
      <c r="BNT29" s="170">
        <v>69.72</v>
      </c>
      <c r="BNU29" s="170">
        <f>ROUNDDOWN(BNT29*($I$10+1),2)</f>
        <v>352.08</v>
      </c>
      <c r="BNV29" s="170">
        <f>BNS29*BNU29</f>
        <v>704.16</v>
      </c>
      <c r="BNW29" s="170" t="s">
        <v>151</v>
      </c>
      <c r="BNX29" s="170" t="s">
        <v>152</v>
      </c>
      <c r="BNY29" s="170" t="s">
        <v>153</v>
      </c>
      <c r="BNZ29" s="170" t="s">
        <v>150</v>
      </c>
      <c r="BOA29" s="170">
        <v>2</v>
      </c>
      <c r="BOB29" s="170">
        <v>69.72</v>
      </c>
      <c r="BOC29" s="170">
        <f>ROUNDDOWN(BOB29*($I$10+1),2)</f>
        <v>352.08</v>
      </c>
      <c r="BOD29" s="170">
        <f>BOA29*BOC29</f>
        <v>704.16</v>
      </c>
      <c r="BOE29" s="170" t="s">
        <v>151</v>
      </c>
      <c r="BOF29" s="170" t="s">
        <v>152</v>
      </c>
      <c r="BOG29" s="170" t="s">
        <v>153</v>
      </c>
      <c r="BOH29" s="170" t="s">
        <v>150</v>
      </c>
      <c r="BOI29" s="170">
        <v>2</v>
      </c>
      <c r="BOJ29" s="170">
        <v>69.72</v>
      </c>
      <c r="BOK29" s="170">
        <f>ROUNDDOWN(BOJ29*($I$10+1),2)</f>
        <v>352.08</v>
      </c>
      <c r="BOL29" s="170">
        <f>BOI29*BOK29</f>
        <v>704.16</v>
      </c>
      <c r="BOM29" s="170" t="s">
        <v>151</v>
      </c>
      <c r="BON29" s="170" t="s">
        <v>152</v>
      </c>
      <c r="BOO29" s="170" t="s">
        <v>153</v>
      </c>
      <c r="BOP29" s="170" t="s">
        <v>150</v>
      </c>
      <c r="BOQ29" s="170">
        <v>2</v>
      </c>
      <c r="BOR29" s="170">
        <v>69.72</v>
      </c>
      <c r="BOS29" s="170">
        <f>ROUNDDOWN(BOR29*($I$10+1),2)</f>
        <v>352.08</v>
      </c>
      <c r="BOT29" s="170">
        <f>BOQ29*BOS29</f>
        <v>704.16</v>
      </c>
      <c r="BOU29" s="170" t="s">
        <v>151</v>
      </c>
      <c r="BOV29" s="170" t="s">
        <v>152</v>
      </c>
      <c r="BOW29" s="170" t="s">
        <v>153</v>
      </c>
      <c r="BOX29" s="170" t="s">
        <v>150</v>
      </c>
      <c r="BOY29" s="170">
        <v>2</v>
      </c>
      <c r="BOZ29" s="170">
        <v>69.72</v>
      </c>
      <c r="BPA29" s="170">
        <f>ROUNDDOWN(BOZ29*($I$10+1),2)</f>
        <v>352.08</v>
      </c>
      <c r="BPB29" s="170">
        <f>BOY29*BPA29</f>
        <v>704.16</v>
      </c>
      <c r="BPC29" s="170" t="s">
        <v>151</v>
      </c>
      <c r="BPD29" s="170" t="s">
        <v>152</v>
      </c>
      <c r="BPE29" s="170" t="s">
        <v>153</v>
      </c>
      <c r="BPF29" s="170" t="s">
        <v>150</v>
      </c>
      <c r="BPG29" s="170">
        <v>2</v>
      </c>
      <c r="BPH29" s="170">
        <v>69.72</v>
      </c>
      <c r="BPI29" s="170">
        <f>ROUNDDOWN(BPH29*($I$10+1),2)</f>
        <v>352.08</v>
      </c>
      <c r="BPJ29" s="170">
        <f>BPG29*BPI29</f>
        <v>704.16</v>
      </c>
      <c r="BPK29" s="170" t="s">
        <v>151</v>
      </c>
      <c r="BPL29" s="170" t="s">
        <v>152</v>
      </c>
      <c r="BPM29" s="170" t="s">
        <v>153</v>
      </c>
      <c r="BPN29" s="170" t="s">
        <v>150</v>
      </c>
      <c r="BPO29" s="170">
        <v>2</v>
      </c>
      <c r="BPP29" s="170">
        <v>69.72</v>
      </c>
      <c r="BPQ29" s="170">
        <f>ROUNDDOWN(BPP29*($I$10+1),2)</f>
        <v>352.08</v>
      </c>
      <c r="BPR29" s="170">
        <f>BPO29*BPQ29</f>
        <v>704.16</v>
      </c>
      <c r="BPS29" s="170" t="s">
        <v>151</v>
      </c>
      <c r="BPT29" s="170" t="s">
        <v>152</v>
      </c>
      <c r="BPU29" s="170" t="s">
        <v>153</v>
      </c>
      <c r="BPV29" s="170" t="s">
        <v>150</v>
      </c>
      <c r="BPW29" s="170">
        <v>2</v>
      </c>
      <c r="BPX29" s="170">
        <v>69.72</v>
      </c>
      <c r="BPY29" s="170">
        <f>ROUNDDOWN(BPX29*($I$10+1),2)</f>
        <v>352.08</v>
      </c>
      <c r="BPZ29" s="170">
        <f>BPW29*BPY29</f>
        <v>704.16</v>
      </c>
      <c r="BQA29" s="170" t="s">
        <v>151</v>
      </c>
      <c r="BQB29" s="170" t="s">
        <v>152</v>
      </c>
      <c r="BQC29" s="170" t="s">
        <v>153</v>
      </c>
      <c r="BQD29" s="170" t="s">
        <v>150</v>
      </c>
      <c r="BQE29" s="170">
        <v>2</v>
      </c>
      <c r="BQF29" s="170">
        <v>69.72</v>
      </c>
      <c r="BQG29" s="170">
        <f>ROUNDDOWN(BQF29*($I$10+1),2)</f>
        <v>352.08</v>
      </c>
      <c r="BQH29" s="170">
        <f>BQE29*BQG29</f>
        <v>704.16</v>
      </c>
      <c r="BQI29" s="170" t="s">
        <v>151</v>
      </c>
      <c r="BQJ29" s="170" t="s">
        <v>152</v>
      </c>
      <c r="BQK29" s="170" t="s">
        <v>153</v>
      </c>
      <c r="BQL29" s="170" t="s">
        <v>150</v>
      </c>
      <c r="BQM29" s="170">
        <v>2</v>
      </c>
      <c r="BQN29" s="170">
        <v>69.72</v>
      </c>
      <c r="BQO29" s="170">
        <f>ROUNDDOWN(BQN29*($I$10+1),2)</f>
        <v>352.08</v>
      </c>
      <c r="BQP29" s="170">
        <f>BQM29*BQO29</f>
        <v>704.16</v>
      </c>
      <c r="BQQ29" s="170" t="s">
        <v>151</v>
      </c>
      <c r="BQR29" s="170" t="s">
        <v>152</v>
      </c>
      <c r="BQS29" s="170" t="s">
        <v>153</v>
      </c>
      <c r="BQT29" s="170" t="s">
        <v>150</v>
      </c>
      <c r="BQU29" s="170">
        <v>2</v>
      </c>
      <c r="BQV29" s="170">
        <v>69.72</v>
      </c>
      <c r="BQW29" s="170">
        <f>ROUNDDOWN(BQV29*($I$10+1),2)</f>
        <v>352.08</v>
      </c>
      <c r="BQX29" s="170">
        <f>BQU29*BQW29</f>
        <v>704.16</v>
      </c>
      <c r="BQY29" s="170" t="s">
        <v>151</v>
      </c>
      <c r="BQZ29" s="170" t="s">
        <v>152</v>
      </c>
      <c r="BRA29" s="170" t="s">
        <v>153</v>
      </c>
      <c r="BRB29" s="170" t="s">
        <v>150</v>
      </c>
      <c r="BRC29" s="170">
        <v>2</v>
      </c>
      <c r="BRD29" s="170">
        <v>69.72</v>
      </c>
      <c r="BRE29" s="170">
        <f>ROUNDDOWN(BRD29*($I$10+1),2)</f>
        <v>352.08</v>
      </c>
      <c r="BRF29" s="170">
        <f>BRC29*BRE29</f>
        <v>704.16</v>
      </c>
      <c r="BRG29" s="170" t="s">
        <v>151</v>
      </c>
      <c r="BRH29" s="170" t="s">
        <v>152</v>
      </c>
      <c r="BRI29" s="170" t="s">
        <v>153</v>
      </c>
      <c r="BRJ29" s="170" t="s">
        <v>150</v>
      </c>
      <c r="BRK29" s="170">
        <v>2</v>
      </c>
      <c r="BRL29" s="170">
        <v>69.72</v>
      </c>
      <c r="BRM29" s="170">
        <f>ROUNDDOWN(BRL29*($I$10+1),2)</f>
        <v>352.08</v>
      </c>
      <c r="BRN29" s="170">
        <f>BRK29*BRM29</f>
        <v>704.16</v>
      </c>
      <c r="BRO29" s="170" t="s">
        <v>151</v>
      </c>
      <c r="BRP29" s="170" t="s">
        <v>152</v>
      </c>
      <c r="BRQ29" s="170" t="s">
        <v>153</v>
      </c>
      <c r="BRR29" s="170" t="s">
        <v>150</v>
      </c>
      <c r="BRS29" s="170">
        <v>2</v>
      </c>
      <c r="BRT29" s="170">
        <v>69.72</v>
      </c>
      <c r="BRU29" s="170">
        <f>ROUNDDOWN(BRT29*($I$10+1),2)</f>
        <v>352.08</v>
      </c>
      <c r="BRV29" s="170">
        <f>BRS29*BRU29</f>
        <v>704.16</v>
      </c>
      <c r="BRW29" s="170" t="s">
        <v>151</v>
      </c>
      <c r="BRX29" s="170" t="s">
        <v>152</v>
      </c>
      <c r="BRY29" s="170" t="s">
        <v>153</v>
      </c>
      <c r="BRZ29" s="170" t="s">
        <v>150</v>
      </c>
      <c r="BSA29" s="170">
        <v>2</v>
      </c>
      <c r="BSB29" s="170">
        <v>69.72</v>
      </c>
      <c r="BSC29" s="170">
        <f>ROUNDDOWN(BSB29*($I$10+1),2)</f>
        <v>352.08</v>
      </c>
      <c r="BSD29" s="170">
        <f>BSA29*BSC29</f>
        <v>704.16</v>
      </c>
      <c r="BSE29" s="170" t="s">
        <v>151</v>
      </c>
      <c r="BSF29" s="170" t="s">
        <v>152</v>
      </c>
      <c r="BSG29" s="170" t="s">
        <v>153</v>
      </c>
      <c r="BSH29" s="170" t="s">
        <v>150</v>
      </c>
      <c r="BSI29" s="170">
        <v>2</v>
      </c>
      <c r="BSJ29" s="170">
        <v>69.72</v>
      </c>
      <c r="BSK29" s="170">
        <f>ROUNDDOWN(BSJ29*($I$10+1),2)</f>
        <v>352.08</v>
      </c>
      <c r="BSL29" s="170">
        <f>BSI29*BSK29</f>
        <v>704.16</v>
      </c>
      <c r="BSM29" s="170" t="s">
        <v>151</v>
      </c>
      <c r="BSN29" s="170" t="s">
        <v>152</v>
      </c>
      <c r="BSO29" s="170" t="s">
        <v>153</v>
      </c>
      <c r="BSP29" s="170" t="s">
        <v>150</v>
      </c>
      <c r="BSQ29" s="170">
        <v>2</v>
      </c>
      <c r="BSR29" s="170">
        <v>69.72</v>
      </c>
      <c r="BSS29" s="170">
        <f>ROUNDDOWN(BSR29*($I$10+1),2)</f>
        <v>352.08</v>
      </c>
      <c r="BST29" s="170">
        <f>BSQ29*BSS29</f>
        <v>704.16</v>
      </c>
      <c r="BSU29" s="170" t="s">
        <v>151</v>
      </c>
      <c r="BSV29" s="170" t="s">
        <v>152</v>
      </c>
      <c r="BSW29" s="170" t="s">
        <v>153</v>
      </c>
      <c r="BSX29" s="170" t="s">
        <v>150</v>
      </c>
      <c r="BSY29" s="170">
        <v>2</v>
      </c>
      <c r="BSZ29" s="170">
        <v>69.72</v>
      </c>
      <c r="BTA29" s="170">
        <f>ROUNDDOWN(BSZ29*($I$10+1),2)</f>
        <v>352.08</v>
      </c>
      <c r="BTB29" s="170">
        <f>BSY29*BTA29</f>
        <v>704.16</v>
      </c>
      <c r="BTC29" s="170" t="s">
        <v>151</v>
      </c>
      <c r="BTD29" s="170" t="s">
        <v>152</v>
      </c>
      <c r="BTE29" s="170" t="s">
        <v>153</v>
      </c>
      <c r="BTF29" s="170" t="s">
        <v>150</v>
      </c>
      <c r="BTG29" s="170">
        <v>2</v>
      </c>
      <c r="BTH29" s="170">
        <v>69.72</v>
      </c>
      <c r="BTI29" s="170">
        <f>ROUNDDOWN(BTH29*($I$10+1),2)</f>
        <v>352.08</v>
      </c>
      <c r="BTJ29" s="170">
        <f>BTG29*BTI29</f>
        <v>704.16</v>
      </c>
      <c r="BTK29" s="170" t="s">
        <v>151</v>
      </c>
      <c r="BTL29" s="170" t="s">
        <v>152</v>
      </c>
      <c r="BTM29" s="170" t="s">
        <v>153</v>
      </c>
      <c r="BTN29" s="170" t="s">
        <v>150</v>
      </c>
      <c r="BTO29" s="170">
        <v>2</v>
      </c>
      <c r="BTP29" s="170">
        <v>69.72</v>
      </c>
      <c r="BTQ29" s="170">
        <f>ROUNDDOWN(BTP29*($I$10+1),2)</f>
        <v>352.08</v>
      </c>
      <c r="BTR29" s="170">
        <f>BTO29*BTQ29</f>
        <v>704.16</v>
      </c>
      <c r="BTS29" s="170" t="s">
        <v>151</v>
      </c>
      <c r="BTT29" s="170" t="s">
        <v>152</v>
      </c>
      <c r="BTU29" s="170" t="s">
        <v>153</v>
      </c>
      <c r="BTV29" s="170" t="s">
        <v>150</v>
      </c>
      <c r="BTW29" s="170">
        <v>2</v>
      </c>
      <c r="BTX29" s="170">
        <v>69.72</v>
      </c>
      <c r="BTY29" s="170">
        <f>ROUNDDOWN(BTX29*($I$10+1),2)</f>
        <v>352.08</v>
      </c>
      <c r="BTZ29" s="170">
        <f>BTW29*BTY29</f>
        <v>704.16</v>
      </c>
      <c r="BUA29" s="170" t="s">
        <v>151</v>
      </c>
      <c r="BUB29" s="170" t="s">
        <v>152</v>
      </c>
      <c r="BUC29" s="170" t="s">
        <v>153</v>
      </c>
      <c r="BUD29" s="170" t="s">
        <v>150</v>
      </c>
      <c r="BUE29" s="170">
        <v>2</v>
      </c>
      <c r="BUF29" s="170">
        <v>69.72</v>
      </c>
      <c r="BUG29" s="170">
        <f>ROUNDDOWN(BUF29*($I$10+1),2)</f>
        <v>352.08</v>
      </c>
      <c r="BUH29" s="170">
        <f>BUE29*BUG29</f>
        <v>704.16</v>
      </c>
      <c r="BUI29" s="170" t="s">
        <v>151</v>
      </c>
      <c r="BUJ29" s="170" t="s">
        <v>152</v>
      </c>
      <c r="BUK29" s="170" t="s">
        <v>153</v>
      </c>
      <c r="BUL29" s="170" t="s">
        <v>150</v>
      </c>
      <c r="BUM29" s="170">
        <v>2</v>
      </c>
      <c r="BUN29" s="170">
        <v>69.72</v>
      </c>
      <c r="BUO29" s="170">
        <f>ROUNDDOWN(BUN29*($I$10+1),2)</f>
        <v>352.08</v>
      </c>
      <c r="BUP29" s="170">
        <f>BUM29*BUO29</f>
        <v>704.16</v>
      </c>
      <c r="BUQ29" s="170" t="s">
        <v>151</v>
      </c>
      <c r="BUR29" s="170" t="s">
        <v>152</v>
      </c>
      <c r="BUS29" s="170" t="s">
        <v>153</v>
      </c>
      <c r="BUT29" s="170" t="s">
        <v>150</v>
      </c>
      <c r="BUU29" s="170">
        <v>2</v>
      </c>
      <c r="BUV29" s="170">
        <v>69.72</v>
      </c>
      <c r="BUW29" s="170">
        <f>ROUNDDOWN(BUV29*($I$10+1),2)</f>
        <v>352.08</v>
      </c>
      <c r="BUX29" s="170">
        <f>BUU29*BUW29</f>
        <v>704.16</v>
      </c>
      <c r="BUY29" s="170" t="s">
        <v>151</v>
      </c>
      <c r="BUZ29" s="170" t="s">
        <v>152</v>
      </c>
      <c r="BVA29" s="170" t="s">
        <v>153</v>
      </c>
      <c r="BVB29" s="170" t="s">
        <v>150</v>
      </c>
      <c r="BVC29" s="170">
        <v>2</v>
      </c>
      <c r="BVD29" s="170">
        <v>69.72</v>
      </c>
      <c r="BVE29" s="170">
        <f>ROUNDDOWN(BVD29*($I$10+1),2)</f>
        <v>352.08</v>
      </c>
      <c r="BVF29" s="170">
        <f>BVC29*BVE29</f>
        <v>704.16</v>
      </c>
      <c r="BVG29" s="170" t="s">
        <v>151</v>
      </c>
      <c r="BVH29" s="170" t="s">
        <v>152</v>
      </c>
      <c r="BVI29" s="170" t="s">
        <v>153</v>
      </c>
      <c r="BVJ29" s="170" t="s">
        <v>150</v>
      </c>
      <c r="BVK29" s="170">
        <v>2</v>
      </c>
      <c r="BVL29" s="170">
        <v>69.72</v>
      </c>
      <c r="BVM29" s="170">
        <f>ROUNDDOWN(BVL29*($I$10+1),2)</f>
        <v>352.08</v>
      </c>
      <c r="BVN29" s="170">
        <f>BVK29*BVM29</f>
        <v>704.16</v>
      </c>
      <c r="BVO29" s="170" t="s">
        <v>151</v>
      </c>
      <c r="BVP29" s="170" t="s">
        <v>152</v>
      </c>
      <c r="BVQ29" s="170" t="s">
        <v>153</v>
      </c>
      <c r="BVR29" s="170" t="s">
        <v>150</v>
      </c>
      <c r="BVS29" s="170">
        <v>2</v>
      </c>
      <c r="BVT29" s="170">
        <v>69.72</v>
      </c>
      <c r="BVU29" s="170">
        <f>ROUNDDOWN(BVT29*($I$10+1),2)</f>
        <v>352.08</v>
      </c>
      <c r="BVV29" s="170">
        <f>BVS29*BVU29</f>
        <v>704.16</v>
      </c>
      <c r="BVW29" s="170" t="s">
        <v>151</v>
      </c>
      <c r="BVX29" s="170" t="s">
        <v>152</v>
      </c>
      <c r="BVY29" s="170" t="s">
        <v>153</v>
      </c>
      <c r="BVZ29" s="170" t="s">
        <v>150</v>
      </c>
      <c r="BWA29" s="170">
        <v>2</v>
      </c>
      <c r="BWB29" s="170">
        <v>69.72</v>
      </c>
      <c r="BWC29" s="170">
        <f>ROUNDDOWN(BWB29*($I$10+1),2)</f>
        <v>352.08</v>
      </c>
      <c r="BWD29" s="170">
        <f>BWA29*BWC29</f>
        <v>704.16</v>
      </c>
      <c r="BWE29" s="170" t="s">
        <v>151</v>
      </c>
      <c r="BWF29" s="170" t="s">
        <v>152</v>
      </c>
      <c r="BWG29" s="170" t="s">
        <v>153</v>
      </c>
      <c r="BWH29" s="170" t="s">
        <v>150</v>
      </c>
      <c r="BWI29" s="170">
        <v>2</v>
      </c>
      <c r="BWJ29" s="170">
        <v>69.72</v>
      </c>
      <c r="BWK29" s="170">
        <f>ROUNDDOWN(BWJ29*($I$10+1),2)</f>
        <v>352.08</v>
      </c>
      <c r="BWL29" s="170">
        <f>BWI29*BWK29</f>
        <v>704.16</v>
      </c>
      <c r="BWM29" s="170" t="s">
        <v>151</v>
      </c>
      <c r="BWN29" s="170" t="s">
        <v>152</v>
      </c>
      <c r="BWO29" s="170" t="s">
        <v>153</v>
      </c>
      <c r="BWP29" s="170" t="s">
        <v>150</v>
      </c>
      <c r="BWQ29" s="170">
        <v>2</v>
      </c>
      <c r="BWR29" s="170">
        <v>69.72</v>
      </c>
      <c r="BWS29" s="170">
        <f>ROUNDDOWN(BWR29*($I$10+1),2)</f>
        <v>352.08</v>
      </c>
      <c r="BWT29" s="170">
        <f>BWQ29*BWS29</f>
        <v>704.16</v>
      </c>
      <c r="BWU29" s="170" t="s">
        <v>151</v>
      </c>
      <c r="BWV29" s="170" t="s">
        <v>152</v>
      </c>
      <c r="BWW29" s="170" t="s">
        <v>153</v>
      </c>
      <c r="BWX29" s="170" t="s">
        <v>150</v>
      </c>
      <c r="BWY29" s="170">
        <v>2</v>
      </c>
      <c r="BWZ29" s="170">
        <v>69.72</v>
      </c>
      <c r="BXA29" s="170">
        <f>ROUNDDOWN(BWZ29*($I$10+1),2)</f>
        <v>352.08</v>
      </c>
      <c r="BXB29" s="170">
        <f>BWY29*BXA29</f>
        <v>704.16</v>
      </c>
      <c r="BXC29" s="170" t="s">
        <v>151</v>
      </c>
      <c r="BXD29" s="170" t="s">
        <v>152</v>
      </c>
      <c r="BXE29" s="170" t="s">
        <v>153</v>
      </c>
      <c r="BXF29" s="170" t="s">
        <v>150</v>
      </c>
      <c r="BXG29" s="170">
        <v>2</v>
      </c>
      <c r="BXH29" s="170">
        <v>69.72</v>
      </c>
      <c r="BXI29" s="170">
        <f>ROUNDDOWN(BXH29*($I$10+1),2)</f>
        <v>352.08</v>
      </c>
      <c r="BXJ29" s="170">
        <f>BXG29*BXI29</f>
        <v>704.16</v>
      </c>
      <c r="BXK29" s="170" t="s">
        <v>151</v>
      </c>
      <c r="BXL29" s="170" t="s">
        <v>152</v>
      </c>
      <c r="BXM29" s="170" t="s">
        <v>153</v>
      </c>
      <c r="BXN29" s="170" t="s">
        <v>150</v>
      </c>
      <c r="BXO29" s="170">
        <v>2</v>
      </c>
      <c r="BXP29" s="170">
        <v>69.72</v>
      </c>
      <c r="BXQ29" s="170">
        <f>ROUNDDOWN(BXP29*($I$10+1),2)</f>
        <v>352.08</v>
      </c>
      <c r="BXR29" s="170">
        <f>BXO29*BXQ29</f>
        <v>704.16</v>
      </c>
      <c r="BXS29" s="170" t="s">
        <v>151</v>
      </c>
      <c r="BXT29" s="170" t="s">
        <v>152</v>
      </c>
      <c r="BXU29" s="170" t="s">
        <v>153</v>
      </c>
      <c r="BXV29" s="170" t="s">
        <v>150</v>
      </c>
      <c r="BXW29" s="170">
        <v>2</v>
      </c>
      <c r="BXX29" s="170">
        <v>69.72</v>
      </c>
      <c r="BXY29" s="170">
        <f>ROUNDDOWN(BXX29*($I$10+1),2)</f>
        <v>352.08</v>
      </c>
      <c r="BXZ29" s="170">
        <f>BXW29*BXY29</f>
        <v>704.16</v>
      </c>
      <c r="BYA29" s="170" t="s">
        <v>151</v>
      </c>
      <c r="BYB29" s="170" t="s">
        <v>152</v>
      </c>
      <c r="BYC29" s="170" t="s">
        <v>153</v>
      </c>
      <c r="BYD29" s="170" t="s">
        <v>150</v>
      </c>
      <c r="BYE29" s="170">
        <v>2</v>
      </c>
      <c r="BYF29" s="170">
        <v>69.72</v>
      </c>
      <c r="BYG29" s="170">
        <f>ROUNDDOWN(BYF29*($I$10+1),2)</f>
        <v>352.08</v>
      </c>
      <c r="BYH29" s="170">
        <f>BYE29*BYG29</f>
        <v>704.16</v>
      </c>
      <c r="BYI29" s="170" t="s">
        <v>151</v>
      </c>
      <c r="BYJ29" s="170" t="s">
        <v>152</v>
      </c>
      <c r="BYK29" s="170" t="s">
        <v>153</v>
      </c>
      <c r="BYL29" s="170" t="s">
        <v>150</v>
      </c>
      <c r="BYM29" s="170">
        <v>2</v>
      </c>
      <c r="BYN29" s="170">
        <v>69.72</v>
      </c>
      <c r="BYO29" s="170">
        <f>ROUNDDOWN(BYN29*($I$10+1),2)</f>
        <v>352.08</v>
      </c>
      <c r="BYP29" s="170">
        <f>BYM29*BYO29</f>
        <v>704.16</v>
      </c>
      <c r="BYQ29" s="170" t="s">
        <v>151</v>
      </c>
      <c r="BYR29" s="170" t="s">
        <v>152</v>
      </c>
      <c r="BYS29" s="170" t="s">
        <v>153</v>
      </c>
      <c r="BYT29" s="170" t="s">
        <v>150</v>
      </c>
      <c r="BYU29" s="170">
        <v>2</v>
      </c>
      <c r="BYV29" s="170">
        <v>69.72</v>
      </c>
      <c r="BYW29" s="170">
        <f>ROUNDDOWN(BYV29*($I$10+1),2)</f>
        <v>352.08</v>
      </c>
      <c r="BYX29" s="170">
        <f>BYU29*BYW29</f>
        <v>704.16</v>
      </c>
      <c r="BYY29" s="170" t="s">
        <v>151</v>
      </c>
      <c r="BYZ29" s="170" t="s">
        <v>152</v>
      </c>
      <c r="BZA29" s="170" t="s">
        <v>153</v>
      </c>
      <c r="BZB29" s="170" t="s">
        <v>150</v>
      </c>
      <c r="BZC29" s="170">
        <v>2</v>
      </c>
      <c r="BZD29" s="170">
        <v>69.72</v>
      </c>
      <c r="BZE29" s="170">
        <f>ROUNDDOWN(BZD29*($I$10+1),2)</f>
        <v>352.08</v>
      </c>
      <c r="BZF29" s="170">
        <f>BZC29*BZE29</f>
        <v>704.16</v>
      </c>
      <c r="BZG29" s="170" t="s">
        <v>151</v>
      </c>
      <c r="BZH29" s="170" t="s">
        <v>152</v>
      </c>
      <c r="BZI29" s="170" t="s">
        <v>153</v>
      </c>
      <c r="BZJ29" s="170" t="s">
        <v>150</v>
      </c>
      <c r="BZK29" s="170">
        <v>2</v>
      </c>
      <c r="BZL29" s="170">
        <v>69.72</v>
      </c>
      <c r="BZM29" s="170">
        <f>ROUNDDOWN(BZL29*($I$10+1),2)</f>
        <v>352.08</v>
      </c>
      <c r="BZN29" s="170">
        <f>BZK29*BZM29</f>
        <v>704.16</v>
      </c>
      <c r="BZO29" s="170" t="s">
        <v>151</v>
      </c>
      <c r="BZP29" s="170" t="s">
        <v>152</v>
      </c>
      <c r="BZQ29" s="170" t="s">
        <v>153</v>
      </c>
      <c r="BZR29" s="170" t="s">
        <v>150</v>
      </c>
      <c r="BZS29" s="170">
        <v>2</v>
      </c>
      <c r="BZT29" s="170">
        <v>69.72</v>
      </c>
      <c r="BZU29" s="170">
        <f>ROUNDDOWN(BZT29*($I$10+1),2)</f>
        <v>352.08</v>
      </c>
      <c r="BZV29" s="170">
        <f>BZS29*BZU29</f>
        <v>704.16</v>
      </c>
      <c r="BZW29" s="170" t="s">
        <v>151</v>
      </c>
      <c r="BZX29" s="170" t="s">
        <v>152</v>
      </c>
      <c r="BZY29" s="170" t="s">
        <v>153</v>
      </c>
      <c r="BZZ29" s="170" t="s">
        <v>150</v>
      </c>
      <c r="CAA29" s="170">
        <v>2</v>
      </c>
      <c r="CAB29" s="170">
        <v>69.72</v>
      </c>
      <c r="CAC29" s="170">
        <f>ROUNDDOWN(CAB29*($I$10+1),2)</f>
        <v>352.08</v>
      </c>
      <c r="CAD29" s="170">
        <f>CAA29*CAC29</f>
        <v>704.16</v>
      </c>
      <c r="CAE29" s="170" t="s">
        <v>151</v>
      </c>
      <c r="CAF29" s="170" t="s">
        <v>152</v>
      </c>
      <c r="CAG29" s="170" t="s">
        <v>153</v>
      </c>
      <c r="CAH29" s="170" t="s">
        <v>150</v>
      </c>
      <c r="CAI29" s="170">
        <v>2</v>
      </c>
      <c r="CAJ29" s="170">
        <v>69.72</v>
      </c>
      <c r="CAK29" s="170">
        <f>ROUNDDOWN(CAJ29*($I$10+1),2)</f>
        <v>352.08</v>
      </c>
      <c r="CAL29" s="170">
        <f>CAI29*CAK29</f>
        <v>704.16</v>
      </c>
      <c r="CAM29" s="170" t="s">
        <v>151</v>
      </c>
      <c r="CAN29" s="170" t="s">
        <v>152</v>
      </c>
      <c r="CAO29" s="170" t="s">
        <v>153</v>
      </c>
      <c r="CAP29" s="170" t="s">
        <v>150</v>
      </c>
      <c r="CAQ29" s="170">
        <v>2</v>
      </c>
      <c r="CAR29" s="170">
        <v>69.72</v>
      </c>
      <c r="CAS29" s="170">
        <f>ROUNDDOWN(CAR29*($I$10+1),2)</f>
        <v>352.08</v>
      </c>
      <c r="CAT29" s="170">
        <f>CAQ29*CAS29</f>
        <v>704.16</v>
      </c>
      <c r="CAU29" s="170" t="s">
        <v>151</v>
      </c>
      <c r="CAV29" s="170" t="s">
        <v>152</v>
      </c>
      <c r="CAW29" s="170" t="s">
        <v>153</v>
      </c>
      <c r="CAX29" s="170" t="s">
        <v>150</v>
      </c>
      <c r="CAY29" s="170">
        <v>2</v>
      </c>
      <c r="CAZ29" s="170">
        <v>69.72</v>
      </c>
      <c r="CBA29" s="170">
        <f>ROUNDDOWN(CAZ29*($I$10+1),2)</f>
        <v>352.08</v>
      </c>
      <c r="CBB29" s="170">
        <f>CAY29*CBA29</f>
        <v>704.16</v>
      </c>
      <c r="CBC29" s="170" t="s">
        <v>151</v>
      </c>
      <c r="CBD29" s="170" t="s">
        <v>152</v>
      </c>
      <c r="CBE29" s="170" t="s">
        <v>153</v>
      </c>
      <c r="CBF29" s="170" t="s">
        <v>150</v>
      </c>
      <c r="CBG29" s="170">
        <v>2</v>
      </c>
      <c r="CBH29" s="170">
        <v>69.72</v>
      </c>
      <c r="CBI29" s="170">
        <f>ROUNDDOWN(CBH29*($I$10+1),2)</f>
        <v>352.08</v>
      </c>
      <c r="CBJ29" s="170">
        <f>CBG29*CBI29</f>
        <v>704.16</v>
      </c>
      <c r="CBK29" s="170" t="s">
        <v>151</v>
      </c>
      <c r="CBL29" s="170" t="s">
        <v>152</v>
      </c>
      <c r="CBM29" s="170" t="s">
        <v>153</v>
      </c>
      <c r="CBN29" s="170" t="s">
        <v>150</v>
      </c>
      <c r="CBO29" s="170">
        <v>2</v>
      </c>
      <c r="CBP29" s="170">
        <v>69.72</v>
      </c>
      <c r="CBQ29" s="170">
        <f>ROUNDDOWN(CBP29*($I$10+1),2)</f>
        <v>352.08</v>
      </c>
      <c r="CBR29" s="170">
        <f>CBO29*CBQ29</f>
        <v>704.16</v>
      </c>
      <c r="CBS29" s="170" t="s">
        <v>151</v>
      </c>
      <c r="CBT29" s="170" t="s">
        <v>152</v>
      </c>
      <c r="CBU29" s="170" t="s">
        <v>153</v>
      </c>
      <c r="CBV29" s="170" t="s">
        <v>150</v>
      </c>
      <c r="CBW29" s="170">
        <v>2</v>
      </c>
      <c r="CBX29" s="170">
        <v>69.72</v>
      </c>
      <c r="CBY29" s="170">
        <f>ROUNDDOWN(CBX29*($I$10+1),2)</f>
        <v>352.08</v>
      </c>
      <c r="CBZ29" s="170">
        <f>CBW29*CBY29</f>
        <v>704.16</v>
      </c>
      <c r="CCA29" s="170" t="s">
        <v>151</v>
      </c>
      <c r="CCB29" s="170" t="s">
        <v>152</v>
      </c>
      <c r="CCC29" s="170" t="s">
        <v>153</v>
      </c>
      <c r="CCD29" s="170" t="s">
        <v>150</v>
      </c>
      <c r="CCE29" s="170">
        <v>2</v>
      </c>
      <c r="CCF29" s="170">
        <v>69.72</v>
      </c>
      <c r="CCG29" s="170">
        <f>ROUNDDOWN(CCF29*($I$10+1),2)</f>
        <v>352.08</v>
      </c>
      <c r="CCH29" s="170">
        <f>CCE29*CCG29</f>
        <v>704.16</v>
      </c>
      <c r="CCI29" s="170" t="s">
        <v>151</v>
      </c>
      <c r="CCJ29" s="170" t="s">
        <v>152</v>
      </c>
      <c r="CCK29" s="170" t="s">
        <v>153</v>
      </c>
      <c r="CCL29" s="170" t="s">
        <v>150</v>
      </c>
      <c r="CCM29" s="170">
        <v>2</v>
      </c>
      <c r="CCN29" s="170">
        <v>69.72</v>
      </c>
      <c r="CCO29" s="170">
        <f>ROUNDDOWN(CCN29*($I$10+1),2)</f>
        <v>352.08</v>
      </c>
      <c r="CCP29" s="170">
        <f>CCM29*CCO29</f>
        <v>704.16</v>
      </c>
      <c r="CCQ29" s="170" t="s">
        <v>151</v>
      </c>
      <c r="CCR29" s="170" t="s">
        <v>152</v>
      </c>
      <c r="CCS29" s="170" t="s">
        <v>153</v>
      </c>
      <c r="CCT29" s="170" t="s">
        <v>150</v>
      </c>
      <c r="CCU29" s="170">
        <v>2</v>
      </c>
      <c r="CCV29" s="170">
        <v>69.72</v>
      </c>
      <c r="CCW29" s="170">
        <f>ROUNDDOWN(CCV29*($I$10+1),2)</f>
        <v>352.08</v>
      </c>
      <c r="CCX29" s="170">
        <f>CCU29*CCW29</f>
        <v>704.16</v>
      </c>
      <c r="CCY29" s="170" t="s">
        <v>151</v>
      </c>
      <c r="CCZ29" s="170" t="s">
        <v>152</v>
      </c>
      <c r="CDA29" s="170" t="s">
        <v>153</v>
      </c>
      <c r="CDB29" s="170" t="s">
        <v>150</v>
      </c>
      <c r="CDC29" s="170">
        <v>2</v>
      </c>
      <c r="CDD29" s="170">
        <v>69.72</v>
      </c>
      <c r="CDE29" s="170">
        <f>ROUNDDOWN(CDD29*($I$10+1),2)</f>
        <v>352.08</v>
      </c>
      <c r="CDF29" s="170">
        <f>CDC29*CDE29</f>
        <v>704.16</v>
      </c>
      <c r="CDG29" s="170" t="s">
        <v>151</v>
      </c>
      <c r="CDH29" s="170" t="s">
        <v>152</v>
      </c>
      <c r="CDI29" s="170" t="s">
        <v>153</v>
      </c>
      <c r="CDJ29" s="170" t="s">
        <v>150</v>
      </c>
      <c r="CDK29" s="170">
        <v>2</v>
      </c>
      <c r="CDL29" s="170">
        <v>69.72</v>
      </c>
      <c r="CDM29" s="170">
        <f>ROUNDDOWN(CDL29*($I$10+1),2)</f>
        <v>352.08</v>
      </c>
      <c r="CDN29" s="170">
        <f>CDK29*CDM29</f>
        <v>704.16</v>
      </c>
      <c r="CDO29" s="170" t="s">
        <v>151</v>
      </c>
      <c r="CDP29" s="170" t="s">
        <v>152</v>
      </c>
      <c r="CDQ29" s="170" t="s">
        <v>153</v>
      </c>
      <c r="CDR29" s="170" t="s">
        <v>150</v>
      </c>
      <c r="CDS29" s="170">
        <v>2</v>
      </c>
      <c r="CDT29" s="170">
        <v>69.72</v>
      </c>
      <c r="CDU29" s="170">
        <f>ROUNDDOWN(CDT29*($I$10+1),2)</f>
        <v>352.08</v>
      </c>
      <c r="CDV29" s="170">
        <f>CDS29*CDU29</f>
        <v>704.16</v>
      </c>
      <c r="CDW29" s="170" t="s">
        <v>151</v>
      </c>
      <c r="CDX29" s="170" t="s">
        <v>152</v>
      </c>
      <c r="CDY29" s="170" t="s">
        <v>153</v>
      </c>
      <c r="CDZ29" s="170" t="s">
        <v>150</v>
      </c>
      <c r="CEA29" s="170">
        <v>2</v>
      </c>
      <c r="CEB29" s="170">
        <v>69.72</v>
      </c>
      <c r="CEC29" s="170">
        <f>ROUNDDOWN(CEB29*($I$10+1),2)</f>
        <v>352.08</v>
      </c>
      <c r="CED29" s="170">
        <f>CEA29*CEC29</f>
        <v>704.16</v>
      </c>
      <c r="CEE29" s="170" t="s">
        <v>151</v>
      </c>
      <c r="CEF29" s="170" t="s">
        <v>152</v>
      </c>
      <c r="CEG29" s="170" t="s">
        <v>153</v>
      </c>
      <c r="CEH29" s="170" t="s">
        <v>150</v>
      </c>
      <c r="CEI29" s="170">
        <v>2</v>
      </c>
      <c r="CEJ29" s="170">
        <v>69.72</v>
      </c>
      <c r="CEK29" s="170">
        <f>ROUNDDOWN(CEJ29*($I$10+1),2)</f>
        <v>352.08</v>
      </c>
      <c r="CEL29" s="170">
        <f>CEI29*CEK29</f>
        <v>704.16</v>
      </c>
      <c r="CEM29" s="170" t="s">
        <v>151</v>
      </c>
      <c r="CEN29" s="170" t="s">
        <v>152</v>
      </c>
      <c r="CEO29" s="170" t="s">
        <v>153</v>
      </c>
      <c r="CEP29" s="170" t="s">
        <v>150</v>
      </c>
      <c r="CEQ29" s="170">
        <v>2</v>
      </c>
      <c r="CER29" s="170">
        <v>69.72</v>
      </c>
      <c r="CES29" s="170">
        <f>ROUNDDOWN(CER29*($I$10+1),2)</f>
        <v>352.08</v>
      </c>
      <c r="CET29" s="170">
        <f>CEQ29*CES29</f>
        <v>704.16</v>
      </c>
      <c r="CEU29" s="170" t="s">
        <v>151</v>
      </c>
      <c r="CEV29" s="170" t="s">
        <v>152</v>
      </c>
      <c r="CEW29" s="170" t="s">
        <v>153</v>
      </c>
      <c r="CEX29" s="170" t="s">
        <v>150</v>
      </c>
      <c r="CEY29" s="170">
        <v>2</v>
      </c>
      <c r="CEZ29" s="170">
        <v>69.72</v>
      </c>
      <c r="CFA29" s="170">
        <f>ROUNDDOWN(CEZ29*($I$10+1),2)</f>
        <v>352.08</v>
      </c>
      <c r="CFB29" s="170">
        <f>CEY29*CFA29</f>
        <v>704.16</v>
      </c>
      <c r="CFC29" s="170" t="s">
        <v>151</v>
      </c>
      <c r="CFD29" s="170" t="s">
        <v>152</v>
      </c>
      <c r="CFE29" s="170" t="s">
        <v>153</v>
      </c>
      <c r="CFF29" s="170" t="s">
        <v>150</v>
      </c>
      <c r="CFG29" s="170">
        <v>2</v>
      </c>
      <c r="CFH29" s="170">
        <v>69.72</v>
      </c>
      <c r="CFI29" s="170">
        <f>ROUNDDOWN(CFH29*($I$10+1),2)</f>
        <v>352.08</v>
      </c>
      <c r="CFJ29" s="170">
        <f>CFG29*CFI29</f>
        <v>704.16</v>
      </c>
      <c r="CFK29" s="170" t="s">
        <v>151</v>
      </c>
      <c r="CFL29" s="170" t="s">
        <v>152</v>
      </c>
      <c r="CFM29" s="170" t="s">
        <v>153</v>
      </c>
      <c r="CFN29" s="170" t="s">
        <v>150</v>
      </c>
      <c r="CFO29" s="170">
        <v>2</v>
      </c>
      <c r="CFP29" s="170">
        <v>69.72</v>
      </c>
      <c r="CFQ29" s="170">
        <f>ROUNDDOWN(CFP29*($I$10+1),2)</f>
        <v>352.08</v>
      </c>
      <c r="CFR29" s="170">
        <f>CFO29*CFQ29</f>
        <v>704.16</v>
      </c>
      <c r="CFS29" s="170" t="s">
        <v>151</v>
      </c>
      <c r="CFT29" s="170" t="s">
        <v>152</v>
      </c>
      <c r="CFU29" s="170" t="s">
        <v>153</v>
      </c>
      <c r="CFV29" s="170" t="s">
        <v>150</v>
      </c>
      <c r="CFW29" s="170">
        <v>2</v>
      </c>
      <c r="CFX29" s="170">
        <v>69.72</v>
      </c>
      <c r="CFY29" s="170">
        <f>ROUNDDOWN(CFX29*($I$10+1),2)</f>
        <v>352.08</v>
      </c>
      <c r="CFZ29" s="170">
        <f>CFW29*CFY29</f>
        <v>704.16</v>
      </c>
      <c r="CGA29" s="170" t="s">
        <v>151</v>
      </c>
      <c r="CGB29" s="170" t="s">
        <v>152</v>
      </c>
      <c r="CGC29" s="170" t="s">
        <v>153</v>
      </c>
      <c r="CGD29" s="170" t="s">
        <v>150</v>
      </c>
      <c r="CGE29" s="170">
        <v>2</v>
      </c>
      <c r="CGF29" s="170">
        <v>69.72</v>
      </c>
      <c r="CGG29" s="170">
        <f>ROUNDDOWN(CGF29*($I$10+1),2)</f>
        <v>352.08</v>
      </c>
      <c r="CGH29" s="170">
        <f>CGE29*CGG29</f>
        <v>704.16</v>
      </c>
      <c r="CGI29" s="170" t="s">
        <v>151</v>
      </c>
      <c r="CGJ29" s="170" t="s">
        <v>152</v>
      </c>
      <c r="CGK29" s="170" t="s">
        <v>153</v>
      </c>
      <c r="CGL29" s="170" t="s">
        <v>150</v>
      </c>
      <c r="CGM29" s="170">
        <v>2</v>
      </c>
      <c r="CGN29" s="170">
        <v>69.72</v>
      </c>
      <c r="CGO29" s="170">
        <f>ROUNDDOWN(CGN29*($I$10+1),2)</f>
        <v>352.08</v>
      </c>
      <c r="CGP29" s="170">
        <f>CGM29*CGO29</f>
        <v>704.16</v>
      </c>
      <c r="CGQ29" s="170" t="s">
        <v>151</v>
      </c>
      <c r="CGR29" s="170" t="s">
        <v>152</v>
      </c>
      <c r="CGS29" s="170" t="s">
        <v>153</v>
      </c>
      <c r="CGT29" s="170" t="s">
        <v>150</v>
      </c>
      <c r="CGU29" s="170">
        <v>2</v>
      </c>
      <c r="CGV29" s="170">
        <v>69.72</v>
      </c>
      <c r="CGW29" s="170">
        <f>ROUNDDOWN(CGV29*($I$10+1),2)</f>
        <v>352.08</v>
      </c>
      <c r="CGX29" s="170">
        <f>CGU29*CGW29</f>
        <v>704.16</v>
      </c>
      <c r="CGY29" s="170" t="s">
        <v>151</v>
      </c>
      <c r="CGZ29" s="170" t="s">
        <v>152</v>
      </c>
      <c r="CHA29" s="170" t="s">
        <v>153</v>
      </c>
      <c r="CHB29" s="170" t="s">
        <v>150</v>
      </c>
      <c r="CHC29" s="170">
        <v>2</v>
      </c>
      <c r="CHD29" s="170">
        <v>69.72</v>
      </c>
      <c r="CHE29" s="170">
        <f>ROUNDDOWN(CHD29*($I$10+1),2)</f>
        <v>352.08</v>
      </c>
      <c r="CHF29" s="170">
        <f>CHC29*CHE29</f>
        <v>704.16</v>
      </c>
      <c r="CHG29" s="170" t="s">
        <v>151</v>
      </c>
      <c r="CHH29" s="170" t="s">
        <v>152</v>
      </c>
      <c r="CHI29" s="170" t="s">
        <v>153</v>
      </c>
      <c r="CHJ29" s="170" t="s">
        <v>150</v>
      </c>
      <c r="CHK29" s="170">
        <v>2</v>
      </c>
      <c r="CHL29" s="170">
        <v>69.72</v>
      </c>
      <c r="CHM29" s="170">
        <f>ROUNDDOWN(CHL29*($I$10+1),2)</f>
        <v>352.08</v>
      </c>
      <c r="CHN29" s="170">
        <f>CHK29*CHM29</f>
        <v>704.16</v>
      </c>
      <c r="CHO29" s="170" t="s">
        <v>151</v>
      </c>
      <c r="CHP29" s="170" t="s">
        <v>152</v>
      </c>
      <c r="CHQ29" s="170" t="s">
        <v>153</v>
      </c>
      <c r="CHR29" s="170" t="s">
        <v>150</v>
      </c>
      <c r="CHS29" s="170">
        <v>2</v>
      </c>
      <c r="CHT29" s="170">
        <v>69.72</v>
      </c>
      <c r="CHU29" s="170">
        <f>ROUNDDOWN(CHT29*($I$10+1),2)</f>
        <v>352.08</v>
      </c>
      <c r="CHV29" s="170">
        <f>CHS29*CHU29</f>
        <v>704.16</v>
      </c>
      <c r="CHW29" s="170" t="s">
        <v>151</v>
      </c>
      <c r="CHX29" s="170" t="s">
        <v>152</v>
      </c>
      <c r="CHY29" s="170" t="s">
        <v>153</v>
      </c>
      <c r="CHZ29" s="170" t="s">
        <v>150</v>
      </c>
      <c r="CIA29" s="170">
        <v>2</v>
      </c>
      <c r="CIB29" s="170">
        <v>69.72</v>
      </c>
      <c r="CIC29" s="170">
        <f>ROUNDDOWN(CIB29*($I$10+1),2)</f>
        <v>352.08</v>
      </c>
      <c r="CID29" s="170">
        <f>CIA29*CIC29</f>
        <v>704.16</v>
      </c>
      <c r="CIE29" s="170" t="s">
        <v>151</v>
      </c>
      <c r="CIF29" s="170" t="s">
        <v>152</v>
      </c>
      <c r="CIG29" s="170" t="s">
        <v>153</v>
      </c>
      <c r="CIH29" s="170" t="s">
        <v>150</v>
      </c>
      <c r="CII29" s="170">
        <v>2</v>
      </c>
      <c r="CIJ29" s="170">
        <v>69.72</v>
      </c>
      <c r="CIK29" s="170">
        <f>ROUNDDOWN(CIJ29*($I$10+1),2)</f>
        <v>352.08</v>
      </c>
      <c r="CIL29" s="170">
        <f>CII29*CIK29</f>
        <v>704.16</v>
      </c>
      <c r="CIM29" s="170" t="s">
        <v>151</v>
      </c>
      <c r="CIN29" s="170" t="s">
        <v>152</v>
      </c>
      <c r="CIO29" s="170" t="s">
        <v>153</v>
      </c>
      <c r="CIP29" s="170" t="s">
        <v>150</v>
      </c>
      <c r="CIQ29" s="170">
        <v>2</v>
      </c>
      <c r="CIR29" s="170">
        <v>69.72</v>
      </c>
      <c r="CIS29" s="170">
        <f>ROUNDDOWN(CIR29*($I$10+1),2)</f>
        <v>352.08</v>
      </c>
      <c r="CIT29" s="170">
        <f>CIQ29*CIS29</f>
        <v>704.16</v>
      </c>
      <c r="CIU29" s="170" t="s">
        <v>151</v>
      </c>
      <c r="CIV29" s="170" t="s">
        <v>152</v>
      </c>
      <c r="CIW29" s="170" t="s">
        <v>153</v>
      </c>
      <c r="CIX29" s="170" t="s">
        <v>150</v>
      </c>
      <c r="CIY29" s="170">
        <v>2</v>
      </c>
      <c r="CIZ29" s="170">
        <v>69.72</v>
      </c>
      <c r="CJA29" s="170">
        <f>ROUNDDOWN(CIZ29*($I$10+1),2)</f>
        <v>352.08</v>
      </c>
      <c r="CJB29" s="170">
        <f>CIY29*CJA29</f>
        <v>704.16</v>
      </c>
      <c r="CJC29" s="170" t="s">
        <v>151</v>
      </c>
      <c r="CJD29" s="170" t="s">
        <v>152</v>
      </c>
      <c r="CJE29" s="170" t="s">
        <v>153</v>
      </c>
      <c r="CJF29" s="170" t="s">
        <v>150</v>
      </c>
      <c r="CJG29" s="170">
        <v>2</v>
      </c>
      <c r="CJH29" s="170">
        <v>69.72</v>
      </c>
      <c r="CJI29" s="170">
        <f>ROUNDDOWN(CJH29*($I$10+1),2)</f>
        <v>352.08</v>
      </c>
      <c r="CJJ29" s="170">
        <f>CJG29*CJI29</f>
        <v>704.16</v>
      </c>
      <c r="CJK29" s="170" t="s">
        <v>151</v>
      </c>
      <c r="CJL29" s="170" t="s">
        <v>152</v>
      </c>
      <c r="CJM29" s="170" t="s">
        <v>153</v>
      </c>
      <c r="CJN29" s="170" t="s">
        <v>150</v>
      </c>
      <c r="CJO29" s="170">
        <v>2</v>
      </c>
      <c r="CJP29" s="170">
        <v>69.72</v>
      </c>
      <c r="CJQ29" s="170">
        <f>ROUNDDOWN(CJP29*($I$10+1),2)</f>
        <v>352.08</v>
      </c>
      <c r="CJR29" s="170">
        <f>CJO29*CJQ29</f>
        <v>704.16</v>
      </c>
      <c r="CJS29" s="170" t="s">
        <v>151</v>
      </c>
      <c r="CJT29" s="170" t="s">
        <v>152</v>
      </c>
      <c r="CJU29" s="170" t="s">
        <v>153</v>
      </c>
      <c r="CJV29" s="170" t="s">
        <v>150</v>
      </c>
      <c r="CJW29" s="170">
        <v>2</v>
      </c>
      <c r="CJX29" s="170">
        <v>69.72</v>
      </c>
      <c r="CJY29" s="170">
        <f>ROUNDDOWN(CJX29*($I$10+1),2)</f>
        <v>352.08</v>
      </c>
      <c r="CJZ29" s="170">
        <f>CJW29*CJY29</f>
        <v>704.16</v>
      </c>
      <c r="CKA29" s="170" t="s">
        <v>151</v>
      </c>
      <c r="CKB29" s="170" t="s">
        <v>152</v>
      </c>
      <c r="CKC29" s="170" t="s">
        <v>153</v>
      </c>
      <c r="CKD29" s="170" t="s">
        <v>150</v>
      </c>
      <c r="CKE29" s="170">
        <v>2</v>
      </c>
      <c r="CKF29" s="170">
        <v>69.72</v>
      </c>
      <c r="CKG29" s="170">
        <f>ROUNDDOWN(CKF29*($I$10+1),2)</f>
        <v>352.08</v>
      </c>
      <c r="CKH29" s="170">
        <f>CKE29*CKG29</f>
        <v>704.16</v>
      </c>
      <c r="CKI29" s="170" t="s">
        <v>151</v>
      </c>
      <c r="CKJ29" s="170" t="s">
        <v>152</v>
      </c>
      <c r="CKK29" s="170" t="s">
        <v>153</v>
      </c>
      <c r="CKL29" s="170" t="s">
        <v>150</v>
      </c>
      <c r="CKM29" s="170">
        <v>2</v>
      </c>
      <c r="CKN29" s="170">
        <v>69.72</v>
      </c>
      <c r="CKO29" s="170">
        <f>ROUNDDOWN(CKN29*($I$10+1),2)</f>
        <v>352.08</v>
      </c>
      <c r="CKP29" s="170">
        <f>CKM29*CKO29</f>
        <v>704.16</v>
      </c>
      <c r="CKQ29" s="170" t="s">
        <v>151</v>
      </c>
      <c r="CKR29" s="170" t="s">
        <v>152</v>
      </c>
      <c r="CKS29" s="170" t="s">
        <v>153</v>
      </c>
      <c r="CKT29" s="170" t="s">
        <v>150</v>
      </c>
      <c r="CKU29" s="170">
        <v>2</v>
      </c>
      <c r="CKV29" s="170">
        <v>69.72</v>
      </c>
      <c r="CKW29" s="170">
        <f>ROUNDDOWN(CKV29*($I$10+1),2)</f>
        <v>352.08</v>
      </c>
      <c r="CKX29" s="170">
        <f>CKU29*CKW29</f>
        <v>704.16</v>
      </c>
      <c r="CKY29" s="170" t="s">
        <v>151</v>
      </c>
      <c r="CKZ29" s="170" t="s">
        <v>152</v>
      </c>
      <c r="CLA29" s="170" t="s">
        <v>153</v>
      </c>
      <c r="CLB29" s="170" t="s">
        <v>150</v>
      </c>
      <c r="CLC29" s="170">
        <v>2</v>
      </c>
      <c r="CLD29" s="170">
        <v>69.72</v>
      </c>
      <c r="CLE29" s="170">
        <f>ROUNDDOWN(CLD29*($I$10+1),2)</f>
        <v>352.08</v>
      </c>
      <c r="CLF29" s="170">
        <f>CLC29*CLE29</f>
        <v>704.16</v>
      </c>
      <c r="CLG29" s="170" t="s">
        <v>151</v>
      </c>
      <c r="CLH29" s="170" t="s">
        <v>152</v>
      </c>
      <c r="CLI29" s="170" t="s">
        <v>153</v>
      </c>
      <c r="CLJ29" s="170" t="s">
        <v>150</v>
      </c>
      <c r="CLK29" s="170">
        <v>2</v>
      </c>
      <c r="CLL29" s="170">
        <v>69.72</v>
      </c>
      <c r="CLM29" s="170">
        <f>ROUNDDOWN(CLL29*($I$10+1),2)</f>
        <v>352.08</v>
      </c>
      <c r="CLN29" s="170">
        <f>CLK29*CLM29</f>
        <v>704.16</v>
      </c>
      <c r="CLO29" s="170" t="s">
        <v>151</v>
      </c>
      <c r="CLP29" s="170" t="s">
        <v>152</v>
      </c>
      <c r="CLQ29" s="170" t="s">
        <v>153</v>
      </c>
      <c r="CLR29" s="170" t="s">
        <v>150</v>
      </c>
      <c r="CLS29" s="170">
        <v>2</v>
      </c>
      <c r="CLT29" s="170">
        <v>69.72</v>
      </c>
      <c r="CLU29" s="170">
        <f>ROUNDDOWN(CLT29*($I$10+1),2)</f>
        <v>352.08</v>
      </c>
      <c r="CLV29" s="170">
        <f>CLS29*CLU29</f>
        <v>704.16</v>
      </c>
      <c r="CLW29" s="170" t="s">
        <v>151</v>
      </c>
      <c r="CLX29" s="170" t="s">
        <v>152</v>
      </c>
      <c r="CLY29" s="170" t="s">
        <v>153</v>
      </c>
      <c r="CLZ29" s="170" t="s">
        <v>150</v>
      </c>
      <c r="CMA29" s="170">
        <v>2</v>
      </c>
      <c r="CMB29" s="170">
        <v>69.72</v>
      </c>
      <c r="CMC29" s="170">
        <f>ROUNDDOWN(CMB29*($I$10+1),2)</f>
        <v>352.08</v>
      </c>
      <c r="CMD29" s="170">
        <f>CMA29*CMC29</f>
        <v>704.16</v>
      </c>
      <c r="CME29" s="170" t="s">
        <v>151</v>
      </c>
      <c r="CMF29" s="170" t="s">
        <v>152</v>
      </c>
      <c r="CMG29" s="170" t="s">
        <v>153</v>
      </c>
      <c r="CMH29" s="170" t="s">
        <v>150</v>
      </c>
      <c r="CMI29" s="170">
        <v>2</v>
      </c>
      <c r="CMJ29" s="170">
        <v>69.72</v>
      </c>
      <c r="CMK29" s="170">
        <f>ROUNDDOWN(CMJ29*($I$10+1),2)</f>
        <v>352.08</v>
      </c>
      <c r="CML29" s="170">
        <f>CMI29*CMK29</f>
        <v>704.16</v>
      </c>
      <c r="CMM29" s="170" t="s">
        <v>151</v>
      </c>
      <c r="CMN29" s="170" t="s">
        <v>152</v>
      </c>
      <c r="CMO29" s="170" t="s">
        <v>153</v>
      </c>
      <c r="CMP29" s="170" t="s">
        <v>150</v>
      </c>
      <c r="CMQ29" s="170">
        <v>2</v>
      </c>
      <c r="CMR29" s="170">
        <v>69.72</v>
      </c>
      <c r="CMS29" s="170">
        <f>ROUNDDOWN(CMR29*($I$10+1),2)</f>
        <v>352.08</v>
      </c>
      <c r="CMT29" s="170">
        <f>CMQ29*CMS29</f>
        <v>704.16</v>
      </c>
      <c r="CMU29" s="170" t="s">
        <v>151</v>
      </c>
      <c r="CMV29" s="170" t="s">
        <v>152</v>
      </c>
      <c r="CMW29" s="170" t="s">
        <v>153</v>
      </c>
      <c r="CMX29" s="170" t="s">
        <v>150</v>
      </c>
      <c r="CMY29" s="170">
        <v>2</v>
      </c>
      <c r="CMZ29" s="170">
        <v>69.72</v>
      </c>
      <c r="CNA29" s="170">
        <f>ROUNDDOWN(CMZ29*($I$10+1),2)</f>
        <v>352.08</v>
      </c>
      <c r="CNB29" s="170">
        <f>CMY29*CNA29</f>
        <v>704.16</v>
      </c>
      <c r="CNC29" s="170" t="s">
        <v>151</v>
      </c>
      <c r="CND29" s="170" t="s">
        <v>152</v>
      </c>
      <c r="CNE29" s="170" t="s">
        <v>153</v>
      </c>
      <c r="CNF29" s="170" t="s">
        <v>150</v>
      </c>
      <c r="CNG29" s="170">
        <v>2</v>
      </c>
      <c r="CNH29" s="170">
        <v>69.72</v>
      </c>
      <c r="CNI29" s="170">
        <f>ROUNDDOWN(CNH29*($I$10+1),2)</f>
        <v>352.08</v>
      </c>
      <c r="CNJ29" s="170">
        <f>CNG29*CNI29</f>
        <v>704.16</v>
      </c>
      <c r="CNK29" s="170" t="s">
        <v>151</v>
      </c>
      <c r="CNL29" s="170" t="s">
        <v>152</v>
      </c>
      <c r="CNM29" s="170" t="s">
        <v>153</v>
      </c>
      <c r="CNN29" s="170" t="s">
        <v>150</v>
      </c>
      <c r="CNO29" s="170">
        <v>2</v>
      </c>
      <c r="CNP29" s="170">
        <v>69.72</v>
      </c>
      <c r="CNQ29" s="170">
        <f>ROUNDDOWN(CNP29*($I$10+1),2)</f>
        <v>352.08</v>
      </c>
      <c r="CNR29" s="170">
        <f>CNO29*CNQ29</f>
        <v>704.16</v>
      </c>
      <c r="CNS29" s="170" t="s">
        <v>151</v>
      </c>
      <c r="CNT29" s="170" t="s">
        <v>152</v>
      </c>
      <c r="CNU29" s="170" t="s">
        <v>153</v>
      </c>
      <c r="CNV29" s="170" t="s">
        <v>150</v>
      </c>
      <c r="CNW29" s="170">
        <v>2</v>
      </c>
      <c r="CNX29" s="170">
        <v>69.72</v>
      </c>
      <c r="CNY29" s="170">
        <f>ROUNDDOWN(CNX29*($I$10+1),2)</f>
        <v>352.08</v>
      </c>
      <c r="CNZ29" s="170">
        <f>CNW29*CNY29</f>
        <v>704.16</v>
      </c>
      <c r="COA29" s="170" t="s">
        <v>151</v>
      </c>
      <c r="COB29" s="170" t="s">
        <v>152</v>
      </c>
      <c r="COC29" s="170" t="s">
        <v>153</v>
      </c>
      <c r="COD29" s="170" t="s">
        <v>150</v>
      </c>
      <c r="COE29" s="170">
        <v>2</v>
      </c>
      <c r="COF29" s="170">
        <v>69.72</v>
      </c>
      <c r="COG29" s="170">
        <f>ROUNDDOWN(COF29*($I$10+1),2)</f>
        <v>352.08</v>
      </c>
      <c r="COH29" s="170">
        <f>COE29*COG29</f>
        <v>704.16</v>
      </c>
      <c r="COI29" s="170" t="s">
        <v>151</v>
      </c>
      <c r="COJ29" s="170" t="s">
        <v>152</v>
      </c>
      <c r="COK29" s="170" t="s">
        <v>153</v>
      </c>
      <c r="COL29" s="170" t="s">
        <v>150</v>
      </c>
      <c r="COM29" s="170">
        <v>2</v>
      </c>
      <c r="CON29" s="170">
        <v>69.72</v>
      </c>
      <c r="COO29" s="170">
        <f>ROUNDDOWN(CON29*($I$10+1),2)</f>
        <v>352.08</v>
      </c>
      <c r="COP29" s="170">
        <f>COM29*COO29</f>
        <v>704.16</v>
      </c>
      <c r="COQ29" s="170" t="s">
        <v>151</v>
      </c>
      <c r="COR29" s="170" t="s">
        <v>152</v>
      </c>
      <c r="COS29" s="170" t="s">
        <v>153</v>
      </c>
      <c r="COT29" s="170" t="s">
        <v>150</v>
      </c>
      <c r="COU29" s="170">
        <v>2</v>
      </c>
      <c r="COV29" s="170">
        <v>69.72</v>
      </c>
      <c r="COW29" s="170">
        <f>ROUNDDOWN(COV29*($I$10+1),2)</f>
        <v>352.08</v>
      </c>
      <c r="COX29" s="170">
        <f>COU29*COW29</f>
        <v>704.16</v>
      </c>
      <c r="COY29" s="170" t="s">
        <v>151</v>
      </c>
      <c r="COZ29" s="170" t="s">
        <v>152</v>
      </c>
      <c r="CPA29" s="170" t="s">
        <v>153</v>
      </c>
      <c r="CPB29" s="170" t="s">
        <v>150</v>
      </c>
      <c r="CPC29" s="170">
        <v>2</v>
      </c>
      <c r="CPD29" s="170">
        <v>69.72</v>
      </c>
      <c r="CPE29" s="170">
        <f>ROUNDDOWN(CPD29*($I$10+1),2)</f>
        <v>352.08</v>
      </c>
      <c r="CPF29" s="170">
        <f>CPC29*CPE29</f>
        <v>704.16</v>
      </c>
      <c r="CPG29" s="170" t="s">
        <v>151</v>
      </c>
      <c r="CPH29" s="170" t="s">
        <v>152</v>
      </c>
      <c r="CPI29" s="170" t="s">
        <v>153</v>
      </c>
      <c r="CPJ29" s="170" t="s">
        <v>150</v>
      </c>
      <c r="CPK29" s="170">
        <v>2</v>
      </c>
      <c r="CPL29" s="170">
        <v>69.72</v>
      </c>
      <c r="CPM29" s="170">
        <f>ROUNDDOWN(CPL29*($I$10+1),2)</f>
        <v>352.08</v>
      </c>
      <c r="CPN29" s="170">
        <f>CPK29*CPM29</f>
        <v>704.16</v>
      </c>
      <c r="CPO29" s="170" t="s">
        <v>151</v>
      </c>
      <c r="CPP29" s="170" t="s">
        <v>152</v>
      </c>
      <c r="CPQ29" s="170" t="s">
        <v>153</v>
      </c>
      <c r="CPR29" s="170" t="s">
        <v>150</v>
      </c>
      <c r="CPS29" s="170">
        <v>2</v>
      </c>
      <c r="CPT29" s="170">
        <v>69.72</v>
      </c>
      <c r="CPU29" s="170">
        <f>ROUNDDOWN(CPT29*($I$10+1),2)</f>
        <v>352.08</v>
      </c>
      <c r="CPV29" s="170">
        <f>CPS29*CPU29</f>
        <v>704.16</v>
      </c>
      <c r="CPW29" s="170" t="s">
        <v>151</v>
      </c>
      <c r="CPX29" s="170" t="s">
        <v>152</v>
      </c>
      <c r="CPY29" s="170" t="s">
        <v>153</v>
      </c>
      <c r="CPZ29" s="170" t="s">
        <v>150</v>
      </c>
      <c r="CQA29" s="170">
        <v>2</v>
      </c>
      <c r="CQB29" s="170">
        <v>69.72</v>
      </c>
      <c r="CQC29" s="170">
        <f>ROUNDDOWN(CQB29*($I$10+1),2)</f>
        <v>352.08</v>
      </c>
      <c r="CQD29" s="170">
        <f>CQA29*CQC29</f>
        <v>704.16</v>
      </c>
      <c r="CQE29" s="170" t="s">
        <v>151</v>
      </c>
      <c r="CQF29" s="170" t="s">
        <v>152</v>
      </c>
      <c r="CQG29" s="170" t="s">
        <v>153</v>
      </c>
      <c r="CQH29" s="170" t="s">
        <v>150</v>
      </c>
      <c r="CQI29" s="170">
        <v>2</v>
      </c>
      <c r="CQJ29" s="170">
        <v>69.72</v>
      </c>
      <c r="CQK29" s="170">
        <f>ROUNDDOWN(CQJ29*($I$10+1),2)</f>
        <v>352.08</v>
      </c>
      <c r="CQL29" s="170">
        <f>CQI29*CQK29</f>
        <v>704.16</v>
      </c>
      <c r="CQM29" s="170" t="s">
        <v>151</v>
      </c>
      <c r="CQN29" s="170" t="s">
        <v>152</v>
      </c>
      <c r="CQO29" s="170" t="s">
        <v>153</v>
      </c>
      <c r="CQP29" s="170" t="s">
        <v>150</v>
      </c>
      <c r="CQQ29" s="170">
        <v>2</v>
      </c>
      <c r="CQR29" s="170">
        <v>69.72</v>
      </c>
      <c r="CQS29" s="170">
        <f>ROUNDDOWN(CQR29*($I$10+1),2)</f>
        <v>352.08</v>
      </c>
      <c r="CQT29" s="170">
        <f>CQQ29*CQS29</f>
        <v>704.16</v>
      </c>
      <c r="CQU29" s="170" t="s">
        <v>151</v>
      </c>
      <c r="CQV29" s="170" t="s">
        <v>152</v>
      </c>
      <c r="CQW29" s="170" t="s">
        <v>153</v>
      </c>
      <c r="CQX29" s="170" t="s">
        <v>150</v>
      </c>
      <c r="CQY29" s="170">
        <v>2</v>
      </c>
      <c r="CQZ29" s="170">
        <v>69.72</v>
      </c>
      <c r="CRA29" s="170">
        <f>ROUNDDOWN(CQZ29*($I$10+1),2)</f>
        <v>352.08</v>
      </c>
      <c r="CRB29" s="170">
        <f>CQY29*CRA29</f>
        <v>704.16</v>
      </c>
      <c r="CRC29" s="170" t="s">
        <v>151</v>
      </c>
      <c r="CRD29" s="170" t="s">
        <v>152</v>
      </c>
      <c r="CRE29" s="170" t="s">
        <v>153</v>
      </c>
      <c r="CRF29" s="170" t="s">
        <v>150</v>
      </c>
      <c r="CRG29" s="170">
        <v>2</v>
      </c>
      <c r="CRH29" s="170">
        <v>69.72</v>
      </c>
      <c r="CRI29" s="170">
        <f>ROUNDDOWN(CRH29*($I$10+1),2)</f>
        <v>352.08</v>
      </c>
      <c r="CRJ29" s="170">
        <f>CRG29*CRI29</f>
        <v>704.16</v>
      </c>
      <c r="CRK29" s="170" t="s">
        <v>151</v>
      </c>
      <c r="CRL29" s="170" t="s">
        <v>152</v>
      </c>
      <c r="CRM29" s="170" t="s">
        <v>153</v>
      </c>
      <c r="CRN29" s="170" t="s">
        <v>150</v>
      </c>
      <c r="CRO29" s="170">
        <v>2</v>
      </c>
      <c r="CRP29" s="170">
        <v>69.72</v>
      </c>
      <c r="CRQ29" s="170">
        <f>ROUNDDOWN(CRP29*($I$10+1),2)</f>
        <v>352.08</v>
      </c>
      <c r="CRR29" s="170">
        <f>CRO29*CRQ29</f>
        <v>704.16</v>
      </c>
      <c r="CRS29" s="170" t="s">
        <v>151</v>
      </c>
      <c r="CRT29" s="170" t="s">
        <v>152</v>
      </c>
      <c r="CRU29" s="170" t="s">
        <v>153</v>
      </c>
      <c r="CRV29" s="170" t="s">
        <v>150</v>
      </c>
      <c r="CRW29" s="170">
        <v>2</v>
      </c>
      <c r="CRX29" s="170">
        <v>69.72</v>
      </c>
      <c r="CRY29" s="170">
        <f>ROUNDDOWN(CRX29*($I$10+1),2)</f>
        <v>352.08</v>
      </c>
      <c r="CRZ29" s="170">
        <f>CRW29*CRY29</f>
        <v>704.16</v>
      </c>
      <c r="CSA29" s="170" t="s">
        <v>151</v>
      </c>
      <c r="CSB29" s="170" t="s">
        <v>152</v>
      </c>
      <c r="CSC29" s="170" t="s">
        <v>153</v>
      </c>
      <c r="CSD29" s="170" t="s">
        <v>150</v>
      </c>
      <c r="CSE29" s="170">
        <v>2</v>
      </c>
      <c r="CSF29" s="170">
        <v>69.72</v>
      </c>
      <c r="CSG29" s="170">
        <f>ROUNDDOWN(CSF29*($I$10+1),2)</f>
        <v>352.08</v>
      </c>
      <c r="CSH29" s="170">
        <f>CSE29*CSG29</f>
        <v>704.16</v>
      </c>
      <c r="CSI29" s="170" t="s">
        <v>151</v>
      </c>
      <c r="CSJ29" s="170" t="s">
        <v>152</v>
      </c>
      <c r="CSK29" s="170" t="s">
        <v>153</v>
      </c>
      <c r="CSL29" s="170" t="s">
        <v>150</v>
      </c>
      <c r="CSM29" s="170">
        <v>2</v>
      </c>
      <c r="CSN29" s="170">
        <v>69.72</v>
      </c>
      <c r="CSO29" s="170">
        <f>ROUNDDOWN(CSN29*($I$10+1),2)</f>
        <v>352.08</v>
      </c>
      <c r="CSP29" s="170">
        <f>CSM29*CSO29</f>
        <v>704.16</v>
      </c>
      <c r="CSQ29" s="170" t="s">
        <v>151</v>
      </c>
      <c r="CSR29" s="170" t="s">
        <v>152</v>
      </c>
      <c r="CSS29" s="170" t="s">
        <v>153</v>
      </c>
      <c r="CST29" s="170" t="s">
        <v>150</v>
      </c>
      <c r="CSU29" s="170">
        <v>2</v>
      </c>
      <c r="CSV29" s="170">
        <v>69.72</v>
      </c>
      <c r="CSW29" s="170">
        <f>ROUNDDOWN(CSV29*($I$10+1),2)</f>
        <v>352.08</v>
      </c>
      <c r="CSX29" s="170">
        <f>CSU29*CSW29</f>
        <v>704.16</v>
      </c>
      <c r="CSY29" s="170" t="s">
        <v>151</v>
      </c>
      <c r="CSZ29" s="170" t="s">
        <v>152</v>
      </c>
      <c r="CTA29" s="170" t="s">
        <v>153</v>
      </c>
      <c r="CTB29" s="170" t="s">
        <v>150</v>
      </c>
      <c r="CTC29" s="170">
        <v>2</v>
      </c>
      <c r="CTD29" s="170">
        <v>69.72</v>
      </c>
      <c r="CTE29" s="170">
        <f>ROUNDDOWN(CTD29*($I$10+1),2)</f>
        <v>352.08</v>
      </c>
      <c r="CTF29" s="170">
        <f>CTC29*CTE29</f>
        <v>704.16</v>
      </c>
      <c r="CTG29" s="170" t="s">
        <v>151</v>
      </c>
      <c r="CTH29" s="170" t="s">
        <v>152</v>
      </c>
      <c r="CTI29" s="170" t="s">
        <v>153</v>
      </c>
      <c r="CTJ29" s="170" t="s">
        <v>150</v>
      </c>
      <c r="CTK29" s="170">
        <v>2</v>
      </c>
      <c r="CTL29" s="170">
        <v>69.72</v>
      </c>
      <c r="CTM29" s="170">
        <f>ROUNDDOWN(CTL29*($I$10+1),2)</f>
        <v>352.08</v>
      </c>
      <c r="CTN29" s="170">
        <f>CTK29*CTM29</f>
        <v>704.16</v>
      </c>
      <c r="CTO29" s="170" t="s">
        <v>151</v>
      </c>
      <c r="CTP29" s="170" t="s">
        <v>152</v>
      </c>
      <c r="CTQ29" s="170" t="s">
        <v>153</v>
      </c>
      <c r="CTR29" s="170" t="s">
        <v>150</v>
      </c>
      <c r="CTS29" s="170">
        <v>2</v>
      </c>
      <c r="CTT29" s="170">
        <v>69.72</v>
      </c>
      <c r="CTU29" s="170">
        <f>ROUNDDOWN(CTT29*($I$10+1),2)</f>
        <v>352.08</v>
      </c>
      <c r="CTV29" s="170">
        <f>CTS29*CTU29</f>
        <v>704.16</v>
      </c>
      <c r="CTW29" s="170" t="s">
        <v>151</v>
      </c>
      <c r="CTX29" s="170" t="s">
        <v>152</v>
      </c>
      <c r="CTY29" s="170" t="s">
        <v>153</v>
      </c>
      <c r="CTZ29" s="170" t="s">
        <v>150</v>
      </c>
      <c r="CUA29" s="170">
        <v>2</v>
      </c>
      <c r="CUB29" s="170">
        <v>69.72</v>
      </c>
      <c r="CUC29" s="170">
        <f>ROUNDDOWN(CUB29*($I$10+1),2)</f>
        <v>352.08</v>
      </c>
      <c r="CUD29" s="170">
        <f>CUA29*CUC29</f>
        <v>704.16</v>
      </c>
      <c r="CUE29" s="170" t="s">
        <v>151</v>
      </c>
      <c r="CUF29" s="170" t="s">
        <v>152</v>
      </c>
      <c r="CUG29" s="170" t="s">
        <v>153</v>
      </c>
      <c r="CUH29" s="170" t="s">
        <v>150</v>
      </c>
      <c r="CUI29" s="170">
        <v>2</v>
      </c>
      <c r="CUJ29" s="170">
        <v>69.72</v>
      </c>
      <c r="CUK29" s="170">
        <f>ROUNDDOWN(CUJ29*($I$10+1),2)</f>
        <v>352.08</v>
      </c>
      <c r="CUL29" s="170">
        <f>CUI29*CUK29</f>
        <v>704.16</v>
      </c>
      <c r="CUM29" s="170" t="s">
        <v>151</v>
      </c>
      <c r="CUN29" s="170" t="s">
        <v>152</v>
      </c>
      <c r="CUO29" s="170" t="s">
        <v>153</v>
      </c>
      <c r="CUP29" s="170" t="s">
        <v>150</v>
      </c>
      <c r="CUQ29" s="170">
        <v>2</v>
      </c>
      <c r="CUR29" s="170">
        <v>69.72</v>
      </c>
      <c r="CUS29" s="170">
        <f>ROUNDDOWN(CUR29*($I$10+1),2)</f>
        <v>352.08</v>
      </c>
      <c r="CUT29" s="170">
        <f>CUQ29*CUS29</f>
        <v>704.16</v>
      </c>
      <c r="CUU29" s="170" t="s">
        <v>151</v>
      </c>
      <c r="CUV29" s="170" t="s">
        <v>152</v>
      </c>
      <c r="CUW29" s="170" t="s">
        <v>153</v>
      </c>
      <c r="CUX29" s="170" t="s">
        <v>150</v>
      </c>
      <c r="CUY29" s="170">
        <v>2</v>
      </c>
      <c r="CUZ29" s="170">
        <v>69.72</v>
      </c>
      <c r="CVA29" s="170">
        <f>ROUNDDOWN(CUZ29*($I$10+1),2)</f>
        <v>352.08</v>
      </c>
      <c r="CVB29" s="170">
        <f>CUY29*CVA29</f>
        <v>704.16</v>
      </c>
      <c r="CVC29" s="170" t="s">
        <v>151</v>
      </c>
      <c r="CVD29" s="170" t="s">
        <v>152</v>
      </c>
      <c r="CVE29" s="170" t="s">
        <v>153</v>
      </c>
      <c r="CVF29" s="170" t="s">
        <v>150</v>
      </c>
      <c r="CVG29" s="170">
        <v>2</v>
      </c>
      <c r="CVH29" s="170">
        <v>69.72</v>
      </c>
      <c r="CVI29" s="170">
        <f>ROUNDDOWN(CVH29*($I$10+1),2)</f>
        <v>352.08</v>
      </c>
      <c r="CVJ29" s="170">
        <f>CVG29*CVI29</f>
        <v>704.16</v>
      </c>
      <c r="CVK29" s="170" t="s">
        <v>151</v>
      </c>
      <c r="CVL29" s="170" t="s">
        <v>152</v>
      </c>
      <c r="CVM29" s="170" t="s">
        <v>153</v>
      </c>
      <c r="CVN29" s="170" t="s">
        <v>150</v>
      </c>
      <c r="CVO29" s="170">
        <v>2</v>
      </c>
      <c r="CVP29" s="170">
        <v>69.72</v>
      </c>
      <c r="CVQ29" s="170">
        <f>ROUNDDOWN(CVP29*($I$10+1),2)</f>
        <v>352.08</v>
      </c>
      <c r="CVR29" s="170">
        <f>CVO29*CVQ29</f>
        <v>704.16</v>
      </c>
      <c r="CVS29" s="170" t="s">
        <v>151</v>
      </c>
      <c r="CVT29" s="170" t="s">
        <v>152</v>
      </c>
      <c r="CVU29" s="170" t="s">
        <v>153</v>
      </c>
      <c r="CVV29" s="170" t="s">
        <v>150</v>
      </c>
      <c r="CVW29" s="170">
        <v>2</v>
      </c>
      <c r="CVX29" s="170">
        <v>69.72</v>
      </c>
      <c r="CVY29" s="170">
        <f>ROUNDDOWN(CVX29*($I$10+1),2)</f>
        <v>352.08</v>
      </c>
      <c r="CVZ29" s="170">
        <f>CVW29*CVY29</f>
        <v>704.16</v>
      </c>
      <c r="CWA29" s="170" t="s">
        <v>151</v>
      </c>
      <c r="CWB29" s="170" t="s">
        <v>152</v>
      </c>
      <c r="CWC29" s="170" t="s">
        <v>153</v>
      </c>
      <c r="CWD29" s="170" t="s">
        <v>150</v>
      </c>
      <c r="CWE29" s="170">
        <v>2</v>
      </c>
      <c r="CWF29" s="170">
        <v>69.72</v>
      </c>
      <c r="CWG29" s="170">
        <f>ROUNDDOWN(CWF29*($I$10+1),2)</f>
        <v>352.08</v>
      </c>
      <c r="CWH29" s="170">
        <f>CWE29*CWG29</f>
        <v>704.16</v>
      </c>
      <c r="CWI29" s="170" t="s">
        <v>151</v>
      </c>
      <c r="CWJ29" s="170" t="s">
        <v>152</v>
      </c>
      <c r="CWK29" s="170" t="s">
        <v>153</v>
      </c>
      <c r="CWL29" s="170" t="s">
        <v>150</v>
      </c>
      <c r="CWM29" s="170">
        <v>2</v>
      </c>
      <c r="CWN29" s="170">
        <v>69.72</v>
      </c>
      <c r="CWO29" s="170">
        <f>ROUNDDOWN(CWN29*($I$10+1),2)</f>
        <v>352.08</v>
      </c>
      <c r="CWP29" s="170">
        <f>CWM29*CWO29</f>
        <v>704.16</v>
      </c>
      <c r="CWQ29" s="170" t="s">
        <v>151</v>
      </c>
      <c r="CWR29" s="170" t="s">
        <v>152</v>
      </c>
      <c r="CWS29" s="170" t="s">
        <v>153</v>
      </c>
      <c r="CWT29" s="170" t="s">
        <v>150</v>
      </c>
      <c r="CWU29" s="170">
        <v>2</v>
      </c>
      <c r="CWV29" s="170">
        <v>69.72</v>
      </c>
      <c r="CWW29" s="170">
        <f>ROUNDDOWN(CWV29*($I$10+1),2)</f>
        <v>352.08</v>
      </c>
      <c r="CWX29" s="170">
        <f>CWU29*CWW29</f>
        <v>704.16</v>
      </c>
      <c r="CWY29" s="170" t="s">
        <v>151</v>
      </c>
      <c r="CWZ29" s="170" t="s">
        <v>152</v>
      </c>
      <c r="CXA29" s="170" t="s">
        <v>153</v>
      </c>
      <c r="CXB29" s="170" t="s">
        <v>150</v>
      </c>
      <c r="CXC29" s="170">
        <v>2</v>
      </c>
      <c r="CXD29" s="170">
        <v>69.72</v>
      </c>
      <c r="CXE29" s="170">
        <f>ROUNDDOWN(CXD29*($I$10+1),2)</f>
        <v>352.08</v>
      </c>
      <c r="CXF29" s="170">
        <f>CXC29*CXE29</f>
        <v>704.16</v>
      </c>
      <c r="CXG29" s="170" t="s">
        <v>151</v>
      </c>
      <c r="CXH29" s="170" t="s">
        <v>152</v>
      </c>
      <c r="CXI29" s="170" t="s">
        <v>153</v>
      </c>
      <c r="CXJ29" s="170" t="s">
        <v>150</v>
      </c>
      <c r="CXK29" s="170">
        <v>2</v>
      </c>
      <c r="CXL29" s="170">
        <v>69.72</v>
      </c>
      <c r="CXM29" s="170">
        <f>ROUNDDOWN(CXL29*($I$10+1),2)</f>
        <v>352.08</v>
      </c>
      <c r="CXN29" s="170">
        <f>CXK29*CXM29</f>
        <v>704.16</v>
      </c>
      <c r="CXO29" s="170" t="s">
        <v>151</v>
      </c>
      <c r="CXP29" s="170" t="s">
        <v>152</v>
      </c>
      <c r="CXQ29" s="170" t="s">
        <v>153</v>
      </c>
      <c r="CXR29" s="170" t="s">
        <v>150</v>
      </c>
      <c r="CXS29" s="170">
        <v>2</v>
      </c>
      <c r="CXT29" s="170">
        <v>69.72</v>
      </c>
      <c r="CXU29" s="170">
        <f>ROUNDDOWN(CXT29*($I$10+1),2)</f>
        <v>352.08</v>
      </c>
      <c r="CXV29" s="170">
        <f>CXS29*CXU29</f>
        <v>704.16</v>
      </c>
      <c r="CXW29" s="170" t="s">
        <v>151</v>
      </c>
      <c r="CXX29" s="170" t="s">
        <v>152</v>
      </c>
      <c r="CXY29" s="170" t="s">
        <v>153</v>
      </c>
      <c r="CXZ29" s="170" t="s">
        <v>150</v>
      </c>
      <c r="CYA29" s="170">
        <v>2</v>
      </c>
      <c r="CYB29" s="170">
        <v>69.72</v>
      </c>
      <c r="CYC29" s="170">
        <f>ROUNDDOWN(CYB29*($I$10+1),2)</f>
        <v>352.08</v>
      </c>
      <c r="CYD29" s="170">
        <f>CYA29*CYC29</f>
        <v>704.16</v>
      </c>
      <c r="CYE29" s="170" t="s">
        <v>151</v>
      </c>
      <c r="CYF29" s="170" t="s">
        <v>152</v>
      </c>
      <c r="CYG29" s="170" t="s">
        <v>153</v>
      </c>
      <c r="CYH29" s="170" t="s">
        <v>150</v>
      </c>
      <c r="CYI29" s="170">
        <v>2</v>
      </c>
      <c r="CYJ29" s="170">
        <v>69.72</v>
      </c>
      <c r="CYK29" s="170">
        <f>ROUNDDOWN(CYJ29*($I$10+1),2)</f>
        <v>352.08</v>
      </c>
      <c r="CYL29" s="170">
        <f>CYI29*CYK29</f>
        <v>704.16</v>
      </c>
      <c r="CYM29" s="170" t="s">
        <v>151</v>
      </c>
      <c r="CYN29" s="170" t="s">
        <v>152</v>
      </c>
      <c r="CYO29" s="170" t="s">
        <v>153</v>
      </c>
      <c r="CYP29" s="170" t="s">
        <v>150</v>
      </c>
      <c r="CYQ29" s="170">
        <v>2</v>
      </c>
      <c r="CYR29" s="170">
        <v>69.72</v>
      </c>
      <c r="CYS29" s="170">
        <f>ROUNDDOWN(CYR29*($I$10+1),2)</f>
        <v>352.08</v>
      </c>
      <c r="CYT29" s="170">
        <f>CYQ29*CYS29</f>
        <v>704.16</v>
      </c>
      <c r="CYU29" s="170" t="s">
        <v>151</v>
      </c>
      <c r="CYV29" s="170" t="s">
        <v>152</v>
      </c>
      <c r="CYW29" s="170" t="s">
        <v>153</v>
      </c>
      <c r="CYX29" s="170" t="s">
        <v>150</v>
      </c>
      <c r="CYY29" s="170">
        <v>2</v>
      </c>
      <c r="CYZ29" s="170">
        <v>69.72</v>
      </c>
      <c r="CZA29" s="170">
        <f>ROUNDDOWN(CYZ29*($I$10+1),2)</f>
        <v>352.08</v>
      </c>
      <c r="CZB29" s="170">
        <f>CYY29*CZA29</f>
        <v>704.16</v>
      </c>
      <c r="CZC29" s="170" t="s">
        <v>151</v>
      </c>
      <c r="CZD29" s="170" t="s">
        <v>152</v>
      </c>
      <c r="CZE29" s="170" t="s">
        <v>153</v>
      </c>
      <c r="CZF29" s="170" t="s">
        <v>150</v>
      </c>
      <c r="CZG29" s="170">
        <v>2</v>
      </c>
      <c r="CZH29" s="170">
        <v>69.72</v>
      </c>
      <c r="CZI29" s="170">
        <f>ROUNDDOWN(CZH29*($I$10+1),2)</f>
        <v>352.08</v>
      </c>
      <c r="CZJ29" s="170">
        <f>CZG29*CZI29</f>
        <v>704.16</v>
      </c>
      <c r="CZK29" s="170" t="s">
        <v>151</v>
      </c>
      <c r="CZL29" s="170" t="s">
        <v>152</v>
      </c>
      <c r="CZM29" s="170" t="s">
        <v>153</v>
      </c>
      <c r="CZN29" s="170" t="s">
        <v>150</v>
      </c>
      <c r="CZO29" s="170">
        <v>2</v>
      </c>
      <c r="CZP29" s="170">
        <v>69.72</v>
      </c>
      <c r="CZQ29" s="170">
        <f>ROUNDDOWN(CZP29*($I$10+1),2)</f>
        <v>352.08</v>
      </c>
      <c r="CZR29" s="170">
        <f>CZO29*CZQ29</f>
        <v>704.16</v>
      </c>
      <c r="CZS29" s="170" t="s">
        <v>151</v>
      </c>
      <c r="CZT29" s="170" t="s">
        <v>152</v>
      </c>
      <c r="CZU29" s="170" t="s">
        <v>153</v>
      </c>
      <c r="CZV29" s="170" t="s">
        <v>150</v>
      </c>
      <c r="CZW29" s="170">
        <v>2</v>
      </c>
      <c r="CZX29" s="170">
        <v>69.72</v>
      </c>
      <c r="CZY29" s="170">
        <f>ROUNDDOWN(CZX29*($I$10+1),2)</f>
        <v>352.08</v>
      </c>
      <c r="CZZ29" s="170">
        <f>CZW29*CZY29</f>
        <v>704.16</v>
      </c>
      <c r="DAA29" s="170" t="s">
        <v>151</v>
      </c>
      <c r="DAB29" s="170" t="s">
        <v>152</v>
      </c>
      <c r="DAC29" s="170" t="s">
        <v>153</v>
      </c>
      <c r="DAD29" s="170" t="s">
        <v>150</v>
      </c>
      <c r="DAE29" s="170">
        <v>2</v>
      </c>
      <c r="DAF29" s="170">
        <v>69.72</v>
      </c>
      <c r="DAG29" s="170">
        <f>ROUNDDOWN(DAF29*($I$10+1),2)</f>
        <v>352.08</v>
      </c>
      <c r="DAH29" s="170">
        <f>DAE29*DAG29</f>
        <v>704.16</v>
      </c>
      <c r="DAI29" s="170" t="s">
        <v>151</v>
      </c>
      <c r="DAJ29" s="170" t="s">
        <v>152</v>
      </c>
      <c r="DAK29" s="170" t="s">
        <v>153</v>
      </c>
      <c r="DAL29" s="170" t="s">
        <v>150</v>
      </c>
      <c r="DAM29" s="170">
        <v>2</v>
      </c>
      <c r="DAN29" s="170">
        <v>69.72</v>
      </c>
      <c r="DAO29" s="170">
        <f>ROUNDDOWN(DAN29*($I$10+1),2)</f>
        <v>352.08</v>
      </c>
      <c r="DAP29" s="170">
        <f>DAM29*DAO29</f>
        <v>704.16</v>
      </c>
      <c r="DAQ29" s="170" t="s">
        <v>151</v>
      </c>
      <c r="DAR29" s="170" t="s">
        <v>152</v>
      </c>
      <c r="DAS29" s="170" t="s">
        <v>153</v>
      </c>
      <c r="DAT29" s="170" t="s">
        <v>150</v>
      </c>
      <c r="DAU29" s="170">
        <v>2</v>
      </c>
      <c r="DAV29" s="170">
        <v>69.72</v>
      </c>
      <c r="DAW29" s="170">
        <f>ROUNDDOWN(DAV29*($I$10+1),2)</f>
        <v>352.08</v>
      </c>
      <c r="DAX29" s="170">
        <f>DAU29*DAW29</f>
        <v>704.16</v>
      </c>
      <c r="DAY29" s="170" t="s">
        <v>151</v>
      </c>
      <c r="DAZ29" s="170" t="s">
        <v>152</v>
      </c>
      <c r="DBA29" s="170" t="s">
        <v>153</v>
      </c>
      <c r="DBB29" s="170" t="s">
        <v>150</v>
      </c>
      <c r="DBC29" s="170">
        <v>2</v>
      </c>
      <c r="DBD29" s="170">
        <v>69.72</v>
      </c>
      <c r="DBE29" s="170">
        <f>ROUNDDOWN(DBD29*($I$10+1),2)</f>
        <v>352.08</v>
      </c>
      <c r="DBF29" s="170">
        <f>DBC29*DBE29</f>
        <v>704.16</v>
      </c>
      <c r="DBG29" s="170" t="s">
        <v>151</v>
      </c>
      <c r="DBH29" s="170" t="s">
        <v>152</v>
      </c>
      <c r="DBI29" s="170" t="s">
        <v>153</v>
      </c>
      <c r="DBJ29" s="170" t="s">
        <v>150</v>
      </c>
      <c r="DBK29" s="170">
        <v>2</v>
      </c>
      <c r="DBL29" s="170">
        <v>69.72</v>
      </c>
      <c r="DBM29" s="170">
        <f>ROUNDDOWN(DBL29*($I$10+1),2)</f>
        <v>352.08</v>
      </c>
      <c r="DBN29" s="170">
        <f>DBK29*DBM29</f>
        <v>704.16</v>
      </c>
      <c r="DBO29" s="170" t="s">
        <v>151</v>
      </c>
      <c r="DBP29" s="170" t="s">
        <v>152</v>
      </c>
      <c r="DBQ29" s="170" t="s">
        <v>153</v>
      </c>
      <c r="DBR29" s="170" t="s">
        <v>150</v>
      </c>
      <c r="DBS29" s="170">
        <v>2</v>
      </c>
      <c r="DBT29" s="170">
        <v>69.72</v>
      </c>
      <c r="DBU29" s="170">
        <f>ROUNDDOWN(DBT29*($I$10+1),2)</f>
        <v>352.08</v>
      </c>
      <c r="DBV29" s="170">
        <f>DBS29*DBU29</f>
        <v>704.16</v>
      </c>
      <c r="DBW29" s="170" t="s">
        <v>151</v>
      </c>
      <c r="DBX29" s="170" t="s">
        <v>152</v>
      </c>
      <c r="DBY29" s="170" t="s">
        <v>153</v>
      </c>
      <c r="DBZ29" s="170" t="s">
        <v>150</v>
      </c>
      <c r="DCA29" s="170">
        <v>2</v>
      </c>
      <c r="DCB29" s="170">
        <v>69.72</v>
      </c>
      <c r="DCC29" s="170">
        <f>ROUNDDOWN(DCB29*($I$10+1),2)</f>
        <v>352.08</v>
      </c>
      <c r="DCD29" s="170">
        <f>DCA29*DCC29</f>
        <v>704.16</v>
      </c>
      <c r="DCE29" s="170" t="s">
        <v>151</v>
      </c>
      <c r="DCF29" s="170" t="s">
        <v>152</v>
      </c>
      <c r="DCG29" s="170" t="s">
        <v>153</v>
      </c>
      <c r="DCH29" s="170" t="s">
        <v>150</v>
      </c>
      <c r="DCI29" s="170">
        <v>2</v>
      </c>
      <c r="DCJ29" s="170">
        <v>69.72</v>
      </c>
      <c r="DCK29" s="170">
        <f>ROUNDDOWN(DCJ29*($I$10+1),2)</f>
        <v>352.08</v>
      </c>
      <c r="DCL29" s="170">
        <f>DCI29*DCK29</f>
        <v>704.16</v>
      </c>
      <c r="DCM29" s="170" t="s">
        <v>151</v>
      </c>
      <c r="DCN29" s="170" t="s">
        <v>152</v>
      </c>
      <c r="DCO29" s="170" t="s">
        <v>153</v>
      </c>
      <c r="DCP29" s="170" t="s">
        <v>150</v>
      </c>
      <c r="DCQ29" s="170">
        <v>2</v>
      </c>
      <c r="DCR29" s="170">
        <v>69.72</v>
      </c>
      <c r="DCS29" s="170">
        <f>ROUNDDOWN(DCR29*($I$10+1),2)</f>
        <v>352.08</v>
      </c>
      <c r="DCT29" s="170">
        <f>DCQ29*DCS29</f>
        <v>704.16</v>
      </c>
      <c r="DCU29" s="170" t="s">
        <v>151</v>
      </c>
      <c r="DCV29" s="170" t="s">
        <v>152</v>
      </c>
      <c r="DCW29" s="170" t="s">
        <v>153</v>
      </c>
      <c r="DCX29" s="170" t="s">
        <v>150</v>
      </c>
      <c r="DCY29" s="170">
        <v>2</v>
      </c>
      <c r="DCZ29" s="170">
        <v>69.72</v>
      </c>
      <c r="DDA29" s="170">
        <f>ROUNDDOWN(DCZ29*($I$10+1),2)</f>
        <v>352.08</v>
      </c>
      <c r="DDB29" s="170">
        <f>DCY29*DDA29</f>
        <v>704.16</v>
      </c>
      <c r="DDC29" s="170" t="s">
        <v>151</v>
      </c>
      <c r="DDD29" s="170" t="s">
        <v>152</v>
      </c>
      <c r="DDE29" s="170" t="s">
        <v>153</v>
      </c>
      <c r="DDF29" s="170" t="s">
        <v>150</v>
      </c>
      <c r="DDG29" s="170">
        <v>2</v>
      </c>
      <c r="DDH29" s="170">
        <v>69.72</v>
      </c>
      <c r="DDI29" s="170">
        <f>ROUNDDOWN(DDH29*($I$10+1),2)</f>
        <v>352.08</v>
      </c>
      <c r="DDJ29" s="170">
        <f>DDG29*DDI29</f>
        <v>704.16</v>
      </c>
      <c r="DDK29" s="170" t="s">
        <v>151</v>
      </c>
      <c r="DDL29" s="170" t="s">
        <v>152</v>
      </c>
      <c r="DDM29" s="170" t="s">
        <v>153</v>
      </c>
      <c r="DDN29" s="170" t="s">
        <v>150</v>
      </c>
      <c r="DDO29" s="170">
        <v>2</v>
      </c>
      <c r="DDP29" s="170">
        <v>69.72</v>
      </c>
      <c r="DDQ29" s="170">
        <f>ROUNDDOWN(DDP29*($I$10+1),2)</f>
        <v>352.08</v>
      </c>
      <c r="DDR29" s="170">
        <f>DDO29*DDQ29</f>
        <v>704.16</v>
      </c>
      <c r="DDS29" s="170" t="s">
        <v>151</v>
      </c>
      <c r="DDT29" s="170" t="s">
        <v>152</v>
      </c>
      <c r="DDU29" s="170" t="s">
        <v>153</v>
      </c>
      <c r="DDV29" s="170" t="s">
        <v>150</v>
      </c>
      <c r="DDW29" s="170">
        <v>2</v>
      </c>
      <c r="DDX29" s="170">
        <v>69.72</v>
      </c>
      <c r="DDY29" s="170">
        <f>ROUNDDOWN(DDX29*($I$10+1),2)</f>
        <v>352.08</v>
      </c>
      <c r="DDZ29" s="170">
        <f>DDW29*DDY29</f>
        <v>704.16</v>
      </c>
      <c r="DEA29" s="170" t="s">
        <v>151</v>
      </c>
      <c r="DEB29" s="170" t="s">
        <v>152</v>
      </c>
      <c r="DEC29" s="170" t="s">
        <v>153</v>
      </c>
      <c r="DED29" s="170" t="s">
        <v>150</v>
      </c>
      <c r="DEE29" s="170">
        <v>2</v>
      </c>
      <c r="DEF29" s="170">
        <v>69.72</v>
      </c>
      <c r="DEG29" s="170">
        <f>ROUNDDOWN(DEF29*($I$10+1),2)</f>
        <v>352.08</v>
      </c>
      <c r="DEH29" s="170">
        <f>DEE29*DEG29</f>
        <v>704.16</v>
      </c>
      <c r="DEI29" s="170" t="s">
        <v>151</v>
      </c>
      <c r="DEJ29" s="170" t="s">
        <v>152</v>
      </c>
      <c r="DEK29" s="170" t="s">
        <v>153</v>
      </c>
      <c r="DEL29" s="170" t="s">
        <v>150</v>
      </c>
      <c r="DEM29" s="170">
        <v>2</v>
      </c>
      <c r="DEN29" s="170">
        <v>69.72</v>
      </c>
      <c r="DEO29" s="170">
        <f>ROUNDDOWN(DEN29*($I$10+1),2)</f>
        <v>352.08</v>
      </c>
      <c r="DEP29" s="170">
        <f>DEM29*DEO29</f>
        <v>704.16</v>
      </c>
      <c r="DEQ29" s="170" t="s">
        <v>151</v>
      </c>
      <c r="DER29" s="170" t="s">
        <v>152</v>
      </c>
      <c r="DES29" s="170" t="s">
        <v>153</v>
      </c>
      <c r="DET29" s="170" t="s">
        <v>150</v>
      </c>
      <c r="DEU29" s="170">
        <v>2</v>
      </c>
      <c r="DEV29" s="170">
        <v>69.72</v>
      </c>
      <c r="DEW29" s="170">
        <f>ROUNDDOWN(DEV29*($I$10+1),2)</f>
        <v>352.08</v>
      </c>
      <c r="DEX29" s="170">
        <f>DEU29*DEW29</f>
        <v>704.16</v>
      </c>
      <c r="DEY29" s="170" t="s">
        <v>151</v>
      </c>
      <c r="DEZ29" s="170" t="s">
        <v>152</v>
      </c>
      <c r="DFA29" s="170" t="s">
        <v>153</v>
      </c>
      <c r="DFB29" s="170" t="s">
        <v>150</v>
      </c>
      <c r="DFC29" s="170">
        <v>2</v>
      </c>
      <c r="DFD29" s="170">
        <v>69.72</v>
      </c>
      <c r="DFE29" s="170">
        <f>ROUNDDOWN(DFD29*($I$10+1),2)</f>
        <v>352.08</v>
      </c>
      <c r="DFF29" s="170">
        <f>DFC29*DFE29</f>
        <v>704.16</v>
      </c>
      <c r="DFG29" s="170" t="s">
        <v>151</v>
      </c>
      <c r="DFH29" s="170" t="s">
        <v>152</v>
      </c>
      <c r="DFI29" s="170" t="s">
        <v>153</v>
      </c>
      <c r="DFJ29" s="170" t="s">
        <v>150</v>
      </c>
      <c r="DFK29" s="170">
        <v>2</v>
      </c>
      <c r="DFL29" s="170">
        <v>69.72</v>
      </c>
      <c r="DFM29" s="170">
        <f>ROUNDDOWN(DFL29*($I$10+1),2)</f>
        <v>352.08</v>
      </c>
      <c r="DFN29" s="170">
        <f>DFK29*DFM29</f>
        <v>704.16</v>
      </c>
      <c r="DFO29" s="170" t="s">
        <v>151</v>
      </c>
      <c r="DFP29" s="170" t="s">
        <v>152</v>
      </c>
      <c r="DFQ29" s="170" t="s">
        <v>153</v>
      </c>
      <c r="DFR29" s="170" t="s">
        <v>150</v>
      </c>
      <c r="DFS29" s="170">
        <v>2</v>
      </c>
      <c r="DFT29" s="170">
        <v>69.72</v>
      </c>
      <c r="DFU29" s="170">
        <f>ROUNDDOWN(DFT29*($I$10+1),2)</f>
        <v>352.08</v>
      </c>
      <c r="DFV29" s="170">
        <f>DFS29*DFU29</f>
        <v>704.16</v>
      </c>
      <c r="DFW29" s="170" t="s">
        <v>151</v>
      </c>
      <c r="DFX29" s="170" t="s">
        <v>152</v>
      </c>
      <c r="DFY29" s="170" t="s">
        <v>153</v>
      </c>
      <c r="DFZ29" s="170" t="s">
        <v>150</v>
      </c>
      <c r="DGA29" s="170">
        <v>2</v>
      </c>
      <c r="DGB29" s="170">
        <v>69.72</v>
      </c>
      <c r="DGC29" s="170">
        <f>ROUNDDOWN(DGB29*($I$10+1),2)</f>
        <v>352.08</v>
      </c>
      <c r="DGD29" s="170">
        <f>DGA29*DGC29</f>
        <v>704.16</v>
      </c>
      <c r="DGE29" s="170" t="s">
        <v>151</v>
      </c>
      <c r="DGF29" s="170" t="s">
        <v>152</v>
      </c>
      <c r="DGG29" s="170" t="s">
        <v>153</v>
      </c>
      <c r="DGH29" s="170" t="s">
        <v>150</v>
      </c>
      <c r="DGI29" s="170">
        <v>2</v>
      </c>
      <c r="DGJ29" s="170">
        <v>69.72</v>
      </c>
      <c r="DGK29" s="170">
        <f>ROUNDDOWN(DGJ29*($I$10+1),2)</f>
        <v>352.08</v>
      </c>
      <c r="DGL29" s="170">
        <f>DGI29*DGK29</f>
        <v>704.16</v>
      </c>
      <c r="DGM29" s="170" t="s">
        <v>151</v>
      </c>
      <c r="DGN29" s="170" t="s">
        <v>152</v>
      </c>
      <c r="DGO29" s="170" t="s">
        <v>153</v>
      </c>
      <c r="DGP29" s="170" t="s">
        <v>150</v>
      </c>
      <c r="DGQ29" s="170">
        <v>2</v>
      </c>
      <c r="DGR29" s="170">
        <v>69.72</v>
      </c>
      <c r="DGS29" s="170">
        <f>ROUNDDOWN(DGR29*($I$10+1),2)</f>
        <v>352.08</v>
      </c>
      <c r="DGT29" s="170">
        <f>DGQ29*DGS29</f>
        <v>704.16</v>
      </c>
      <c r="DGU29" s="170" t="s">
        <v>151</v>
      </c>
      <c r="DGV29" s="170" t="s">
        <v>152</v>
      </c>
      <c r="DGW29" s="170" t="s">
        <v>153</v>
      </c>
      <c r="DGX29" s="170" t="s">
        <v>150</v>
      </c>
      <c r="DGY29" s="170">
        <v>2</v>
      </c>
      <c r="DGZ29" s="170">
        <v>69.72</v>
      </c>
      <c r="DHA29" s="170">
        <f>ROUNDDOWN(DGZ29*($I$10+1),2)</f>
        <v>352.08</v>
      </c>
      <c r="DHB29" s="170">
        <f>DGY29*DHA29</f>
        <v>704.16</v>
      </c>
      <c r="DHC29" s="170" t="s">
        <v>151</v>
      </c>
      <c r="DHD29" s="170" t="s">
        <v>152</v>
      </c>
      <c r="DHE29" s="170" t="s">
        <v>153</v>
      </c>
      <c r="DHF29" s="170" t="s">
        <v>150</v>
      </c>
      <c r="DHG29" s="170">
        <v>2</v>
      </c>
      <c r="DHH29" s="170">
        <v>69.72</v>
      </c>
      <c r="DHI29" s="170">
        <f>ROUNDDOWN(DHH29*($I$10+1),2)</f>
        <v>352.08</v>
      </c>
      <c r="DHJ29" s="170">
        <f>DHG29*DHI29</f>
        <v>704.16</v>
      </c>
      <c r="DHK29" s="170" t="s">
        <v>151</v>
      </c>
      <c r="DHL29" s="170" t="s">
        <v>152</v>
      </c>
      <c r="DHM29" s="170" t="s">
        <v>153</v>
      </c>
      <c r="DHN29" s="170" t="s">
        <v>150</v>
      </c>
      <c r="DHO29" s="170">
        <v>2</v>
      </c>
      <c r="DHP29" s="170">
        <v>69.72</v>
      </c>
      <c r="DHQ29" s="170">
        <f>ROUNDDOWN(DHP29*($I$10+1),2)</f>
        <v>352.08</v>
      </c>
      <c r="DHR29" s="170">
        <f>DHO29*DHQ29</f>
        <v>704.16</v>
      </c>
      <c r="DHS29" s="170" t="s">
        <v>151</v>
      </c>
      <c r="DHT29" s="170" t="s">
        <v>152</v>
      </c>
      <c r="DHU29" s="170" t="s">
        <v>153</v>
      </c>
      <c r="DHV29" s="170" t="s">
        <v>150</v>
      </c>
      <c r="DHW29" s="170">
        <v>2</v>
      </c>
      <c r="DHX29" s="170">
        <v>69.72</v>
      </c>
      <c r="DHY29" s="170">
        <f>ROUNDDOWN(DHX29*($I$10+1),2)</f>
        <v>352.08</v>
      </c>
      <c r="DHZ29" s="170">
        <f>DHW29*DHY29</f>
        <v>704.16</v>
      </c>
      <c r="DIA29" s="170" t="s">
        <v>151</v>
      </c>
      <c r="DIB29" s="170" t="s">
        <v>152</v>
      </c>
      <c r="DIC29" s="170" t="s">
        <v>153</v>
      </c>
      <c r="DID29" s="170" t="s">
        <v>150</v>
      </c>
      <c r="DIE29" s="170">
        <v>2</v>
      </c>
      <c r="DIF29" s="170">
        <v>69.72</v>
      </c>
      <c r="DIG29" s="170">
        <f>ROUNDDOWN(DIF29*($I$10+1),2)</f>
        <v>352.08</v>
      </c>
      <c r="DIH29" s="170">
        <f>DIE29*DIG29</f>
        <v>704.16</v>
      </c>
      <c r="DII29" s="170" t="s">
        <v>151</v>
      </c>
      <c r="DIJ29" s="170" t="s">
        <v>152</v>
      </c>
      <c r="DIK29" s="170" t="s">
        <v>153</v>
      </c>
      <c r="DIL29" s="170" t="s">
        <v>150</v>
      </c>
      <c r="DIM29" s="170">
        <v>2</v>
      </c>
      <c r="DIN29" s="170">
        <v>69.72</v>
      </c>
      <c r="DIO29" s="170">
        <f>ROUNDDOWN(DIN29*($I$10+1),2)</f>
        <v>352.08</v>
      </c>
      <c r="DIP29" s="170">
        <f>DIM29*DIO29</f>
        <v>704.16</v>
      </c>
      <c r="DIQ29" s="170" t="s">
        <v>151</v>
      </c>
      <c r="DIR29" s="170" t="s">
        <v>152</v>
      </c>
      <c r="DIS29" s="170" t="s">
        <v>153</v>
      </c>
      <c r="DIT29" s="170" t="s">
        <v>150</v>
      </c>
      <c r="DIU29" s="170">
        <v>2</v>
      </c>
      <c r="DIV29" s="170">
        <v>69.72</v>
      </c>
      <c r="DIW29" s="170">
        <f>ROUNDDOWN(DIV29*($I$10+1),2)</f>
        <v>352.08</v>
      </c>
      <c r="DIX29" s="170">
        <f>DIU29*DIW29</f>
        <v>704.16</v>
      </c>
      <c r="DIY29" s="170" t="s">
        <v>151</v>
      </c>
      <c r="DIZ29" s="170" t="s">
        <v>152</v>
      </c>
      <c r="DJA29" s="170" t="s">
        <v>153</v>
      </c>
      <c r="DJB29" s="170" t="s">
        <v>150</v>
      </c>
      <c r="DJC29" s="170">
        <v>2</v>
      </c>
      <c r="DJD29" s="170">
        <v>69.72</v>
      </c>
      <c r="DJE29" s="170">
        <f>ROUNDDOWN(DJD29*($I$10+1),2)</f>
        <v>352.08</v>
      </c>
      <c r="DJF29" s="170">
        <f>DJC29*DJE29</f>
        <v>704.16</v>
      </c>
      <c r="DJG29" s="170" t="s">
        <v>151</v>
      </c>
      <c r="DJH29" s="170" t="s">
        <v>152</v>
      </c>
      <c r="DJI29" s="170" t="s">
        <v>153</v>
      </c>
      <c r="DJJ29" s="170" t="s">
        <v>150</v>
      </c>
      <c r="DJK29" s="170">
        <v>2</v>
      </c>
      <c r="DJL29" s="170">
        <v>69.72</v>
      </c>
      <c r="DJM29" s="170">
        <f>ROUNDDOWN(DJL29*($I$10+1),2)</f>
        <v>352.08</v>
      </c>
      <c r="DJN29" s="170">
        <f>DJK29*DJM29</f>
        <v>704.16</v>
      </c>
      <c r="DJO29" s="170" t="s">
        <v>151</v>
      </c>
      <c r="DJP29" s="170" t="s">
        <v>152</v>
      </c>
      <c r="DJQ29" s="170" t="s">
        <v>153</v>
      </c>
      <c r="DJR29" s="170" t="s">
        <v>150</v>
      </c>
      <c r="DJS29" s="170">
        <v>2</v>
      </c>
      <c r="DJT29" s="170">
        <v>69.72</v>
      </c>
      <c r="DJU29" s="170">
        <f>ROUNDDOWN(DJT29*($I$10+1),2)</f>
        <v>352.08</v>
      </c>
      <c r="DJV29" s="170">
        <f>DJS29*DJU29</f>
        <v>704.16</v>
      </c>
      <c r="DJW29" s="170" t="s">
        <v>151</v>
      </c>
      <c r="DJX29" s="170" t="s">
        <v>152</v>
      </c>
      <c r="DJY29" s="170" t="s">
        <v>153</v>
      </c>
      <c r="DJZ29" s="170" t="s">
        <v>150</v>
      </c>
      <c r="DKA29" s="170">
        <v>2</v>
      </c>
      <c r="DKB29" s="170">
        <v>69.72</v>
      </c>
      <c r="DKC29" s="170">
        <f>ROUNDDOWN(DKB29*($I$10+1),2)</f>
        <v>352.08</v>
      </c>
      <c r="DKD29" s="170">
        <f>DKA29*DKC29</f>
        <v>704.16</v>
      </c>
      <c r="DKE29" s="170" t="s">
        <v>151</v>
      </c>
      <c r="DKF29" s="170" t="s">
        <v>152</v>
      </c>
      <c r="DKG29" s="170" t="s">
        <v>153</v>
      </c>
      <c r="DKH29" s="170" t="s">
        <v>150</v>
      </c>
      <c r="DKI29" s="170">
        <v>2</v>
      </c>
      <c r="DKJ29" s="170">
        <v>69.72</v>
      </c>
      <c r="DKK29" s="170">
        <f>ROUNDDOWN(DKJ29*($I$10+1),2)</f>
        <v>352.08</v>
      </c>
      <c r="DKL29" s="170">
        <f>DKI29*DKK29</f>
        <v>704.16</v>
      </c>
      <c r="DKM29" s="170" t="s">
        <v>151</v>
      </c>
      <c r="DKN29" s="170" t="s">
        <v>152</v>
      </c>
      <c r="DKO29" s="170" t="s">
        <v>153</v>
      </c>
      <c r="DKP29" s="170" t="s">
        <v>150</v>
      </c>
      <c r="DKQ29" s="170">
        <v>2</v>
      </c>
      <c r="DKR29" s="170">
        <v>69.72</v>
      </c>
      <c r="DKS29" s="170">
        <f>ROUNDDOWN(DKR29*($I$10+1),2)</f>
        <v>352.08</v>
      </c>
      <c r="DKT29" s="170">
        <f>DKQ29*DKS29</f>
        <v>704.16</v>
      </c>
      <c r="DKU29" s="170" t="s">
        <v>151</v>
      </c>
      <c r="DKV29" s="170" t="s">
        <v>152</v>
      </c>
      <c r="DKW29" s="170" t="s">
        <v>153</v>
      </c>
      <c r="DKX29" s="170" t="s">
        <v>150</v>
      </c>
      <c r="DKY29" s="170">
        <v>2</v>
      </c>
      <c r="DKZ29" s="170">
        <v>69.72</v>
      </c>
      <c r="DLA29" s="170">
        <f>ROUNDDOWN(DKZ29*($I$10+1),2)</f>
        <v>352.08</v>
      </c>
      <c r="DLB29" s="170">
        <f>DKY29*DLA29</f>
        <v>704.16</v>
      </c>
      <c r="DLC29" s="170" t="s">
        <v>151</v>
      </c>
      <c r="DLD29" s="170" t="s">
        <v>152</v>
      </c>
      <c r="DLE29" s="170" t="s">
        <v>153</v>
      </c>
      <c r="DLF29" s="170" t="s">
        <v>150</v>
      </c>
      <c r="DLG29" s="170">
        <v>2</v>
      </c>
      <c r="DLH29" s="170">
        <v>69.72</v>
      </c>
      <c r="DLI29" s="170">
        <f>ROUNDDOWN(DLH29*($I$10+1),2)</f>
        <v>352.08</v>
      </c>
      <c r="DLJ29" s="170">
        <f>DLG29*DLI29</f>
        <v>704.16</v>
      </c>
      <c r="DLK29" s="170" t="s">
        <v>151</v>
      </c>
      <c r="DLL29" s="170" t="s">
        <v>152</v>
      </c>
      <c r="DLM29" s="170" t="s">
        <v>153</v>
      </c>
      <c r="DLN29" s="170" t="s">
        <v>150</v>
      </c>
      <c r="DLO29" s="170">
        <v>2</v>
      </c>
      <c r="DLP29" s="170">
        <v>69.72</v>
      </c>
      <c r="DLQ29" s="170">
        <f>ROUNDDOWN(DLP29*($I$10+1),2)</f>
        <v>352.08</v>
      </c>
      <c r="DLR29" s="170">
        <f>DLO29*DLQ29</f>
        <v>704.16</v>
      </c>
      <c r="DLS29" s="170" t="s">
        <v>151</v>
      </c>
      <c r="DLT29" s="170" t="s">
        <v>152</v>
      </c>
      <c r="DLU29" s="170" t="s">
        <v>153</v>
      </c>
      <c r="DLV29" s="170" t="s">
        <v>150</v>
      </c>
      <c r="DLW29" s="170">
        <v>2</v>
      </c>
      <c r="DLX29" s="170">
        <v>69.72</v>
      </c>
      <c r="DLY29" s="170">
        <f>ROUNDDOWN(DLX29*($I$10+1),2)</f>
        <v>352.08</v>
      </c>
      <c r="DLZ29" s="170">
        <f>DLW29*DLY29</f>
        <v>704.16</v>
      </c>
      <c r="DMA29" s="170" t="s">
        <v>151</v>
      </c>
      <c r="DMB29" s="170" t="s">
        <v>152</v>
      </c>
      <c r="DMC29" s="170" t="s">
        <v>153</v>
      </c>
      <c r="DMD29" s="170" t="s">
        <v>150</v>
      </c>
      <c r="DME29" s="170">
        <v>2</v>
      </c>
      <c r="DMF29" s="170">
        <v>69.72</v>
      </c>
      <c r="DMG29" s="170">
        <f>ROUNDDOWN(DMF29*($I$10+1),2)</f>
        <v>352.08</v>
      </c>
      <c r="DMH29" s="170">
        <f>DME29*DMG29</f>
        <v>704.16</v>
      </c>
      <c r="DMI29" s="170" t="s">
        <v>151</v>
      </c>
      <c r="DMJ29" s="170" t="s">
        <v>152</v>
      </c>
      <c r="DMK29" s="170" t="s">
        <v>153</v>
      </c>
      <c r="DML29" s="170" t="s">
        <v>150</v>
      </c>
      <c r="DMM29" s="170">
        <v>2</v>
      </c>
      <c r="DMN29" s="170">
        <v>69.72</v>
      </c>
      <c r="DMO29" s="170">
        <f>ROUNDDOWN(DMN29*($I$10+1),2)</f>
        <v>352.08</v>
      </c>
      <c r="DMP29" s="170">
        <f>DMM29*DMO29</f>
        <v>704.16</v>
      </c>
      <c r="DMQ29" s="170" t="s">
        <v>151</v>
      </c>
      <c r="DMR29" s="170" t="s">
        <v>152</v>
      </c>
      <c r="DMS29" s="170" t="s">
        <v>153</v>
      </c>
      <c r="DMT29" s="170" t="s">
        <v>150</v>
      </c>
      <c r="DMU29" s="170">
        <v>2</v>
      </c>
      <c r="DMV29" s="170">
        <v>69.72</v>
      </c>
      <c r="DMW29" s="170">
        <f>ROUNDDOWN(DMV29*($I$10+1),2)</f>
        <v>352.08</v>
      </c>
      <c r="DMX29" s="170">
        <f>DMU29*DMW29</f>
        <v>704.16</v>
      </c>
      <c r="DMY29" s="170" t="s">
        <v>151</v>
      </c>
      <c r="DMZ29" s="170" t="s">
        <v>152</v>
      </c>
      <c r="DNA29" s="170" t="s">
        <v>153</v>
      </c>
      <c r="DNB29" s="170" t="s">
        <v>150</v>
      </c>
      <c r="DNC29" s="170">
        <v>2</v>
      </c>
      <c r="DND29" s="170">
        <v>69.72</v>
      </c>
      <c r="DNE29" s="170">
        <f>ROUNDDOWN(DND29*($I$10+1),2)</f>
        <v>352.08</v>
      </c>
      <c r="DNF29" s="170">
        <f>DNC29*DNE29</f>
        <v>704.16</v>
      </c>
      <c r="DNG29" s="170" t="s">
        <v>151</v>
      </c>
      <c r="DNH29" s="170" t="s">
        <v>152</v>
      </c>
      <c r="DNI29" s="170" t="s">
        <v>153</v>
      </c>
      <c r="DNJ29" s="170" t="s">
        <v>150</v>
      </c>
      <c r="DNK29" s="170">
        <v>2</v>
      </c>
      <c r="DNL29" s="170">
        <v>69.72</v>
      </c>
      <c r="DNM29" s="170">
        <f>ROUNDDOWN(DNL29*($I$10+1),2)</f>
        <v>352.08</v>
      </c>
      <c r="DNN29" s="170">
        <f>DNK29*DNM29</f>
        <v>704.16</v>
      </c>
      <c r="DNO29" s="170" t="s">
        <v>151</v>
      </c>
      <c r="DNP29" s="170" t="s">
        <v>152</v>
      </c>
      <c r="DNQ29" s="170" t="s">
        <v>153</v>
      </c>
      <c r="DNR29" s="170" t="s">
        <v>150</v>
      </c>
      <c r="DNS29" s="170">
        <v>2</v>
      </c>
      <c r="DNT29" s="170">
        <v>69.72</v>
      </c>
      <c r="DNU29" s="170">
        <f>ROUNDDOWN(DNT29*($I$10+1),2)</f>
        <v>352.08</v>
      </c>
      <c r="DNV29" s="170">
        <f>DNS29*DNU29</f>
        <v>704.16</v>
      </c>
      <c r="DNW29" s="170" t="s">
        <v>151</v>
      </c>
      <c r="DNX29" s="170" t="s">
        <v>152</v>
      </c>
      <c r="DNY29" s="170" t="s">
        <v>153</v>
      </c>
      <c r="DNZ29" s="170" t="s">
        <v>150</v>
      </c>
      <c r="DOA29" s="170">
        <v>2</v>
      </c>
      <c r="DOB29" s="170">
        <v>69.72</v>
      </c>
      <c r="DOC29" s="170">
        <f>ROUNDDOWN(DOB29*($I$10+1),2)</f>
        <v>352.08</v>
      </c>
      <c r="DOD29" s="170">
        <f>DOA29*DOC29</f>
        <v>704.16</v>
      </c>
      <c r="DOE29" s="170" t="s">
        <v>151</v>
      </c>
      <c r="DOF29" s="170" t="s">
        <v>152</v>
      </c>
      <c r="DOG29" s="170" t="s">
        <v>153</v>
      </c>
      <c r="DOH29" s="170" t="s">
        <v>150</v>
      </c>
      <c r="DOI29" s="170">
        <v>2</v>
      </c>
      <c r="DOJ29" s="170">
        <v>69.72</v>
      </c>
      <c r="DOK29" s="170">
        <f>ROUNDDOWN(DOJ29*($I$10+1),2)</f>
        <v>352.08</v>
      </c>
      <c r="DOL29" s="170">
        <f>DOI29*DOK29</f>
        <v>704.16</v>
      </c>
      <c r="DOM29" s="170" t="s">
        <v>151</v>
      </c>
      <c r="DON29" s="170" t="s">
        <v>152</v>
      </c>
      <c r="DOO29" s="170" t="s">
        <v>153</v>
      </c>
      <c r="DOP29" s="170" t="s">
        <v>150</v>
      </c>
      <c r="DOQ29" s="170">
        <v>2</v>
      </c>
      <c r="DOR29" s="170">
        <v>69.72</v>
      </c>
      <c r="DOS29" s="170">
        <f>ROUNDDOWN(DOR29*($I$10+1),2)</f>
        <v>352.08</v>
      </c>
      <c r="DOT29" s="170">
        <f>DOQ29*DOS29</f>
        <v>704.16</v>
      </c>
      <c r="DOU29" s="170" t="s">
        <v>151</v>
      </c>
      <c r="DOV29" s="170" t="s">
        <v>152</v>
      </c>
      <c r="DOW29" s="170" t="s">
        <v>153</v>
      </c>
      <c r="DOX29" s="170" t="s">
        <v>150</v>
      </c>
      <c r="DOY29" s="170">
        <v>2</v>
      </c>
      <c r="DOZ29" s="170">
        <v>69.72</v>
      </c>
      <c r="DPA29" s="170">
        <f>ROUNDDOWN(DOZ29*($I$10+1),2)</f>
        <v>352.08</v>
      </c>
      <c r="DPB29" s="170">
        <f>DOY29*DPA29</f>
        <v>704.16</v>
      </c>
      <c r="DPC29" s="170" t="s">
        <v>151</v>
      </c>
      <c r="DPD29" s="170" t="s">
        <v>152</v>
      </c>
      <c r="DPE29" s="170" t="s">
        <v>153</v>
      </c>
      <c r="DPF29" s="170" t="s">
        <v>150</v>
      </c>
      <c r="DPG29" s="170">
        <v>2</v>
      </c>
      <c r="DPH29" s="170">
        <v>69.72</v>
      </c>
      <c r="DPI29" s="170">
        <f>ROUNDDOWN(DPH29*($I$10+1),2)</f>
        <v>352.08</v>
      </c>
      <c r="DPJ29" s="170">
        <f>DPG29*DPI29</f>
        <v>704.16</v>
      </c>
      <c r="DPK29" s="170" t="s">
        <v>151</v>
      </c>
      <c r="DPL29" s="170" t="s">
        <v>152</v>
      </c>
      <c r="DPM29" s="170" t="s">
        <v>153</v>
      </c>
      <c r="DPN29" s="170" t="s">
        <v>150</v>
      </c>
      <c r="DPO29" s="170">
        <v>2</v>
      </c>
      <c r="DPP29" s="170">
        <v>69.72</v>
      </c>
      <c r="DPQ29" s="170">
        <f>ROUNDDOWN(DPP29*($I$10+1),2)</f>
        <v>352.08</v>
      </c>
      <c r="DPR29" s="170">
        <f>DPO29*DPQ29</f>
        <v>704.16</v>
      </c>
      <c r="DPS29" s="170" t="s">
        <v>151</v>
      </c>
      <c r="DPT29" s="170" t="s">
        <v>152</v>
      </c>
      <c r="DPU29" s="170" t="s">
        <v>153</v>
      </c>
      <c r="DPV29" s="170" t="s">
        <v>150</v>
      </c>
      <c r="DPW29" s="170">
        <v>2</v>
      </c>
      <c r="DPX29" s="170">
        <v>69.72</v>
      </c>
      <c r="DPY29" s="170">
        <f>ROUNDDOWN(DPX29*($I$10+1),2)</f>
        <v>352.08</v>
      </c>
      <c r="DPZ29" s="170">
        <f>DPW29*DPY29</f>
        <v>704.16</v>
      </c>
      <c r="DQA29" s="170" t="s">
        <v>151</v>
      </c>
      <c r="DQB29" s="170" t="s">
        <v>152</v>
      </c>
      <c r="DQC29" s="170" t="s">
        <v>153</v>
      </c>
      <c r="DQD29" s="170" t="s">
        <v>150</v>
      </c>
      <c r="DQE29" s="170">
        <v>2</v>
      </c>
      <c r="DQF29" s="170">
        <v>69.72</v>
      </c>
      <c r="DQG29" s="170">
        <f>ROUNDDOWN(DQF29*($I$10+1),2)</f>
        <v>352.08</v>
      </c>
      <c r="DQH29" s="170">
        <f>DQE29*DQG29</f>
        <v>704.16</v>
      </c>
      <c r="DQI29" s="170" t="s">
        <v>151</v>
      </c>
      <c r="DQJ29" s="170" t="s">
        <v>152</v>
      </c>
      <c r="DQK29" s="170" t="s">
        <v>153</v>
      </c>
      <c r="DQL29" s="170" t="s">
        <v>150</v>
      </c>
      <c r="DQM29" s="170">
        <v>2</v>
      </c>
      <c r="DQN29" s="170">
        <v>69.72</v>
      </c>
      <c r="DQO29" s="170">
        <f>ROUNDDOWN(DQN29*($I$10+1),2)</f>
        <v>352.08</v>
      </c>
      <c r="DQP29" s="170">
        <f>DQM29*DQO29</f>
        <v>704.16</v>
      </c>
      <c r="DQQ29" s="170" t="s">
        <v>151</v>
      </c>
      <c r="DQR29" s="170" t="s">
        <v>152</v>
      </c>
      <c r="DQS29" s="170" t="s">
        <v>153</v>
      </c>
      <c r="DQT29" s="170" t="s">
        <v>150</v>
      </c>
      <c r="DQU29" s="170">
        <v>2</v>
      </c>
      <c r="DQV29" s="170">
        <v>69.72</v>
      </c>
      <c r="DQW29" s="170">
        <f>ROUNDDOWN(DQV29*($I$10+1),2)</f>
        <v>352.08</v>
      </c>
      <c r="DQX29" s="170">
        <f>DQU29*DQW29</f>
        <v>704.16</v>
      </c>
      <c r="DQY29" s="170" t="s">
        <v>151</v>
      </c>
      <c r="DQZ29" s="170" t="s">
        <v>152</v>
      </c>
      <c r="DRA29" s="170" t="s">
        <v>153</v>
      </c>
      <c r="DRB29" s="170" t="s">
        <v>150</v>
      </c>
      <c r="DRC29" s="170">
        <v>2</v>
      </c>
      <c r="DRD29" s="170">
        <v>69.72</v>
      </c>
      <c r="DRE29" s="170">
        <f>ROUNDDOWN(DRD29*($I$10+1),2)</f>
        <v>352.08</v>
      </c>
      <c r="DRF29" s="170">
        <f>DRC29*DRE29</f>
        <v>704.16</v>
      </c>
      <c r="DRG29" s="170" t="s">
        <v>151</v>
      </c>
      <c r="DRH29" s="170" t="s">
        <v>152</v>
      </c>
      <c r="DRI29" s="170" t="s">
        <v>153</v>
      </c>
      <c r="DRJ29" s="170" t="s">
        <v>150</v>
      </c>
      <c r="DRK29" s="170">
        <v>2</v>
      </c>
      <c r="DRL29" s="170">
        <v>69.72</v>
      </c>
      <c r="DRM29" s="170">
        <f>ROUNDDOWN(DRL29*($I$10+1),2)</f>
        <v>352.08</v>
      </c>
      <c r="DRN29" s="170">
        <f>DRK29*DRM29</f>
        <v>704.16</v>
      </c>
      <c r="DRO29" s="170" t="s">
        <v>151</v>
      </c>
      <c r="DRP29" s="170" t="s">
        <v>152</v>
      </c>
      <c r="DRQ29" s="170" t="s">
        <v>153</v>
      </c>
      <c r="DRR29" s="170" t="s">
        <v>150</v>
      </c>
      <c r="DRS29" s="170">
        <v>2</v>
      </c>
      <c r="DRT29" s="170">
        <v>69.72</v>
      </c>
      <c r="DRU29" s="170">
        <f>ROUNDDOWN(DRT29*($I$10+1),2)</f>
        <v>352.08</v>
      </c>
      <c r="DRV29" s="170">
        <f>DRS29*DRU29</f>
        <v>704.16</v>
      </c>
      <c r="DRW29" s="170" t="s">
        <v>151</v>
      </c>
      <c r="DRX29" s="170" t="s">
        <v>152</v>
      </c>
      <c r="DRY29" s="170" t="s">
        <v>153</v>
      </c>
      <c r="DRZ29" s="170" t="s">
        <v>150</v>
      </c>
      <c r="DSA29" s="170">
        <v>2</v>
      </c>
      <c r="DSB29" s="170">
        <v>69.72</v>
      </c>
      <c r="DSC29" s="170">
        <f>ROUNDDOWN(DSB29*($I$10+1),2)</f>
        <v>352.08</v>
      </c>
      <c r="DSD29" s="170">
        <f>DSA29*DSC29</f>
        <v>704.16</v>
      </c>
      <c r="DSE29" s="170" t="s">
        <v>151</v>
      </c>
      <c r="DSF29" s="170" t="s">
        <v>152</v>
      </c>
      <c r="DSG29" s="170" t="s">
        <v>153</v>
      </c>
      <c r="DSH29" s="170" t="s">
        <v>150</v>
      </c>
      <c r="DSI29" s="170">
        <v>2</v>
      </c>
      <c r="DSJ29" s="170">
        <v>69.72</v>
      </c>
      <c r="DSK29" s="170">
        <f>ROUNDDOWN(DSJ29*($I$10+1),2)</f>
        <v>352.08</v>
      </c>
      <c r="DSL29" s="170">
        <f>DSI29*DSK29</f>
        <v>704.16</v>
      </c>
      <c r="DSM29" s="170" t="s">
        <v>151</v>
      </c>
      <c r="DSN29" s="170" t="s">
        <v>152</v>
      </c>
      <c r="DSO29" s="170" t="s">
        <v>153</v>
      </c>
      <c r="DSP29" s="170" t="s">
        <v>150</v>
      </c>
      <c r="DSQ29" s="170">
        <v>2</v>
      </c>
      <c r="DSR29" s="170">
        <v>69.72</v>
      </c>
      <c r="DSS29" s="170">
        <f>ROUNDDOWN(DSR29*($I$10+1),2)</f>
        <v>352.08</v>
      </c>
      <c r="DST29" s="170">
        <f>DSQ29*DSS29</f>
        <v>704.16</v>
      </c>
      <c r="DSU29" s="170" t="s">
        <v>151</v>
      </c>
      <c r="DSV29" s="170" t="s">
        <v>152</v>
      </c>
      <c r="DSW29" s="170" t="s">
        <v>153</v>
      </c>
      <c r="DSX29" s="170" t="s">
        <v>150</v>
      </c>
      <c r="DSY29" s="170">
        <v>2</v>
      </c>
      <c r="DSZ29" s="170">
        <v>69.72</v>
      </c>
      <c r="DTA29" s="170">
        <f>ROUNDDOWN(DSZ29*($I$10+1),2)</f>
        <v>352.08</v>
      </c>
      <c r="DTB29" s="170">
        <f>DSY29*DTA29</f>
        <v>704.16</v>
      </c>
      <c r="DTC29" s="170" t="s">
        <v>151</v>
      </c>
      <c r="DTD29" s="170" t="s">
        <v>152</v>
      </c>
      <c r="DTE29" s="170" t="s">
        <v>153</v>
      </c>
      <c r="DTF29" s="170" t="s">
        <v>150</v>
      </c>
      <c r="DTG29" s="170">
        <v>2</v>
      </c>
      <c r="DTH29" s="170">
        <v>69.72</v>
      </c>
      <c r="DTI29" s="170">
        <f>ROUNDDOWN(DTH29*($I$10+1),2)</f>
        <v>352.08</v>
      </c>
      <c r="DTJ29" s="170">
        <f>DTG29*DTI29</f>
        <v>704.16</v>
      </c>
      <c r="DTK29" s="170" t="s">
        <v>151</v>
      </c>
      <c r="DTL29" s="170" t="s">
        <v>152</v>
      </c>
      <c r="DTM29" s="170" t="s">
        <v>153</v>
      </c>
      <c r="DTN29" s="170" t="s">
        <v>150</v>
      </c>
      <c r="DTO29" s="170">
        <v>2</v>
      </c>
      <c r="DTP29" s="170">
        <v>69.72</v>
      </c>
      <c r="DTQ29" s="170">
        <f>ROUNDDOWN(DTP29*($I$10+1),2)</f>
        <v>352.08</v>
      </c>
      <c r="DTR29" s="170">
        <f>DTO29*DTQ29</f>
        <v>704.16</v>
      </c>
      <c r="DTS29" s="170" t="s">
        <v>151</v>
      </c>
      <c r="DTT29" s="170" t="s">
        <v>152</v>
      </c>
      <c r="DTU29" s="170" t="s">
        <v>153</v>
      </c>
      <c r="DTV29" s="170" t="s">
        <v>150</v>
      </c>
      <c r="DTW29" s="170">
        <v>2</v>
      </c>
      <c r="DTX29" s="170">
        <v>69.72</v>
      </c>
      <c r="DTY29" s="170">
        <f>ROUNDDOWN(DTX29*($I$10+1),2)</f>
        <v>352.08</v>
      </c>
      <c r="DTZ29" s="170">
        <f>DTW29*DTY29</f>
        <v>704.16</v>
      </c>
      <c r="DUA29" s="170" t="s">
        <v>151</v>
      </c>
      <c r="DUB29" s="170" t="s">
        <v>152</v>
      </c>
      <c r="DUC29" s="170" t="s">
        <v>153</v>
      </c>
      <c r="DUD29" s="170" t="s">
        <v>150</v>
      </c>
      <c r="DUE29" s="170">
        <v>2</v>
      </c>
      <c r="DUF29" s="170">
        <v>69.72</v>
      </c>
      <c r="DUG29" s="170">
        <f>ROUNDDOWN(DUF29*($I$10+1),2)</f>
        <v>352.08</v>
      </c>
      <c r="DUH29" s="170">
        <f>DUE29*DUG29</f>
        <v>704.16</v>
      </c>
      <c r="DUI29" s="170" t="s">
        <v>151</v>
      </c>
      <c r="DUJ29" s="170" t="s">
        <v>152</v>
      </c>
      <c r="DUK29" s="170" t="s">
        <v>153</v>
      </c>
      <c r="DUL29" s="170" t="s">
        <v>150</v>
      </c>
      <c r="DUM29" s="170">
        <v>2</v>
      </c>
      <c r="DUN29" s="170">
        <v>69.72</v>
      </c>
      <c r="DUO29" s="170">
        <f>ROUNDDOWN(DUN29*($I$10+1),2)</f>
        <v>352.08</v>
      </c>
      <c r="DUP29" s="170">
        <f>DUM29*DUO29</f>
        <v>704.16</v>
      </c>
      <c r="DUQ29" s="170" t="s">
        <v>151</v>
      </c>
      <c r="DUR29" s="170" t="s">
        <v>152</v>
      </c>
      <c r="DUS29" s="170" t="s">
        <v>153</v>
      </c>
      <c r="DUT29" s="170" t="s">
        <v>150</v>
      </c>
      <c r="DUU29" s="170">
        <v>2</v>
      </c>
      <c r="DUV29" s="170">
        <v>69.72</v>
      </c>
      <c r="DUW29" s="170">
        <f>ROUNDDOWN(DUV29*($I$10+1),2)</f>
        <v>352.08</v>
      </c>
      <c r="DUX29" s="170">
        <f>DUU29*DUW29</f>
        <v>704.16</v>
      </c>
      <c r="DUY29" s="170" t="s">
        <v>151</v>
      </c>
      <c r="DUZ29" s="170" t="s">
        <v>152</v>
      </c>
      <c r="DVA29" s="170" t="s">
        <v>153</v>
      </c>
      <c r="DVB29" s="170" t="s">
        <v>150</v>
      </c>
      <c r="DVC29" s="170">
        <v>2</v>
      </c>
      <c r="DVD29" s="170">
        <v>69.72</v>
      </c>
      <c r="DVE29" s="170">
        <f>ROUNDDOWN(DVD29*($I$10+1),2)</f>
        <v>352.08</v>
      </c>
      <c r="DVF29" s="170">
        <f>DVC29*DVE29</f>
        <v>704.16</v>
      </c>
      <c r="DVG29" s="170" t="s">
        <v>151</v>
      </c>
      <c r="DVH29" s="170" t="s">
        <v>152</v>
      </c>
      <c r="DVI29" s="170" t="s">
        <v>153</v>
      </c>
      <c r="DVJ29" s="170" t="s">
        <v>150</v>
      </c>
      <c r="DVK29" s="170">
        <v>2</v>
      </c>
      <c r="DVL29" s="170">
        <v>69.72</v>
      </c>
      <c r="DVM29" s="170">
        <f>ROUNDDOWN(DVL29*($I$10+1),2)</f>
        <v>352.08</v>
      </c>
      <c r="DVN29" s="170">
        <f>DVK29*DVM29</f>
        <v>704.16</v>
      </c>
      <c r="DVO29" s="170" t="s">
        <v>151</v>
      </c>
      <c r="DVP29" s="170" t="s">
        <v>152</v>
      </c>
      <c r="DVQ29" s="170" t="s">
        <v>153</v>
      </c>
      <c r="DVR29" s="170" t="s">
        <v>150</v>
      </c>
      <c r="DVS29" s="170">
        <v>2</v>
      </c>
      <c r="DVT29" s="170">
        <v>69.72</v>
      </c>
      <c r="DVU29" s="170">
        <f>ROUNDDOWN(DVT29*($I$10+1),2)</f>
        <v>352.08</v>
      </c>
      <c r="DVV29" s="170">
        <f>DVS29*DVU29</f>
        <v>704.16</v>
      </c>
      <c r="DVW29" s="170" t="s">
        <v>151</v>
      </c>
      <c r="DVX29" s="170" t="s">
        <v>152</v>
      </c>
      <c r="DVY29" s="170" t="s">
        <v>153</v>
      </c>
      <c r="DVZ29" s="170" t="s">
        <v>150</v>
      </c>
      <c r="DWA29" s="170">
        <v>2</v>
      </c>
      <c r="DWB29" s="170">
        <v>69.72</v>
      </c>
      <c r="DWC29" s="170">
        <f>ROUNDDOWN(DWB29*($I$10+1),2)</f>
        <v>352.08</v>
      </c>
      <c r="DWD29" s="170">
        <f>DWA29*DWC29</f>
        <v>704.16</v>
      </c>
      <c r="DWE29" s="170" t="s">
        <v>151</v>
      </c>
      <c r="DWF29" s="170" t="s">
        <v>152</v>
      </c>
      <c r="DWG29" s="170" t="s">
        <v>153</v>
      </c>
      <c r="DWH29" s="170" t="s">
        <v>150</v>
      </c>
      <c r="DWI29" s="170">
        <v>2</v>
      </c>
      <c r="DWJ29" s="170">
        <v>69.72</v>
      </c>
      <c r="DWK29" s="170">
        <f>ROUNDDOWN(DWJ29*($I$10+1),2)</f>
        <v>352.08</v>
      </c>
      <c r="DWL29" s="170">
        <f>DWI29*DWK29</f>
        <v>704.16</v>
      </c>
      <c r="DWM29" s="170" t="s">
        <v>151</v>
      </c>
      <c r="DWN29" s="170" t="s">
        <v>152</v>
      </c>
      <c r="DWO29" s="170" t="s">
        <v>153</v>
      </c>
      <c r="DWP29" s="170" t="s">
        <v>150</v>
      </c>
      <c r="DWQ29" s="170">
        <v>2</v>
      </c>
      <c r="DWR29" s="170">
        <v>69.72</v>
      </c>
      <c r="DWS29" s="170">
        <f>ROUNDDOWN(DWR29*($I$10+1),2)</f>
        <v>352.08</v>
      </c>
      <c r="DWT29" s="170">
        <f>DWQ29*DWS29</f>
        <v>704.16</v>
      </c>
      <c r="DWU29" s="170" t="s">
        <v>151</v>
      </c>
      <c r="DWV29" s="170" t="s">
        <v>152</v>
      </c>
      <c r="DWW29" s="170" t="s">
        <v>153</v>
      </c>
      <c r="DWX29" s="170" t="s">
        <v>150</v>
      </c>
      <c r="DWY29" s="170">
        <v>2</v>
      </c>
      <c r="DWZ29" s="170">
        <v>69.72</v>
      </c>
      <c r="DXA29" s="170">
        <f>ROUNDDOWN(DWZ29*($I$10+1),2)</f>
        <v>352.08</v>
      </c>
      <c r="DXB29" s="170">
        <f>DWY29*DXA29</f>
        <v>704.16</v>
      </c>
      <c r="DXC29" s="170" t="s">
        <v>151</v>
      </c>
      <c r="DXD29" s="170" t="s">
        <v>152</v>
      </c>
      <c r="DXE29" s="170" t="s">
        <v>153</v>
      </c>
      <c r="DXF29" s="170" t="s">
        <v>150</v>
      </c>
      <c r="DXG29" s="170">
        <v>2</v>
      </c>
      <c r="DXH29" s="170">
        <v>69.72</v>
      </c>
      <c r="DXI29" s="170">
        <f>ROUNDDOWN(DXH29*($I$10+1),2)</f>
        <v>352.08</v>
      </c>
      <c r="DXJ29" s="170">
        <f>DXG29*DXI29</f>
        <v>704.16</v>
      </c>
      <c r="DXK29" s="170" t="s">
        <v>151</v>
      </c>
      <c r="DXL29" s="170" t="s">
        <v>152</v>
      </c>
      <c r="DXM29" s="170" t="s">
        <v>153</v>
      </c>
      <c r="DXN29" s="170" t="s">
        <v>150</v>
      </c>
      <c r="DXO29" s="170">
        <v>2</v>
      </c>
      <c r="DXP29" s="170">
        <v>69.72</v>
      </c>
      <c r="DXQ29" s="170">
        <f>ROUNDDOWN(DXP29*($I$10+1),2)</f>
        <v>352.08</v>
      </c>
      <c r="DXR29" s="170">
        <f>DXO29*DXQ29</f>
        <v>704.16</v>
      </c>
      <c r="DXS29" s="170" t="s">
        <v>151</v>
      </c>
      <c r="DXT29" s="170" t="s">
        <v>152</v>
      </c>
      <c r="DXU29" s="170" t="s">
        <v>153</v>
      </c>
      <c r="DXV29" s="170" t="s">
        <v>150</v>
      </c>
      <c r="DXW29" s="170">
        <v>2</v>
      </c>
      <c r="DXX29" s="170">
        <v>69.72</v>
      </c>
      <c r="DXY29" s="170">
        <f>ROUNDDOWN(DXX29*($I$10+1),2)</f>
        <v>352.08</v>
      </c>
      <c r="DXZ29" s="170">
        <f>DXW29*DXY29</f>
        <v>704.16</v>
      </c>
      <c r="DYA29" s="170" t="s">
        <v>151</v>
      </c>
      <c r="DYB29" s="170" t="s">
        <v>152</v>
      </c>
      <c r="DYC29" s="170" t="s">
        <v>153</v>
      </c>
      <c r="DYD29" s="170" t="s">
        <v>150</v>
      </c>
      <c r="DYE29" s="170">
        <v>2</v>
      </c>
      <c r="DYF29" s="170">
        <v>69.72</v>
      </c>
      <c r="DYG29" s="170">
        <f>ROUNDDOWN(DYF29*($I$10+1),2)</f>
        <v>352.08</v>
      </c>
      <c r="DYH29" s="170">
        <f>DYE29*DYG29</f>
        <v>704.16</v>
      </c>
      <c r="DYI29" s="170" t="s">
        <v>151</v>
      </c>
      <c r="DYJ29" s="170" t="s">
        <v>152</v>
      </c>
      <c r="DYK29" s="170" t="s">
        <v>153</v>
      </c>
      <c r="DYL29" s="170" t="s">
        <v>150</v>
      </c>
      <c r="DYM29" s="170">
        <v>2</v>
      </c>
      <c r="DYN29" s="170">
        <v>69.72</v>
      </c>
      <c r="DYO29" s="170">
        <f>ROUNDDOWN(DYN29*($I$10+1),2)</f>
        <v>352.08</v>
      </c>
      <c r="DYP29" s="170">
        <f>DYM29*DYO29</f>
        <v>704.16</v>
      </c>
      <c r="DYQ29" s="170" t="s">
        <v>151</v>
      </c>
      <c r="DYR29" s="170" t="s">
        <v>152</v>
      </c>
      <c r="DYS29" s="170" t="s">
        <v>153</v>
      </c>
      <c r="DYT29" s="170" t="s">
        <v>150</v>
      </c>
      <c r="DYU29" s="170">
        <v>2</v>
      </c>
      <c r="DYV29" s="170">
        <v>69.72</v>
      </c>
      <c r="DYW29" s="170">
        <f>ROUNDDOWN(DYV29*($I$10+1),2)</f>
        <v>352.08</v>
      </c>
      <c r="DYX29" s="170">
        <f>DYU29*DYW29</f>
        <v>704.16</v>
      </c>
      <c r="DYY29" s="170" t="s">
        <v>151</v>
      </c>
      <c r="DYZ29" s="170" t="s">
        <v>152</v>
      </c>
      <c r="DZA29" s="170" t="s">
        <v>153</v>
      </c>
      <c r="DZB29" s="170" t="s">
        <v>150</v>
      </c>
      <c r="DZC29" s="170">
        <v>2</v>
      </c>
      <c r="DZD29" s="170">
        <v>69.72</v>
      </c>
      <c r="DZE29" s="170">
        <f>ROUNDDOWN(DZD29*($I$10+1),2)</f>
        <v>352.08</v>
      </c>
      <c r="DZF29" s="170">
        <f>DZC29*DZE29</f>
        <v>704.16</v>
      </c>
      <c r="DZG29" s="170" t="s">
        <v>151</v>
      </c>
      <c r="DZH29" s="170" t="s">
        <v>152</v>
      </c>
      <c r="DZI29" s="170" t="s">
        <v>153</v>
      </c>
      <c r="DZJ29" s="170" t="s">
        <v>150</v>
      </c>
      <c r="DZK29" s="170">
        <v>2</v>
      </c>
      <c r="DZL29" s="170">
        <v>69.72</v>
      </c>
      <c r="DZM29" s="170">
        <f>ROUNDDOWN(DZL29*($I$10+1),2)</f>
        <v>352.08</v>
      </c>
      <c r="DZN29" s="170">
        <f>DZK29*DZM29</f>
        <v>704.16</v>
      </c>
      <c r="DZO29" s="170" t="s">
        <v>151</v>
      </c>
      <c r="DZP29" s="170" t="s">
        <v>152</v>
      </c>
      <c r="DZQ29" s="170" t="s">
        <v>153</v>
      </c>
      <c r="DZR29" s="170" t="s">
        <v>150</v>
      </c>
      <c r="DZS29" s="170">
        <v>2</v>
      </c>
      <c r="DZT29" s="170">
        <v>69.72</v>
      </c>
      <c r="DZU29" s="170">
        <f>ROUNDDOWN(DZT29*($I$10+1),2)</f>
        <v>352.08</v>
      </c>
      <c r="DZV29" s="170">
        <f>DZS29*DZU29</f>
        <v>704.16</v>
      </c>
      <c r="DZW29" s="170" t="s">
        <v>151</v>
      </c>
      <c r="DZX29" s="170" t="s">
        <v>152</v>
      </c>
      <c r="DZY29" s="170" t="s">
        <v>153</v>
      </c>
      <c r="DZZ29" s="170" t="s">
        <v>150</v>
      </c>
      <c r="EAA29" s="170">
        <v>2</v>
      </c>
      <c r="EAB29" s="170">
        <v>69.72</v>
      </c>
      <c r="EAC29" s="170">
        <f>ROUNDDOWN(EAB29*($I$10+1),2)</f>
        <v>352.08</v>
      </c>
      <c r="EAD29" s="170">
        <f>EAA29*EAC29</f>
        <v>704.16</v>
      </c>
      <c r="EAE29" s="170" t="s">
        <v>151</v>
      </c>
      <c r="EAF29" s="170" t="s">
        <v>152</v>
      </c>
      <c r="EAG29" s="170" t="s">
        <v>153</v>
      </c>
      <c r="EAH29" s="170" t="s">
        <v>150</v>
      </c>
      <c r="EAI29" s="170">
        <v>2</v>
      </c>
      <c r="EAJ29" s="170">
        <v>69.72</v>
      </c>
      <c r="EAK29" s="170">
        <f>ROUNDDOWN(EAJ29*($I$10+1),2)</f>
        <v>352.08</v>
      </c>
      <c r="EAL29" s="170">
        <f>EAI29*EAK29</f>
        <v>704.16</v>
      </c>
      <c r="EAM29" s="170" t="s">
        <v>151</v>
      </c>
      <c r="EAN29" s="170" t="s">
        <v>152</v>
      </c>
      <c r="EAO29" s="170" t="s">
        <v>153</v>
      </c>
      <c r="EAP29" s="170" t="s">
        <v>150</v>
      </c>
      <c r="EAQ29" s="170">
        <v>2</v>
      </c>
      <c r="EAR29" s="170">
        <v>69.72</v>
      </c>
      <c r="EAS29" s="170">
        <f>ROUNDDOWN(EAR29*($I$10+1),2)</f>
        <v>352.08</v>
      </c>
      <c r="EAT29" s="170">
        <f>EAQ29*EAS29</f>
        <v>704.16</v>
      </c>
      <c r="EAU29" s="170" t="s">
        <v>151</v>
      </c>
      <c r="EAV29" s="170" t="s">
        <v>152</v>
      </c>
      <c r="EAW29" s="170" t="s">
        <v>153</v>
      </c>
      <c r="EAX29" s="170" t="s">
        <v>150</v>
      </c>
      <c r="EAY29" s="170">
        <v>2</v>
      </c>
      <c r="EAZ29" s="170">
        <v>69.72</v>
      </c>
      <c r="EBA29" s="170">
        <f>ROUNDDOWN(EAZ29*($I$10+1),2)</f>
        <v>352.08</v>
      </c>
      <c r="EBB29" s="170">
        <f>EAY29*EBA29</f>
        <v>704.16</v>
      </c>
      <c r="EBC29" s="170" t="s">
        <v>151</v>
      </c>
      <c r="EBD29" s="170" t="s">
        <v>152</v>
      </c>
      <c r="EBE29" s="170" t="s">
        <v>153</v>
      </c>
      <c r="EBF29" s="170" t="s">
        <v>150</v>
      </c>
      <c r="EBG29" s="170">
        <v>2</v>
      </c>
      <c r="EBH29" s="170">
        <v>69.72</v>
      </c>
      <c r="EBI29" s="170">
        <f>ROUNDDOWN(EBH29*($I$10+1),2)</f>
        <v>352.08</v>
      </c>
      <c r="EBJ29" s="170">
        <f>EBG29*EBI29</f>
        <v>704.16</v>
      </c>
      <c r="EBK29" s="170" t="s">
        <v>151</v>
      </c>
      <c r="EBL29" s="170" t="s">
        <v>152</v>
      </c>
      <c r="EBM29" s="170" t="s">
        <v>153</v>
      </c>
      <c r="EBN29" s="170" t="s">
        <v>150</v>
      </c>
      <c r="EBO29" s="170">
        <v>2</v>
      </c>
      <c r="EBP29" s="170">
        <v>69.72</v>
      </c>
      <c r="EBQ29" s="170">
        <f>ROUNDDOWN(EBP29*($I$10+1),2)</f>
        <v>352.08</v>
      </c>
      <c r="EBR29" s="170">
        <f>EBO29*EBQ29</f>
        <v>704.16</v>
      </c>
      <c r="EBS29" s="170" t="s">
        <v>151</v>
      </c>
      <c r="EBT29" s="170" t="s">
        <v>152</v>
      </c>
      <c r="EBU29" s="170" t="s">
        <v>153</v>
      </c>
      <c r="EBV29" s="170" t="s">
        <v>150</v>
      </c>
      <c r="EBW29" s="170">
        <v>2</v>
      </c>
      <c r="EBX29" s="170">
        <v>69.72</v>
      </c>
      <c r="EBY29" s="170">
        <f>ROUNDDOWN(EBX29*($I$10+1),2)</f>
        <v>352.08</v>
      </c>
      <c r="EBZ29" s="170">
        <f>EBW29*EBY29</f>
        <v>704.16</v>
      </c>
      <c r="ECA29" s="170" t="s">
        <v>151</v>
      </c>
      <c r="ECB29" s="170" t="s">
        <v>152</v>
      </c>
      <c r="ECC29" s="170" t="s">
        <v>153</v>
      </c>
      <c r="ECD29" s="170" t="s">
        <v>150</v>
      </c>
      <c r="ECE29" s="170">
        <v>2</v>
      </c>
      <c r="ECF29" s="170">
        <v>69.72</v>
      </c>
      <c r="ECG29" s="170">
        <f>ROUNDDOWN(ECF29*($I$10+1),2)</f>
        <v>352.08</v>
      </c>
      <c r="ECH29" s="170">
        <f>ECE29*ECG29</f>
        <v>704.16</v>
      </c>
      <c r="ECI29" s="170" t="s">
        <v>151</v>
      </c>
      <c r="ECJ29" s="170" t="s">
        <v>152</v>
      </c>
      <c r="ECK29" s="170" t="s">
        <v>153</v>
      </c>
      <c r="ECL29" s="170" t="s">
        <v>150</v>
      </c>
      <c r="ECM29" s="170">
        <v>2</v>
      </c>
      <c r="ECN29" s="170">
        <v>69.72</v>
      </c>
      <c r="ECO29" s="170">
        <f>ROUNDDOWN(ECN29*($I$10+1),2)</f>
        <v>352.08</v>
      </c>
      <c r="ECP29" s="170">
        <f>ECM29*ECO29</f>
        <v>704.16</v>
      </c>
      <c r="ECQ29" s="170" t="s">
        <v>151</v>
      </c>
      <c r="ECR29" s="170" t="s">
        <v>152</v>
      </c>
      <c r="ECS29" s="170" t="s">
        <v>153</v>
      </c>
      <c r="ECT29" s="170" t="s">
        <v>150</v>
      </c>
      <c r="ECU29" s="170">
        <v>2</v>
      </c>
      <c r="ECV29" s="170">
        <v>69.72</v>
      </c>
      <c r="ECW29" s="170">
        <f>ROUNDDOWN(ECV29*($I$10+1),2)</f>
        <v>352.08</v>
      </c>
      <c r="ECX29" s="170">
        <f>ECU29*ECW29</f>
        <v>704.16</v>
      </c>
      <c r="ECY29" s="170" t="s">
        <v>151</v>
      </c>
      <c r="ECZ29" s="170" t="s">
        <v>152</v>
      </c>
      <c r="EDA29" s="170" t="s">
        <v>153</v>
      </c>
      <c r="EDB29" s="170" t="s">
        <v>150</v>
      </c>
      <c r="EDC29" s="170">
        <v>2</v>
      </c>
      <c r="EDD29" s="170">
        <v>69.72</v>
      </c>
      <c r="EDE29" s="170">
        <f>ROUNDDOWN(EDD29*($I$10+1),2)</f>
        <v>352.08</v>
      </c>
      <c r="EDF29" s="170">
        <f>EDC29*EDE29</f>
        <v>704.16</v>
      </c>
      <c r="EDG29" s="170" t="s">
        <v>151</v>
      </c>
      <c r="EDH29" s="170" t="s">
        <v>152</v>
      </c>
      <c r="EDI29" s="170" t="s">
        <v>153</v>
      </c>
      <c r="EDJ29" s="170" t="s">
        <v>150</v>
      </c>
      <c r="EDK29" s="170">
        <v>2</v>
      </c>
      <c r="EDL29" s="170">
        <v>69.72</v>
      </c>
      <c r="EDM29" s="170">
        <f>ROUNDDOWN(EDL29*($I$10+1),2)</f>
        <v>352.08</v>
      </c>
      <c r="EDN29" s="170">
        <f>EDK29*EDM29</f>
        <v>704.16</v>
      </c>
      <c r="EDO29" s="170" t="s">
        <v>151</v>
      </c>
      <c r="EDP29" s="170" t="s">
        <v>152</v>
      </c>
      <c r="EDQ29" s="170" t="s">
        <v>153</v>
      </c>
      <c r="EDR29" s="170" t="s">
        <v>150</v>
      </c>
      <c r="EDS29" s="170">
        <v>2</v>
      </c>
      <c r="EDT29" s="170">
        <v>69.72</v>
      </c>
      <c r="EDU29" s="170">
        <f>ROUNDDOWN(EDT29*($I$10+1),2)</f>
        <v>352.08</v>
      </c>
      <c r="EDV29" s="170">
        <f>EDS29*EDU29</f>
        <v>704.16</v>
      </c>
      <c r="EDW29" s="170" t="s">
        <v>151</v>
      </c>
      <c r="EDX29" s="170" t="s">
        <v>152</v>
      </c>
      <c r="EDY29" s="170" t="s">
        <v>153</v>
      </c>
      <c r="EDZ29" s="170" t="s">
        <v>150</v>
      </c>
      <c r="EEA29" s="170">
        <v>2</v>
      </c>
      <c r="EEB29" s="170">
        <v>69.72</v>
      </c>
      <c r="EEC29" s="170">
        <f>ROUNDDOWN(EEB29*($I$10+1),2)</f>
        <v>352.08</v>
      </c>
      <c r="EED29" s="170">
        <f>EEA29*EEC29</f>
        <v>704.16</v>
      </c>
      <c r="EEE29" s="170" t="s">
        <v>151</v>
      </c>
      <c r="EEF29" s="170" t="s">
        <v>152</v>
      </c>
      <c r="EEG29" s="170" t="s">
        <v>153</v>
      </c>
      <c r="EEH29" s="170" t="s">
        <v>150</v>
      </c>
      <c r="EEI29" s="170">
        <v>2</v>
      </c>
      <c r="EEJ29" s="170">
        <v>69.72</v>
      </c>
      <c r="EEK29" s="170">
        <f>ROUNDDOWN(EEJ29*($I$10+1),2)</f>
        <v>352.08</v>
      </c>
      <c r="EEL29" s="170">
        <f>EEI29*EEK29</f>
        <v>704.16</v>
      </c>
      <c r="EEM29" s="170" t="s">
        <v>151</v>
      </c>
      <c r="EEN29" s="170" t="s">
        <v>152</v>
      </c>
      <c r="EEO29" s="170" t="s">
        <v>153</v>
      </c>
      <c r="EEP29" s="170" t="s">
        <v>150</v>
      </c>
      <c r="EEQ29" s="170">
        <v>2</v>
      </c>
      <c r="EER29" s="170">
        <v>69.72</v>
      </c>
      <c r="EES29" s="170">
        <f>ROUNDDOWN(EER29*($I$10+1),2)</f>
        <v>352.08</v>
      </c>
      <c r="EET29" s="170">
        <f>EEQ29*EES29</f>
        <v>704.16</v>
      </c>
      <c r="EEU29" s="170" t="s">
        <v>151</v>
      </c>
      <c r="EEV29" s="170" t="s">
        <v>152</v>
      </c>
      <c r="EEW29" s="170" t="s">
        <v>153</v>
      </c>
      <c r="EEX29" s="170" t="s">
        <v>150</v>
      </c>
      <c r="EEY29" s="170">
        <v>2</v>
      </c>
      <c r="EEZ29" s="170">
        <v>69.72</v>
      </c>
      <c r="EFA29" s="170">
        <f>ROUNDDOWN(EEZ29*($I$10+1),2)</f>
        <v>352.08</v>
      </c>
      <c r="EFB29" s="170">
        <f>EEY29*EFA29</f>
        <v>704.16</v>
      </c>
      <c r="EFC29" s="170" t="s">
        <v>151</v>
      </c>
      <c r="EFD29" s="170" t="s">
        <v>152</v>
      </c>
      <c r="EFE29" s="170" t="s">
        <v>153</v>
      </c>
      <c r="EFF29" s="170" t="s">
        <v>150</v>
      </c>
      <c r="EFG29" s="170">
        <v>2</v>
      </c>
      <c r="EFH29" s="170">
        <v>69.72</v>
      </c>
      <c r="EFI29" s="170">
        <f>ROUNDDOWN(EFH29*($I$10+1),2)</f>
        <v>352.08</v>
      </c>
      <c r="EFJ29" s="170">
        <f>EFG29*EFI29</f>
        <v>704.16</v>
      </c>
      <c r="EFK29" s="170" t="s">
        <v>151</v>
      </c>
      <c r="EFL29" s="170" t="s">
        <v>152</v>
      </c>
      <c r="EFM29" s="170" t="s">
        <v>153</v>
      </c>
      <c r="EFN29" s="170" t="s">
        <v>150</v>
      </c>
      <c r="EFO29" s="170">
        <v>2</v>
      </c>
      <c r="EFP29" s="170">
        <v>69.72</v>
      </c>
      <c r="EFQ29" s="170">
        <f>ROUNDDOWN(EFP29*($I$10+1),2)</f>
        <v>352.08</v>
      </c>
      <c r="EFR29" s="170">
        <f>EFO29*EFQ29</f>
        <v>704.16</v>
      </c>
      <c r="EFS29" s="170" t="s">
        <v>151</v>
      </c>
      <c r="EFT29" s="170" t="s">
        <v>152</v>
      </c>
      <c r="EFU29" s="170" t="s">
        <v>153</v>
      </c>
      <c r="EFV29" s="170" t="s">
        <v>150</v>
      </c>
      <c r="EFW29" s="170">
        <v>2</v>
      </c>
      <c r="EFX29" s="170">
        <v>69.72</v>
      </c>
      <c r="EFY29" s="170">
        <f>ROUNDDOWN(EFX29*($I$10+1),2)</f>
        <v>352.08</v>
      </c>
      <c r="EFZ29" s="170">
        <f>EFW29*EFY29</f>
        <v>704.16</v>
      </c>
      <c r="EGA29" s="170" t="s">
        <v>151</v>
      </c>
      <c r="EGB29" s="170" t="s">
        <v>152</v>
      </c>
      <c r="EGC29" s="170" t="s">
        <v>153</v>
      </c>
      <c r="EGD29" s="170" t="s">
        <v>150</v>
      </c>
      <c r="EGE29" s="170">
        <v>2</v>
      </c>
      <c r="EGF29" s="170">
        <v>69.72</v>
      </c>
      <c r="EGG29" s="170">
        <f>ROUNDDOWN(EGF29*($I$10+1),2)</f>
        <v>352.08</v>
      </c>
      <c r="EGH29" s="170">
        <f>EGE29*EGG29</f>
        <v>704.16</v>
      </c>
      <c r="EGI29" s="170" t="s">
        <v>151</v>
      </c>
      <c r="EGJ29" s="170" t="s">
        <v>152</v>
      </c>
      <c r="EGK29" s="170" t="s">
        <v>153</v>
      </c>
      <c r="EGL29" s="170" t="s">
        <v>150</v>
      </c>
      <c r="EGM29" s="170">
        <v>2</v>
      </c>
      <c r="EGN29" s="170">
        <v>69.72</v>
      </c>
      <c r="EGO29" s="170">
        <f>ROUNDDOWN(EGN29*($I$10+1),2)</f>
        <v>352.08</v>
      </c>
      <c r="EGP29" s="170">
        <f>EGM29*EGO29</f>
        <v>704.16</v>
      </c>
      <c r="EGQ29" s="170" t="s">
        <v>151</v>
      </c>
      <c r="EGR29" s="170" t="s">
        <v>152</v>
      </c>
      <c r="EGS29" s="170" t="s">
        <v>153</v>
      </c>
      <c r="EGT29" s="170" t="s">
        <v>150</v>
      </c>
      <c r="EGU29" s="170">
        <v>2</v>
      </c>
      <c r="EGV29" s="170">
        <v>69.72</v>
      </c>
      <c r="EGW29" s="170">
        <f>ROUNDDOWN(EGV29*($I$10+1),2)</f>
        <v>352.08</v>
      </c>
      <c r="EGX29" s="170">
        <f>EGU29*EGW29</f>
        <v>704.16</v>
      </c>
      <c r="EGY29" s="170" t="s">
        <v>151</v>
      </c>
      <c r="EGZ29" s="170" t="s">
        <v>152</v>
      </c>
      <c r="EHA29" s="170" t="s">
        <v>153</v>
      </c>
      <c r="EHB29" s="170" t="s">
        <v>150</v>
      </c>
      <c r="EHC29" s="170">
        <v>2</v>
      </c>
      <c r="EHD29" s="170">
        <v>69.72</v>
      </c>
      <c r="EHE29" s="170">
        <f>ROUNDDOWN(EHD29*($I$10+1),2)</f>
        <v>352.08</v>
      </c>
      <c r="EHF29" s="170">
        <f>EHC29*EHE29</f>
        <v>704.16</v>
      </c>
      <c r="EHG29" s="170" t="s">
        <v>151</v>
      </c>
      <c r="EHH29" s="170" t="s">
        <v>152</v>
      </c>
      <c r="EHI29" s="170" t="s">
        <v>153</v>
      </c>
      <c r="EHJ29" s="170" t="s">
        <v>150</v>
      </c>
      <c r="EHK29" s="170">
        <v>2</v>
      </c>
      <c r="EHL29" s="170">
        <v>69.72</v>
      </c>
      <c r="EHM29" s="170">
        <f>ROUNDDOWN(EHL29*($I$10+1),2)</f>
        <v>352.08</v>
      </c>
      <c r="EHN29" s="170">
        <f>EHK29*EHM29</f>
        <v>704.16</v>
      </c>
      <c r="EHO29" s="170" t="s">
        <v>151</v>
      </c>
      <c r="EHP29" s="170" t="s">
        <v>152</v>
      </c>
      <c r="EHQ29" s="170" t="s">
        <v>153</v>
      </c>
      <c r="EHR29" s="170" t="s">
        <v>150</v>
      </c>
      <c r="EHS29" s="170">
        <v>2</v>
      </c>
      <c r="EHT29" s="170">
        <v>69.72</v>
      </c>
      <c r="EHU29" s="170">
        <f>ROUNDDOWN(EHT29*($I$10+1),2)</f>
        <v>352.08</v>
      </c>
      <c r="EHV29" s="170">
        <f>EHS29*EHU29</f>
        <v>704.16</v>
      </c>
      <c r="EHW29" s="170" t="s">
        <v>151</v>
      </c>
      <c r="EHX29" s="170" t="s">
        <v>152</v>
      </c>
      <c r="EHY29" s="170" t="s">
        <v>153</v>
      </c>
      <c r="EHZ29" s="170" t="s">
        <v>150</v>
      </c>
      <c r="EIA29" s="170">
        <v>2</v>
      </c>
      <c r="EIB29" s="170">
        <v>69.72</v>
      </c>
      <c r="EIC29" s="170">
        <f>ROUNDDOWN(EIB29*($I$10+1),2)</f>
        <v>352.08</v>
      </c>
      <c r="EID29" s="170">
        <f>EIA29*EIC29</f>
        <v>704.16</v>
      </c>
      <c r="EIE29" s="170" t="s">
        <v>151</v>
      </c>
      <c r="EIF29" s="170" t="s">
        <v>152</v>
      </c>
      <c r="EIG29" s="170" t="s">
        <v>153</v>
      </c>
      <c r="EIH29" s="170" t="s">
        <v>150</v>
      </c>
      <c r="EII29" s="170">
        <v>2</v>
      </c>
      <c r="EIJ29" s="170">
        <v>69.72</v>
      </c>
      <c r="EIK29" s="170">
        <f>ROUNDDOWN(EIJ29*($I$10+1),2)</f>
        <v>352.08</v>
      </c>
      <c r="EIL29" s="170">
        <f>EII29*EIK29</f>
        <v>704.16</v>
      </c>
      <c r="EIM29" s="170" t="s">
        <v>151</v>
      </c>
      <c r="EIN29" s="170" t="s">
        <v>152</v>
      </c>
      <c r="EIO29" s="170" t="s">
        <v>153</v>
      </c>
      <c r="EIP29" s="170" t="s">
        <v>150</v>
      </c>
      <c r="EIQ29" s="170">
        <v>2</v>
      </c>
      <c r="EIR29" s="170">
        <v>69.72</v>
      </c>
      <c r="EIS29" s="170">
        <f>ROUNDDOWN(EIR29*($I$10+1),2)</f>
        <v>352.08</v>
      </c>
      <c r="EIT29" s="170">
        <f>EIQ29*EIS29</f>
        <v>704.16</v>
      </c>
      <c r="EIU29" s="170" t="s">
        <v>151</v>
      </c>
      <c r="EIV29" s="170" t="s">
        <v>152</v>
      </c>
      <c r="EIW29" s="170" t="s">
        <v>153</v>
      </c>
      <c r="EIX29" s="170" t="s">
        <v>150</v>
      </c>
      <c r="EIY29" s="170">
        <v>2</v>
      </c>
      <c r="EIZ29" s="170">
        <v>69.72</v>
      </c>
      <c r="EJA29" s="170">
        <f>ROUNDDOWN(EIZ29*($I$10+1),2)</f>
        <v>352.08</v>
      </c>
      <c r="EJB29" s="170">
        <f>EIY29*EJA29</f>
        <v>704.16</v>
      </c>
      <c r="EJC29" s="170" t="s">
        <v>151</v>
      </c>
      <c r="EJD29" s="170" t="s">
        <v>152</v>
      </c>
      <c r="EJE29" s="170" t="s">
        <v>153</v>
      </c>
      <c r="EJF29" s="170" t="s">
        <v>150</v>
      </c>
      <c r="EJG29" s="170">
        <v>2</v>
      </c>
      <c r="EJH29" s="170">
        <v>69.72</v>
      </c>
      <c r="EJI29" s="170">
        <f>ROUNDDOWN(EJH29*($I$10+1),2)</f>
        <v>352.08</v>
      </c>
      <c r="EJJ29" s="170">
        <f>EJG29*EJI29</f>
        <v>704.16</v>
      </c>
      <c r="EJK29" s="170" t="s">
        <v>151</v>
      </c>
      <c r="EJL29" s="170" t="s">
        <v>152</v>
      </c>
      <c r="EJM29" s="170" t="s">
        <v>153</v>
      </c>
      <c r="EJN29" s="170" t="s">
        <v>150</v>
      </c>
      <c r="EJO29" s="170">
        <v>2</v>
      </c>
      <c r="EJP29" s="170">
        <v>69.72</v>
      </c>
      <c r="EJQ29" s="170">
        <f>ROUNDDOWN(EJP29*($I$10+1),2)</f>
        <v>352.08</v>
      </c>
      <c r="EJR29" s="170">
        <f>EJO29*EJQ29</f>
        <v>704.16</v>
      </c>
      <c r="EJS29" s="170" t="s">
        <v>151</v>
      </c>
      <c r="EJT29" s="170" t="s">
        <v>152</v>
      </c>
      <c r="EJU29" s="170" t="s">
        <v>153</v>
      </c>
      <c r="EJV29" s="170" t="s">
        <v>150</v>
      </c>
      <c r="EJW29" s="170">
        <v>2</v>
      </c>
      <c r="EJX29" s="170">
        <v>69.72</v>
      </c>
      <c r="EJY29" s="170">
        <f>ROUNDDOWN(EJX29*($I$10+1),2)</f>
        <v>352.08</v>
      </c>
      <c r="EJZ29" s="170">
        <f>EJW29*EJY29</f>
        <v>704.16</v>
      </c>
      <c r="EKA29" s="170" t="s">
        <v>151</v>
      </c>
      <c r="EKB29" s="170" t="s">
        <v>152</v>
      </c>
      <c r="EKC29" s="170" t="s">
        <v>153</v>
      </c>
      <c r="EKD29" s="170" t="s">
        <v>150</v>
      </c>
      <c r="EKE29" s="170">
        <v>2</v>
      </c>
      <c r="EKF29" s="170">
        <v>69.72</v>
      </c>
      <c r="EKG29" s="170">
        <f>ROUNDDOWN(EKF29*($I$10+1),2)</f>
        <v>352.08</v>
      </c>
      <c r="EKH29" s="170">
        <f>EKE29*EKG29</f>
        <v>704.16</v>
      </c>
      <c r="EKI29" s="170" t="s">
        <v>151</v>
      </c>
      <c r="EKJ29" s="170" t="s">
        <v>152</v>
      </c>
      <c r="EKK29" s="170" t="s">
        <v>153</v>
      </c>
      <c r="EKL29" s="170" t="s">
        <v>150</v>
      </c>
      <c r="EKM29" s="170">
        <v>2</v>
      </c>
      <c r="EKN29" s="170">
        <v>69.72</v>
      </c>
      <c r="EKO29" s="170">
        <f>ROUNDDOWN(EKN29*($I$10+1),2)</f>
        <v>352.08</v>
      </c>
      <c r="EKP29" s="170">
        <f>EKM29*EKO29</f>
        <v>704.16</v>
      </c>
      <c r="EKQ29" s="170" t="s">
        <v>151</v>
      </c>
      <c r="EKR29" s="170" t="s">
        <v>152</v>
      </c>
      <c r="EKS29" s="170" t="s">
        <v>153</v>
      </c>
      <c r="EKT29" s="170" t="s">
        <v>150</v>
      </c>
      <c r="EKU29" s="170">
        <v>2</v>
      </c>
      <c r="EKV29" s="170">
        <v>69.72</v>
      </c>
      <c r="EKW29" s="170">
        <f>ROUNDDOWN(EKV29*($I$10+1),2)</f>
        <v>352.08</v>
      </c>
      <c r="EKX29" s="170">
        <f>EKU29*EKW29</f>
        <v>704.16</v>
      </c>
      <c r="EKY29" s="170" t="s">
        <v>151</v>
      </c>
      <c r="EKZ29" s="170" t="s">
        <v>152</v>
      </c>
      <c r="ELA29" s="170" t="s">
        <v>153</v>
      </c>
      <c r="ELB29" s="170" t="s">
        <v>150</v>
      </c>
      <c r="ELC29" s="170">
        <v>2</v>
      </c>
      <c r="ELD29" s="170">
        <v>69.72</v>
      </c>
      <c r="ELE29" s="170">
        <f>ROUNDDOWN(ELD29*($I$10+1),2)</f>
        <v>352.08</v>
      </c>
      <c r="ELF29" s="170">
        <f>ELC29*ELE29</f>
        <v>704.16</v>
      </c>
      <c r="ELG29" s="170" t="s">
        <v>151</v>
      </c>
      <c r="ELH29" s="170" t="s">
        <v>152</v>
      </c>
      <c r="ELI29" s="170" t="s">
        <v>153</v>
      </c>
      <c r="ELJ29" s="170" t="s">
        <v>150</v>
      </c>
      <c r="ELK29" s="170">
        <v>2</v>
      </c>
      <c r="ELL29" s="170">
        <v>69.72</v>
      </c>
      <c r="ELM29" s="170">
        <f>ROUNDDOWN(ELL29*($I$10+1),2)</f>
        <v>352.08</v>
      </c>
      <c r="ELN29" s="170">
        <f>ELK29*ELM29</f>
        <v>704.16</v>
      </c>
      <c r="ELO29" s="170" t="s">
        <v>151</v>
      </c>
      <c r="ELP29" s="170" t="s">
        <v>152</v>
      </c>
      <c r="ELQ29" s="170" t="s">
        <v>153</v>
      </c>
      <c r="ELR29" s="170" t="s">
        <v>150</v>
      </c>
      <c r="ELS29" s="170">
        <v>2</v>
      </c>
      <c r="ELT29" s="170">
        <v>69.72</v>
      </c>
      <c r="ELU29" s="170">
        <f>ROUNDDOWN(ELT29*($I$10+1),2)</f>
        <v>352.08</v>
      </c>
      <c r="ELV29" s="170">
        <f>ELS29*ELU29</f>
        <v>704.16</v>
      </c>
      <c r="ELW29" s="170" t="s">
        <v>151</v>
      </c>
      <c r="ELX29" s="170" t="s">
        <v>152</v>
      </c>
      <c r="ELY29" s="170" t="s">
        <v>153</v>
      </c>
      <c r="ELZ29" s="170" t="s">
        <v>150</v>
      </c>
      <c r="EMA29" s="170">
        <v>2</v>
      </c>
      <c r="EMB29" s="170">
        <v>69.72</v>
      </c>
      <c r="EMC29" s="170">
        <f>ROUNDDOWN(EMB29*($I$10+1),2)</f>
        <v>352.08</v>
      </c>
      <c r="EMD29" s="170">
        <f>EMA29*EMC29</f>
        <v>704.16</v>
      </c>
      <c r="EME29" s="170" t="s">
        <v>151</v>
      </c>
      <c r="EMF29" s="170" t="s">
        <v>152</v>
      </c>
      <c r="EMG29" s="170" t="s">
        <v>153</v>
      </c>
      <c r="EMH29" s="170" t="s">
        <v>150</v>
      </c>
      <c r="EMI29" s="170">
        <v>2</v>
      </c>
      <c r="EMJ29" s="170">
        <v>69.72</v>
      </c>
      <c r="EMK29" s="170">
        <f>ROUNDDOWN(EMJ29*($I$10+1),2)</f>
        <v>352.08</v>
      </c>
      <c r="EML29" s="170">
        <f>EMI29*EMK29</f>
        <v>704.16</v>
      </c>
      <c r="EMM29" s="170" t="s">
        <v>151</v>
      </c>
      <c r="EMN29" s="170" t="s">
        <v>152</v>
      </c>
      <c r="EMO29" s="170" t="s">
        <v>153</v>
      </c>
      <c r="EMP29" s="170" t="s">
        <v>150</v>
      </c>
      <c r="EMQ29" s="170">
        <v>2</v>
      </c>
      <c r="EMR29" s="170">
        <v>69.72</v>
      </c>
      <c r="EMS29" s="170">
        <f>ROUNDDOWN(EMR29*($I$10+1),2)</f>
        <v>352.08</v>
      </c>
      <c r="EMT29" s="170">
        <f>EMQ29*EMS29</f>
        <v>704.16</v>
      </c>
      <c r="EMU29" s="170" t="s">
        <v>151</v>
      </c>
      <c r="EMV29" s="170" t="s">
        <v>152</v>
      </c>
      <c r="EMW29" s="170" t="s">
        <v>153</v>
      </c>
      <c r="EMX29" s="170" t="s">
        <v>150</v>
      </c>
      <c r="EMY29" s="170">
        <v>2</v>
      </c>
      <c r="EMZ29" s="170">
        <v>69.72</v>
      </c>
      <c r="ENA29" s="170">
        <f>ROUNDDOWN(EMZ29*($I$10+1),2)</f>
        <v>352.08</v>
      </c>
      <c r="ENB29" s="170">
        <f>EMY29*ENA29</f>
        <v>704.16</v>
      </c>
      <c r="ENC29" s="170" t="s">
        <v>151</v>
      </c>
      <c r="END29" s="170" t="s">
        <v>152</v>
      </c>
      <c r="ENE29" s="170" t="s">
        <v>153</v>
      </c>
      <c r="ENF29" s="170" t="s">
        <v>150</v>
      </c>
      <c r="ENG29" s="170">
        <v>2</v>
      </c>
      <c r="ENH29" s="170">
        <v>69.72</v>
      </c>
      <c r="ENI29" s="170">
        <f>ROUNDDOWN(ENH29*($I$10+1),2)</f>
        <v>352.08</v>
      </c>
      <c r="ENJ29" s="170">
        <f>ENG29*ENI29</f>
        <v>704.16</v>
      </c>
      <c r="ENK29" s="170" t="s">
        <v>151</v>
      </c>
      <c r="ENL29" s="170" t="s">
        <v>152</v>
      </c>
      <c r="ENM29" s="170" t="s">
        <v>153</v>
      </c>
      <c r="ENN29" s="170" t="s">
        <v>150</v>
      </c>
      <c r="ENO29" s="170">
        <v>2</v>
      </c>
      <c r="ENP29" s="170">
        <v>69.72</v>
      </c>
      <c r="ENQ29" s="170">
        <f>ROUNDDOWN(ENP29*($I$10+1),2)</f>
        <v>352.08</v>
      </c>
      <c r="ENR29" s="170">
        <f>ENO29*ENQ29</f>
        <v>704.16</v>
      </c>
      <c r="ENS29" s="170" t="s">
        <v>151</v>
      </c>
      <c r="ENT29" s="170" t="s">
        <v>152</v>
      </c>
      <c r="ENU29" s="170" t="s">
        <v>153</v>
      </c>
      <c r="ENV29" s="170" t="s">
        <v>150</v>
      </c>
      <c r="ENW29" s="170">
        <v>2</v>
      </c>
      <c r="ENX29" s="170">
        <v>69.72</v>
      </c>
      <c r="ENY29" s="170">
        <f>ROUNDDOWN(ENX29*($I$10+1),2)</f>
        <v>352.08</v>
      </c>
      <c r="ENZ29" s="170">
        <f>ENW29*ENY29</f>
        <v>704.16</v>
      </c>
      <c r="EOA29" s="170" t="s">
        <v>151</v>
      </c>
      <c r="EOB29" s="170" t="s">
        <v>152</v>
      </c>
      <c r="EOC29" s="170" t="s">
        <v>153</v>
      </c>
      <c r="EOD29" s="170" t="s">
        <v>150</v>
      </c>
      <c r="EOE29" s="170">
        <v>2</v>
      </c>
      <c r="EOF29" s="170">
        <v>69.72</v>
      </c>
      <c r="EOG29" s="170">
        <f>ROUNDDOWN(EOF29*($I$10+1),2)</f>
        <v>352.08</v>
      </c>
      <c r="EOH29" s="170">
        <f>EOE29*EOG29</f>
        <v>704.16</v>
      </c>
      <c r="EOI29" s="170" t="s">
        <v>151</v>
      </c>
      <c r="EOJ29" s="170" t="s">
        <v>152</v>
      </c>
      <c r="EOK29" s="170" t="s">
        <v>153</v>
      </c>
      <c r="EOL29" s="170" t="s">
        <v>150</v>
      </c>
      <c r="EOM29" s="170">
        <v>2</v>
      </c>
      <c r="EON29" s="170">
        <v>69.72</v>
      </c>
      <c r="EOO29" s="170">
        <f>ROUNDDOWN(EON29*($I$10+1),2)</f>
        <v>352.08</v>
      </c>
      <c r="EOP29" s="170">
        <f>EOM29*EOO29</f>
        <v>704.16</v>
      </c>
      <c r="EOQ29" s="170" t="s">
        <v>151</v>
      </c>
      <c r="EOR29" s="170" t="s">
        <v>152</v>
      </c>
      <c r="EOS29" s="170" t="s">
        <v>153</v>
      </c>
      <c r="EOT29" s="170" t="s">
        <v>150</v>
      </c>
      <c r="EOU29" s="170">
        <v>2</v>
      </c>
      <c r="EOV29" s="170">
        <v>69.72</v>
      </c>
      <c r="EOW29" s="170">
        <f>ROUNDDOWN(EOV29*($I$10+1),2)</f>
        <v>352.08</v>
      </c>
      <c r="EOX29" s="170">
        <f>EOU29*EOW29</f>
        <v>704.16</v>
      </c>
      <c r="EOY29" s="170" t="s">
        <v>151</v>
      </c>
      <c r="EOZ29" s="170" t="s">
        <v>152</v>
      </c>
      <c r="EPA29" s="170" t="s">
        <v>153</v>
      </c>
      <c r="EPB29" s="170" t="s">
        <v>150</v>
      </c>
      <c r="EPC29" s="170">
        <v>2</v>
      </c>
      <c r="EPD29" s="170">
        <v>69.72</v>
      </c>
      <c r="EPE29" s="170">
        <f>ROUNDDOWN(EPD29*($I$10+1),2)</f>
        <v>352.08</v>
      </c>
      <c r="EPF29" s="170">
        <f>EPC29*EPE29</f>
        <v>704.16</v>
      </c>
      <c r="EPG29" s="170" t="s">
        <v>151</v>
      </c>
      <c r="EPH29" s="170" t="s">
        <v>152</v>
      </c>
      <c r="EPI29" s="170" t="s">
        <v>153</v>
      </c>
      <c r="EPJ29" s="170" t="s">
        <v>150</v>
      </c>
      <c r="EPK29" s="170">
        <v>2</v>
      </c>
      <c r="EPL29" s="170">
        <v>69.72</v>
      </c>
      <c r="EPM29" s="170">
        <f>ROUNDDOWN(EPL29*($I$10+1),2)</f>
        <v>352.08</v>
      </c>
      <c r="EPN29" s="170">
        <f>EPK29*EPM29</f>
        <v>704.16</v>
      </c>
      <c r="EPO29" s="170" t="s">
        <v>151</v>
      </c>
      <c r="EPP29" s="170" t="s">
        <v>152</v>
      </c>
      <c r="EPQ29" s="170" t="s">
        <v>153</v>
      </c>
      <c r="EPR29" s="170" t="s">
        <v>150</v>
      </c>
      <c r="EPS29" s="170">
        <v>2</v>
      </c>
      <c r="EPT29" s="170">
        <v>69.72</v>
      </c>
      <c r="EPU29" s="170">
        <f>ROUNDDOWN(EPT29*($I$10+1),2)</f>
        <v>352.08</v>
      </c>
      <c r="EPV29" s="170">
        <f>EPS29*EPU29</f>
        <v>704.16</v>
      </c>
      <c r="EPW29" s="170" t="s">
        <v>151</v>
      </c>
      <c r="EPX29" s="170" t="s">
        <v>152</v>
      </c>
      <c r="EPY29" s="170" t="s">
        <v>153</v>
      </c>
      <c r="EPZ29" s="170" t="s">
        <v>150</v>
      </c>
      <c r="EQA29" s="170">
        <v>2</v>
      </c>
      <c r="EQB29" s="170">
        <v>69.72</v>
      </c>
      <c r="EQC29" s="170">
        <f>ROUNDDOWN(EQB29*($I$10+1),2)</f>
        <v>352.08</v>
      </c>
      <c r="EQD29" s="170">
        <f>EQA29*EQC29</f>
        <v>704.16</v>
      </c>
      <c r="EQE29" s="170" t="s">
        <v>151</v>
      </c>
      <c r="EQF29" s="170" t="s">
        <v>152</v>
      </c>
      <c r="EQG29" s="170" t="s">
        <v>153</v>
      </c>
      <c r="EQH29" s="170" t="s">
        <v>150</v>
      </c>
      <c r="EQI29" s="170">
        <v>2</v>
      </c>
      <c r="EQJ29" s="170">
        <v>69.72</v>
      </c>
      <c r="EQK29" s="170">
        <f>ROUNDDOWN(EQJ29*($I$10+1),2)</f>
        <v>352.08</v>
      </c>
      <c r="EQL29" s="170">
        <f>EQI29*EQK29</f>
        <v>704.16</v>
      </c>
      <c r="EQM29" s="170" t="s">
        <v>151</v>
      </c>
      <c r="EQN29" s="170" t="s">
        <v>152</v>
      </c>
      <c r="EQO29" s="170" t="s">
        <v>153</v>
      </c>
      <c r="EQP29" s="170" t="s">
        <v>150</v>
      </c>
      <c r="EQQ29" s="170">
        <v>2</v>
      </c>
      <c r="EQR29" s="170">
        <v>69.72</v>
      </c>
      <c r="EQS29" s="170">
        <f>ROUNDDOWN(EQR29*($I$10+1),2)</f>
        <v>352.08</v>
      </c>
      <c r="EQT29" s="170">
        <f>EQQ29*EQS29</f>
        <v>704.16</v>
      </c>
      <c r="EQU29" s="170" t="s">
        <v>151</v>
      </c>
      <c r="EQV29" s="170" t="s">
        <v>152</v>
      </c>
      <c r="EQW29" s="170" t="s">
        <v>153</v>
      </c>
      <c r="EQX29" s="170" t="s">
        <v>150</v>
      </c>
      <c r="EQY29" s="170">
        <v>2</v>
      </c>
      <c r="EQZ29" s="170">
        <v>69.72</v>
      </c>
      <c r="ERA29" s="170">
        <f>ROUNDDOWN(EQZ29*($I$10+1),2)</f>
        <v>352.08</v>
      </c>
      <c r="ERB29" s="170">
        <f>EQY29*ERA29</f>
        <v>704.16</v>
      </c>
      <c r="ERC29" s="170" t="s">
        <v>151</v>
      </c>
      <c r="ERD29" s="170" t="s">
        <v>152</v>
      </c>
      <c r="ERE29" s="170" t="s">
        <v>153</v>
      </c>
      <c r="ERF29" s="170" t="s">
        <v>150</v>
      </c>
      <c r="ERG29" s="170">
        <v>2</v>
      </c>
      <c r="ERH29" s="170">
        <v>69.72</v>
      </c>
      <c r="ERI29" s="170">
        <f>ROUNDDOWN(ERH29*($I$10+1),2)</f>
        <v>352.08</v>
      </c>
      <c r="ERJ29" s="170">
        <f>ERG29*ERI29</f>
        <v>704.16</v>
      </c>
      <c r="ERK29" s="170" t="s">
        <v>151</v>
      </c>
      <c r="ERL29" s="170" t="s">
        <v>152</v>
      </c>
      <c r="ERM29" s="170" t="s">
        <v>153</v>
      </c>
      <c r="ERN29" s="170" t="s">
        <v>150</v>
      </c>
      <c r="ERO29" s="170">
        <v>2</v>
      </c>
      <c r="ERP29" s="170">
        <v>69.72</v>
      </c>
      <c r="ERQ29" s="170">
        <f>ROUNDDOWN(ERP29*($I$10+1),2)</f>
        <v>352.08</v>
      </c>
      <c r="ERR29" s="170">
        <f>ERO29*ERQ29</f>
        <v>704.16</v>
      </c>
      <c r="ERS29" s="170" t="s">
        <v>151</v>
      </c>
      <c r="ERT29" s="170" t="s">
        <v>152</v>
      </c>
      <c r="ERU29" s="170" t="s">
        <v>153</v>
      </c>
      <c r="ERV29" s="170" t="s">
        <v>150</v>
      </c>
      <c r="ERW29" s="170">
        <v>2</v>
      </c>
      <c r="ERX29" s="170">
        <v>69.72</v>
      </c>
      <c r="ERY29" s="170">
        <f>ROUNDDOWN(ERX29*($I$10+1),2)</f>
        <v>352.08</v>
      </c>
      <c r="ERZ29" s="170">
        <f>ERW29*ERY29</f>
        <v>704.16</v>
      </c>
      <c r="ESA29" s="170" t="s">
        <v>151</v>
      </c>
      <c r="ESB29" s="170" t="s">
        <v>152</v>
      </c>
      <c r="ESC29" s="170" t="s">
        <v>153</v>
      </c>
      <c r="ESD29" s="170" t="s">
        <v>150</v>
      </c>
      <c r="ESE29" s="170">
        <v>2</v>
      </c>
      <c r="ESF29" s="170">
        <v>69.72</v>
      </c>
      <c r="ESG29" s="170">
        <f>ROUNDDOWN(ESF29*($I$10+1),2)</f>
        <v>352.08</v>
      </c>
      <c r="ESH29" s="170">
        <f>ESE29*ESG29</f>
        <v>704.16</v>
      </c>
      <c r="ESI29" s="170" t="s">
        <v>151</v>
      </c>
      <c r="ESJ29" s="170" t="s">
        <v>152</v>
      </c>
      <c r="ESK29" s="170" t="s">
        <v>153</v>
      </c>
      <c r="ESL29" s="170" t="s">
        <v>150</v>
      </c>
      <c r="ESM29" s="170">
        <v>2</v>
      </c>
      <c r="ESN29" s="170">
        <v>69.72</v>
      </c>
      <c r="ESO29" s="170">
        <f>ROUNDDOWN(ESN29*($I$10+1),2)</f>
        <v>352.08</v>
      </c>
      <c r="ESP29" s="170">
        <f>ESM29*ESO29</f>
        <v>704.16</v>
      </c>
      <c r="ESQ29" s="170" t="s">
        <v>151</v>
      </c>
      <c r="ESR29" s="170" t="s">
        <v>152</v>
      </c>
      <c r="ESS29" s="170" t="s">
        <v>153</v>
      </c>
      <c r="EST29" s="170" t="s">
        <v>150</v>
      </c>
      <c r="ESU29" s="170">
        <v>2</v>
      </c>
      <c r="ESV29" s="170">
        <v>69.72</v>
      </c>
      <c r="ESW29" s="170">
        <f>ROUNDDOWN(ESV29*($I$10+1),2)</f>
        <v>352.08</v>
      </c>
      <c r="ESX29" s="170">
        <f>ESU29*ESW29</f>
        <v>704.16</v>
      </c>
      <c r="ESY29" s="170" t="s">
        <v>151</v>
      </c>
      <c r="ESZ29" s="170" t="s">
        <v>152</v>
      </c>
      <c r="ETA29" s="170" t="s">
        <v>153</v>
      </c>
      <c r="ETB29" s="170" t="s">
        <v>150</v>
      </c>
      <c r="ETC29" s="170">
        <v>2</v>
      </c>
      <c r="ETD29" s="170">
        <v>69.72</v>
      </c>
      <c r="ETE29" s="170">
        <f>ROUNDDOWN(ETD29*($I$10+1),2)</f>
        <v>352.08</v>
      </c>
      <c r="ETF29" s="170">
        <f>ETC29*ETE29</f>
        <v>704.16</v>
      </c>
      <c r="ETG29" s="170" t="s">
        <v>151</v>
      </c>
      <c r="ETH29" s="170" t="s">
        <v>152</v>
      </c>
      <c r="ETI29" s="170" t="s">
        <v>153</v>
      </c>
      <c r="ETJ29" s="170" t="s">
        <v>150</v>
      </c>
      <c r="ETK29" s="170">
        <v>2</v>
      </c>
      <c r="ETL29" s="170">
        <v>69.72</v>
      </c>
      <c r="ETM29" s="170">
        <f>ROUNDDOWN(ETL29*($I$10+1),2)</f>
        <v>352.08</v>
      </c>
      <c r="ETN29" s="170">
        <f>ETK29*ETM29</f>
        <v>704.16</v>
      </c>
      <c r="ETO29" s="170" t="s">
        <v>151</v>
      </c>
      <c r="ETP29" s="170" t="s">
        <v>152</v>
      </c>
      <c r="ETQ29" s="170" t="s">
        <v>153</v>
      </c>
      <c r="ETR29" s="170" t="s">
        <v>150</v>
      </c>
      <c r="ETS29" s="170">
        <v>2</v>
      </c>
      <c r="ETT29" s="170">
        <v>69.72</v>
      </c>
      <c r="ETU29" s="170">
        <f>ROUNDDOWN(ETT29*($I$10+1),2)</f>
        <v>352.08</v>
      </c>
      <c r="ETV29" s="170">
        <f>ETS29*ETU29</f>
        <v>704.16</v>
      </c>
      <c r="ETW29" s="170" t="s">
        <v>151</v>
      </c>
      <c r="ETX29" s="170" t="s">
        <v>152</v>
      </c>
      <c r="ETY29" s="170" t="s">
        <v>153</v>
      </c>
      <c r="ETZ29" s="170" t="s">
        <v>150</v>
      </c>
      <c r="EUA29" s="170">
        <v>2</v>
      </c>
      <c r="EUB29" s="170">
        <v>69.72</v>
      </c>
      <c r="EUC29" s="170">
        <f>ROUNDDOWN(EUB29*($I$10+1),2)</f>
        <v>352.08</v>
      </c>
      <c r="EUD29" s="170">
        <f>EUA29*EUC29</f>
        <v>704.16</v>
      </c>
      <c r="EUE29" s="170" t="s">
        <v>151</v>
      </c>
      <c r="EUF29" s="170" t="s">
        <v>152</v>
      </c>
      <c r="EUG29" s="170" t="s">
        <v>153</v>
      </c>
      <c r="EUH29" s="170" t="s">
        <v>150</v>
      </c>
      <c r="EUI29" s="170">
        <v>2</v>
      </c>
      <c r="EUJ29" s="170">
        <v>69.72</v>
      </c>
      <c r="EUK29" s="170">
        <f>ROUNDDOWN(EUJ29*($I$10+1),2)</f>
        <v>352.08</v>
      </c>
      <c r="EUL29" s="170">
        <f>EUI29*EUK29</f>
        <v>704.16</v>
      </c>
      <c r="EUM29" s="170" t="s">
        <v>151</v>
      </c>
      <c r="EUN29" s="170" t="s">
        <v>152</v>
      </c>
      <c r="EUO29" s="170" t="s">
        <v>153</v>
      </c>
      <c r="EUP29" s="170" t="s">
        <v>150</v>
      </c>
      <c r="EUQ29" s="170">
        <v>2</v>
      </c>
      <c r="EUR29" s="170">
        <v>69.72</v>
      </c>
      <c r="EUS29" s="170">
        <f>ROUNDDOWN(EUR29*($I$10+1),2)</f>
        <v>352.08</v>
      </c>
      <c r="EUT29" s="170">
        <f>EUQ29*EUS29</f>
        <v>704.16</v>
      </c>
      <c r="EUU29" s="170" t="s">
        <v>151</v>
      </c>
      <c r="EUV29" s="170" t="s">
        <v>152</v>
      </c>
      <c r="EUW29" s="170" t="s">
        <v>153</v>
      </c>
      <c r="EUX29" s="170" t="s">
        <v>150</v>
      </c>
      <c r="EUY29" s="170">
        <v>2</v>
      </c>
      <c r="EUZ29" s="170">
        <v>69.72</v>
      </c>
      <c r="EVA29" s="170">
        <f>ROUNDDOWN(EUZ29*($I$10+1),2)</f>
        <v>352.08</v>
      </c>
      <c r="EVB29" s="170">
        <f>EUY29*EVA29</f>
        <v>704.16</v>
      </c>
      <c r="EVC29" s="170" t="s">
        <v>151</v>
      </c>
      <c r="EVD29" s="170" t="s">
        <v>152</v>
      </c>
      <c r="EVE29" s="170" t="s">
        <v>153</v>
      </c>
      <c r="EVF29" s="170" t="s">
        <v>150</v>
      </c>
      <c r="EVG29" s="170">
        <v>2</v>
      </c>
      <c r="EVH29" s="170">
        <v>69.72</v>
      </c>
      <c r="EVI29" s="170">
        <f>ROUNDDOWN(EVH29*($I$10+1),2)</f>
        <v>352.08</v>
      </c>
      <c r="EVJ29" s="170">
        <f>EVG29*EVI29</f>
        <v>704.16</v>
      </c>
      <c r="EVK29" s="170" t="s">
        <v>151</v>
      </c>
      <c r="EVL29" s="170" t="s">
        <v>152</v>
      </c>
      <c r="EVM29" s="170" t="s">
        <v>153</v>
      </c>
      <c r="EVN29" s="170" t="s">
        <v>150</v>
      </c>
      <c r="EVO29" s="170">
        <v>2</v>
      </c>
      <c r="EVP29" s="170">
        <v>69.72</v>
      </c>
      <c r="EVQ29" s="170">
        <f>ROUNDDOWN(EVP29*($I$10+1),2)</f>
        <v>352.08</v>
      </c>
      <c r="EVR29" s="170">
        <f>EVO29*EVQ29</f>
        <v>704.16</v>
      </c>
      <c r="EVS29" s="170" t="s">
        <v>151</v>
      </c>
      <c r="EVT29" s="170" t="s">
        <v>152</v>
      </c>
      <c r="EVU29" s="170" t="s">
        <v>153</v>
      </c>
      <c r="EVV29" s="170" t="s">
        <v>150</v>
      </c>
      <c r="EVW29" s="170">
        <v>2</v>
      </c>
      <c r="EVX29" s="170">
        <v>69.72</v>
      </c>
      <c r="EVY29" s="170">
        <f>ROUNDDOWN(EVX29*($I$10+1),2)</f>
        <v>352.08</v>
      </c>
      <c r="EVZ29" s="170">
        <f>EVW29*EVY29</f>
        <v>704.16</v>
      </c>
      <c r="EWA29" s="170" t="s">
        <v>151</v>
      </c>
      <c r="EWB29" s="170" t="s">
        <v>152</v>
      </c>
      <c r="EWC29" s="170" t="s">
        <v>153</v>
      </c>
      <c r="EWD29" s="170" t="s">
        <v>150</v>
      </c>
      <c r="EWE29" s="170">
        <v>2</v>
      </c>
      <c r="EWF29" s="170">
        <v>69.72</v>
      </c>
      <c r="EWG29" s="170">
        <f>ROUNDDOWN(EWF29*($I$10+1),2)</f>
        <v>352.08</v>
      </c>
      <c r="EWH29" s="170">
        <f>EWE29*EWG29</f>
        <v>704.16</v>
      </c>
      <c r="EWI29" s="170" t="s">
        <v>151</v>
      </c>
      <c r="EWJ29" s="170" t="s">
        <v>152</v>
      </c>
      <c r="EWK29" s="170" t="s">
        <v>153</v>
      </c>
      <c r="EWL29" s="170" t="s">
        <v>150</v>
      </c>
      <c r="EWM29" s="170">
        <v>2</v>
      </c>
      <c r="EWN29" s="170">
        <v>69.72</v>
      </c>
      <c r="EWO29" s="170">
        <f>ROUNDDOWN(EWN29*($I$10+1),2)</f>
        <v>352.08</v>
      </c>
      <c r="EWP29" s="170">
        <f>EWM29*EWO29</f>
        <v>704.16</v>
      </c>
      <c r="EWQ29" s="170" t="s">
        <v>151</v>
      </c>
      <c r="EWR29" s="170" t="s">
        <v>152</v>
      </c>
      <c r="EWS29" s="170" t="s">
        <v>153</v>
      </c>
      <c r="EWT29" s="170" t="s">
        <v>150</v>
      </c>
      <c r="EWU29" s="170">
        <v>2</v>
      </c>
      <c r="EWV29" s="170">
        <v>69.72</v>
      </c>
      <c r="EWW29" s="170">
        <f>ROUNDDOWN(EWV29*($I$10+1),2)</f>
        <v>352.08</v>
      </c>
      <c r="EWX29" s="170">
        <f>EWU29*EWW29</f>
        <v>704.16</v>
      </c>
      <c r="EWY29" s="170" t="s">
        <v>151</v>
      </c>
      <c r="EWZ29" s="170" t="s">
        <v>152</v>
      </c>
      <c r="EXA29" s="170" t="s">
        <v>153</v>
      </c>
      <c r="EXB29" s="170" t="s">
        <v>150</v>
      </c>
      <c r="EXC29" s="170">
        <v>2</v>
      </c>
      <c r="EXD29" s="170">
        <v>69.72</v>
      </c>
      <c r="EXE29" s="170">
        <f>ROUNDDOWN(EXD29*($I$10+1),2)</f>
        <v>352.08</v>
      </c>
      <c r="EXF29" s="170">
        <f>EXC29*EXE29</f>
        <v>704.16</v>
      </c>
      <c r="EXG29" s="170" t="s">
        <v>151</v>
      </c>
      <c r="EXH29" s="170" t="s">
        <v>152</v>
      </c>
      <c r="EXI29" s="170" t="s">
        <v>153</v>
      </c>
      <c r="EXJ29" s="170" t="s">
        <v>150</v>
      </c>
      <c r="EXK29" s="170">
        <v>2</v>
      </c>
      <c r="EXL29" s="170">
        <v>69.72</v>
      </c>
      <c r="EXM29" s="170">
        <f>ROUNDDOWN(EXL29*($I$10+1),2)</f>
        <v>352.08</v>
      </c>
      <c r="EXN29" s="170">
        <f>EXK29*EXM29</f>
        <v>704.16</v>
      </c>
      <c r="EXO29" s="170" t="s">
        <v>151</v>
      </c>
      <c r="EXP29" s="170" t="s">
        <v>152</v>
      </c>
      <c r="EXQ29" s="170" t="s">
        <v>153</v>
      </c>
      <c r="EXR29" s="170" t="s">
        <v>150</v>
      </c>
      <c r="EXS29" s="170">
        <v>2</v>
      </c>
      <c r="EXT29" s="170">
        <v>69.72</v>
      </c>
      <c r="EXU29" s="170">
        <f>ROUNDDOWN(EXT29*($I$10+1),2)</f>
        <v>352.08</v>
      </c>
      <c r="EXV29" s="170">
        <f>EXS29*EXU29</f>
        <v>704.16</v>
      </c>
      <c r="EXW29" s="170" t="s">
        <v>151</v>
      </c>
      <c r="EXX29" s="170" t="s">
        <v>152</v>
      </c>
      <c r="EXY29" s="170" t="s">
        <v>153</v>
      </c>
      <c r="EXZ29" s="170" t="s">
        <v>150</v>
      </c>
      <c r="EYA29" s="170">
        <v>2</v>
      </c>
      <c r="EYB29" s="170">
        <v>69.72</v>
      </c>
      <c r="EYC29" s="170">
        <f>ROUNDDOWN(EYB29*($I$10+1),2)</f>
        <v>352.08</v>
      </c>
      <c r="EYD29" s="170">
        <f>EYA29*EYC29</f>
        <v>704.16</v>
      </c>
      <c r="EYE29" s="170" t="s">
        <v>151</v>
      </c>
      <c r="EYF29" s="170" t="s">
        <v>152</v>
      </c>
      <c r="EYG29" s="170" t="s">
        <v>153</v>
      </c>
      <c r="EYH29" s="170" t="s">
        <v>150</v>
      </c>
      <c r="EYI29" s="170">
        <v>2</v>
      </c>
      <c r="EYJ29" s="170">
        <v>69.72</v>
      </c>
      <c r="EYK29" s="170">
        <f>ROUNDDOWN(EYJ29*($I$10+1),2)</f>
        <v>352.08</v>
      </c>
      <c r="EYL29" s="170">
        <f>EYI29*EYK29</f>
        <v>704.16</v>
      </c>
      <c r="EYM29" s="170" t="s">
        <v>151</v>
      </c>
      <c r="EYN29" s="170" t="s">
        <v>152</v>
      </c>
      <c r="EYO29" s="170" t="s">
        <v>153</v>
      </c>
      <c r="EYP29" s="170" t="s">
        <v>150</v>
      </c>
      <c r="EYQ29" s="170">
        <v>2</v>
      </c>
      <c r="EYR29" s="170">
        <v>69.72</v>
      </c>
      <c r="EYS29" s="170">
        <f>ROUNDDOWN(EYR29*($I$10+1),2)</f>
        <v>352.08</v>
      </c>
      <c r="EYT29" s="170">
        <f>EYQ29*EYS29</f>
        <v>704.16</v>
      </c>
      <c r="EYU29" s="170" t="s">
        <v>151</v>
      </c>
      <c r="EYV29" s="170" t="s">
        <v>152</v>
      </c>
      <c r="EYW29" s="170" t="s">
        <v>153</v>
      </c>
      <c r="EYX29" s="170" t="s">
        <v>150</v>
      </c>
      <c r="EYY29" s="170">
        <v>2</v>
      </c>
      <c r="EYZ29" s="170">
        <v>69.72</v>
      </c>
      <c r="EZA29" s="170">
        <f>ROUNDDOWN(EYZ29*($I$10+1),2)</f>
        <v>352.08</v>
      </c>
      <c r="EZB29" s="170">
        <f>EYY29*EZA29</f>
        <v>704.16</v>
      </c>
      <c r="EZC29" s="170" t="s">
        <v>151</v>
      </c>
      <c r="EZD29" s="170" t="s">
        <v>152</v>
      </c>
      <c r="EZE29" s="170" t="s">
        <v>153</v>
      </c>
      <c r="EZF29" s="170" t="s">
        <v>150</v>
      </c>
      <c r="EZG29" s="170">
        <v>2</v>
      </c>
      <c r="EZH29" s="170">
        <v>69.72</v>
      </c>
      <c r="EZI29" s="170">
        <f>ROUNDDOWN(EZH29*($I$10+1),2)</f>
        <v>352.08</v>
      </c>
      <c r="EZJ29" s="170">
        <f>EZG29*EZI29</f>
        <v>704.16</v>
      </c>
      <c r="EZK29" s="170" t="s">
        <v>151</v>
      </c>
      <c r="EZL29" s="170" t="s">
        <v>152</v>
      </c>
      <c r="EZM29" s="170" t="s">
        <v>153</v>
      </c>
      <c r="EZN29" s="170" t="s">
        <v>150</v>
      </c>
      <c r="EZO29" s="170">
        <v>2</v>
      </c>
      <c r="EZP29" s="170">
        <v>69.72</v>
      </c>
      <c r="EZQ29" s="170">
        <f>ROUNDDOWN(EZP29*($I$10+1),2)</f>
        <v>352.08</v>
      </c>
      <c r="EZR29" s="170">
        <f>EZO29*EZQ29</f>
        <v>704.16</v>
      </c>
      <c r="EZS29" s="170" t="s">
        <v>151</v>
      </c>
      <c r="EZT29" s="170" t="s">
        <v>152</v>
      </c>
      <c r="EZU29" s="170" t="s">
        <v>153</v>
      </c>
      <c r="EZV29" s="170" t="s">
        <v>150</v>
      </c>
      <c r="EZW29" s="170">
        <v>2</v>
      </c>
      <c r="EZX29" s="170">
        <v>69.72</v>
      </c>
      <c r="EZY29" s="170">
        <f>ROUNDDOWN(EZX29*($I$10+1),2)</f>
        <v>352.08</v>
      </c>
      <c r="EZZ29" s="170">
        <f>EZW29*EZY29</f>
        <v>704.16</v>
      </c>
      <c r="FAA29" s="170" t="s">
        <v>151</v>
      </c>
      <c r="FAB29" s="170" t="s">
        <v>152</v>
      </c>
      <c r="FAC29" s="170" t="s">
        <v>153</v>
      </c>
      <c r="FAD29" s="170" t="s">
        <v>150</v>
      </c>
      <c r="FAE29" s="170">
        <v>2</v>
      </c>
      <c r="FAF29" s="170">
        <v>69.72</v>
      </c>
      <c r="FAG29" s="170">
        <f>ROUNDDOWN(FAF29*($I$10+1),2)</f>
        <v>352.08</v>
      </c>
      <c r="FAH29" s="170">
        <f>FAE29*FAG29</f>
        <v>704.16</v>
      </c>
      <c r="FAI29" s="170" t="s">
        <v>151</v>
      </c>
      <c r="FAJ29" s="170" t="s">
        <v>152</v>
      </c>
      <c r="FAK29" s="170" t="s">
        <v>153</v>
      </c>
      <c r="FAL29" s="170" t="s">
        <v>150</v>
      </c>
      <c r="FAM29" s="170">
        <v>2</v>
      </c>
      <c r="FAN29" s="170">
        <v>69.72</v>
      </c>
      <c r="FAO29" s="170">
        <f>ROUNDDOWN(FAN29*($I$10+1),2)</f>
        <v>352.08</v>
      </c>
      <c r="FAP29" s="170">
        <f>FAM29*FAO29</f>
        <v>704.16</v>
      </c>
      <c r="FAQ29" s="170" t="s">
        <v>151</v>
      </c>
      <c r="FAR29" s="170" t="s">
        <v>152</v>
      </c>
      <c r="FAS29" s="170" t="s">
        <v>153</v>
      </c>
      <c r="FAT29" s="170" t="s">
        <v>150</v>
      </c>
      <c r="FAU29" s="170">
        <v>2</v>
      </c>
      <c r="FAV29" s="170">
        <v>69.72</v>
      </c>
      <c r="FAW29" s="170">
        <f>ROUNDDOWN(FAV29*($I$10+1),2)</f>
        <v>352.08</v>
      </c>
      <c r="FAX29" s="170">
        <f>FAU29*FAW29</f>
        <v>704.16</v>
      </c>
      <c r="FAY29" s="170" t="s">
        <v>151</v>
      </c>
      <c r="FAZ29" s="170" t="s">
        <v>152</v>
      </c>
      <c r="FBA29" s="170" t="s">
        <v>153</v>
      </c>
      <c r="FBB29" s="170" t="s">
        <v>150</v>
      </c>
      <c r="FBC29" s="170">
        <v>2</v>
      </c>
      <c r="FBD29" s="170">
        <v>69.72</v>
      </c>
      <c r="FBE29" s="170">
        <f>ROUNDDOWN(FBD29*($I$10+1),2)</f>
        <v>352.08</v>
      </c>
      <c r="FBF29" s="170">
        <f>FBC29*FBE29</f>
        <v>704.16</v>
      </c>
      <c r="FBG29" s="170" t="s">
        <v>151</v>
      </c>
      <c r="FBH29" s="170" t="s">
        <v>152</v>
      </c>
      <c r="FBI29" s="170" t="s">
        <v>153</v>
      </c>
      <c r="FBJ29" s="170" t="s">
        <v>150</v>
      </c>
      <c r="FBK29" s="170">
        <v>2</v>
      </c>
      <c r="FBL29" s="170">
        <v>69.72</v>
      </c>
      <c r="FBM29" s="170">
        <f>ROUNDDOWN(FBL29*($I$10+1),2)</f>
        <v>352.08</v>
      </c>
      <c r="FBN29" s="170">
        <f>FBK29*FBM29</f>
        <v>704.16</v>
      </c>
      <c r="FBO29" s="170" t="s">
        <v>151</v>
      </c>
      <c r="FBP29" s="170" t="s">
        <v>152</v>
      </c>
      <c r="FBQ29" s="170" t="s">
        <v>153</v>
      </c>
      <c r="FBR29" s="170" t="s">
        <v>150</v>
      </c>
      <c r="FBS29" s="170">
        <v>2</v>
      </c>
      <c r="FBT29" s="170">
        <v>69.72</v>
      </c>
      <c r="FBU29" s="170">
        <f>ROUNDDOWN(FBT29*($I$10+1),2)</f>
        <v>352.08</v>
      </c>
      <c r="FBV29" s="170">
        <f>FBS29*FBU29</f>
        <v>704.16</v>
      </c>
      <c r="FBW29" s="170" t="s">
        <v>151</v>
      </c>
      <c r="FBX29" s="170" t="s">
        <v>152</v>
      </c>
      <c r="FBY29" s="170" t="s">
        <v>153</v>
      </c>
      <c r="FBZ29" s="170" t="s">
        <v>150</v>
      </c>
      <c r="FCA29" s="170">
        <v>2</v>
      </c>
      <c r="FCB29" s="170">
        <v>69.72</v>
      </c>
      <c r="FCC29" s="170">
        <f>ROUNDDOWN(FCB29*($I$10+1),2)</f>
        <v>352.08</v>
      </c>
      <c r="FCD29" s="170">
        <f>FCA29*FCC29</f>
        <v>704.16</v>
      </c>
      <c r="FCE29" s="170" t="s">
        <v>151</v>
      </c>
      <c r="FCF29" s="170" t="s">
        <v>152</v>
      </c>
      <c r="FCG29" s="170" t="s">
        <v>153</v>
      </c>
      <c r="FCH29" s="170" t="s">
        <v>150</v>
      </c>
      <c r="FCI29" s="170">
        <v>2</v>
      </c>
      <c r="FCJ29" s="170">
        <v>69.72</v>
      </c>
      <c r="FCK29" s="170">
        <f>ROUNDDOWN(FCJ29*($I$10+1),2)</f>
        <v>352.08</v>
      </c>
      <c r="FCL29" s="170">
        <f>FCI29*FCK29</f>
        <v>704.16</v>
      </c>
      <c r="FCM29" s="170" t="s">
        <v>151</v>
      </c>
      <c r="FCN29" s="170" t="s">
        <v>152</v>
      </c>
      <c r="FCO29" s="170" t="s">
        <v>153</v>
      </c>
      <c r="FCP29" s="170" t="s">
        <v>150</v>
      </c>
      <c r="FCQ29" s="170">
        <v>2</v>
      </c>
      <c r="FCR29" s="170">
        <v>69.72</v>
      </c>
      <c r="FCS29" s="170">
        <f>ROUNDDOWN(FCR29*($I$10+1),2)</f>
        <v>352.08</v>
      </c>
      <c r="FCT29" s="170">
        <f>FCQ29*FCS29</f>
        <v>704.16</v>
      </c>
      <c r="FCU29" s="170" t="s">
        <v>151</v>
      </c>
      <c r="FCV29" s="170" t="s">
        <v>152</v>
      </c>
      <c r="FCW29" s="170" t="s">
        <v>153</v>
      </c>
      <c r="FCX29" s="170" t="s">
        <v>150</v>
      </c>
      <c r="FCY29" s="170">
        <v>2</v>
      </c>
      <c r="FCZ29" s="170">
        <v>69.72</v>
      </c>
      <c r="FDA29" s="170">
        <f>ROUNDDOWN(FCZ29*($I$10+1),2)</f>
        <v>352.08</v>
      </c>
      <c r="FDB29" s="170">
        <f>FCY29*FDA29</f>
        <v>704.16</v>
      </c>
      <c r="FDC29" s="170" t="s">
        <v>151</v>
      </c>
      <c r="FDD29" s="170" t="s">
        <v>152</v>
      </c>
      <c r="FDE29" s="170" t="s">
        <v>153</v>
      </c>
      <c r="FDF29" s="170" t="s">
        <v>150</v>
      </c>
      <c r="FDG29" s="170">
        <v>2</v>
      </c>
      <c r="FDH29" s="170">
        <v>69.72</v>
      </c>
      <c r="FDI29" s="170">
        <f>ROUNDDOWN(FDH29*($I$10+1),2)</f>
        <v>352.08</v>
      </c>
      <c r="FDJ29" s="170">
        <f>FDG29*FDI29</f>
        <v>704.16</v>
      </c>
      <c r="FDK29" s="170" t="s">
        <v>151</v>
      </c>
      <c r="FDL29" s="170" t="s">
        <v>152</v>
      </c>
      <c r="FDM29" s="170" t="s">
        <v>153</v>
      </c>
      <c r="FDN29" s="170" t="s">
        <v>150</v>
      </c>
      <c r="FDO29" s="170">
        <v>2</v>
      </c>
      <c r="FDP29" s="170">
        <v>69.72</v>
      </c>
      <c r="FDQ29" s="170">
        <f>ROUNDDOWN(FDP29*($I$10+1),2)</f>
        <v>352.08</v>
      </c>
      <c r="FDR29" s="170">
        <f>FDO29*FDQ29</f>
        <v>704.16</v>
      </c>
      <c r="FDS29" s="170" t="s">
        <v>151</v>
      </c>
      <c r="FDT29" s="170" t="s">
        <v>152</v>
      </c>
      <c r="FDU29" s="170" t="s">
        <v>153</v>
      </c>
      <c r="FDV29" s="170" t="s">
        <v>150</v>
      </c>
      <c r="FDW29" s="170">
        <v>2</v>
      </c>
      <c r="FDX29" s="170">
        <v>69.72</v>
      </c>
      <c r="FDY29" s="170">
        <f>ROUNDDOWN(FDX29*($I$10+1),2)</f>
        <v>352.08</v>
      </c>
      <c r="FDZ29" s="170">
        <f>FDW29*FDY29</f>
        <v>704.16</v>
      </c>
      <c r="FEA29" s="170" t="s">
        <v>151</v>
      </c>
      <c r="FEB29" s="170" t="s">
        <v>152</v>
      </c>
      <c r="FEC29" s="170" t="s">
        <v>153</v>
      </c>
      <c r="FED29" s="170" t="s">
        <v>150</v>
      </c>
      <c r="FEE29" s="170">
        <v>2</v>
      </c>
      <c r="FEF29" s="170">
        <v>69.72</v>
      </c>
      <c r="FEG29" s="170">
        <f>ROUNDDOWN(FEF29*($I$10+1),2)</f>
        <v>352.08</v>
      </c>
      <c r="FEH29" s="170">
        <f>FEE29*FEG29</f>
        <v>704.16</v>
      </c>
      <c r="FEI29" s="170" t="s">
        <v>151</v>
      </c>
      <c r="FEJ29" s="170" t="s">
        <v>152</v>
      </c>
      <c r="FEK29" s="170" t="s">
        <v>153</v>
      </c>
      <c r="FEL29" s="170" t="s">
        <v>150</v>
      </c>
      <c r="FEM29" s="170">
        <v>2</v>
      </c>
      <c r="FEN29" s="170">
        <v>69.72</v>
      </c>
      <c r="FEO29" s="170">
        <f>ROUNDDOWN(FEN29*($I$10+1),2)</f>
        <v>352.08</v>
      </c>
      <c r="FEP29" s="170">
        <f>FEM29*FEO29</f>
        <v>704.16</v>
      </c>
      <c r="FEQ29" s="170" t="s">
        <v>151</v>
      </c>
      <c r="FER29" s="170" t="s">
        <v>152</v>
      </c>
      <c r="FES29" s="170" t="s">
        <v>153</v>
      </c>
      <c r="FET29" s="170" t="s">
        <v>150</v>
      </c>
      <c r="FEU29" s="170">
        <v>2</v>
      </c>
      <c r="FEV29" s="170">
        <v>69.72</v>
      </c>
      <c r="FEW29" s="170">
        <f>ROUNDDOWN(FEV29*($I$10+1),2)</f>
        <v>352.08</v>
      </c>
      <c r="FEX29" s="170">
        <f>FEU29*FEW29</f>
        <v>704.16</v>
      </c>
      <c r="FEY29" s="170" t="s">
        <v>151</v>
      </c>
      <c r="FEZ29" s="170" t="s">
        <v>152</v>
      </c>
      <c r="FFA29" s="170" t="s">
        <v>153</v>
      </c>
      <c r="FFB29" s="170" t="s">
        <v>150</v>
      </c>
      <c r="FFC29" s="170">
        <v>2</v>
      </c>
      <c r="FFD29" s="170">
        <v>69.72</v>
      </c>
      <c r="FFE29" s="170">
        <f>ROUNDDOWN(FFD29*($I$10+1),2)</f>
        <v>352.08</v>
      </c>
      <c r="FFF29" s="170">
        <f>FFC29*FFE29</f>
        <v>704.16</v>
      </c>
      <c r="FFG29" s="170" t="s">
        <v>151</v>
      </c>
      <c r="FFH29" s="170" t="s">
        <v>152</v>
      </c>
      <c r="FFI29" s="170" t="s">
        <v>153</v>
      </c>
      <c r="FFJ29" s="170" t="s">
        <v>150</v>
      </c>
      <c r="FFK29" s="170">
        <v>2</v>
      </c>
      <c r="FFL29" s="170">
        <v>69.72</v>
      </c>
      <c r="FFM29" s="170">
        <f>ROUNDDOWN(FFL29*($I$10+1),2)</f>
        <v>352.08</v>
      </c>
      <c r="FFN29" s="170">
        <f>FFK29*FFM29</f>
        <v>704.16</v>
      </c>
      <c r="FFO29" s="170" t="s">
        <v>151</v>
      </c>
      <c r="FFP29" s="170" t="s">
        <v>152</v>
      </c>
      <c r="FFQ29" s="170" t="s">
        <v>153</v>
      </c>
      <c r="FFR29" s="170" t="s">
        <v>150</v>
      </c>
      <c r="FFS29" s="170">
        <v>2</v>
      </c>
      <c r="FFT29" s="170">
        <v>69.72</v>
      </c>
      <c r="FFU29" s="170">
        <f>ROUNDDOWN(FFT29*($I$10+1),2)</f>
        <v>352.08</v>
      </c>
      <c r="FFV29" s="170">
        <f>FFS29*FFU29</f>
        <v>704.16</v>
      </c>
      <c r="FFW29" s="170" t="s">
        <v>151</v>
      </c>
      <c r="FFX29" s="170" t="s">
        <v>152</v>
      </c>
      <c r="FFY29" s="170" t="s">
        <v>153</v>
      </c>
      <c r="FFZ29" s="170" t="s">
        <v>150</v>
      </c>
      <c r="FGA29" s="170">
        <v>2</v>
      </c>
      <c r="FGB29" s="170">
        <v>69.72</v>
      </c>
      <c r="FGC29" s="170">
        <f>ROUNDDOWN(FGB29*($I$10+1),2)</f>
        <v>352.08</v>
      </c>
      <c r="FGD29" s="170">
        <f>FGA29*FGC29</f>
        <v>704.16</v>
      </c>
      <c r="FGE29" s="170" t="s">
        <v>151</v>
      </c>
      <c r="FGF29" s="170" t="s">
        <v>152</v>
      </c>
      <c r="FGG29" s="170" t="s">
        <v>153</v>
      </c>
      <c r="FGH29" s="170" t="s">
        <v>150</v>
      </c>
      <c r="FGI29" s="170">
        <v>2</v>
      </c>
      <c r="FGJ29" s="170">
        <v>69.72</v>
      </c>
      <c r="FGK29" s="170">
        <f>ROUNDDOWN(FGJ29*($I$10+1),2)</f>
        <v>352.08</v>
      </c>
      <c r="FGL29" s="170">
        <f>FGI29*FGK29</f>
        <v>704.16</v>
      </c>
      <c r="FGM29" s="170" t="s">
        <v>151</v>
      </c>
      <c r="FGN29" s="170" t="s">
        <v>152</v>
      </c>
      <c r="FGO29" s="170" t="s">
        <v>153</v>
      </c>
      <c r="FGP29" s="170" t="s">
        <v>150</v>
      </c>
      <c r="FGQ29" s="170">
        <v>2</v>
      </c>
      <c r="FGR29" s="170">
        <v>69.72</v>
      </c>
      <c r="FGS29" s="170">
        <f>ROUNDDOWN(FGR29*($I$10+1),2)</f>
        <v>352.08</v>
      </c>
      <c r="FGT29" s="170">
        <f>FGQ29*FGS29</f>
        <v>704.16</v>
      </c>
      <c r="FGU29" s="170" t="s">
        <v>151</v>
      </c>
      <c r="FGV29" s="170" t="s">
        <v>152</v>
      </c>
      <c r="FGW29" s="170" t="s">
        <v>153</v>
      </c>
      <c r="FGX29" s="170" t="s">
        <v>150</v>
      </c>
      <c r="FGY29" s="170">
        <v>2</v>
      </c>
      <c r="FGZ29" s="170">
        <v>69.72</v>
      </c>
      <c r="FHA29" s="170">
        <f>ROUNDDOWN(FGZ29*($I$10+1),2)</f>
        <v>352.08</v>
      </c>
      <c r="FHB29" s="170">
        <f>FGY29*FHA29</f>
        <v>704.16</v>
      </c>
      <c r="FHC29" s="170" t="s">
        <v>151</v>
      </c>
      <c r="FHD29" s="170" t="s">
        <v>152</v>
      </c>
      <c r="FHE29" s="170" t="s">
        <v>153</v>
      </c>
      <c r="FHF29" s="170" t="s">
        <v>150</v>
      </c>
      <c r="FHG29" s="170">
        <v>2</v>
      </c>
      <c r="FHH29" s="170">
        <v>69.72</v>
      </c>
      <c r="FHI29" s="170">
        <f>ROUNDDOWN(FHH29*($I$10+1),2)</f>
        <v>352.08</v>
      </c>
      <c r="FHJ29" s="170">
        <f>FHG29*FHI29</f>
        <v>704.16</v>
      </c>
      <c r="FHK29" s="170" t="s">
        <v>151</v>
      </c>
      <c r="FHL29" s="170" t="s">
        <v>152</v>
      </c>
      <c r="FHM29" s="170" t="s">
        <v>153</v>
      </c>
      <c r="FHN29" s="170" t="s">
        <v>150</v>
      </c>
      <c r="FHO29" s="170">
        <v>2</v>
      </c>
      <c r="FHP29" s="170">
        <v>69.72</v>
      </c>
      <c r="FHQ29" s="170">
        <f>ROUNDDOWN(FHP29*($I$10+1),2)</f>
        <v>352.08</v>
      </c>
      <c r="FHR29" s="170">
        <f>FHO29*FHQ29</f>
        <v>704.16</v>
      </c>
      <c r="FHS29" s="170" t="s">
        <v>151</v>
      </c>
      <c r="FHT29" s="170" t="s">
        <v>152</v>
      </c>
      <c r="FHU29" s="170" t="s">
        <v>153</v>
      </c>
      <c r="FHV29" s="170" t="s">
        <v>150</v>
      </c>
      <c r="FHW29" s="170">
        <v>2</v>
      </c>
      <c r="FHX29" s="170">
        <v>69.72</v>
      </c>
      <c r="FHY29" s="170">
        <f>ROUNDDOWN(FHX29*($I$10+1),2)</f>
        <v>352.08</v>
      </c>
      <c r="FHZ29" s="170">
        <f>FHW29*FHY29</f>
        <v>704.16</v>
      </c>
      <c r="FIA29" s="170" t="s">
        <v>151</v>
      </c>
      <c r="FIB29" s="170" t="s">
        <v>152</v>
      </c>
      <c r="FIC29" s="170" t="s">
        <v>153</v>
      </c>
      <c r="FID29" s="170" t="s">
        <v>150</v>
      </c>
      <c r="FIE29" s="170">
        <v>2</v>
      </c>
      <c r="FIF29" s="170">
        <v>69.72</v>
      </c>
      <c r="FIG29" s="170">
        <f>ROUNDDOWN(FIF29*($I$10+1),2)</f>
        <v>352.08</v>
      </c>
      <c r="FIH29" s="170">
        <f>FIE29*FIG29</f>
        <v>704.16</v>
      </c>
      <c r="FII29" s="170" t="s">
        <v>151</v>
      </c>
      <c r="FIJ29" s="170" t="s">
        <v>152</v>
      </c>
      <c r="FIK29" s="170" t="s">
        <v>153</v>
      </c>
      <c r="FIL29" s="170" t="s">
        <v>150</v>
      </c>
      <c r="FIM29" s="170">
        <v>2</v>
      </c>
      <c r="FIN29" s="170">
        <v>69.72</v>
      </c>
      <c r="FIO29" s="170">
        <f>ROUNDDOWN(FIN29*($I$10+1),2)</f>
        <v>352.08</v>
      </c>
      <c r="FIP29" s="170">
        <f>FIM29*FIO29</f>
        <v>704.16</v>
      </c>
      <c r="FIQ29" s="170" t="s">
        <v>151</v>
      </c>
      <c r="FIR29" s="170" t="s">
        <v>152</v>
      </c>
      <c r="FIS29" s="170" t="s">
        <v>153</v>
      </c>
      <c r="FIT29" s="170" t="s">
        <v>150</v>
      </c>
      <c r="FIU29" s="170">
        <v>2</v>
      </c>
      <c r="FIV29" s="170">
        <v>69.72</v>
      </c>
      <c r="FIW29" s="170">
        <f>ROUNDDOWN(FIV29*($I$10+1),2)</f>
        <v>352.08</v>
      </c>
      <c r="FIX29" s="170">
        <f>FIU29*FIW29</f>
        <v>704.16</v>
      </c>
      <c r="FIY29" s="170" t="s">
        <v>151</v>
      </c>
      <c r="FIZ29" s="170" t="s">
        <v>152</v>
      </c>
      <c r="FJA29" s="170" t="s">
        <v>153</v>
      </c>
      <c r="FJB29" s="170" t="s">
        <v>150</v>
      </c>
      <c r="FJC29" s="170">
        <v>2</v>
      </c>
      <c r="FJD29" s="170">
        <v>69.72</v>
      </c>
      <c r="FJE29" s="170">
        <f>ROUNDDOWN(FJD29*($I$10+1),2)</f>
        <v>352.08</v>
      </c>
      <c r="FJF29" s="170">
        <f>FJC29*FJE29</f>
        <v>704.16</v>
      </c>
      <c r="FJG29" s="170" t="s">
        <v>151</v>
      </c>
      <c r="FJH29" s="170" t="s">
        <v>152</v>
      </c>
      <c r="FJI29" s="170" t="s">
        <v>153</v>
      </c>
      <c r="FJJ29" s="170" t="s">
        <v>150</v>
      </c>
      <c r="FJK29" s="170">
        <v>2</v>
      </c>
      <c r="FJL29" s="170">
        <v>69.72</v>
      </c>
      <c r="FJM29" s="170">
        <f>ROUNDDOWN(FJL29*($I$10+1),2)</f>
        <v>352.08</v>
      </c>
      <c r="FJN29" s="170">
        <f>FJK29*FJM29</f>
        <v>704.16</v>
      </c>
      <c r="FJO29" s="170" t="s">
        <v>151</v>
      </c>
      <c r="FJP29" s="170" t="s">
        <v>152</v>
      </c>
      <c r="FJQ29" s="170" t="s">
        <v>153</v>
      </c>
      <c r="FJR29" s="170" t="s">
        <v>150</v>
      </c>
      <c r="FJS29" s="170">
        <v>2</v>
      </c>
      <c r="FJT29" s="170">
        <v>69.72</v>
      </c>
      <c r="FJU29" s="170">
        <f>ROUNDDOWN(FJT29*($I$10+1),2)</f>
        <v>352.08</v>
      </c>
      <c r="FJV29" s="170">
        <f>FJS29*FJU29</f>
        <v>704.16</v>
      </c>
      <c r="FJW29" s="170" t="s">
        <v>151</v>
      </c>
      <c r="FJX29" s="170" t="s">
        <v>152</v>
      </c>
      <c r="FJY29" s="170" t="s">
        <v>153</v>
      </c>
      <c r="FJZ29" s="170" t="s">
        <v>150</v>
      </c>
      <c r="FKA29" s="170">
        <v>2</v>
      </c>
      <c r="FKB29" s="170">
        <v>69.72</v>
      </c>
      <c r="FKC29" s="170">
        <f>ROUNDDOWN(FKB29*($I$10+1),2)</f>
        <v>352.08</v>
      </c>
      <c r="FKD29" s="170">
        <f>FKA29*FKC29</f>
        <v>704.16</v>
      </c>
      <c r="FKE29" s="170" t="s">
        <v>151</v>
      </c>
      <c r="FKF29" s="170" t="s">
        <v>152</v>
      </c>
      <c r="FKG29" s="170" t="s">
        <v>153</v>
      </c>
      <c r="FKH29" s="170" t="s">
        <v>150</v>
      </c>
      <c r="FKI29" s="170">
        <v>2</v>
      </c>
      <c r="FKJ29" s="170">
        <v>69.72</v>
      </c>
      <c r="FKK29" s="170">
        <f>ROUNDDOWN(FKJ29*($I$10+1),2)</f>
        <v>352.08</v>
      </c>
      <c r="FKL29" s="170">
        <f>FKI29*FKK29</f>
        <v>704.16</v>
      </c>
      <c r="FKM29" s="170" t="s">
        <v>151</v>
      </c>
      <c r="FKN29" s="170" t="s">
        <v>152</v>
      </c>
      <c r="FKO29" s="170" t="s">
        <v>153</v>
      </c>
      <c r="FKP29" s="170" t="s">
        <v>150</v>
      </c>
      <c r="FKQ29" s="170">
        <v>2</v>
      </c>
      <c r="FKR29" s="170">
        <v>69.72</v>
      </c>
      <c r="FKS29" s="170">
        <f>ROUNDDOWN(FKR29*($I$10+1),2)</f>
        <v>352.08</v>
      </c>
      <c r="FKT29" s="170">
        <f>FKQ29*FKS29</f>
        <v>704.16</v>
      </c>
      <c r="FKU29" s="170" t="s">
        <v>151</v>
      </c>
      <c r="FKV29" s="170" t="s">
        <v>152</v>
      </c>
      <c r="FKW29" s="170" t="s">
        <v>153</v>
      </c>
      <c r="FKX29" s="170" t="s">
        <v>150</v>
      </c>
      <c r="FKY29" s="170">
        <v>2</v>
      </c>
      <c r="FKZ29" s="170">
        <v>69.72</v>
      </c>
      <c r="FLA29" s="170">
        <f>ROUNDDOWN(FKZ29*($I$10+1),2)</f>
        <v>352.08</v>
      </c>
      <c r="FLB29" s="170">
        <f>FKY29*FLA29</f>
        <v>704.16</v>
      </c>
      <c r="FLC29" s="170" t="s">
        <v>151</v>
      </c>
      <c r="FLD29" s="170" t="s">
        <v>152</v>
      </c>
      <c r="FLE29" s="170" t="s">
        <v>153</v>
      </c>
      <c r="FLF29" s="170" t="s">
        <v>150</v>
      </c>
      <c r="FLG29" s="170">
        <v>2</v>
      </c>
      <c r="FLH29" s="170">
        <v>69.72</v>
      </c>
      <c r="FLI29" s="170">
        <f>ROUNDDOWN(FLH29*($I$10+1),2)</f>
        <v>352.08</v>
      </c>
      <c r="FLJ29" s="170">
        <f>FLG29*FLI29</f>
        <v>704.16</v>
      </c>
      <c r="FLK29" s="170" t="s">
        <v>151</v>
      </c>
      <c r="FLL29" s="170" t="s">
        <v>152</v>
      </c>
      <c r="FLM29" s="170" t="s">
        <v>153</v>
      </c>
      <c r="FLN29" s="170" t="s">
        <v>150</v>
      </c>
      <c r="FLO29" s="170">
        <v>2</v>
      </c>
      <c r="FLP29" s="170">
        <v>69.72</v>
      </c>
      <c r="FLQ29" s="170">
        <f>ROUNDDOWN(FLP29*($I$10+1),2)</f>
        <v>352.08</v>
      </c>
      <c r="FLR29" s="170">
        <f>FLO29*FLQ29</f>
        <v>704.16</v>
      </c>
      <c r="FLS29" s="170" t="s">
        <v>151</v>
      </c>
      <c r="FLT29" s="170" t="s">
        <v>152</v>
      </c>
      <c r="FLU29" s="170" t="s">
        <v>153</v>
      </c>
      <c r="FLV29" s="170" t="s">
        <v>150</v>
      </c>
      <c r="FLW29" s="170">
        <v>2</v>
      </c>
      <c r="FLX29" s="170">
        <v>69.72</v>
      </c>
      <c r="FLY29" s="170">
        <f>ROUNDDOWN(FLX29*($I$10+1),2)</f>
        <v>352.08</v>
      </c>
      <c r="FLZ29" s="170">
        <f>FLW29*FLY29</f>
        <v>704.16</v>
      </c>
      <c r="FMA29" s="170" t="s">
        <v>151</v>
      </c>
      <c r="FMB29" s="170" t="s">
        <v>152</v>
      </c>
      <c r="FMC29" s="170" t="s">
        <v>153</v>
      </c>
      <c r="FMD29" s="170" t="s">
        <v>150</v>
      </c>
      <c r="FME29" s="170">
        <v>2</v>
      </c>
      <c r="FMF29" s="170">
        <v>69.72</v>
      </c>
      <c r="FMG29" s="170">
        <f>ROUNDDOWN(FMF29*($I$10+1),2)</f>
        <v>352.08</v>
      </c>
      <c r="FMH29" s="170">
        <f>FME29*FMG29</f>
        <v>704.16</v>
      </c>
      <c r="FMI29" s="170" t="s">
        <v>151</v>
      </c>
      <c r="FMJ29" s="170" t="s">
        <v>152</v>
      </c>
      <c r="FMK29" s="170" t="s">
        <v>153</v>
      </c>
      <c r="FML29" s="170" t="s">
        <v>150</v>
      </c>
      <c r="FMM29" s="170">
        <v>2</v>
      </c>
      <c r="FMN29" s="170">
        <v>69.72</v>
      </c>
      <c r="FMO29" s="170">
        <f>ROUNDDOWN(FMN29*($I$10+1),2)</f>
        <v>352.08</v>
      </c>
      <c r="FMP29" s="170">
        <f>FMM29*FMO29</f>
        <v>704.16</v>
      </c>
      <c r="FMQ29" s="170" t="s">
        <v>151</v>
      </c>
      <c r="FMR29" s="170" t="s">
        <v>152</v>
      </c>
      <c r="FMS29" s="170" t="s">
        <v>153</v>
      </c>
      <c r="FMT29" s="170" t="s">
        <v>150</v>
      </c>
      <c r="FMU29" s="170">
        <v>2</v>
      </c>
      <c r="FMV29" s="170">
        <v>69.72</v>
      </c>
      <c r="FMW29" s="170">
        <f>ROUNDDOWN(FMV29*($I$10+1),2)</f>
        <v>352.08</v>
      </c>
      <c r="FMX29" s="170">
        <f>FMU29*FMW29</f>
        <v>704.16</v>
      </c>
      <c r="FMY29" s="170" t="s">
        <v>151</v>
      </c>
      <c r="FMZ29" s="170" t="s">
        <v>152</v>
      </c>
      <c r="FNA29" s="170" t="s">
        <v>153</v>
      </c>
      <c r="FNB29" s="170" t="s">
        <v>150</v>
      </c>
      <c r="FNC29" s="170">
        <v>2</v>
      </c>
      <c r="FND29" s="170">
        <v>69.72</v>
      </c>
      <c r="FNE29" s="170">
        <f>ROUNDDOWN(FND29*($I$10+1),2)</f>
        <v>352.08</v>
      </c>
      <c r="FNF29" s="170">
        <f>FNC29*FNE29</f>
        <v>704.16</v>
      </c>
      <c r="FNG29" s="170" t="s">
        <v>151</v>
      </c>
      <c r="FNH29" s="170" t="s">
        <v>152</v>
      </c>
      <c r="FNI29" s="170" t="s">
        <v>153</v>
      </c>
      <c r="FNJ29" s="170" t="s">
        <v>150</v>
      </c>
      <c r="FNK29" s="170">
        <v>2</v>
      </c>
      <c r="FNL29" s="170">
        <v>69.72</v>
      </c>
      <c r="FNM29" s="170">
        <f>ROUNDDOWN(FNL29*($I$10+1),2)</f>
        <v>352.08</v>
      </c>
      <c r="FNN29" s="170">
        <f>FNK29*FNM29</f>
        <v>704.16</v>
      </c>
      <c r="FNO29" s="170" t="s">
        <v>151</v>
      </c>
      <c r="FNP29" s="170" t="s">
        <v>152</v>
      </c>
      <c r="FNQ29" s="170" t="s">
        <v>153</v>
      </c>
      <c r="FNR29" s="170" t="s">
        <v>150</v>
      </c>
      <c r="FNS29" s="170">
        <v>2</v>
      </c>
      <c r="FNT29" s="170">
        <v>69.72</v>
      </c>
      <c r="FNU29" s="170">
        <f>ROUNDDOWN(FNT29*($I$10+1),2)</f>
        <v>352.08</v>
      </c>
      <c r="FNV29" s="170">
        <f>FNS29*FNU29</f>
        <v>704.16</v>
      </c>
      <c r="FNW29" s="170" t="s">
        <v>151</v>
      </c>
      <c r="FNX29" s="170" t="s">
        <v>152</v>
      </c>
      <c r="FNY29" s="170" t="s">
        <v>153</v>
      </c>
      <c r="FNZ29" s="170" t="s">
        <v>150</v>
      </c>
      <c r="FOA29" s="170">
        <v>2</v>
      </c>
      <c r="FOB29" s="170">
        <v>69.72</v>
      </c>
      <c r="FOC29" s="170">
        <f>ROUNDDOWN(FOB29*($I$10+1),2)</f>
        <v>352.08</v>
      </c>
      <c r="FOD29" s="170">
        <f>FOA29*FOC29</f>
        <v>704.16</v>
      </c>
      <c r="FOE29" s="170" t="s">
        <v>151</v>
      </c>
      <c r="FOF29" s="170" t="s">
        <v>152</v>
      </c>
      <c r="FOG29" s="170" t="s">
        <v>153</v>
      </c>
      <c r="FOH29" s="170" t="s">
        <v>150</v>
      </c>
      <c r="FOI29" s="170">
        <v>2</v>
      </c>
      <c r="FOJ29" s="170">
        <v>69.72</v>
      </c>
      <c r="FOK29" s="170">
        <f>ROUNDDOWN(FOJ29*($I$10+1),2)</f>
        <v>352.08</v>
      </c>
      <c r="FOL29" s="170">
        <f>FOI29*FOK29</f>
        <v>704.16</v>
      </c>
      <c r="FOM29" s="170" t="s">
        <v>151</v>
      </c>
      <c r="FON29" s="170" t="s">
        <v>152</v>
      </c>
      <c r="FOO29" s="170" t="s">
        <v>153</v>
      </c>
      <c r="FOP29" s="170" t="s">
        <v>150</v>
      </c>
      <c r="FOQ29" s="170">
        <v>2</v>
      </c>
      <c r="FOR29" s="170">
        <v>69.72</v>
      </c>
      <c r="FOS29" s="170">
        <f>ROUNDDOWN(FOR29*($I$10+1),2)</f>
        <v>352.08</v>
      </c>
      <c r="FOT29" s="170">
        <f>FOQ29*FOS29</f>
        <v>704.16</v>
      </c>
      <c r="FOU29" s="170" t="s">
        <v>151</v>
      </c>
      <c r="FOV29" s="170" t="s">
        <v>152</v>
      </c>
      <c r="FOW29" s="170" t="s">
        <v>153</v>
      </c>
      <c r="FOX29" s="170" t="s">
        <v>150</v>
      </c>
      <c r="FOY29" s="170">
        <v>2</v>
      </c>
      <c r="FOZ29" s="170">
        <v>69.72</v>
      </c>
      <c r="FPA29" s="170">
        <f>ROUNDDOWN(FOZ29*($I$10+1),2)</f>
        <v>352.08</v>
      </c>
      <c r="FPB29" s="170">
        <f>FOY29*FPA29</f>
        <v>704.16</v>
      </c>
      <c r="FPC29" s="170" t="s">
        <v>151</v>
      </c>
      <c r="FPD29" s="170" t="s">
        <v>152</v>
      </c>
      <c r="FPE29" s="170" t="s">
        <v>153</v>
      </c>
      <c r="FPF29" s="170" t="s">
        <v>150</v>
      </c>
      <c r="FPG29" s="170">
        <v>2</v>
      </c>
      <c r="FPH29" s="170">
        <v>69.72</v>
      </c>
      <c r="FPI29" s="170">
        <f>ROUNDDOWN(FPH29*($I$10+1),2)</f>
        <v>352.08</v>
      </c>
      <c r="FPJ29" s="170">
        <f>FPG29*FPI29</f>
        <v>704.16</v>
      </c>
      <c r="FPK29" s="170" t="s">
        <v>151</v>
      </c>
      <c r="FPL29" s="170" t="s">
        <v>152</v>
      </c>
      <c r="FPM29" s="170" t="s">
        <v>153</v>
      </c>
      <c r="FPN29" s="170" t="s">
        <v>150</v>
      </c>
      <c r="FPO29" s="170">
        <v>2</v>
      </c>
      <c r="FPP29" s="170">
        <v>69.72</v>
      </c>
      <c r="FPQ29" s="170">
        <f>ROUNDDOWN(FPP29*($I$10+1),2)</f>
        <v>352.08</v>
      </c>
      <c r="FPR29" s="170">
        <f>FPO29*FPQ29</f>
        <v>704.16</v>
      </c>
      <c r="FPS29" s="170" t="s">
        <v>151</v>
      </c>
      <c r="FPT29" s="170" t="s">
        <v>152</v>
      </c>
      <c r="FPU29" s="170" t="s">
        <v>153</v>
      </c>
      <c r="FPV29" s="170" t="s">
        <v>150</v>
      </c>
      <c r="FPW29" s="170">
        <v>2</v>
      </c>
      <c r="FPX29" s="170">
        <v>69.72</v>
      </c>
      <c r="FPY29" s="170">
        <f>ROUNDDOWN(FPX29*($I$10+1),2)</f>
        <v>352.08</v>
      </c>
      <c r="FPZ29" s="170">
        <f>FPW29*FPY29</f>
        <v>704.16</v>
      </c>
      <c r="FQA29" s="170" t="s">
        <v>151</v>
      </c>
      <c r="FQB29" s="170" t="s">
        <v>152</v>
      </c>
      <c r="FQC29" s="170" t="s">
        <v>153</v>
      </c>
      <c r="FQD29" s="170" t="s">
        <v>150</v>
      </c>
      <c r="FQE29" s="170">
        <v>2</v>
      </c>
      <c r="FQF29" s="170">
        <v>69.72</v>
      </c>
      <c r="FQG29" s="170">
        <f>ROUNDDOWN(FQF29*($I$10+1),2)</f>
        <v>352.08</v>
      </c>
      <c r="FQH29" s="170">
        <f>FQE29*FQG29</f>
        <v>704.16</v>
      </c>
      <c r="FQI29" s="170" t="s">
        <v>151</v>
      </c>
      <c r="FQJ29" s="170" t="s">
        <v>152</v>
      </c>
      <c r="FQK29" s="170" t="s">
        <v>153</v>
      </c>
      <c r="FQL29" s="170" t="s">
        <v>150</v>
      </c>
      <c r="FQM29" s="170">
        <v>2</v>
      </c>
      <c r="FQN29" s="170">
        <v>69.72</v>
      </c>
      <c r="FQO29" s="170">
        <f>ROUNDDOWN(FQN29*($I$10+1),2)</f>
        <v>352.08</v>
      </c>
      <c r="FQP29" s="170">
        <f>FQM29*FQO29</f>
        <v>704.16</v>
      </c>
      <c r="FQQ29" s="170" t="s">
        <v>151</v>
      </c>
      <c r="FQR29" s="170" t="s">
        <v>152</v>
      </c>
      <c r="FQS29" s="170" t="s">
        <v>153</v>
      </c>
      <c r="FQT29" s="170" t="s">
        <v>150</v>
      </c>
      <c r="FQU29" s="170">
        <v>2</v>
      </c>
      <c r="FQV29" s="170">
        <v>69.72</v>
      </c>
      <c r="FQW29" s="170">
        <f>ROUNDDOWN(FQV29*($I$10+1),2)</f>
        <v>352.08</v>
      </c>
      <c r="FQX29" s="170">
        <f>FQU29*FQW29</f>
        <v>704.16</v>
      </c>
      <c r="FQY29" s="170" t="s">
        <v>151</v>
      </c>
      <c r="FQZ29" s="170" t="s">
        <v>152</v>
      </c>
      <c r="FRA29" s="170" t="s">
        <v>153</v>
      </c>
      <c r="FRB29" s="170" t="s">
        <v>150</v>
      </c>
      <c r="FRC29" s="170">
        <v>2</v>
      </c>
      <c r="FRD29" s="170">
        <v>69.72</v>
      </c>
      <c r="FRE29" s="170">
        <f>ROUNDDOWN(FRD29*($I$10+1),2)</f>
        <v>352.08</v>
      </c>
      <c r="FRF29" s="170">
        <f>FRC29*FRE29</f>
        <v>704.16</v>
      </c>
      <c r="FRG29" s="170" t="s">
        <v>151</v>
      </c>
      <c r="FRH29" s="170" t="s">
        <v>152</v>
      </c>
      <c r="FRI29" s="170" t="s">
        <v>153</v>
      </c>
      <c r="FRJ29" s="170" t="s">
        <v>150</v>
      </c>
      <c r="FRK29" s="170">
        <v>2</v>
      </c>
      <c r="FRL29" s="170">
        <v>69.72</v>
      </c>
      <c r="FRM29" s="170">
        <f>ROUNDDOWN(FRL29*($I$10+1),2)</f>
        <v>352.08</v>
      </c>
      <c r="FRN29" s="170">
        <f>FRK29*FRM29</f>
        <v>704.16</v>
      </c>
      <c r="FRO29" s="170" t="s">
        <v>151</v>
      </c>
      <c r="FRP29" s="170" t="s">
        <v>152</v>
      </c>
      <c r="FRQ29" s="170" t="s">
        <v>153</v>
      </c>
      <c r="FRR29" s="170" t="s">
        <v>150</v>
      </c>
      <c r="FRS29" s="170">
        <v>2</v>
      </c>
      <c r="FRT29" s="170">
        <v>69.72</v>
      </c>
      <c r="FRU29" s="170">
        <f>ROUNDDOWN(FRT29*($I$10+1),2)</f>
        <v>352.08</v>
      </c>
      <c r="FRV29" s="170">
        <f>FRS29*FRU29</f>
        <v>704.16</v>
      </c>
      <c r="FRW29" s="170" t="s">
        <v>151</v>
      </c>
      <c r="FRX29" s="170" t="s">
        <v>152</v>
      </c>
      <c r="FRY29" s="170" t="s">
        <v>153</v>
      </c>
      <c r="FRZ29" s="170" t="s">
        <v>150</v>
      </c>
      <c r="FSA29" s="170">
        <v>2</v>
      </c>
      <c r="FSB29" s="170">
        <v>69.72</v>
      </c>
      <c r="FSC29" s="170">
        <f>ROUNDDOWN(FSB29*($I$10+1),2)</f>
        <v>352.08</v>
      </c>
      <c r="FSD29" s="170">
        <f>FSA29*FSC29</f>
        <v>704.16</v>
      </c>
      <c r="FSE29" s="170" t="s">
        <v>151</v>
      </c>
      <c r="FSF29" s="170" t="s">
        <v>152</v>
      </c>
      <c r="FSG29" s="170" t="s">
        <v>153</v>
      </c>
      <c r="FSH29" s="170" t="s">
        <v>150</v>
      </c>
      <c r="FSI29" s="170">
        <v>2</v>
      </c>
      <c r="FSJ29" s="170">
        <v>69.72</v>
      </c>
      <c r="FSK29" s="170">
        <f>ROUNDDOWN(FSJ29*($I$10+1),2)</f>
        <v>352.08</v>
      </c>
      <c r="FSL29" s="170">
        <f>FSI29*FSK29</f>
        <v>704.16</v>
      </c>
      <c r="FSM29" s="170" t="s">
        <v>151</v>
      </c>
      <c r="FSN29" s="170" t="s">
        <v>152</v>
      </c>
      <c r="FSO29" s="170" t="s">
        <v>153</v>
      </c>
      <c r="FSP29" s="170" t="s">
        <v>150</v>
      </c>
      <c r="FSQ29" s="170">
        <v>2</v>
      </c>
      <c r="FSR29" s="170">
        <v>69.72</v>
      </c>
      <c r="FSS29" s="170">
        <f>ROUNDDOWN(FSR29*($I$10+1),2)</f>
        <v>352.08</v>
      </c>
      <c r="FST29" s="170">
        <f>FSQ29*FSS29</f>
        <v>704.16</v>
      </c>
      <c r="FSU29" s="170" t="s">
        <v>151</v>
      </c>
      <c r="FSV29" s="170" t="s">
        <v>152</v>
      </c>
      <c r="FSW29" s="170" t="s">
        <v>153</v>
      </c>
      <c r="FSX29" s="170" t="s">
        <v>150</v>
      </c>
      <c r="FSY29" s="170">
        <v>2</v>
      </c>
      <c r="FSZ29" s="170">
        <v>69.72</v>
      </c>
      <c r="FTA29" s="170">
        <f>ROUNDDOWN(FSZ29*($I$10+1),2)</f>
        <v>352.08</v>
      </c>
      <c r="FTB29" s="170">
        <f>FSY29*FTA29</f>
        <v>704.16</v>
      </c>
      <c r="FTC29" s="170" t="s">
        <v>151</v>
      </c>
      <c r="FTD29" s="170" t="s">
        <v>152</v>
      </c>
      <c r="FTE29" s="170" t="s">
        <v>153</v>
      </c>
      <c r="FTF29" s="170" t="s">
        <v>150</v>
      </c>
      <c r="FTG29" s="170">
        <v>2</v>
      </c>
      <c r="FTH29" s="170">
        <v>69.72</v>
      </c>
      <c r="FTI29" s="170">
        <f>ROUNDDOWN(FTH29*($I$10+1),2)</f>
        <v>352.08</v>
      </c>
      <c r="FTJ29" s="170">
        <f>FTG29*FTI29</f>
        <v>704.16</v>
      </c>
      <c r="FTK29" s="170" t="s">
        <v>151</v>
      </c>
      <c r="FTL29" s="170" t="s">
        <v>152</v>
      </c>
      <c r="FTM29" s="170" t="s">
        <v>153</v>
      </c>
      <c r="FTN29" s="170" t="s">
        <v>150</v>
      </c>
      <c r="FTO29" s="170">
        <v>2</v>
      </c>
      <c r="FTP29" s="170">
        <v>69.72</v>
      </c>
      <c r="FTQ29" s="170">
        <f>ROUNDDOWN(FTP29*($I$10+1),2)</f>
        <v>352.08</v>
      </c>
      <c r="FTR29" s="170">
        <f>FTO29*FTQ29</f>
        <v>704.16</v>
      </c>
      <c r="FTS29" s="170" t="s">
        <v>151</v>
      </c>
      <c r="FTT29" s="170" t="s">
        <v>152</v>
      </c>
      <c r="FTU29" s="170" t="s">
        <v>153</v>
      </c>
      <c r="FTV29" s="170" t="s">
        <v>150</v>
      </c>
      <c r="FTW29" s="170">
        <v>2</v>
      </c>
      <c r="FTX29" s="170">
        <v>69.72</v>
      </c>
      <c r="FTY29" s="170">
        <f>ROUNDDOWN(FTX29*($I$10+1),2)</f>
        <v>352.08</v>
      </c>
      <c r="FTZ29" s="170">
        <f>FTW29*FTY29</f>
        <v>704.16</v>
      </c>
      <c r="FUA29" s="170" t="s">
        <v>151</v>
      </c>
      <c r="FUB29" s="170" t="s">
        <v>152</v>
      </c>
      <c r="FUC29" s="170" t="s">
        <v>153</v>
      </c>
      <c r="FUD29" s="170" t="s">
        <v>150</v>
      </c>
      <c r="FUE29" s="170">
        <v>2</v>
      </c>
      <c r="FUF29" s="170">
        <v>69.72</v>
      </c>
      <c r="FUG29" s="170">
        <f>ROUNDDOWN(FUF29*($I$10+1),2)</f>
        <v>352.08</v>
      </c>
      <c r="FUH29" s="170">
        <f>FUE29*FUG29</f>
        <v>704.16</v>
      </c>
      <c r="FUI29" s="170" t="s">
        <v>151</v>
      </c>
      <c r="FUJ29" s="170" t="s">
        <v>152</v>
      </c>
      <c r="FUK29" s="170" t="s">
        <v>153</v>
      </c>
      <c r="FUL29" s="170" t="s">
        <v>150</v>
      </c>
      <c r="FUM29" s="170">
        <v>2</v>
      </c>
      <c r="FUN29" s="170">
        <v>69.72</v>
      </c>
      <c r="FUO29" s="170">
        <f>ROUNDDOWN(FUN29*($I$10+1),2)</f>
        <v>352.08</v>
      </c>
      <c r="FUP29" s="170">
        <f>FUM29*FUO29</f>
        <v>704.16</v>
      </c>
      <c r="FUQ29" s="170" t="s">
        <v>151</v>
      </c>
      <c r="FUR29" s="170" t="s">
        <v>152</v>
      </c>
      <c r="FUS29" s="170" t="s">
        <v>153</v>
      </c>
      <c r="FUT29" s="170" t="s">
        <v>150</v>
      </c>
      <c r="FUU29" s="170">
        <v>2</v>
      </c>
      <c r="FUV29" s="170">
        <v>69.72</v>
      </c>
      <c r="FUW29" s="170">
        <f>ROUNDDOWN(FUV29*($I$10+1),2)</f>
        <v>352.08</v>
      </c>
      <c r="FUX29" s="170">
        <f>FUU29*FUW29</f>
        <v>704.16</v>
      </c>
      <c r="FUY29" s="170" t="s">
        <v>151</v>
      </c>
      <c r="FUZ29" s="170" t="s">
        <v>152</v>
      </c>
      <c r="FVA29" s="170" t="s">
        <v>153</v>
      </c>
      <c r="FVB29" s="170" t="s">
        <v>150</v>
      </c>
      <c r="FVC29" s="170">
        <v>2</v>
      </c>
      <c r="FVD29" s="170">
        <v>69.72</v>
      </c>
      <c r="FVE29" s="170">
        <f>ROUNDDOWN(FVD29*($I$10+1),2)</f>
        <v>352.08</v>
      </c>
      <c r="FVF29" s="170">
        <f>FVC29*FVE29</f>
        <v>704.16</v>
      </c>
      <c r="FVG29" s="170" t="s">
        <v>151</v>
      </c>
      <c r="FVH29" s="170" t="s">
        <v>152</v>
      </c>
      <c r="FVI29" s="170" t="s">
        <v>153</v>
      </c>
      <c r="FVJ29" s="170" t="s">
        <v>150</v>
      </c>
      <c r="FVK29" s="170">
        <v>2</v>
      </c>
      <c r="FVL29" s="170">
        <v>69.72</v>
      </c>
      <c r="FVM29" s="170">
        <f>ROUNDDOWN(FVL29*($I$10+1),2)</f>
        <v>352.08</v>
      </c>
      <c r="FVN29" s="170">
        <f>FVK29*FVM29</f>
        <v>704.16</v>
      </c>
      <c r="FVO29" s="170" t="s">
        <v>151</v>
      </c>
      <c r="FVP29" s="170" t="s">
        <v>152</v>
      </c>
      <c r="FVQ29" s="170" t="s">
        <v>153</v>
      </c>
      <c r="FVR29" s="170" t="s">
        <v>150</v>
      </c>
      <c r="FVS29" s="170">
        <v>2</v>
      </c>
      <c r="FVT29" s="170">
        <v>69.72</v>
      </c>
      <c r="FVU29" s="170">
        <f>ROUNDDOWN(FVT29*($I$10+1),2)</f>
        <v>352.08</v>
      </c>
      <c r="FVV29" s="170">
        <f>FVS29*FVU29</f>
        <v>704.16</v>
      </c>
      <c r="FVW29" s="170" t="s">
        <v>151</v>
      </c>
      <c r="FVX29" s="170" t="s">
        <v>152</v>
      </c>
      <c r="FVY29" s="170" t="s">
        <v>153</v>
      </c>
      <c r="FVZ29" s="170" t="s">
        <v>150</v>
      </c>
      <c r="FWA29" s="170">
        <v>2</v>
      </c>
      <c r="FWB29" s="170">
        <v>69.72</v>
      </c>
      <c r="FWC29" s="170">
        <f>ROUNDDOWN(FWB29*($I$10+1),2)</f>
        <v>352.08</v>
      </c>
      <c r="FWD29" s="170">
        <f>FWA29*FWC29</f>
        <v>704.16</v>
      </c>
      <c r="FWE29" s="170" t="s">
        <v>151</v>
      </c>
      <c r="FWF29" s="170" t="s">
        <v>152</v>
      </c>
      <c r="FWG29" s="170" t="s">
        <v>153</v>
      </c>
      <c r="FWH29" s="170" t="s">
        <v>150</v>
      </c>
      <c r="FWI29" s="170">
        <v>2</v>
      </c>
      <c r="FWJ29" s="170">
        <v>69.72</v>
      </c>
      <c r="FWK29" s="170">
        <f>ROUNDDOWN(FWJ29*($I$10+1),2)</f>
        <v>352.08</v>
      </c>
      <c r="FWL29" s="170">
        <f>FWI29*FWK29</f>
        <v>704.16</v>
      </c>
      <c r="FWM29" s="170" t="s">
        <v>151</v>
      </c>
      <c r="FWN29" s="170" t="s">
        <v>152</v>
      </c>
      <c r="FWO29" s="170" t="s">
        <v>153</v>
      </c>
      <c r="FWP29" s="170" t="s">
        <v>150</v>
      </c>
      <c r="FWQ29" s="170">
        <v>2</v>
      </c>
      <c r="FWR29" s="170">
        <v>69.72</v>
      </c>
      <c r="FWS29" s="170">
        <f>ROUNDDOWN(FWR29*($I$10+1),2)</f>
        <v>352.08</v>
      </c>
      <c r="FWT29" s="170">
        <f>FWQ29*FWS29</f>
        <v>704.16</v>
      </c>
      <c r="FWU29" s="170" t="s">
        <v>151</v>
      </c>
      <c r="FWV29" s="170" t="s">
        <v>152</v>
      </c>
      <c r="FWW29" s="170" t="s">
        <v>153</v>
      </c>
      <c r="FWX29" s="170" t="s">
        <v>150</v>
      </c>
      <c r="FWY29" s="170">
        <v>2</v>
      </c>
      <c r="FWZ29" s="170">
        <v>69.72</v>
      </c>
      <c r="FXA29" s="170">
        <f>ROUNDDOWN(FWZ29*($I$10+1),2)</f>
        <v>352.08</v>
      </c>
      <c r="FXB29" s="170">
        <f>FWY29*FXA29</f>
        <v>704.16</v>
      </c>
      <c r="FXC29" s="170" t="s">
        <v>151</v>
      </c>
      <c r="FXD29" s="170" t="s">
        <v>152</v>
      </c>
      <c r="FXE29" s="170" t="s">
        <v>153</v>
      </c>
      <c r="FXF29" s="170" t="s">
        <v>150</v>
      </c>
      <c r="FXG29" s="170">
        <v>2</v>
      </c>
      <c r="FXH29" s="170">
        <v>69.72</v>
      </c>
      <c r="FXI29" s="170">
        <f>ROUNDDOWN(FXH29*($I$10+1),2)</f>
        <v>352.08</v>
      </c>
      <c r="FXJ29" s="170">
        <f>FXG29*FXI29</f>
        <v>704.16</v>
      </c>
      <c r="FXK29" s="170" t="s">
        <v>151</v>
      </c>
      <c r="FXL29" s="170" t="s">
        <v>152</v>
      </c>
      <c r="FXM29" s="170" t="s">
        <v>153</v>
      </c>
      <c r="FXN29" s="170" t="s">
        <v>150</v>
      </c>
      <c r="FXO29" s="170">
        <v>2</v>
      </c>
      <c r="FXP29" s="170">
        <v>69.72</v>
      </c>
      <c r="FXQ29" s="170">
        <f>ROUNDDOWN(FXP29*($I$10+1),2)</f>
        <v>352.08</v>
      </c>
      <c r="FXR29" s="170">
        <f>FXO29*FXQ29</f>
        <v>704.16</v>
      </c>
      <c r="FXS29" s="170" t="s">
        <v>151</v>
      </c>
      <c r="FXT29" s="170" t="s">
        <v>152</v>
      </c>
      <c r="FXU29" s="170" t="s">
        <v>153</v>
      </c>
      <c r="FXV29" s="170" t="s">
        <v>150</v>
      </c>
      <c r="FXW29" s="170">
        <v>2</v>
      </c>
      <c r="FXX29" s="170">
        <v>69.72</v>
      </c>
      <c r="FXY29" s="170">
        <f>ROUNDDOWN(FXX29*($I$10+1),2)</f>
        <v>352.08</v>
      </c>
      <c r="FXZ29" s="170">
        <f>FXW29*FXY29</f>
        <v>704.16</v>
      </c>
      <c r="FYA29" s="170" t="s">
        <v>151</v>
      </c>
      <c r="FYB29" s="170" t="s">
        <v>152</v>
      </c>
      <c r="FYC29" s="170" t="s">
        <v>153</v>
      </c>
      <c r="FYD29" s="170" t="s">
        <v>150</v>
      </c>
      <c r="FYE29" s="170">
        <v>2</v>
      </c>
      <c r="FYF29" s="170">
        <v>69.72</v>
      </c>
      <c r="FYG29" s="170">
        <f>ROUNDDOWN(FYF29*($I$10+1),2)</f>
        <v>352.08</v>
      </c>
      <c r="FYH29" s="170">
        <f>FYE29*FYG29</f>
        <v>704.16</v>
      </c>
      <c r="FYI29" s="170" t="s">
        <v>151</v>
      </c>
      <c r="FYJ29" s="170" t="s">
        <v>152</v>
      </c>
      <c r="FYK29" s="170" t="s">
        <v>153</v>
      </c>
      <c r="FYL29" s="170" t="s">
        <v>150</v>
      </c>
      <c r="FYM29" s="170">
        <v>2</v>
      </c>
      <c r="FYN29" s="170">
        <v>69.72</v>
      </c>
      <c r="FYO29" s="170">
        <f>ROUNDDOWN(FYN29*($I$10+1),2)</f>
        <v>352.08</v>
      </c>
      <c r="FYP29" s="170">
        <f>FYM29*FYO29</f>
        <v>704.16</v>
      </c>
      <c r="FYQ29" s="170" t="s">
        <v>151</v>
      </c>
      <c r="FYR29" s="170" t="s">
        <v>152</v>
      </c>
      <c r="FYS29" s="170" t="s">
        <v>153</v>
      </c>
      <c r="FYT29" s="170" t="s">
        <v>150</v>
      </c>
      <c r="FYU29" s="170">
        <v>2</v>
      </c>
      <c r="FYV29" s="170">
        <v>69.72</v>
      </c>
      <c r="FYW29" s="170">
        <f>ROUNDDOWN(FYV29*($I$10+1),2)</f>
        <v>352.08</v>
      </c>
      <c r="FYX29" s="170">
        <f>FYU29*FYW29</f>
        <v>704.16</v>
      </c>
      <c r="FYY29" s="170" t="s">
        <v>151</v>
      </c>
      <c r="FYZ29" s="170" t="s">
        <v>152</v>
      </c>
      <c r="FZA29" s="170" t="s">
        <v>153</v>
      </c>
      <c r="FZB29" s="170" t="s">
        <v>150</v>
      </c>
      <c r="FZC29" s="170">
        <v>2</v>
      </c>
      <c r="FZD29" s="170">
        <v>69.72</v>
      </c>
      <c r="FZE29" s="170">
        <f>ROUNDDOWN(FZD29*($I$10+1),2)</f>
        <v>352.08</v>
      </c>
      <c r="FZF29" s="170">
        <f>FZC29*FZE29</f>
        <v>704.16</v>
      </c>
      <c r="FZG29" s="170" t="s">
        <v>151</v>
      </c>
      <c r="FZH29" s="170" t="s">
        <v>152</v>
      </c>
      <c r="FZI29" s="170" t="s">
        <v>153</v>
      </c>
      <c r="FZJ29" s="170" t="s">
        <v>150</v>
      </c>
      <c r="FZK29" s="170">
        <v>2</v>
      </c>
      <c r="FZL29" s="170">
        <v>69.72</v>
      </c>
      <c r="FZM29" s="170">
        <f>ROUNDDOWN(FZL29*($I$10+1),2)</f>
        <v>352.08</v>
      </c>
      <c r="FZN29" s="170">
        <f>FZK29*FZM29</f>
        <v>704.16</v>
      </c>
      <c r="FZO29" s="170" t="s">
        <v>151</v>
      </c>
      <c r="FZP29" s="170" t="s">
        <v>152</v>
      </c>
      <c r="FZQ29" s="170" t="s">
        <v>153</v>
      </c>
      <c r="FZR29" s="170" t="s">
        <v>150</v>
      </c>
      <c r="FZS29" s="170">
        <v>2</v>
      </c>
      <c r="FZT29" s="170">
        <v>69.72</v>
      </c>
      <c r="FZU29" s="170">
        <f>ROUNDDOWN(FZT29*($I$10+1),2)</f>
        <v>352.08</v>
      </c>
      <c r="FZV29" s="170">
        <f>FZS29*FZU29</f>
        <v>704.16</v>
      </c>
      <c r="FZW29" s="170" t="s">
        <v>151</v>
      </c>
      <c r="FZX29" s="170" t="s">
        <v>152</v>
      </c>
      <c r="FZY29" s="170" t="s">
        <v>153</v>
      </c>
      <c r="FZZ29" s="170" t="s">
        <v>150</v>
      </c>
      <c r="GAA29" s="170">
        <v>2</v>
      </c>
      <c r="GAB29" s="170">
        <v>69.72</v>
      </c>
      <c r="GAC29" s="170">
        <f>ROUNDDOWN(GAB29*($I$10+1),2)</f>
        <v>352.08</v>
      </c>
      <c r="GAD29" s="170">
        <f>GAA29*GAC29</f>
        <v>704.16</v>
      </c>
      <c r="GAE29" s="170" t="s">
        <v>151</v>
      </c>
      <c r="GAF29" s="170" t="s">
        <v>152</v>
      </c>
      <c r="GAG29" s="170" t="s">
        <v>153</v>
      </c>
      <c r="GAH29" s="170" t="s">
        <v>150</v>
      </c>
      <c r="GAI29" s="170">
        <v>2</v>
      </c>
      <c r="GAJ29" s="170">
        <v>69.72</v>
      </c>
      <c r="GAK29" s="170">
        <f>ROUNDDOWN(GAJ29*($I$10+1),2)</f>
        <v>352.08</v>
      </c>
      <c r="GAL29" s="170">
        <f>GAI29*GAK29</f>
        <v>704.16</v>
      </c>
      <c r="GAM29" s="170" t="s">
        <v>151</v>
      </c>
      <c r="GAN29" s="170" t="s">
        <v>152</v>
      </c>
      <c r="GAO29" s="170" t="s">
        <v>153</v>
      </c>
      <c r="GAP29" s="170" t="s">
        <v>150</v>
      </c>
      <c r="GAQ29" s="170">
        <v>2</v>
      </c>
      <c r="GAR29" s="170">
        <v>69.72</v>
      </c>
      <c r="GAS29" s="170">
        <f>ROUNDDOWN(GAR29*($I$10+1),2)</f>
        <v>352.08</v>
      </c>
      <c r="GAT29" s="170">
        <f>GAQ29*GAS29</f>
        <v>704.16</v>
      </c>
      <c r="GAU29" s="170" t="s">
        <v>151</v>
      </c>
      <c r="GAV29" s="170" t="s">
        <v>152</v>
      </c>
      <c r="GAW29" s="170" t="s">
        <v>153</v>
      </c>
      <c r="GAX29" s="170" t="s">
        <v>150</v>
      </c>
      <c r="GAY29" s="170">
        <v>2</v>
      </c>
      <c r="GAZ29" s="170">
        <v>69.72</v>
      </c>
      <c r="GBA29" s="170">
        <f>ROUNDDOWN(GAZ29*($I$10+1),2)</f>
        <v>352.08</v>
      </c>
      <c r="GBB29" s="170">
        <f>GAY29*GBA29</f>
        <v>704.16</v>
      </c>
      <c r="GBC29" s="170" t="s">
        <v>151</v>
      </c>
      <c r="GBD29" s="170" t="s">
        <v>152</v>
      </c>
      <c r="GBE29" s="170" t="s">
        <v>153</v>
      </c>
      <c r="GBF29" s="170" t="s">
        <v>150</v>
      </c>
      <c r="GBG29" s="170">
        <v>2</v>
      </c>
      <c r="GBH29" s="170">
        <v>69.72</v>
      </c>
      <c r="GBI29" s="170">
        <f>ROUNDDOWN(GBH29*($I$10+1),2)</f>
        <v>352.08</v>
      </c>
      <c r="GBJ29" s="170">
        <f>GBG29*GBI29</f>
        <v>704.16</v>
      </c>
      <c r="GBK29" s="170" t="s">
        <v>151</v>
      </c>
      <c r="GBL29" s="170" t="s">
        <v>152</v>
      </c>
      <c r="GBM29" s="170" t="s">
        <v>153</v>
      </c>
      <c r="GBN29" s="170" t="s">
        <v>150</v>
      </c>
      <c r="GBO29" s="170">
        <v>2</v>
      </c>
      <c r="GBP29" s="170">
        <v>69.72</v>
      </c>
      <c r="GBQ29" s="170">
        <f>ROUNDDOWN(GBP29*($I$10+1),2)</f>
        <v>352.08</v>
      </c>
      <c r="GBR29" s="170">
        <f>GBO29*GBQ29</f>
        <v>704.16</v>
      </c>
      <c r="GBS29" s="170" t="s">
        <v>151</v>
      </c>
      <c r="GBT29" s="170" t="s">
        <v>152</v>
      </c>
      <c r="GBU29" s="170" t="s">
        <v>153</v>
      </c>
      <c r="GBV29" s="170" t="s">
        <v>150</v>
      </c>
      <c r="GBW29" s="170">
        <v>2</v>
      </c>
      <c r="GBX29" s="170">
        <v>69.72</v>
      </c>
      <c r="GBY29" s="170">
        <f>ROUNDDOWN(GBX29*($I$10+1),2)</f>
        <v>352.08</v>
      </c>
      <c r="GBZ29" s="170">
        <f>GBW29*GBY29</f>
        <v>704.16</v>
      </c>
      <c r="GCA29" s="170" t="s">
        <v>151</v>
      </c>
      <c r="GCB29" s="170" t="s">
        <v>152</v>
      </c>
      <c r="GCC29" s="170" t="s">
        <v>153</v>
      </c>
      <c r="GCD29" s="170" t="s">
        <v>150</v>
      </c>
      <c r="GCE29" s="170">
        <v>2</v>
      </c>
      <c r="GCF29" s="170">
        <v>69.72</v>
      </c>
      <c r="GCG29" s="170">
        <f>ROUNDDOWN(GCF29*($I$10+1),2)</f>
        <v>352.08</v>
      </c>
      <c r="GCH29" s="170">
        <f>GCE29*GCG29</f>
        <v>704.16</v>
      </c>
      <c r="GCI29" s="170" t="s">
        <v>151</v>
      </c>
      <c r="GCJ29" s="170" t="s">
        <v>152</v>
      </c>
      <c r="GCK29" s="170" t="s">
        <v>153</v>
      </c>
      <c r="GCL29" s="170" t="s">
        <v>150</v>
      </c>
      <c r="GCM29" s="170">
        <v>2</v>
      </c>
      <c r="GCN29" s="170">
        <v>69.72</v>
      </c>
      <c r="GCO29" s="170">
        <f>ROUNDDOWN(GCN29*($I$10+1),2)</f>
        <v>352.08</v>
      </c>
      <c r="GCP29" s="170">
        <f>GCM29*GCO29</f>
        <v>704.16</v>
      </c>
      <c r="GCQ29" s="170" t="s">
        <v>151</v>
      </c>
      <c r="GCR29" s="170" t="s">
        <v>152</v>
      </c>
      <c r="GCS29" s="170" t="s">
        <v>153</v>
      </c>
      <c r="GCT29" s="170" t="s">
        <v>150</v>
      </c>
      <c r="GCU29" s="170">
        <v>2</v>
      </c>
      <c r="GCV29" s="170">
        <v>69.72</v>
      </c>
      <c r="GCW29" s="170">
        <f>ROUNDDOWN(GCV29*($I$10+1),2)</f>
        <v>352.08</v>
      </c>
      <c r="GCX29" s="170">
        <f>GCU29*GCW29</f>
        <v>704.16</v>
      </c>
      <c r="GCY29" s="170" t="s">
        <v>151</v>
      </c>
      <c r="GCZ29" s="170" t="s">
        <v>152</v>
      </c>
      <c r="GDA29" s="170" t="s">
        <v>153</v>
      </c>
      <c r="GDB29" s="170" t="s">
        <v>150</v>
      </c>
      <c r="GDC29" s="170">
        <v>2</v>
      </c>
      <c r="GDD29" s="170">
        <v>69.72</v>
      </c>
      <c r="GDE29" s="170">
        <f>ROUNDDOWN(GDD29*($I$10+1),2)</f>
        <v>352.08</v>
      </c>
      <c r="GDF29" s="170">
        <f>GDC29*GDE29</f>
        <v>704.16</v>
      </c>
      <c r="GDG29" s="170" t="s">
        <v>151</v>
      </c>
      <c r="GDH29" s="170" t="s">
        <v>152</v>
      </c>
      <c r="GDI29" s="170" t="s">
        <v>153</v>
      </c>
      <c r="GDJ29" s="170" t="s">
        <v>150</v>
      </c>
      <c r="GDK29" s="170">
        <v>2</v>
      </c>
      <c r="GDL29" s="170">
        <v>69.72</v>
      </c>
      <c r="GDM29" s="170">
        <f>ROUNDDOWN(GDL29*($I$10+1),2)</f>
        <v>352.08</v>
      </c>
      <c r="GDN29" s="170">
        <f>GDK29*GDM29</f>
        <v>704.16</v>
      </c>
      <c r="GDO29" s="170" t="s">
        <v>151</v>
      </c>
      <c r="GDP29" s="170" t="s">
        <v>152</v>
      </c>
      <c r="GDQ29" s="170" t="s">
        <v>153</v>
      </c>
      <c r="GDR29" s="170" t="s">
        <v>150</v>
      </c>
      <c r="GDS29" s="170">
        <v>2</v>
      </c>
      <c r="GDT29" s="170">
        <v>69.72</v>
      </c>
      <c r="GDU29" s="170">
        <f>ROUNDDOWN(GDT29*($I$10+1),2)</f>
        <v>352.08</v>
      </c>
      <c r="GDV29" s="170">
        <f>GDS29*GDU29</f>
        <v>704.16</v>
      </c>
      <c r="GDW29" s="170" t="s">
        <v>151</v>
      </c>
      <c r="GDX29" s="170" t="s">
        <v>152</v>
      </c>
      <c r="GDY29" s="170" t="s">
        <v>153</v>
      </c>
      <c r="GDZ29" s="170" t="s">
        <v>150</v>
      </c>
      <c r="GEA29" s="170">
        <v>2</v>
      </c>
      <c r="GEB29" s="170">
        <v>69.72</v>
      </c>
      <c r="GEC29" s="170">
        <f>ROUNDDOWN(GEB29*($I$10+1),2)</f>
        <v>352.08</v>
      </c>
      <c r="GED29" s="170">
        <f>GEA29*GEC29</f>
        <v>704.16</v>
      </c>
      <c r="GEE29" s="170" t="s">
        <v>151</v>
      </c>
      <c r="GEF29" s="170" t="s">
        <v>152</v>
      </c>
      <c r="GEG29" s="170" t="s">
        <v>153</v>
      </c>
      <c r="GEH29" s="170" t="s">
        <v>150</v>
      </c>
      <c r="GEI29" s="170">
        <v>2</v>
      </c>
      <c r="GEJ29" s="170">
        <v>69.72</v>
      </c>
      <c r="GEK29" s="170">
        <f>ROUNDDOWN(GEJ29*($I$10+1),2)</f>
        <v>352.08</v>
      </c>
      <c r="GEL29" s="170">
        <f>GEI29*GEK29</f>
        <v>704.16</v>
      </c>
      <c r="GEM29" s="170" t="s">
        <v>151</v>
      </c>
      <c r="GEN29" s="170" t="s">
        <v>152</v>
      </c>
      <c r="GEO29" s="170" t="s">
        <v>153</v>
      </c>
      <c r="GEP29" s="170" t="s">
        <v>150</v>
      </c>
      <c r="GEQ29" s="170">
        <v>2</v>
      </c>
      <c r="GER29" s="170">
        <v>69.72</v>
      </c>
      <c r="GES29" s="170">
        <f>ROUNDDOWN(GER29*($I$10+1),2)</f>
        <v>352.08</v>
      </c>
      <c r="GET29" s="170">
        <f>GEQ29*GES29</f>
        <v>704.16</v>
      </c>
      <c r="GEU29" s="170" t="s">
        <v>151</v>
      </c>
      <c r="GEV29" s="170" t="s">
        <v>152</v>
      </c>
      <c r="GEW29" s="170" t="s">
        <v>153</v>
      </c>
      <c r="GEX29" s="170" t="s">
        <v>150</v>
      </c>
      <c r="GEY29" s="170">
        <v>2</v>
      </c>
      <c r="GEZ29" s="170">
        <v>69.72</v>
      </c>
      <c r="GFA29" s="170">
        <f>ROUNDDOWN(GEZ29*($I$10+1),2)</f>
        <v>352.08</v>
      </c>
      <c r="GFB29" s="170">
        <f>GEY29*GFA29</f>
        <v>704.16</v>
      </c>
      <c r="GFC29" s="170" t="s">
        <v>151</v>
      </c>
      <c r="GFD29" s="170" t="s">
        <v>152</v>
      </c>
      <c r="GFE29" s="170" t="s">
        <v>153</v>
      </c>
      <c r="GFF29" s="170" t="s">
        <v>150</v>
      </c>
      <c r="GFG29" s="170">
        <v>2</v>
      </c>
      <c r="GFH29" s="170">
        <v>69.72</v>
      </c>
      <c r="GFI29" s="170">
        <f>ROUNDDOWN(GFH29*($I$10+1),2)</f>
        <v>352.08</v>
      </c>
      <c r="GFJ29" s="170">
        <f>GFG29*GFI29</f>
        <v>704.16</v>
      </c>
      <c r="GFK29" s="170" t="s">
        <v>151</v>
      </c>
      <c r="GFL29" s="170" t="s">
        <v>152</v>
      </c>
      <c r="GFM29" s="170" t="s">
        <v>153</v>
      </c>
      <c r="GFN29" s="170" t="s">
        <v>150</v>
      </c>
      <c r="GFO29" s="170">
        <v>2</v>
      </c>
      <c r="GFP29" s="170">
        <v>69.72</v>
      </c>
      <c r="GFQ29" s="170">
        <f>ROUNDDOWN(GFP29*($I$10+1),2)</f>
        <v>352.08</v>
      </c>
      <c r="GFR29" s="170">
        <f>GFO29*GFQ29</f>
        <v>704.16</v>
      </c>
      <c r="GFS29" s="170" t="s">
        <v>151</v>
      </c>
      <c r="GFT29" s="170" t="s">
        <v>152</v>
      </c>
      <c r="GFU29" s="170" t="s">
        <v>153</v>
      </c>
      <c r="GFV29" s="170" t="s">
        <v>150</v>
      </c>
      <c r="GFW29" s="170">
        <v>2</v>
      </c>
      <c r="GFX29" s="170">
        <v>69.72</v>
      </c>
      <c r="GFY29" s="170">
        <f>ROUNDDOWN(GFX29*($I$10+1),2)</f>
        <v>352.08</v>
      </c>
      <c r="GFZ29" s="170">
        <f>GFW29*GFY29</f>
        <v>704.16</v>
      </c>
      <c r="GGA29" s="170" t="s">
        <v>151</v>
      </c>
      <c r="GGB29" s="170" t="s">
        <v>152</v>
      </c>
      <c r="GGC29" s="170" t="s">
        <v>153</v>
      </c>
      <c r="GGD29" s="170" t="s">
        <v>150</v>
      </c>
      <c r="GGE29" s="170">
        <v>2</v>
      </c>
      <c r="GGF29" s="170">
        <v>69.72</v>
      </c>
      <c r="GGG29" s="170">
        <f>ROUNDDOWN(GGF29*($I$10+1),2)</f>
        <v>352.08</v>
      </c>
      <c r="GGH29" s="170">
        <f>GGE29*GGG29</f>
        <v>704.16</v>
      </c>
      <c r="GGI29" s="170" t="s">
        <v>151</v>
      </c>
      <c r="GGJ29" s="170" t="s">
        <v>152</v>
      </c>
      <c r="GGK29" s="170" t="s">
        <v>153</v>
      </c>
      <c r="GGL29" s="170" t="s">
        <v>150</v>
      </c>
      <c r="GGM29" s="170">
        <v>2</v>
      </c>
      <c r="GGN29" s="170">
        <v>69.72</v>
      </c>
      <c r="GGO29" s="170">
        <f>ROUNDDOWN(GGN29*($I$10+1),2)</f>
        <v>352.08</v>
      </c>
      <c r="GGP29" s="170">
        <f>GGM29*GGO29</f>
        <v>704.16</v>
      </c>
      <c r="GGQ29" s="170" t="s">
        <v>151</v>
      </c>
      <c r="GGR29" s="170" t="s">
        <v>152</v>
      </c>
      <c r="GGS29" s="170" t="s">
        <v>153</v>
      </c>
      <c r="GGT29" s="170" t="s">
        <v>150</v>
      </c>
      <c r="GGU29" s="170">
        <v>2</v>
      </c>
      <c r="GGV29" s="170">
        <v>69.72</v>
      </c>
      <c r="GGW29" s="170">
        <f>ROUNDDOWN(GGV29*($I$10+1),2)</f>
        <v>352.08</v>
      </c>
      <c r="GGX29" s="170">
        <f>GGU29*GGW29</f>
        <v>704.16</v>
      </c>
      <c r="GGY29" s="170" t="s">
        <v>151</v>
      </c>
      <c r="GGZ29" s="170" t="s">
        <v>152</v>
      </c>
      <c r="GHA29" s="170" t="s">
        <v>153</v>
      </c>
      <c r="GHB29" s="170" t="s">
        <v>150</v>
      </c>
      <c r="GHC29" s="170">
        <v>2</v>
      </c>
      <c r="GHD29" s="170">
        <v>69.72</v>
      </c>
      <c r="GHE29" s="170">
        <f>ROUNDDOWN(GHD29*($I$10+1),2)</f>
        <v>352.08</v>
      </c>
      <c r="GHF29" s="170">
        <f>GHC29*GHE29</f>
        <v>704.16</v>
      </c>
      <c r="GHG29" s="170" t="s">
        <v>151</v>
      </c>
      <c r="GHH29" s="170" t="s">
        <v>152</v>
      </c>
      <c r="GHI29" s="170" t="s">
        <v>153</v>
      </c>
      <c r="GHJ29" s="170" t="s">
        <v>150</v>
      </c>
      <c r="GHK29" s="170">
        <v>2</v>
      </c>
      <c r="GHL29" s="170">
        <v>69.72</v>
      </c>
      <c r="GHM29" s="170">
        <f>ROUNDDOWN(GHL29*($I$10+1),2)</f>
        <v>352.08</v>
      </c>
      <c r="GHN29" s="170">
        <f>GHK29*GHM29</f>
        <v>704.16</v>
      </c>
      <c r="GHO29" s="170" t="s">
        <v>151</v>
      </c>
      <c r="GHP29" s="170" t="s">
        <v>152</v>
      </c>
      <c r="GHQ29" s="170" t="s">
        <v>153</v>
      </c>
      <c r="GHR29" s="170" t="s">
        <v>150</v>
      </c>
      <c r="GHS29" s="170">
        <v>2</v>
      </c>
      <c r="GHT29" s="170">
        <v>69.72</v>
      </c>
      <c r="GHU29" s="170">
        <f>ROUNDDOWN(GHT29*($I$10+1),2)</f>
        <v>352.08</v>
      </c>
      <c r="GHV29" s="170">
        <f>GHS29*GHU29</f>
        <v>704.16</v>
      </c>
      <c r="GHW29" s="170" t="s">
        <v>151</v>
      </c>
      <c r="GHX29" s="170" t="s">
        <v>152</v>
      </c>
      <c r="GHY29" s="170" t="s">
        <v>153</v>
      </c>
      <c r="GHZ29" s="170" t="s">
        <v>150</v>
      </c>
      <c r="GIA29" s="170">
        <v>2</v>
      </c>
      <c r="GIB29" s="170">
        <v>69.72</v>
      </c>
      <c r="GIC29" s="170">
        <f>ROUNDDOWN(GIB29*($I$10+1),2)</f>
        <v>352.08</v>
      </c>
      <c r="GID29" s="170">
        <f>GIA29*GIC29</f>
        <v>704.16</v>
      </c>
      <c r="GIE29" s="170" t="s">
        <v>151</v>
      </c>
      <c r="GIF29" s="170" t="s">
        <v>152</v>
      </c>
      <c r="GIG29" s="170" t="s">
        <v>153</v>
      </c>
      <c r="GIH29" s="170" t="s">
        <v>150</v>
      </c>
      <c r="GII29" s="170">
        <v>2</v>
      </c>
      <c r="GIJ29" s="170">
        <v>69.72</v>
      </c>
      <c r="GIK29" s="170">
        <f>ROUNDDOWN(GIJ29*($I$10+1),2)</f>
        <v>352.08</v>
      </c>
      <c r="GIL29" s="170">
        <f>GII29*GIK29</f>
        <v>704.16</v>
      </c>
      <c r="GIM29" s="170" t="s">
        <v>151</v>
      </c>
      <c r="GIN29" s="170" t="s">
        <v>152</v>
      </c>
      <c r="GIO29" s="170" t="s">
        <v>153</v>
      </c>
      <c r="GIP29" s="170" t="s">
        <v>150</v>
      </c>
      <c r="GIQ29" s="170">
        <v>2</v>
      </c>
      <c r="GIR29" s="170">
        <v>69.72</v>
      </c>
      <c r="GIS29" s="170">
        <f>ROUNDDOWN(GIR29*($I$10+1),2)</f>
        <v>352.08</v>
      </c>
      <c r="GIT29" s="170">
        <f>GIQ29*GIS29</f>
        <v>704.16</v>
      </c>
      <c r="GIU29" s="170" t="s">
        <v>151</v>
      </c>
      <c r="GIV29" s="170" t="s">
        <v>152</v>
      </c>
      <c r="GIW29" s="170" t="s">
        <v>153</v>
      </c>
      <c r="GIX29" s="170" t="s">
        <v>150</v>
      </c>
      <c r="GIY29" s="170">
        <v>2</v>
      </c>
      <c r="GIZ29" s="170">
        <v>69.72</v>
      </c>
      <c r="GJA29" s="170">
        <f>ROUNDDOWN(GIZ29*($I$10+1),2)</f>
        <v>352.08</v>
      </c>
      <c r="GJB29" s="170">
        <f>GIY29*GJA29</f>
        <v>704.16</v>
      </c>
      <c r="GJC29" s="170" t="s">
        <v>151</v>
      </c>
      <c r="GJD29" s="170" t="s">
        <v>152</v>
      </c>
      <c r="GJE29" s="170" t="s">
        <v>153</v>
      </c>
      <c r="GJF29" s="170" t="s">
        <v>150</v>
      </c>
      <c r="GJG29" s="170">
        <v>2</v>
      </c>
      <c r="GJH29" s="170">
        <v>69.72</v>
      </c>
      <c r="GJI29" s="170">
        <f>ROUNDDOWN(GJH29*($I$10+1),2)</f>
        <v>352.08</v>
      </c>
      <c r="GJJ29" s="170">
        <f>GJG29*GJI29</f>
        <v>704.16</v>
      </c>
      <c r="GJK29" s="170" t="s">
        <v>151</v>
      </c>
      <c r="GJL29" s="170" t="s">
        <v>152</v>
      </c>
      <c r="GJM29" s="170" t="s">
        <v>153</v>
      </c>
      <c r="GJN29" s="170" t="s">
        <v>150</v>
      </c>
      <c r="GJO29" s="170">
        <v>2</v>
      </c>
      <c r="GJP29" s="170">
        <v>69.72</v>
      </c>
      <c r="GJQ29" s="170">
        <f>ROUNDDOWN(GJP29*($I$10+1),2)</f>
        <v>352.08</v>
      </c>
      <c r="GJR29" s="170">
        <f>GJO29*GJQ29</f>
        <v>704.16</v>
      </c>
      <c r="GJS29" s="170" t="s">
        <v>151</v>
      </c>
      <c r="GJT29" s="170" t="s">
        <v>152</v>
      </c>
      <c r="GJU29" s="170" t="s">
        <v>153</v>
      </c>
      <c r="GJV29" s="170" t="s">
        <v>150</v>
      </c>
      <c r="GJW29" s="170">
        <v>2</v>
      </c>
      <c r="GJX29" s="170">
        <v>69.72</v>
      </c>
      <c r="GJY29" s="170">
        <f>ROUNDDOWN(GJX29*($I$10+1),2)</f>
        <v>352.08</v>
      </c>
      <c r="GJZ29" s="170">
        <f>GJW29*GJY29</f>
        <v>704.16</v>
      </c>
      <c r="GKA29" s="170" t="s">
        <v>151</v>
      </c>
      <c r="GKB29" s="170" t="s">
        <v>152</v>
      </c>
      <c r="GKC29" s="170" t="s">
        <v>153</v>
      </c>
      <c r="GKD29" s="170" t="s">
        <v>150</v>
      </c>
      <c r="GKE29" s="170">
        <v>2</v>
      </c>
      <c r="GKF29" s="170">
        <v>69.72</v>
      </c>
      <c r="GKG29" s="170">
        <f>ROUNDDOWN(GKF29*($I$10+1),2)</f>
        <v>352.08</v>
      </c>
      <c r="GKH29" s="170">
        <f>GKE29*GKG29</f>
        <v>704.16</v>
      </c>
      <c r="GKI29" s="170" t="s">
        <v>151</v>
      </c>
      <c r="GKJ29" s="170" t="s">
        <v>152</v>
      </c>
      <c r="GKK29" s="170" t="s">
        <v>153</v>
      </c>
      <c r="GKL29" s="170" t="s">
        <v>150</v>
      </c>
      <c r="GKM29" s="170">
        <v>2</v>
      </c>
      <c r="GKN29" s="170">
        <v>69.72</v>
      </c>
      <c r="GKO29" s="170">
        <f>ROUNDDOWN(GKN29*($I$10+1),2)</f>
        <v>352.08</v>
      </c>
      <c r="GKP29" s="170">
        <f>GKM29*GKO29</f>
        <v>704.16</v>
      </c>
      <c r="GKQ29" s="170" t="s">
        <v>151</v>
      </c>
      <c r="GKR29" s="170" t="s">
        <v>152</v>
      </c>
      <c r="GKS29" s="170" t="s">
        <v>153</v>
      </c>
      <c r="GKT29" s="170" t="s">
        <v>150</v>
      </c>
      <c r="GKU29" s="170">
        <v>2</v>
      </c>
      <c r="GKV29" s="170">
        <v>69.72</v>
      </c>
      <c r="GKW29" s="170">
        <f>ROUNDDOWN(GKV29*($I$10+1),2)</f>
        <v>352.08</v>
      </c>
      <c r="GKX29" s="170">
        <f>GKU29*GKW29</f>
        <v>704.16</v>
      </c>
      <c r="GKY29" s="170" t="s">
        <v>151</v>
      </c>
      <c r="GKZ29" s="170" t="s">
        <v>152</v>
      </c>
      <c r="GLA29" s="170" t="s">
        <v>153</v>
      </c>
      <c r="GLB29" s="170" t="s">
        <v>150</v>
      </c>
      <c r="GLC29" s="170">
        <v>2</v>
      </c>
      <c r="GLD29" s="170">
        <v>69.72</v>
      </c>
      <c r="GLE29" s="170">
        <f>ROUNDDOWN(GLD29*($I$10+1),2)</f>
        <v>352.08</v>
      </c>
      <c r="GLF29" s="170">
        <f>GLC29*GLE29</f>
        <v>704.16</v>
      </c>
      <c r="GLG29" s="170" t="s">
        <v>151</v>
      </c>
      <c r="GLH29" s="170" t="s">
        <v>152</v>
      </c>
      <c r="GLI29" s="170" t="s">
        <v>153</v>
      </c>
      <c r="GLJ29" s="170" t="s">
        <v>150</v>
      </c>
      <c r="GLK29" s="170">
        <v>2</v>
      </c>
      <c r="GLL29" s="170">
        <v>69.72</v>
      </c>
      <c r="GLM29" s="170">
        <f>ROUNDDOWN(GLL29*($I$10+1),2)</f>
        <v>352.08</v>
      </c>
      <c r="GLN29" s="170">
        <f>GLK29*GLM29</f>
        <v>704.16</v>
      </c>
      <c r="GLO29" s="170" t="s">
        <v>151</v>
      </c>
      <c r="GLP29" s="170" t="s">
        <v>152</v>
      </c>
      <c r="GLQ29" s="170" t="s">
        <v>153</v>
      </c>
      <c r="GLR29" s="170" t="s">
        <v>150</v>
      </c>
      <c r="GLS29" s="170">
        <v>2</v>
      </c>
      <c r="GLT29" s="170">
        <v>69.72</v>
      </c>
      <c r="GLU29" s="170">
        <f>ROUNDDOWN(GLT29*($I$10+1),2)</f>
        <v>352.08</v>
      </c>
      <c r="GLV29" s="170">
        <f>GLS29*GLU29</f>
        <v>704.16</v>
      </c>
      <c r="GLW29" s="170" t="s">
        <v>151</v>
      </c>
      <c r="GLX29" s="170" t="s">
        <v>152</v>
      </c>
      <c r="GLY29" s="170" t="s">
        <v>153</v>
      </c>
      <c r="GLZ29" s="170" t="s">
        <v>150</v>
      </c>
      <c r="GMA29" s="170">
        <v>2</v>
      </c>
      <c r="GMB29" s="170">
        <v>69.72</v>
      </c>
      <c r="GMC29" s="170">
        <f>ROUNDDOWN(GMB29*($I$10+1),2)</f>
        <v>352.08</v>
      </c>
      <c r="GMD29" s="170">
        <f>GMA29*GMC29</f>
        <v>704.16</v>
      </c>
      <c r="GME29" s="170" t="s">
        <v>151</v>
      </c>
      <c r="GMF29" s="170" t="s">
        <v>152</v>
      </c>
      <c r="GMG29" s="170" t="s">
        <v>153</v>
      </c>
      <c r="GMH29" s="170" t="s">
        <v>150</v>
      </c>
      <c r="GMI29" s="170">
        <v>2</v>
      </c>
      <c r="GMJ29" s="170">
        <v>69.72</v>
      </c>
      <c r="GMK29" s="170">
        <f>ROUNDDOWN(GMJ29*($I$10+1),2)</f>
        <v>352.08</v>
      </c>
      <c r="GML29" s="170">
        <f>GMI29*GMK29</f>
        <v>704.16</v>
      </c>
      <c r="GMM29" s="170" t="s">
        <v>151</v>
      </c>
      <c r="GMN29" s="170" t="s">
        <v>152</v>
      </c>
      <c r="GMO29" s="170" t="s">
        <v>153</v>
      </c>
      <c r="GMP29" s="170" t="s">
        <v>150</v>
      </c>
      <c r="GMQ29" s="170">
        <v>2</v>
      </c>
      <c r="GMR29" s="170">
        <v>69.72</v>
      </c>
      <c r="GMS29" s="170">
        <f>ROUNDDOWN(GMR29*($I$10+1),2)</f>
        <v>352.08</v>
      </c>
      <c r="GMT29" s="170">
        <f>GMQ29*GMS29</f>
        <v>704.16</v>
      </c>
      <c r="GMU29" s="170" t="s">
        <v>151</v>
      </c>
      <c r="GMV29" s="170" t="s">
        <v>152</v>
      </c>
      <c r="GMW29" s="170" t="s">
        <v>153</v>
      </c>
      <c r="GMX29" s="170" t="s">
        <v>150</v>
      </c>
      <c r="GMY29" s="170">
        <v>2</v>
      </c>
      <c r="GMZ29" s="170">
        <v>69.72</v>
      </c>
      <c r="GNA29" s="170">
        <f>ROUNDDOWN(GMZ29*($I$10+1),2)</f>
        <v>352.08</v>
      </c>
      <c r="GNB29" s="170">
        <f>GMY29*GNA29</f>
        <v>704.16</v>
      </c>
      <c r="GNC29" s="170" t="s">
        <v>151</v>
      </c>
      <c r="GND29" s="170" t="s">
        <v>152</v>
      </c>
      <c r="GNE29" s="170" t="s">
        <v>153</v>
      </c>
      <c r="GNF29" s="170" t="s">
        <v>150</v>
      </c>
      <c r="GNG29" s="170">
        <v>2</v>
      </c>
      <c r="GNH29" s="170">
        <v>69.72</v>
      </c>
      <c r="GNI29" s="170">
        <f>ROUNDDOWN(GNH29*($I$10+1),2)</f>
        <v>352.08</v>
      </c>
      <c r="GNJ29" s="170">
        <f>GNG29*GNI29</f>
        <v>704.16</v>
      </c>
      <c r="GNK29" s="170" t="s">
        <v>151</v>
      </c>
      <c r="GNL29" s="170" t="s">
        <v>152</v>
      </c>
      <c r="GNM29" s="170" t="s">
        <v>153</v>
      </c>
      <c r="GNN29" s="170" t="s">
        <v>150</v>
      </c>
      <c r="GNO29" s="170">
        <v>2</v>
      </c>
      <c r="GNP29" s="170">
        <v>69.72</v>
      </c>
      <c r="GNQ29" s="170">
        <f>ROUNDDOWN(GNP29*($I$10+1),2)</f>
        <v>352.08</v>
      </c>
      <c r="GNR29" s="170">
        <f>GNO29*GNQ29</f>
        <v>704.16</v>
      </c>
      <c r="GNS29" s="170" t="s">
        <v>151</v>
      </c>
      <c r="GNT29" s="170" t="s">
        <v>152</v>
      </c>
      <c r="GNU29" s="170" t="s">
        <v>153</v>
      </c>
      <c r="GNV29" s="170" t="s">
        <v>150</v>
      </c>
      <c r="GNW29" s="170">
        <v>2</v>
      </c>
      <c r="GNX29" s="170">
        <v>69.72</v>
      </c>
      <c r="GNY29" s="170">
        <f>ROUNDDOWN(GNX29*($I$10+1),2)</f>
        <v>352.08</v>
      </c>
      <c r="GNZ29" s="170">
        <f>GNW29*GNY29</f>
        <v>704.16</v>
      </c>
      <c r="GOA29" s="170" t="s">
        <v>151</v>
      </c>
      <c r="GOB29" s="170" t="s">
        <v>152</v>
      </c>
      <c r="GOC29" s="170" t="s">
        <v>153</v>
      </c>
      <c r="GOD29" s="170" t="s">
        <v>150</v>
      </c>
      <c r="GOE29" s="170">
        <v>2</v>
      </c>
      <c r="GOF29" s="170">
        <v>69.72</v>
      </c>
      <c r="GOG29" s="170">
        <f>ROUNDDOWN(GOF29*($I$10+1),2)</f>
        <v>352.08</v>
      </c>
      <c r="GOH29" s="170">
        <f>GOE29*GOG29</f>
        <v>704.16</v>
      </c>
      <c r="GOI29" s="170" t="s">
        <v>151</v>
      </c>
      <c r="GOJ29" s="170" t="s">
        <v>152</v>
      </c>
      <c r="GOK29" s="170" t="s">
        <v>153</v>
      </c>
      <c r="GOL29" s="170" t="s">
        <v>150</v>
      </c>
      <c r="GOM29" s="170">
        <v>2</v>
      </c>
      <c r="GON29" s="170">
        <v>69.72</v>
      </c>
      <c r="GOO29" s="170">
        <f>ROUNDDOWN(GON29*($I$10+1),2)</f>
        <v>352.08</v>
      </c>
      <c r="GOP29" s="170">
        <f>GOM29*GOO29</f>
        <v>704.16</v>
      </c>
      <c r="GOQ29" s="170" t="s">
        <v>151</v>
      </c>
      <c r="GOR29" s="170" t="s">
        <v>152</v>
      </c>
      <c r="GOS29" s="170" t="s">
        <v>153</v>
      </c>
      <c r="GOT29" s="170" t="s">
        <v>150</v>
      </c>
      <c r="GOU29" s="170">
        <v>2</v>
      </c>
      <c r="GOV29" s="170">
        <v>69.72</v>
      </c>
      <c r="GOW29" s="170">
        <f>ROUNDDOWN(GOV29*($I$10+1),2)</f>
        <v>352.08</v>
      </c>
      <c r="GOX29" s="170">
        <f>GOU29*GOW29</f>
        <v>704.16</v>
      </c>
      <c r="GOY29" s="170" t="s">
        <v>151</v>
      </c>
      <c r="GOZ29" s="170" t="s">
        <v>152</v>
      </c>
      <c r="GPA29" s="170" t="s">
        <v>153</v>
      </c>
      <c r="GPB29" s="170" t="s">
        <v>150</v>
      </c>
      <c r="GPC29" s="170">
        <v>2</v>
      </c>
      <c r="GPD29" s="170">
        <v>69.72</v>
      </c>
      <c r="GPE29" s="170">
        <f>ROUNDDOWN(GPD29*($I$10+1),2)</f>
        <v>352.08</v>
      </c>
      <c r="GPF29" s="170">
        <f>GPC29*GPE29</f>
        <v>704.16</v>
      </c>
      <c r="GPG29" s="170" t="s">
        <v>151</v>
      </c>
      <c r="GPH29" s="170" t="s">
        <v>152</v>
      </c>
      <c r="GPI29" s="170" t="s">
        <v>153</v>
      </c>
      <c r="GPJ29" s="170" t="s">
        <v>150</v>
      </c>
      <c r="GPK29" s="170">
        <v>2</v>
      </c>
      <c r="GPL29" s="170">
        <v>69.72</v>
      </c>
      <c r="GPM29" s="170">
        <f>ROUNDDOWN(GPL29*($I$10+1),2)</f>
        <v>352.08</v>
      </c>
      <c r="GPN29" s="170">
        <f>GPK29*GPM29</f>
        <v>704.16</v>
      </c>
      <c r="GPO29" s="170" t="s">
        <v>151</v>
      </c>
      <c r="GPP29" s="170" t="s">
        <v>152</v>
      </c>
      <c r="GPQ29" s="170" t="s">
        <v>153</v>
      </c>
      <c r="GPR29" s="170" t="s">
        <v>150</v>
      </c>
      <c r="GPS29" s="170">
        <v>2</v>
      </c>
      <c r="GPT29" s="170">
        <v>69.72</v>
      </c>
      <c r="GPU29" s="170">
        <f>ROUNDDOWN(GPT29*($I$10+1),2)</f>
        <v>352.08</v>
      </c>
      <c r="GPV29" s="170">
        <f>GPS29*GPU29</f>
        <v>704.16</v>
      </c>
      <c r="GPW29" s="170" t="s">
        <v>151</v>
      </c>
      <c r="GPX29" s="170" t="s">
        <v>152</v>
      </c>
      <c r="GPY29" s="170" t="s">
        <v>153</v>
      </c>
      <c r="GPZ29" s="170" t="s">
        <v>150</v>
      </c>
      <c r="GQA29" s="170">
        <v>2</v>
      </c>
      <c r="GQB29" s="170">
        <v>69.72</v>
      </c>
      <c r="GQC29" s="170">
        <f>ROUNDDOWN(GQB29*($I$10+1),2)</f>
        <v>352.08</v>
      </c>
      <c r="GQD29" s="170">
        <f>GQA29*GQC29</f>
        <v>704.16</v>
      </c>
      <c r="GQE29" s="170" t="s">
        <v>151</v>
      </c>
      <c r="GQF29" s="170" t="s">
        <v>152</v>
      </c>
      <c r="GQG29" s="170" t="s">
        <v>153</v>
      </c>
      <c r="GQH29" s="170" t="s">
        <v>150</v>
      </c>
      <c r="GQI29" s="170">
        <v>2</v>
      </c>
      <c r="GQJ29" s="170">
        <v>69.72</v>
      </c>
      <c r="GQK29" s="170">
        <f>ROUNDDOWN(GQJ29*($I$10+1),2)</f>
        <v>352.08</v>
      </c>
      <c r="GQL29" s="170">
        <f>GQI29*GQK29</f>
        <v>704.16</v>
      </c>
      <c r="GQM29" s="170" t="s">
        <v>151</v>
      </c>
      <c r="GQN29" s="170" t="s">
        <v>152</v>
      </c>
      <c r="GQO29" s="170" t="s">
        <v>153</v>
      </c>
      <c r="GQP29" s="170" t="s">
        <v>150</v>
      </c>
      <c r="GQQ29" s="170">
        <v>2</v>
      </c>
      <c r="GQR29" s="170">
        <v>69.72</v>
      </c>
      <c r="GQS29" s="170">
        <f>ROUNDDOWN(GQR29*($I$10+1),2)</f>
        <v>352.08</v>
      </c>
      <c r="GQT29" s="170">
        <f>GQQ29*GQS29</f>
        <v>704.16</v>
      </c>
      <c r="GQU29" s="170" t="s">
        <v>151</v>
      </c>
      <c r="GQV29" s="170" t="s">
        <v>152</v>
      </c>
      <c r="GQW29" s="170" t="s">
        <v>153</v>
      </c>
      <c r="GQX29" s="170" t="s">
        <v>150</v>
      </c>
      <c r="GQY29" s="170">
        <v>2</v>
      </c>
      <c r="GQZ29" s="170">
        <v>69.72</v>
      </c>
      <c r="GRA29" s="170">
        <f>ROUNDDOWN(GQZ29*($I$10+1),2)</f>
        <v>352.08</v>
      </c>
      <c r="GRB29" s="170">
        <f>GQY29*GRA29</f>
        <v>704.16</v>
      </c>
      <c r="GRC29" s="170" t="s">
        <v>151</v>
      </c>
      <c r="GRD29" s="170" t="s">
        <v>152</v>
      </c>
      <c r="GRE29" s="170" t="s">
        <v>153</v>
      </c>
      <c r="GRF29" s="170" t="s">
        <v>150</v>
      </c>
      <c r="GRG29" s="170">
        <v>2</v>
      </c>
      <c r="GRH29" s="170">
        <v>69.72</v>
      </c>
      <c r="GRI29" s="170">
        <f>ROUNDDOWN(GRH29*($I$10+1),2)</f>
        <v>352.08</v>
      </c>
      <c r="GRJ29" s="170">
        <f>GRG29*GRI29</f>
        <v>704.16</v>
      </c>
      <c r="GRK29" s="170" t="s">
        <v>151</v>
      </c>
      <c r="GRL29" s="170" t="s">
        <v>152</v>
      </c>
      <c r="GRM29" s="170" t="s">
        <v>153</v>
      </c>
      <c r="GRN29" s="170" t="s">
        <v>150</v>
      </c>
      <c r="GRO29" s="170">
        <v>2</v>
      </c>
      <c r="GRP29" s="170">
        <v>69.72</v>
      </c>
      <c r="GRQ29" s="170">
        <f>ROUNDDOWN(GRP29*($I$10+1),2)</f>
        <v>352.08</v>
      </c>
      <c r="GRR29" s="170">
        <f>GRO29*GRQ29</f>
        <v>704.16</v>
      </c>
      <c r="GRS29" s="170" t="s">
        <v>151</v>
      </c>
      <c r="GRT29" s="170" t="s">
        <v>152</v>
      </c>
      <c r="GRU29" s="170" t="s">
        <v>153</v>
      </c>
      <c r="GRV29" s="170" t="s">
        <v>150</v>
      </c>
      <c r="GRW29" s="170">
        <v>2</v>
      </c>
      <c r="GRX29" s="170">
        <v>69.72</v>
      </c>
      <c r="GRY29" s="170">
        <f>ROUNDDOWN(GRX29*($I$10+1),2)</f>
        <v>352.08</v>
      </c>
      <c r="GRZ29" s="170">
        <f>GRW29*GRY29</f>
        <v>704.16</v>
      </c>
      <c r="GSA29" s="170" t="s">
        <v>151</v>
      </c>
      <c r="GSB29" s="170" t="s">
        <v>152</v>
      </c>
      <c r="GSC29" s="170" t="s">
        <v>153</v>
      </c>
      <c r="GSD29" s="170" t="s">
        <v>150</v>
      </c>
      <c r="GSE29" s="170">
        <v>2</v>
      </c>
      <c r="GSF29" s="170">
        <v>69.72</v>
      </c>
      <c r="GSG29" s="170">
        <f>ROUNDDOWN(GSF29*($I$10+1),2)</f>
        <v>352.08</v>
      </c>
      <c r="GSH29" s="170">
        <f>GSE29*GSG29</f>
        <v>704.16</v>
      </c>
      <c r="GSI29" s="170" t="s">
        <v>151</v>
      </c>
      <c r="GSJ29" s="170" t="s">
        <v>152</v>
      </c>
      <c r="GSK29" s="170" t="s">
        <v>153</v>
      </c>
      <c r="GSL29" s="170" t="s">
        <v>150</v>
      </c>
      <c r="GSM29" s="170">
        <v>2</v>
      </c>
      <c r="GSN29" s="170">
        <v>69.72</v>
      </c>
      <c r="GSO29" s="170">
        <f>ROUNDDOWN(GSN29*($I$10+1),2)</f>
        <v>352.08</v>
      </c>
      <c r="GSP29" s="170">
        <f>GSM29*GSO29</f>
        <v>704.16</v>
      </c>
      <c r="GSQ29" s="170" t="s">
        <v>151</v>
      </c>
      <c r="GSR29" s="170" t="s">
        <v>152</v>
      </c>
      <c r="GSS29" s="170" t="s">
        <v>153</v>
      </c>
      <c r="GST29" s="170" t="s">
        <v>150</v>
      </c>
      <c r="GSU29" s="170">
        <v>2</v>
      </c>
      <c r="GSV29" s="170">
        <v>69.72</v>
      </c>
      <c r="GSW29" s="170">
        <f>ROUNDDOWN(GSV29*($I$10+1),2)</f>
        <v>352.08</v>
      </c>
      <c r="GSX29" s="170">
        <f>GSU29*GSW29</f>
        <v>704.16</v>
      </c>
      <c r="GSY29" s="170" t="s">
        <v>151</v>
      </c>
      <c r="GSZ29" s="170" t="s">
        <v>152</v>
      </c>
      <c r="GTA29" s="170" t="s">
        <v>153</v>
      </c>
      <c r="GTB29" s="170" t="s">
        <v>150</v>
      </c>
      <c r="GTC29" s="170">
        <v>2</v>
      </c>
      <c r="GTD29" s="170">
        <v>69.72</v>
      </c>
      <c r="GTE29" s="170">
        <f>ROUNDDOWN(GTD29*($I$10+1),2)</f>
        <v>352.08</v>
      </c>
      <c r="GTF29" s="170">
        <f>GTC29*GTE29</f>
        <v>704.16</v>
      </c>
      <c r="GTG29" s="170" t="s">
        <v>151</v>
      </c>
      <c r="GTH29" s="170" t="s">
        <v>152</v>
      </c>
      <c r="GTI29" s="170" t="s">
        <v>153</v>
      </c>
      <c r="GTJ29" s="170" t="s">
        <v>150</v>
      </c>
      <c r="GTK29" s="170">
        <v>2</v>
      </c>
      <c r="GTL29" s="170">
        <v>69.72</v>
      </c>
      <c r="GTM29" s="170">
        <f>ROUNDDOWN(GTL29*($I$10+1),2)</f>
        <v>352.08</v>
      </c>
      <c r="GTN29" s="170">
        <f>GTK29*GTM29</f>
        <v>704.16</v>
      </c>
      <c r="GTO29" s="170" t="s">
        <v>151</v>
      </c>
      <c r="GTP29" s="170" t="s">
        <v>152</v>
      </c>
      <c r="GTQ29" s="170" t="s">
        <v>153</v>
      </c>
      <c r="GTR29" s="170" t="s">
        <v>150</v>
      </c>
      <c r="GTS29" s="170">
        <v>2</v>
      </c>
      <c r="GTT29" s="170">
        <v>69.72</v>
      </c>
      <c r="GTU29" s="170">
        <f>ROUNDDOWN(GTT29*($I$10+1),2)</f>
        <v>352.08</v>
      </c>
      <c r="GTV29" s="170">
        <f>GTS29*GTU29</f>
        <v>704.16</v>
      </c>
      <c r="GTW29" s="170" t="s">
        <v>151</v>
      </c>
      <c r="GTX29" s="170" t="s">
        <v>152</v>
      </c>
      <c r="GTY29" s="170" t="s">
        <v>153</v>
      </c>
      <c r="GTZ29" s="170" t="s">
        <v>150</v>
      </c>
      <c r="GUA29" s="170">
        <v>2</v>
      </c>
      <c r="GUB29" s="170">
        <v>69.72</v>
      </c>
      <c r="GUC29" s="170">
        <f>ROUNDDOWN(GUB29*($I$10+1),2)</f>
        <v>352.08</v>
      </c>
      <c r="GUD29" s="170">
        <f>GUA29*GUC29</f>
        <v>704.16</v>
      </c>
      <c r="GUE29" s="170" t="s">
        <v>151</v>
      </c>
      <c r="GUF29" s="170" t="s">
        <v>152</v>
      </c>
      <c r="GUG29" s="170" t="s">
        <v>153</v>
      </c>
      <c r="GUH29" s="170" t="s">
        <v>150</v>
      </c>
      <c r="GUI29" s="170">
        <v>2</v>
      </c>
      <c r="GUJ29" s="170">
        <v>69.72</v>
      </c>
      <c r="GUK29" s="170">
        <f>ROUNDDOWN(GUJ29*($I$10+1),2)</f>
        <v>352.08</v>
      </c>
      <c r="GUL29" s="170">
        <f>GUI29*GUK29</f>
        <v>704.16</v>
      </c>
      <c r="GUM29" s="170" t="s">
        <v>151</v>
      </c>
      <c r="GUN29" s="170" t="s">
        <v>152</v>
      </c>
      <c r="GUO29" s="170" t="s">
        <v>153</v>
      </c>
      <c r="GUP29" s="170" t="s">
        <v>150</v>
      </c>
      <c r="GUQ29" s="170">
        <v>2</v>
      </c>
      <c r="GUR29" s="170">
        <v>69.72</v>
      </c>
      <c r="GUS29" s="170">
        <f>ROUNDDOWN(GUR29*($I$10+1),2)</f>
        <v>352.08</v>
      </c>
      <c r="GUT29" s="170">
        <f>GUQ29*GUS29</f>
        <v>704.16</v>
      </c>
      <c r="GUU29" s="170" t="s">
        <v>151</v>
      </c>
      <c r="GUV29" s="170" t="s">
        <v>152</v>
      </c>
      <c r="GUW29" s="170" t="s">
        <v>153</v>
      </c>
      <c r="GUX29" s="170" t="s">
        <v>150</v>
      </c>
      <c r="GUY29" s="170">
        <v>2</v>
      </c>
      <c r="GUZ29" s="170">
        <v>69.72</v>
      </c>
      <c r="GVA29" s="170">
        <f>ROUNDDOWN(GUZ29*($I$10+1),2)</f>
        <v>352.08</v>
      </c>
      <c r="GVB29" s="170">
        <f>GUY29*GVA29</f>
        <v>704.16</v>
      </c>
      <c r="GVC29" s="170" t="s">
        <v>151</v>
      </c>
      <c r="GVD29" s="170" t="s">
        <v>152</v>
      </c>
      <c r="GVE29" s="170" t="s">
        <v>153</v>
      </c>
      <c r="GVF29" s="170" t="s">
        <v>150</v>
      </c>
      <c r="GVG29" s="170">
        <v>2</v>
      </c>
      <c r="GVH29" s="170">
        <v>69.72</v>
      </c>
      <c r="GVI29" s="170">
        <f>ROUNDDOWN(GVH29*($I$10+1),2)</f>
        <v>352.08</v>
      </c>
      <c r="GVJ29" s="170">
        <f>GVG29*GVI29</f>
        <v>704.16</v>
      </c>
      <c r="GVK29" s="170" t="s">
        <v>151</v>
      </c>
      <c r="GVL29" s="170" t="s">
        <v>152</v>
      </c>
      <c r="GVM29" s="170" t="s">
        <v>153</v>
      </c>
      <c r="GVN29" s="170" t="s">
        <v>150</v>
      </c>
      <c r="GVO29" s="170">
        <v>2</v>
      </c>
      <c r="GVP29" s="170">
        <v>69.72</v>
      </c>
      <c r="GVQ29" s="170">
        <f>ROUNDDOWN(GVP29*($I$10+1),2)</f>
        <v>352.08</v>
      </c>
      <c r="GVR29" s="170">
        <f>GVO29*GVQ29</f>
        <v>704.16</v>
      </c>
      <c r="GVS29" s="170" t="s">
        <v>151</v>
      </c>
      <c r="GVT29" s="170" t="s">
        <v>152</v>
      </c>
      <c r="GVU29" s="170" t="s">
        <v>153</v>
      </c>
      <c r="GVV29" s="170" t="s">
        <v>150</v>
      </c>
      <c r="GVW29" s="170">
        <v>2</v>
      </c>
      <c r="GVX29" s="170">
        <v>69.72</v>
      </c>
      <c r="GVY29" s="170">
        <f>ROUNDDOWN(GVX29*($I$10+1),2)</f>
        <v>352.08</v>
      </c>
      <c r="GVZ29" s="170">
        <f>GVW29*GVY29</f>
        <v>704.16</v>
      </c>
      <c r="GWA29" s="170" t="s">
        <v>151</v>
      </c>
      <c r="GWB29" s="170" t="s">
        <v>152</v>
      </c>
      <c r="GWC29" s="170" t="s">
        <v>153</v>
      </c>
      <c r="GWD29" s="170" t="s">
        <v>150</v>
      </c>
      <c r="GWE29" s="170">
        <v>2</v>
      </c>
      <c r="GWF29" s="170">
        <v>69.72</v>
      </c>
      <c r="GWG29" s="170">
        <f>ROUNDDOWN(GWF29*($I$10+1),2)</f>
        <v>352.08</v>
      </c>
      <c r="GWH29" s="170">
        <f>GWE29*GWG29</f>
        <v>704.16</v>
      </c>
      <c r="GWI29" s="170" t="s">
        <v>151</v>
      </c>
      <c r="GWJ29" s="170" t="s">
        <v>152</v>
      </c>
      <c r="GWK29" s="170" t="s">
        <v>153</v>
      </c>
      <c r="GWL29" s="170" t="s">
        <v>150</v>
      </c>
      <c r="GWM29" s="170">
        <v>2</v>
      </c>
      <c r="GWN29" s="170">
        <v>69.72</v>
      </c>
      <c r="GWO29" s="170">
        <f>ROUNDDOWN(GWN29*($I$10+1),2)</f>
        <v>352.08</v>
      </c>
      <c r="GWP29" s="170">
        <f>GWM29*GWO29</f>
        <v>704.16</v>
      </c>
      <c r="GWQ29" s="170" t="s">
        <v>151</v>
      </c>
      <c r="GWR29" s="170" t="s">
        <v>152</v>
      </c>
      <c r="GWS29" s="170" t="s">
        <v>153</v>
      </c>
      <c r="GWT29" s="170" t="s">
        <v>150</v>
      </c>
      <c r="GWU29" s="170">
        <v>2</v>
      </c>
      <c r="GWV29" s="170">
        <v>69.72</v>
      </c>
      <c r="GWW29" s="170">
        <f>ROUNDDOWN(GWV29*($I$10+1),2)</f>
        <v>352.08</v>
      </c>
      <c r="GWX29" s="170">
        <f>GWU29*GWW29</f>
        <v>704.16</v>
      </c>
      <c r="GWY29" s="170" t="s">
        <v>151</v>
      </c>
      <c r="GWZ29" s="170" t="s">
        <v>152</v>
      </c>
      <c r="GXA29" s="170" t="s">
        <v>153</v>
      </c>
      <c r="GXB29" s="170" t="s">
        <v>150</v>
      </c>
      <c r="GXC29" s="170">
        <v>2</v>
      </c>
      <c r="GXD29" s="170">
        <v>69.72</v>
      </c>
      <c r="GXE29" s="170">
        <f>ROUNDDOWN(GXD29*($I$10+1),2)</f>
        <v>352.08</v>
      </c>
      <c r="GXF29" s="170">
        <f>GXC29*GXE29</f>
        <v>704.16</v>
      </c>
      <c r="GXG29" s="170" t="s">
        <v>151</v>
      </c>
      <c r="GXH29" s="170" t="s">
        <v>152</v>
      </c>
      <c r="GXI29" s="170" t="s">
        <v>153</v>
      </c>
      <c r="GXJ29" s="170" t="s">
        <v>150</v>
      </c>
      <c r="GXK29" s="170">
        <v>2</v>
      </c>
      <c r="GXL29" s="170">
        <v>69.72</v>
      </c>
      <c r="GXM29" s="170">
        <f>ROUNDDOWN(GXL29*($I$10+1),2)</f>
        <v>352.08</v>
      </c>
      <c r="GXN29" s="170">
        <f>GXK29*GXM29</f>
        <v>704.16</v>
      </c>
      <c r="GXO29" s="170" t="s">
        <v>151</v>
      </c>
      <c r="GXP29" s="170" t="s">
        <v>152</v>
      </c>
      <c r="GXQ29" s="170" t="s">
        <v>153</v>
      </c>
      <c r="GXR29" s="170" t="s">
        <v>150</v>
      </c>
      <c r="GXS29" s="170">
        <v>2</v>
      </c>
      <c r="GXT29" s="170">
        <v>69.72</v>
      </c>
      <c r="GXU29" s="170">
        <f>ROUNDDOWN(GXT29*($I$10+1),2)</f>
        <v>352.08</v>
      </c>
      <c r="GXV29" s="170">
        <f>GXS29*GXU29</f>
        <v>704.16</v>
      </c>
      <c r="GXW29" s="170" t="s">
        <v>151</v>
      </c>
      <c r="GXX29" s="170" t="s">
        <v>152</v>
      </c>
      <c r="GXY29" s="170" t="s">
        <v>153</v>
      </c>
      <c r="GXZ29" s="170" t="s">
        <v>150</v>
      </c>
      <c r="GYA29" s="170">
        <v>2</v>
      </c>
      <c r="GYB29" s="170">
        <v>69.72</v>
      </c>
      <c r="GYC29" s="170">
        <f>ROUNDDOWN(GYB29*($I$10+1),2)</f>
        <v>352.08</v>
      </c>
      <c r="GYD29" s="170">
        <f>GYA29*GYC29</f>
        <v>704.16</v>
      </c>
      <c r="GYE29" s="170" t="s">
        <v>151</v>
      </c>
      <c r="GYF29" s="170" t="s">
        <v>152</v>
      </c>
      <c r="GYG29" s="170" t="s">
        <v>153</v>
      </c>
      <c r="GYH29" s="170" t="s">
        <v>150</v>
      </c>
      <c r="GYI29" s="170">
        <v>2</v>
      </c>
      <c r="GYJ29" s="170">
        <v>69.72</v>
      </c>
      <c r="GYK29" s="170">
        <f>ROUNDDOWN(GYJ29*($I$10+1),2)</f>
        <v>352.08</v>
      </c>
      <c r="GYL29" s="170">
        <f>GYI29*GYK29</f>
        <v>704.16</v>
      </c>
      <c r="GYM29" s="170" t="s">
        <v>151</v>
      </c>
      <c r="GYN29" s="170" t="s">
        <v>152</v>
      </c>
      <c r="GYO29" s="170" t="s">
        <v>153</v>
      </c>
      <c r="GYP29" s="170" t="s">
        <v>150</v>
      </c>
      <c r="GYQ29" s="170">
        <v>2</v>
      </c>
      <c r="GYR29" s="170">
        <v>69.72</v>
      </c>
      <c r="GYS29" s="170">
        <f>ROUNDDOWN(GYR29*($I$10+1),2)</f>
        <v>352.08</v>
      </c>
      <c r="GYT29" s="170">
        <f>GYQ29*GYS29</f>
        <v>704.16</v>
      </c>
      <c r="GYU29" s="170" t="s">
        <v>151</v>
      </c>
      <c r="GYV29" s="170" t="s">
        <v>152</v>
      </c>
      <c r="GYW29" s="170" t="s">
        <v>153</v>
      </c>
      <c r="GYX29" s="170" t="s">
        <v>150</v>
      </c>
      <c r="GYY29" s="170">
        <v>2</v>
      </c>
      <c r="GYZ29" s="170">
        <v>69.72</v>
      </c>
      <c r="GZA29" s="170">
        <f>ROUNDDOWN(GYZ29*($I$10+1),2)</f>
        <v>352.08</v>
      </c>
      <c r="GZB29" s="170">
        <f>GYY29*GZA29</f>
        <v>704.16</v>
      </c>
      <c r="GZC29" s="170" t="s">
        <v>151</v>
      </c>
      <c r="GZD29" s="170" t="s">
        <v>152</v>
      </c>
      <c r="GZE29" s="170" t="s">
        <v>153</v>
      </c>
      <c r="GZF29" s="170" t="s">
        <v>150</v>
      </c>
      <c r="GZG29" s="170">
        <v>2</v>
      </c>
      <c r="GZH29" s="170">
        <v>69.72</v>
      </c>
      <c r="GZI29" s="170">
        <f>ROUNDDOWN(GZH29*($I$10+1),2)</f>
        <v>352.08</v>
      </c>
      <c r="GZJ29" s="170">
        <f>GZG29*GZI29</f>
        <v>704.16</v>
      </c>
      <c r="GZK29" s="170" t="s">
        <v>151</v>
      </c>
      <c r="GZL29" s="170" t="s">
        <v>152</v>
      </c>
      <c r="GZM29" s="170" t="s">
        <v>153</v>
      </c>
      <c r="GZN29" s="170" t="s">
        <v>150</v>
      </c>
      <c r="GZO29" s="170">
        <v>2</v>
      </c>
      <c r="GZP29" s="170">
        <v>69.72</v>
      </c>
      <c r="GZQ29" s="170">
        <f>ROUNDDOWN(GZP29*($I$10+1),2)</f>
        <v>352.08</v>
      </c>
      <c r="GZR29" s="170">
        <f>GZO29*GZQ29</f>
        <v>704.16</v>
      </c>
      <c r="GZS29" s="170" t="s">
        <v>151</v>
      </c>
      <c r="GZT29" s="170" t="s">
        <v>152</v>
      </c>
      <c r="GZU29" s="170" t="s">
        <v>153</v>
      </c>
      <c r="GZV29" s="170" t="s">
        <v>150</v>
      </c>
      <c r="GZW29" s="170">
        <v>2</v>
      </c>
      <c r="GZX29" s="170">
        <v>69.72</v>
      </c>
      <c r="GZY29" s="170">
        <f>ROUNDDOWN(GZX29*($I$10+1),2)</f>
        <v>352.08</v>
      </c>
      <c r="GZZ29" s="170">
        <f>GZW29*GZY29</f>
        <v>704.16</v>
      </c>
      <c r="HAA29" s="170" t="s">
        <v>151</v>
      </c>
      <c r="HAB29" s="170" t="s">
        <v>152</v>
      </c>
      <c r="HAC29" s="170" t="s">
        <v>153</v>
      </c>
      <c r="HAD29" s="170" t="s">
        <v>150</v>
      </c>
      <c r="HAE29" s="170">
        <v>2</v>
      </c>
      <c r="HAF29" s="170">
        <v>69.72</v>
      </c>
      <c r="HAG29" s="170">
        <f>ROUNDDOWN(HAF29*($I$10+1),2)</f>
        <v>352.08</v>
      </c>
      <c r="HAH29" s="170">
        <f>HAE29*HAG29</f>
        <v>704.16</v>
      </c>
      <c r="HAI29" s="170" t="s">
        <v>151</v>
      </c>
      <c r="HAJ29" s="170" t="s">
        <v>152</v>
      </c>
      <c r="HAK29" s="170" t="s">
        <v>153</v>
      </c>
      <c r="HAL29" s="170" t="s">
        <v>150</v>
      </c>
      <c r="HAM29" s="170">
        <v>2</v>
      </c>
      <c r="HAN29" s="170">
        <v>69.72</v>
      </c>
      <c r="HAO29" s="170">
        <f>ROUNDDOWN(HAN29*($I$10+1),2)</f>
        <v>352.08</v>
      </c>
      <c r="HAP29" s="170">
        <f>HAM29*HAO29</f>
        <v>704.16</v>
      </c>
      <c r="HAQ29" s="170" t="s">
        <v>151</v>
      </c>
      <c r="HAR29" s="170" t="s">
        <v>152</v>
      </c>
      <c r="HAS29" s="170" t="s">
        <v>153</v>
      </c>
      <c r="HAT29" s="170" t="s">
        <v>150</v>
      </c>
      <c r="HAU29" s="170">
        <v>2</v>
      </c>
      <c r="HAV29" s="170">
        <v>69.72</v>
      </c>
      <c r="HAW29" s="170">
        <f>ROUNDDOWN(HAV29*($I$10+1),2)</f>
        <v>352.08</v>
      </c>
      <c r="HAX29" s="170">
        <f>HAU29*HAW29</f>
        <v>704.16</v>
      </c>
      <c r="HAY29" s="170" t="s">
        <v>151</v>
      </c>
      <c r="HAZ29" s="170" t="s">
        <v>152</v>
      </c>
      <c r="HBA29" s="170" t="s">
        <v>153</v>
      </c>
      <c r="HBB29" s="170" t="s">
        <v>150</v>
      </c>
      <c r="HBC29" s="170">
        <v>2</v>
      </c>
      <c r="HBD29" s="170">
        <v>69.72</v>
      </c>
      <c r="HBE29" s="170">
        <f>ROUNDDOWN(HBD29*($I$10+1),2)</f>
        <v>352.08</v>
      </c>
      <c r="HBF29" s="170">
        <f>HBC29*HBE29</f>
        <v>704.16</v>
      </c>
      <c r="HBG29" s="170" t="s">
        <v>151</v>
      </c>
      <c r="HBH29" s="170" t="s">
        <v>152</v>
      </c>
      <c r="HBI29" s="170" t="s">
        <v>153</v>
      </c>
      <c r="HBJ29" s="170" t="s">
        <v>150</v>
      </c>
      <c r="HBK29" s="170">
        <v>2</v>
      </c>
      <c r="HBL29" s="170">
        <v>69.72</v>
      </c>
      <c r="HBM29" s="170">
        <f>ROUNDDOWN(HBL29*($I$10+1),2)</f>
        <v>352.08</v>
      </c>
      <c r="HBN29" s="170">
        <f>HBK29*HBM29</f>
        <v>704.16</v>
      </c>
      <c r="HBO29" s="170" t="s">
        <v>151</v>
      </c>
      <c r="HBP29" s="170" t="s">
        <v>152</v>
      </c>
      <c r="HBQ29" s="170" t="s">
        <v>153</v>
      </c>
      <c r="HBR29" s="170" t="s">
        <v>150</v>
      </c>
      <c r="HBS29" s="170">
        <v>2</v>
      </c>
      <c r="HBT29" s="170">
        <v>69.72</v>
      </c>
      <c r="HBU29" s="170">
        <f>ROUNDDOWN(HBT29*($I$10+1),2)</f>
        <v>352.08</v>
      </c>
      <c r="HBV29" s="170">
        <f>HBS29*HBU29</f>
        <v>704.16</v>
      </c>
      <c r="HBW29" s="170" t="s">
        <v>151</v>
      </c>
      <c r="HBX29" s="170" t="s">
        <v>152</v>
      </c>
      <c r="HBY29" s="170" t="s">
        <v>153</v>
      </c>
      <c r="HBZ29" s="170" t="s">
        <v>150</v>
      </c>
      <c r="HCA29" s="170">
        <v>2</v>
      </c>
      <c r="HCB29" s="170">
        <v>69.72</v>
      </c>
      <c r="HCC29" s="170">
        <f>ROUNDDOWN(HCB29*($I$10+1),2)</f>
        <v>352.08</v>
      </c>
      <c r="HCD29" s="170">
        <f>HCA29*HCC29</f>
        <v>704.16</v>
      </c>
      <c r="HCE29" s="170" t="s">
        <v>151</v>
      </c>
      <c r="HCF29" s="170" t="s">
        <v>152</v>
      </c>
      <c r="HCG29" s="170" t="s">
        <v>153</v>
      </c>
      <c r="HCH29" s="170" t="s">
        <v>150</v>
      </c>
      <c r="HCI29" s="170">
        <v>2</v>
      </c>
      <c r="HCJ29" s="170">
        <v>69.72</v>
      </c>
      <c r="HCK29" s="170">
        <f>ROUNDDOWN(HCJ29*($I$10+1),2)</f>
        <v>352.08</v>
      </c>
      <c r="HCL29" s="170">
        <f>HCI29*HCK29</f>
        <v>704.16</v>
      </c>
      <c r="HCM29" s="170" t="s">
        <v>151</v>
      </c>
      <c r="HCN29" s="170" t="s">
        <v>152</v>
      </c>
      <c r="HCO29" s="170" t="s">
        <v>153</v>
      </c>
      <c r="HCP29" s="170" t="s">
        <v>150</v>
      </c>
      <c r="HCQ29" s="170">
        <v>2</v>
      </c>
      <c r="HCR29" s="170">
        <v>69.72</v>
      </c>
      <c r="HCS29" s="170">
        <f>ROUNDDOWN(HCR29*($I$10+1),2)</f>
        <v>352.08</v>
      </c>
      <c r="HCT29" s="170">
        <f>HCQ29*HCS29</f>
        <v>704.16</v>
      </c>
      <c r="HCU29" s="170" t="s">
        <v>151</v>
      </c>
      <c r="HCV29" s="170" t="s">
        <v>152</v>
      </c>
      <c r="HCW29" s="170" t="s">
        <v>153</v>
      </c>
      <c r="HCX29" s="170" t="s">
        <v>150</v>
      </c>
      <c r="HCY29" s="170">
        <v>2</v>
      </c>
      <c r="HCZ29" s="170">
        <v>69.72</v>
      </c>
      <c r="HDA29" s="170">
        <f>ROUNDDOWN(HCZ29*($I$10+1),2)</f>
        <v>352.08</v>
      </c>
      <c r="HDB29" s="170">
        <f>HCY29*HDA29</f>
        <v>704.16</v>
      </c>
      <c r="HDC29" s="170" t="s">
        <v>151</v>
      </c>
      <c r="HDD29" s="170" t="s">
        <v>152</v>
      </c>
      <c r="HDE29" s="170" t="s">
        <v>153</v>
      </c>
      <c r="HDF29" s="170" t="s">
        <v>150</v>
      </c>
      <c r="HDG29" s="170">
        <v>2</v>
      </c>
      <c r="HDH29" s="170">
        <v>69.72</v>
      </c>
      <c r="HDI29" s="170">
        <f>ROUNDDOWN(HDH29*($I$10+1),2)</f>
        <v>352.08</v>
      </c>
      <c r="HDJ29" s="170">
        <f>HDG29*HDI29</f>
        <v>704.16</v>
      </c>
      <c r="HDK29" s="170" t="s">
        <v>151</v>
      </c>
      <c r="HDL29" s="170" t="s">
        <v>152</v>
      </c>
      <c r="HDM29" s="170" t="s">
        <v>153</v>
      </c>
      <c r="HDN29" s="170" t="s">
        <v>150</v>
      </c>
      <c r="HDO29" s="170">
        <v>2</v>
      </c>
      <c r="HDP29" s="170">
        <v>69.72</v>
      </c>
      <c r="HDQ29" s="170">
        <f>ROUNDDOWN(HDP29*($I$10+1),2)</f>
        <v>352.08</v>
      </c>
      <c r="HDR29" s="170">
        <f>HDO29*HDQ29</f>
        <v>704.16</v>
      </c>
      <c r="HDS29" s="170" t="s">
        <v>151</v>
      </c>
      <c r="HDT29" s="170" t="s">
        <v>152</v>
      </c>
      <c r="HDU29" s="170" t="s">
        <v>153</v>
      </c>
      <c r="HDV29" s="170" t="s">
        <v>150</v>
      </c>
      <c r="HDW29" s="170">
        <v>2</v>
      </c>
      <c r="HDX29" s="170">
        <v>69.72</v>
      </c>
      <c r="HDY29" s="170">
        <f>ROUNDDOWN(HDX29*($I$10+1),2)</f>
        <v>352.08</v>
      </c>
      <c r="HDZ29" s="170">
        <f>HDW29*HDY29</f>
        <v>704.16</v>
      </c>
      <c r="HEA29" s="170" t="s">
        <v>151</v>
      </c>
      <c r="HEB29" s="170" t="s">
        <v>152</v>
      </c>
      <c r="HEC29" s="170" t="s">
        <v>153</v>
      </c>
      <c r="HED29" s="170" t="s">
        <v>150</v>
      </c>
      <c r="HEE29" s="170">
        <v>2</v>
      </c>
      <c r="HEF29" s="170">
        <v>69.72</v>
      </c>
      <c r="HEG29" s="170">
        <f>ROUNDDOWN(HEF29*($I$10+1),2)</f>
        <v>352.08</v>
      </c>
      <c r="HEH29" s="170">
        <f>HEE29*HEG29</f>
        <v>704.16</v>
      </c>
      <c r="HEI29" s="170" t="s">
        <v>151</v>
      </c>
      <c r="HEJ29" s="170" t="s">
        <v>152</v>
      </c>
      <c r="HEK29" s="170" t="s">
        <v>153</v>
      </c>
      <c r="HEL29" s="170" t="s">
        <v>150</v>
      </c>
      <c r="HEM29" s="170">
        <v>2</v>
      </c>
      <c r="HEN29" s="170">
        <v>69.72</v>
      </c>
      <c r="HEO29" s="170">
        <f>ROUNDDOWN(HEN29*($I$10+1),2)</f>
        <v>352.08</v>
      </c>
      <c r="HEP29" s="170">
        <f>HEM29*HEO29</f>
        <v>704.16</v>
      </c>
      <c r="HEQ29" s="170" t="s">
        <v>151</v>
      </c>
      <c r="HER29" s="170" t="s">
        <v>152</v>
      </c>
      <c r="HES29" s="170" t="s">
        <v>153</v>
      </c>
      <c r="HET29" s="170" t="s">
        <v>150</v>
      </c>
      <c r="HEU29" s="170">
        <v>2</v>
      </c>
      <c r="HEV29" s="170">
        <v>69.72</v>
      </c>
      <c r="HEW29" s="170">
        <f>ROUNDDOWN(HEV29*($I$10+1),2)</f>
        <v>352.08</v>
      </c>
      <c r="HEX29" s="170">
        <f>HEU29*HEW29</f>
        <v>704.16</v>
      </c>
      <c r="HEY29" s="170" t="s">
        <v>151</v>
      </c>
      <c r="HEZ29" s="170" t="s">
        <v>152</v>
      </c>
      <c r="HFA29" s="170" t="s">
        <v>153</v>
      </c>
      <c r="HFB29" s="170" t="s">
        <v>150</v>
      </c>
      <c r="HFC29" s="170">
        <v>2</v>
      </c>
      <c r="HFD29" s="170">
        <v>69.72</v>
      </c>
      <c r="HFE29" s="170">
        <f>ROUNDDOWN(HFD29*($I$10+1),2)</f>
        <v>352.08</v>
      </c>
      <c r="HFF29" s="170">
        <f>HFC29*HFE29</f>
        <v>704.16</v>
      </c>
      <c r="HFG29" s="170" t="s">
        <v>151</v>
      </c>
      <c r="HFH29" s="170" t="s">
        <v>152</v>
      </c>
      <c r="HFI29" s="170" t="s">
        <v>153</v>
      </c>
      <c r="HFJ29" s="170" t="s">
        <v>150</v>
      </c>
      <c r="HFK29" s="170">
        <v>2</v>
      </c>
      <c r="HFL29" s="170">
        <v>69.72</v>
      </c>
      <c r="HFM29" s="170">
        <f>ROUNDDOWN(HFL29*($I$10+1),2)</f>
        <v>352.08</v>
      </c>
      <c r="HFN29" s="170">
        <f>HFK29*HFM29</f>
        <v>704.16</v>
      </c>
      <c r="HFO29" s="170" t="s">
        <v>151</v>
      </c>
      <c r="HFP29" s="170" t="s">
        <v>152</v>
      </c>
      <c r="HFQ29" s="170" t="s">
        <v>153</v>
      </c>
      <c r="HFR29" s="170" t="s">
        <v>150</v>
      </c>
      <c r="HFS29" s="170">
        <v>2</v>
      </c>
      <c r="HFT29" s="170">
        <v>69.72</v>
      </c>
      <c r="HFU29" s="170">
        <f>ROUNDDOWN(HFT29*($I$10+1),2)</f>
        <v>352.08</v>
      </c>
      <c r="HFV29" s="170">
        <f>HFS29*HFU29</f>
        <v>704.16</v>
      </c>
      <c r="HFW29" s="170" t="s">
        <v>151</v>
      </c>
      <c r="HFX29" s="170" t="s">
        <v>152</v>
      </c>
      <c r="HFY29" s="170" t="s">
        <v>153</v>
      </c>
      <c r="HFZ29" s="170" t="s">
        <v>150</v>
      </c>
      <c r="HGA29" s="170">
        <v>2</v>
      </c>
      <c r="HGB29" s="170">
        <v>69.72</v>
      </c>
      <c r="HGC29" s="170">
        <f>ROUNDDOWN(HGB29*($I$10+1),2)</f>
        <v>352.08</v>
      </c>
      <c r="HGD29" s="170">
        <f>HGA29*HGC29</f>
        <v>704.16</v>
      </c>
      <c r="HGE29" s="170" t="s">
        <v>151</v>
      </c>
      <c r="HGF29" s="170" t="s">
        <v>152</v>
      </c>
      <c r="HGG29" s="170" t="s">
        <v>153</v>
      </c>
      <c r="HGH29" s="170" t="s">
        <v>150</v>
      </c>
      <c r="HGI29" s="170">
        <v>2</v>
      </c>
      <c r="HGJ29" s="170">
        <v>69.72</v>
      </c>
      <c r="HGK29" s="170">
        <f>ROUNDDOWN(HGJ29*($I$10+1),2)</f>
        <v>352.08</v>
      </c>
      <c r="HGL29" s="170">
        <f>HGI29*HGK29</f>
        <v>704.16</v>
      </c>
      <c r="HGM29" s="170" t="s">
        <v>151</v>
      </c>
      <c r="HGN29" s="170" t="s">
        <v>152</v>
      </c>
      <c r="HGO29" s="170" t="s">
        <v>153</v>
      </c>
      <c r="HGP29" s="170" t="s">
        <v>150</v>
      </c>
      <c r="HGQ29" s="170">
        <v>2</v>
      </c>
      <c r="HGR29" s="170">
        <v>69.72</v>
      </c>
      <c r="HGS29" s="170">
        <f>ROUNDDOWN(HGR29*($I$10+1),2)</f>
        <v>352.08</v>
      </c>
      <c r="HGT29" s="170">
        <f>HGQ29*HGS29</f>
        <v>704.16</v>
      </c>
      <c r="HGU29" s="170" t="s">
        <v>151</v>
      </c>
      <c r="HGV29" s="170" t="s">
        <v>152</v>
      </c>
      <c r="HGW29" s="170" t="s">
        <v>153</v>
      </c>
      <c r="HGX29" s="170" t="s">
        <v>150</v>
      </c>
      <c r="HGY29" s="170">
        <v>2</v>
      </c>
      <c r="HGZ29" s="170">
        <v>69.72</v>
      </c>
      <c r="HHA29" s="170">
        <f>ROUNDDOWN(HGZ29*($I$10+1),2)</f>
        <v>352.08</v>
      </c>
      <c r="HHB29" s="170">
        <f>HGY29*HHA29</f>
        <v>704.16</v>
      </c>
      <c r="HHC29" s="170" t="s">
        <v>151</v>
      </c>
      <c r="HHD29" s="170" t="s">
        <v>152</v>
      </c>
      <c r="HHE29" s="170" t="s">
        <v>153</v>
      </c>
      <c r="HHF29" s="170" t="s">
        <v>150</v>
      </c>
      <c r="HHG29" s="170">
        <v>2</v>
      </c>
      <c r="HHH29" s="170">
        <v>69.72</v>
      </c>
      <c r="HHI29" s="170">
        <f>ROUNDDOWN(HHH29*($I$10+1),2)</f>
        <v>352.08</v>
      </c>
      <c r="HHJ29" s="170">
        <f>HHG29*HHI29</f>
        <v>704.16</v>
      </c>
      <c r="HHK29" s="170" t="s">
        <v>151</v>
      </c>
      <c r="HHL29" s="170" t="s">
        <v>152</v>
      </c>
      <c r="HHM29" s="170" t="s">
        <v>153</v>
      </c>
      <c r="HHN29" s="170" t="s">
        <v>150</v>
      </c>
      <c r="HHO29" s="170">
        <v>2</v>
      </c>
      <c r="HHP29" s="170">
        <v>69.72</v>
      </c>
      <c r="HHQ29" s="170">
        <f>ROUNDDOWN(HHP29*($I$10+1),2)</f>
        <v>352.08</v>
      </c>
      <c r="HHR29" s="170">
        <f>HHO29*HHQ29</f>
        <v>704.16</v>
      </c>
      <c r="HHS29" s="170" t="s">
        <v>151</v>
      </c>
      <c r="HHT29" s="170" t="s">
        <v>152</v>
      </c>
      <c r="HHU29" s="170" t="s">
        <v>153</v>
      </c>
      <c r="HHV29" s="170" t="s">
        <v>150</v>
      </c>
      <c r="HHW29" s="170">
        <v>2</v>
      </c>
      <c r="HHX29" s="170">
        <v>69.72</v>
      </c>
      <c r="HHY29" s="170">
        <f>ROUNDDOWN(HHX29*($I$10+1),2)</f>
        <v>352.08</v>
      </c>
      <c r="HHZ29" s="170">
        <f>HHW29*HHY29</f>
        <v>704.16</v>
      </c>
      <c r="HIA29" s="170" t="s">
        <v>151</v>
      </c>
      <c r="HIB29" s="170" t="s">
        <v>152</v>
      </c>
      <c r="HIC29" s="170" t="s">
        <v>153</v>
      </c>
      <c r="HID29" s="170" t="s">
        <v>150</v>
      </c>
      <c r="HIE29" s="170">
        <v>2</v>
      </c>
      <c r="HIF29" s="170">
        <v>69.72</v>
      </c>
      <c r="HIG29" s="170">
        <f>ROUNDDOWN(HIF29*($I$10+1),2)</f>
        <v>352.08</v>
      </c>
      <c r="HIH29" s="170">
        <f>HIE29*HIG29</f>
        <v>704.16</v>
      </c>
      <c r="HII29" s="170" t="s">
        <v>151</v>
      </c>
      <c r="HIJ29" s="170" t="s">
        <v>152</v>
      </c>
      <c r="HIK29" s="170" t="s">
        <v>153</v>
      </c>
      <c r="HIL29" s="170" t="s">
        <v>150</v>
      </c>
      <c r="HIM29" s="170">
        <v>2</v>
      </c>
      <c r="HIN29" s="170">
        <v>69.72</v>
      </c>
      <c r="HIO29" s="170">
        <f>ROUNDDOWN(HIN29*($I$10+1),2)</f>
        <v>352.08</v>
      </c>
      <c r="HIP29" s="170">
        <f>HIM29*HIO29</f>
        <v>704.16</v>
      </c>
      <c r="HIQ29" s="170" t="s">
        <v>151</v>
      </c>
      <c r="HIR29" s="170" t="s">
        <v>152</v>
      </c>
      <c r="HIS29" s="170" t="s">
        <v>153</v>
      </c>
      <c r="HIT29" s="170" t="s">
        <v>150</v>
      </c>
      <c r="HIU29" s="170">
        <v>2</v>
      </c>
      <c r="HIV29" s="170">
        <v>69.72</v>
      </c>
      <c r="HIW29" s="170">
        <f>ROUNDDOWN(HIV29*($I$10+1),2)</f>
        <v>352.08</v>
      </c>
      <c r="HIX29" s="170">
        <f>HIU29*HIW29</f>
        <v>704.16</v>
      </c>
      <c r="HIY29" s="170" t="s">
        <v>151</v>
      </c>
      <c r="HIZ29" s="170" t="s">
        <v>152</v>
      </c>
      <c r="HJA29" s="170" t="s">
        <v>153</v>
      </c>
      <c r="HJB29" s="170" t="s">
        <v>150</v>
      </c>
      <c r="HJC29" s="170">
        <v>2</v>
      </c>
      <c r="HJD29" s="170">
        <v>69.72</v>
      </c>
      <c r="HJE29" s="170">
        <f>ROUNDDOWN(HJD29*($I$10+1),2)</f>
        <v>352.08</v>
      </c>
      <c r="HJF29" s="170">
        <f>HJC29*HJE29</f>
        <v>704.16</v>
      </c>
      <c r="HJG29" s="170" t="s">
        <v>151</v>
      </c>
      <c r="HJH29" s="170" t="s">
        <v>152</v>
      </c>
      <c r="HJI29" s="170" t="s">
        <v>153</v>
      </c>
      <c r="HJJ29" s="170" t="s">
        <v>150</v>
      </c>
      <c r="HJK29" s="170">
        <v>2</v>
      </c>
      <c r="HJL29" s="170">
        <v>69.72</v>
      </c>
      <c r="HJM29" s="170">
        <f>ROUNDDOWN(HJL29*($I$10+1),2)</f>
        <v>352.08</v>
      </c>
      <c r="HJN29" s="170">
        <f>HJK29*HJM29</f>
        <v>704.16</v>
      </c>
      <c r="HJO29" s="170" t="s">
        <v>151</v>
      </c>
      <c r="HJP29" s="170" t="s">
        <v>152</v>
      </c>
      <c r="HJQ29" s="170" t="s">
        <v>153</v>
      </c>
      <c r="HJR29" s="170" t="s">
        <v>150</v>
      </c>
      <c r="HJS29" s="170">
        <v>2</v>
      </c>
      <c r="HJT29" s="170">
        <v>69.72</v>
      </c>
      <c r="HJU29" s="170">
        <f>ROUNDDOWN(HJT29*($I$10+1),2)</f>
        <v>352.08</v>
      </c>
      <c r="HJV29" s="170">
        <f>HJS29*HJU29</f>
        <v>704.16</v>
      </c>
      <c r="HJW29" s="170" t="s">
        <v>151</v>
      </c>
      <c r="HJX29" s="170" t="s">
        <v>152</v>
      </c>
      <c r="HJY29" s="170" t="s">
        <v>153</v>
      </c>
      <c r="HJZ29" s="170" t="s">
        <v>150</v>
      </c>
      <c r="HKA29" s="170">
        <v>2</v>
      </c>
      <c r="HKB29" s="170">
        <v>69.72</v>
      </c>
      <c r="HKC29" s="170">
        <f>ROUNDDOWN(HKB29*($I$10+1),2)</f>
        <v>352.08</v>
      </c>
      <c r="HKD29" s="170">
        <f>HKA29*HKC29</f>
        <v>704.16</v>
      </c>
      <c r="HKE29" s="170" t="s">
        <v>151</v>
      </c>
      <c r="HKF29" s="170" t="s">
        <v>152</v>
      </c>
      <c r="HKG29" s="170" t="s">
        <v>153</v>
      </c>
      <c r="HKH29" s="170" t="s">
        <v>150</v>
      </c>
      <c r="HKI29" s="170">
        <v>2</v>
      </c>
      <c r="HKJ29" s="170">
        <v>69.72</v>
      </c>
      <c r="HKK29" s="170">
        <f>ROUNDDOWN(HKJ29*($I$10+1),2)</f>
        <v>352.08</v>
      </c>
      <c r="HKL29" s="170">
        <f>HKI29*HKK29</f>
        <v>704.16</v>
      </c>
      <c r="HKM29" s="170" t="s">
        <v>151</v>
      </c>
      <c r="HKN29" s="170" t="s">
        <v>152</v>
      </c>
      <c r="HKO29" s="170" t="s">
        <v>153</v>
      </c>
      <c r="HKP29" s="170" t="s">
        <v>150</v>
      </c>
      <c r="HKQ29" s="170">
        <v>2</v>
      </c>
      <c r="HKR29" s="170">
        <v>69.72</v>
      </c>
      <c r="HKS29" s="170">
        <f>ROUNDDOWN(HKR29*($I$10+1),2)</f>
        <v>352.08</v>
      </c>
      <c r="HKT29" s="170">
        <f>HKQ29*HKS29</f>
        <v>704.16</v>
      </c>
      <c r="HKU29" s="170" t="s">
        <v>151</v>
      </c>
      <c r="HKV29" s="170" t="s">
        <v>152</v>
      </c>
      <c r="HKW29" s="170" t="s">
        <v>153</v>
      </c>
      <c r="HKX29" s="170" t="s">
        <v>150</v>
      </c>
      <c r="HKY29" s="170">
        <v>2</v>
      </c>
      <c r="HKZ29" s="170">
        <v>69.72</v>
      </c>
      <c r="HLA29" s="170">
        <f>ROUNDDOWN(HKZ29*($I$10+1),2)</f>
        <v>352.08</v>
      </c>
      <c r="HLB29" s="170">
        <f>HKY29*HLA29</f>
        <v>704.16</v>
      </c>
      <c r="HLC29" s="170" t="s">
        <v>151</v>
      </c>
      <c r="HLD29" s="170" t="s">
        <v>152</v>
      </c>
      <c r="HLE29" s="170" t="s">
        <v>153</v>
      </c>
      <c r="HLF29" s="170" t="s">
        <v>150</v>
      </c>
      <c r="HLG29" s="170">
        <v>2</v>
      </c>
      <c r="HLH29" s="170">
        <v>69.72</v>
      </c>
      <c r="HLI29" s="170">
        <f>ROUNDDOWN(HLH29*($I$10+1),2)</f>
        <v>352.08</v>
      </c>
      <c r="HLJ29" s="170">
        <f>HLG29*HLI29</f>
        <v>704.16</v>
      </c>
      <c r="HLK29" s="170" t="s">
        <v>151</v>
      </c>
      <c r="HLL29" s="170" t="s">
        <v>152</v>
      </c>
      <c r="HLM29" s="170" t="s">
        <v>153</v>
      </c>
      <c r="HLN29" s="170" t="s">
        <v>150</v>
      </c>
      <c r="HLO29" s="170">
        <v>2</v>
      </c>
      <c r="HLP29" s="170">
        <v>69.72</v>
      </c>
      <c r="HLQ29" s="170">
        <f>ROUNDDOWN(HLP29*($I$10+1),2)</f>
        <v>352.08</v>
      </c>
      <c r="HLR29" s="170">
        <f>HLO29*HLQ29</f>
        <v>704.16</v>
      </c>
      <c r="HLS29" s="170" t="s">
        <v>151</v>
      </c>
      <c r="HLT29" s="170" t="s">
        <v>152</v>
      </c>
      <c r="HLU29" s="170" t="s">
        <v>153</v>
      </c>
      <c r="HLV29" s="170" t="s">
        <v>150</v>
      </c>
      <c r="HLW29" s="170">
        <v>2</v>
      </c>
      <c r="HLX29" s="170">
        <v>69.72</v>
      </c>
      <c r="HLY29" s="170">
        <f>ROUNDDOWN(HLX29*($I$10+1),2)</f>
        <v>352.08</v>
      </c>
      <c r="HLZ29" s="170">
        <f>HLW29*HLY29</f>
        <v>704.16</v>
      </c>
      <c r="HMA29" s="170" t="s">
        <v>151</v>
      </c>
      <c r="HMB29" s="170" t="s">
        <v>152</v>
      </c>
      <c r="HMC29" s="170" t="s">
        <v>153</v>
      </c>
      <c r="HMD29" s="170" t="s">
        <v>150</v>
      </c>
      <c r="HME29" s="170">
        <v>2</v>
      </c>
      <c r="HMF29" s="170">
        <v>69.72</v>
      </c>
      <c r="HMG29" s="170">
        <f>ROUNDDOWN(HMF29*($I$10+1),2)</f>
        <v>352.08</v>
      </c>
      <c r="HMH29" s="170">
        <f>HME29*HMG29</f>
        <v>704.16</v>
      </c>
      <c r="HMI29" s="170" t="s">
        <v>151</v>
      </c>
      <c r="HMJ29" s="170" t="s">
        <v>152</v>
      </c>
      <c r="HMK29" s="170" t="s">
        <v>153</v>
      </c>
      <c r="HML29" s="170" t="s">
        <v>150</v>
      </c>
      <c r="HMM29" s="170">
        <v>2</v>
      </c>
      <c r="HMN29" s="170">
        <v>69.72</v>
      </c>
      <c r="HMO29" s="170">
        <f>ROUNDDOWN(HMN29*($I$10+1),2)</f>
        <v>352.08</v>
      </c>
      <c r="HMP29" s="170">
        <f>HMM29*HMO29</f>
        <v>704.16</v>
      </c>
      <c r="HMQ29" s="170" t="s">
        <v>151</v>
      </c>
      <c r="HMR29" s="170" t="s">
        <v>152</v>
      </c>
      <c r="HMS29" s="170" t="s">
        <v>153</v>
      </c>
      <c r="HMT29" s="170" t="s">
        <v>150</v>
      </c>
      <c r="HMU29" s="170">
        <v>2</v>
      </c>
      <c r="HMV29" s="170">
        <v>69.72</v>
      </c>
      <c r="HMW29" s="170">
        <f>ROUNDDOWN(HMV29*($I$10+1),2)</f>
        <v>352.08</v>
      </c>
      <c r="HMX29" s="170">
        <f>HMU29*HMW29</f>
        <v>704.16</v>
      </c>
      <c r="HMY29" s="170" t="s">
        <v>151</v>
      </c>
      <c r="HMZ29" s="170" t="s">
        <v>152</v>
      </c>
      <c r="HNA29" s="170" t="s">
        <v>153</v>
      </c>
      <c r="HNB29" s="170" t="s">
        <v>150</v>
      </c>
      <c r="HNC29" s="170">
        <v>2</v>
      </c>
      <c r="HND29" s="170">
        <v>69.72</v>
      </c>
      <c r="HNE29" s="170">
        <f>ROUNDDOWN(HND29*($I$10+1),2)</f>
        <v>352.08</v>
      </c>
      <c r="HNF29" s="170">
        <f>HNC29*HNE29</f>
        <v>704.16</v>
      </c>
      <c r="HNG29" s="170" t="s">
        <v>151</v>
      </c>
      <c r="HNH29" s="170" t="s">
        <v>152</v>
      </c>
      <c r="HNI29" s="170" t="s">
        <v>153</v>
      </c>
      <c r="HNJ29" s="170" t="s">
        <v>150</v>
      </c>
      <c r="HNK29" s="170">
        <v>2</v>
      </c>
      <c r="HNL29" s="170">
        <v>69.72</v>
      </c>
      <c r="HNM29" s="170">
        <f>ROUNDDOWN(HNL29*($I$10+1),2)</f>
        <v>352.08</v>
      </c>
      <c r="HNN29" s="170">
        <f>HNK29*HNM29</f>
        <v>704.16</v>
      </c>
      <c r="HNO29" s="170" t="s">
        <v>151</v>
      </c>
      <c r="HNP29" s="170" t="s">
        <v>152</v>
      </c>
      <c r="HNQ29" s="170" t="s">
        <v>153</v>
      </c>
      <c r="HNR29" s="170" t="s">
        <v>150</v>
      </c>
      <c r="HNS29" s="170">
        <v>2</v>
      </c>
      <c r="HNT29" s="170">
        <v>69.72</v>
      </c>
      <c r="HNU29" s="170">
        <f>ROUNDDOWN(HNT29*($I$10+1),2)</f>
        <v>352.08</v>
      </c>
      <c r="HNV29" s="170">
        <f>HNS29*HNU29</f>
        <v>704.16</v>
      </c>
      <c r="HNW29" s="170" t="s">
        <v>151</v>
      </c>
      <c r="HNX29" s="170" t="s">
        <v>152</v>
      </c>
      <c r="HNY29" s="170" t="s">
        <v>153</v>
      </c>
      <c r="HNZ29" s="170" t="s">
        <v>150</v>
      </c>
      <c r="HOA29" s="170">
        <v>2</v>
      </c>
      <c r="HOB29" s="170">
        <v>69.72</v>
      </c>
      <c r="HOC29" s="170">
        <f>ROUNDDOWN(HOB29*($I$10+1),2)</f>
        <v>352.08</v>
      </c>
      <c r="HOD29" s="170">
        <f>HOA29*HOC29</f>
        <v>704.16</v>
      </c>
      <c r="HOE29" s="170" t="s">
        <v>151</v>
      </c>
      <c r="HOF29" s="170" t="s">
        <v>152</v>
      </c>
      <c r="HOG29" s="170" t="s">
        <v>153</v>
      </c>
      <c r="HOH29" s="170" t="s">
        <v>150</v>
      </c>
      <c r="HOI29" s="170">
        <v>2</v>
      </c>
      <c r="HOJ29" s="170">
        <v>69.72</v>
      </c>
      <c r="HOK29" s="170">
        <f>ROUNDDOWN(HOJ29*($I$10+1),2)</f>
        <v>352.08</v>
      </c>
      <c r="HOL29" s="170">
        <f>HOI29*HOK29</f>
        <v>704.16</v>
      </c>
      <c r="HOM29" s="170" t="s">
        <v>151</v>
      </c>
      <c r="HON29" s="170" t="s">
        <v>152</v>
      </c>
      <c r="HOO29" s="170" t="s">
        <v>153</v>
      </c>
      <c r="HOP29" s="170" t="s">
        <v>150</v>
      </c>
      <c r="HOQ29" s="170">
        <v>2</v>
      </c>
      <c r="HOR29" s="170">
        <v>69.72</v>
      </c>
      <c r="HOS29" s="170">
        <f>ROUNDDOWN(HOR29*($I$10+1),2)</f>
        <v>352.08</v>
      </c>
      <c r="HOT29" s="170">
        <f>HOQ29*HOS29</f>
        <v>704.16</v>
      </c>
      <c r="HOU29" s="170" t="s">
        <v>151</v>
      </c>
      <c r="HOV29" s="170" t="s">
        <v>152</v>
      </c>
      <c r="HOW29" s="170" t="s">
        <v>153</v>
      </c>
      <c r="HOX29" s="170" t="s">
        <v>150</v>
      </c>
      <c r="HOY29" s="170">
        <v>2</v>
      </c>
      <c r="HOZ29" s="170">
        <v>69.72</v>
      </c>
      <c r="HPA29" s="170">
        <f>ROUNDDOWN(HOZ29*($I$10+1),2)</f>
        <v>352.08</v>
      </c>
      <c r="HPB29" s="170">
        <f>HOY29*HPA29</f>
        <v>704.16</v>
      </c>
      <c r="HPC29" s="170" t="s">
        <v>151</v>
      </c>
      <c r="HPD29" s="170" t="s">
        <v>152</v>
      </c>
      <c r="HPE29" s="170" t="s">
        <v>153</v>
      </c>
      <c r="HPF29" s="170" t="s">
        <v>150</v>
      </c>
      <c r="HPG29" s="170">
        <v>2</v>
      </c>
      <c r="HPH29" s="170">
        <v>69.72</v>
      </c>
      <c r="HPI29" s="170">
        <f>ROUNDDOWN(HPH29*($I$10+1),2)</f>
        <v>352.08</v>
      </c>
      <c r="HPJ29" s="170">
        <f>HPG29*HPI29</f>
        <v>704.16</v>
      </c>
      <c r="HPK29" s="170" t="s">
        <v>151</v>
      </c>
      <c r="HPL29" s="170" t="s">
        <v>152</v>
      </c>
      <c r="HPM29" s="170" t="s">
        <v>153</v>
      </c>
      <c r="HPN29" s="170" t="s">
        <v>150</v>
      </c>
      <c r="HPO29" s="170">
        <v>2</v>
      </c>
      <c r="HPP29" s="170">
        <v>69.72</v>
      </c>
      <c r="HPQ29" s="170">
        <f>ROUNDDOWN(HPP29*($I$10+1),2)</f>
        <v>352.08</v>
      </c>
      <c r="HPR29" s="170">
        <f>HPO29*HPQ29</f>
        <v>704.16</v>
      </c>
      <c r="HPS29" s="170" t="s">
        <v>151</v>
      </c>
      <c r="HPT29" s="170" t="s">
        <v>152</v>
      </c>
      <c r="HPU29" s="170" t="s">
        <v>153</v>
      </c>
      <c r="HPV29" s="170" t="s">
        <v>150</v>
      </c>
      <c r="HPW29" s="170">
        <v>2</v>
      </c>
      <c r="HPX29" s="170">
        <v>69.72</v>
      </c>
      <c r="HPY29" s="170">
        <f>ROUNDDOWN(HPX29*($I$10+1),2)</f>
        <v>352.08</v>
      </c>
      <c r="HPZ29" s="170">
        <f>HPW29*HPY29</f>
        <v>704.16</v>
      </c>
      <c r="HQA29" s="170" t="s">
        <v>151</v>
      </c>
      <c r="HQB29" s="170" t="s">
        <v>152</v>
      </c>
      <c r="HQC29" s="170" t="s">
        <v>153</v>
      </c>
      <c r="HQD29" s="170" t="s">
        <v>150</v>
      </c>
      <c r="HQE29" s="170">
        <v>2</v>
      </c>
      <c r="HQF29" s="170">
        <v>69.72</v>
      </c>
      <c r="HQG29" s="170">
        <f>ROUNDDOWN(HQF29*($I$10+1),2)</f>
        <v>352.08</v>
      </c>
      <c r="HQH29" s="170">
        <f>HQE29*HQG29</f>
        <v>704.16</v>
      </c>
      <c r="HQI29" s="170" t="s">
        <v>151</v>
      </c>
      <c r="HQJ29" s="170" t="s">
        <v>152</v>
      </c>
      <c r="HQK29" s="170" t="s">
        <v>153</v>
      </c>
      <c r="HQL29" s="170" t="s">
        <v>150</v>
      </c>
      <c r="HQM29" s="170">
        <v>2</v>
      </c>
      <c r="HQN29" s="170">
        <v>69.72</v>
      </c>
      <c r="HQO29" s="170">
        <f>ROUNDDOWN(HQN29*($I$10+1),2)</f>
        <v>352.08</v>
      </c>
      <c r="HQP29" s="170">
        <f>HQM29*HQO29</f>
        <v>704.16</v>
      </c>
      <c r="HQQ29" s="170" t="s">
        <v>151</v>
      </c>
      <c r="HQR29" s="170" t="s">
        <v>152</v>
      </c>
      <c r="HQS29" s="170" t="s">
        <v>153</v>
      </c>
      <c r="HQT29" s="170" t="s">
        <v>150</v>
      </c>
      <c r="HQU29" s="170">
        <v>2</v>
      </c>
      <c r="HQV29" s="170">
        <v>69.72</v>
      </c>
      <c r="HQW29" s="170">
        <f>ROUNDDOWN(HQV29*($I$10+1),2)</f>
        <v>352.08</v>
      </c>
      <c r="HQX29" s="170">
        <f>HQU29*HQW29</f>
        <v>704.16</v>
      </c>
      <c r="HQY29" s="170" t="s">
        <v>151</v>
      </c>
      <c r="HQZ29" s="170" t="s">
        <v>152</v>
      </c>
      <c r="HRA29" s="170" t="s">
        <v>153</v>
      </c>
      <c r="HRB29" s="170" t="s">
        <v>150</v>
      </c>
      <c r="HRC29" s="170">
        <v>2</v>
      </c>
      <c r="HRD29" s="170">
        <v>69.72</v>
      </c>
      <c r="HRE29" s="170">
        <f>ROUNDDOWN(HRD29*($I$10+1),2)</f>
        <v>352.08</v>
      </c>
      <c r="HRF29" s="170">
        <f>HRC29*HRE29</f>
        <v>704.16</v>
      </c>
      <c r="HRG29" s="170" t="s">
        <v>151</v>
      </c>
      <c r="HRH29" s="170" t="s">
        <v>152</v>
      </c>
      <c r="HRI29" s="170" t="s">
        <v>153</v>
      </c>
      <c r="HRJ29" s="170" t="s">
        <v>150</v>
      </c>
      <c r="HRK29" s="170">
        <v>2</v>
      </c>
      <c r="HRL29" s="170">
        <v>69.72</v>
      </c>
      <c r="HRM29" s="170">
        <f>ROUNDDOWN(HRL29*($I$10+1),2)</f>
        <v>352.08</v>
      </c>
      <c r="HRN29" s="170">
        <f>HRK29*HRM29</f>
        <v>704.16</v>
      </c>
      <c r="HRO29" s="170" t="s">
        <v>151</v>
      </c>
      <c r="HRP29" s="170" t="s">
        <v>152</v>
      </c>
      <c r="HRQ29" s="170" t="s">
        <v>153</v>
      </c>
      <c r="HRR29" s="170" t="s">
        <v>150</v>
      </c>
      <c r="HRS29" s="170">
        <v>2</v>
      </c>
      <c r="HRT29" s="170">
        <v>69.72</v>
      </c>
      <c r="HRU29" s="170">
        <f>ROUNDDOWN(HRT29*($I$10+1),2)</f>
        <v>352.08</v>
      </c>
      <c r="HRV29" s="170">
        <f>HRS29*HRU29</f>
        <v>704.16</v>
      </c>
      <c r="HRW29" s="170" t="s">
        <v>151</v>
      </c>
      <c r="HRX29" s="170" t="s">
        <v>152</v>
      </c>
      <c r="HRY29" s="170" t="s">
        <v>153</v>
      </c>
      <c r="HRZ29" s="170" t="s">
        <v>150</v>
      </c>
      <c r="HSA29" s="170">
        <v>2</v>
      </c>
      <c r="HSB29" s="170">
        <v>69.72</v>
      </c>
      <c r="HSC29" s="170">
        <f>ROUNDDOWN(HSB29*($I$10+1),2)</f>
        <v>352.08</v>
      </c>
      <c r="HSD29" s="170">
        <f>HSA29*HSC29</f>
        <v>704.16</v>
      </c>
      <c r="HSE29" s="170" t="s">
        <v>151</v>
      </c>
      <c r="HSF29" s="170" t="s">
        <v>152</v>
      </c>
      <c r="HSG29" s="170" t="s">
        <v>153</v>
      </c>
      <c r="HSH29" s="170" t="s">
        <v>150</v>
      </c>
      <c r="HSI29" s="170">
        <v>2</v>
      </c>
      <c r="HSJ29" s="170">
        <v>69.72</v>
      </c>
      <c r="HSK29" s="170">
        <f>ROUNDDOWN(HSJ29*($I$10+1),2)</f>
        <v>352.08</v>
      </c>
      <c r="HSL29" s="170">
        <f>HSI29*HSK29</f>
        <v>704.16</v>
      </c>
      <c r="HSM29" s="170" t="s">
        <v>151</v>
      </c>
      <c r="HSN29" s="170" t="s">
        <v>152</v>
      </c>
      <c r="HSO29" s="170" t="s">
        <v>153</v>
      </c>
      <c r="HSP29" s="170" t="s">
        <v>150</v>
      </c>
      <c r="HSQ29" s="170">
        <v>2</v>
      </c>
      <c r="HSR29" s="170">
        <v>69.72</v>
      </c>
      <c r="HSS29" s="170">
        <f>ROUNDDOWN(HSR29*($I$10+1),2)</f>
        <v>352.08</v>
      </c>
      <c r="HST29" s="170">
        <f>HSQ29*HSS29</f>
        <v>704.16</v>
      </c>
      <c r="HSU29" s="170" t="s">
        <v>151</v>
      </c>
      <c r="HSV29" s="170" t="s">
        <v>152</v>
      </c>
      <c r="HSW29" s="170" t="s">
        <v>153</v>
      </c>
      <c r="HSX29" s="170" t="s">
        <v>150</v>
      </c>
      <c r="HSY29" s="170">
        <v>2</v>
      </c>
      <c r="HSZ29" s="170">
        <v>69.72</v>
      </c>
      <c r="HTA29" s="170">
        <f>ROUNDDOWN(HSZ29*($I$10+1),2)</f>
        <v>352.08</v>
      </c>
      <c r="HTB29" s="170">
        <f>HSY29*HTA29</f>
        <v>704.16</v>
      </c>
      <c r="HTC29" s="170" t="s">
        <v>151</v>
      </c>
      <c r="HTD29" s="170" t="s">
        <v>152</v>
      </c>
      <c r="HTE29" s="170" t="s">
        <v>153</v>
      </c>
      <c r="HTF29" s="170" t="s">
        <v>150</v>
      </c>
      <c r="HTG29" s="170">
        <v>2</v>
      </c>
      <c r="HTH29" s="170">
        <v>69.72</v>
      </c>
      <c r="HTI29" s="170">
        <f>ROUNDDOWN(HTH29*($I$10+1),2)</f>
        <v>352.08</v>
      </c>
      <c r="HTJ29" s="170">
        <f>HTG29*HTI29</f>
        <v>704.16</v>
      </c>
      <c r="HTK29" s="170" t="s">
        <v>151</v>
      </c>
      <c r="HTL29" s="170" t="s">
        <v>152</v>
      </c>
      <c r="HTM29" s="170" t="s">
        <v>153</v>
      </c>
      <c r="HTN29" s="170" t="s">
        <v>150</v>
      </c>
      <c r="HTO29" s="170">
        <v>2</v>
      </c>
      <c r="HTP29" s="170">
        <v>69.72</v>
      </c>
      <c r="HTQ29" s="170">
        <f>ROUNDDOWN(HTP29*($I$10+1),2)</f>
        <v>352.08</v>
      </c>
      <c r="HTR29" s="170">
        <f>HTO29*HTQ29</f>
        <v>704.16</v>
      </c>
      <c r="HTS29" s="170" t="s">
        <v>151</v>
      </c>
      <c r="HTT29" s="170" t="s">
        <v>152</v>
      </c>
      <c r="HTU29" s="170" t="s">
        <v>153</v>
      </c>
      <c r="HTV29" s="170" t="s">
        <v>150</v>
      </c>
      <c r="HTW29" s="170">
        <v>2</v>
      </c>
      <c r="HTX29" s="170">
        <v>69.72</v>
      </c>
      <c r="HTY29" s="170">
        <f>ROUNDDOWN(HTX29*($I$10+1),2)</f>
        <v>352.08</v>
      </c>
      <c r="HTZ29" s="170">
        <f>HTW29*HTY29</f>
        <v>704.16</v>
      </c>
      <c r="HUA29" s="170" t="s">
        <v>151</v>
      </c>
      <c r="HUB29" s="170" t="s">
        <v>152</v>
      </c>
      <c r="HUC29" s="170" t="s">
        <v>153</v>
      </c>
      <c r="HUD29" s="170" t="s">
        <v>150</v>
      </c>
      <c r="HUE29" s="170">
        <v>2</v>
      </c>
      <c r="HUF29" s="170">
        <v>69.72</v>
      </c>
      <c r="HUG29" s="170">
        <f>ROUNDDOWN(HUF29*($I$10+1),2)</f>
        <v>352.08</v>
      </c>
      <c r="HUH29" s="170">
        <f>HUE29*HUG29</f>
        <v>704.16</v>
      </c>
      <c r="HUI29" s="170" t="s">
        <v>151</v>
      </c>
      <c r="HUJ29" s="170" t="s">
        <v>152</v>
      </c>
      <c r="HUK29" s="170" t="s">
        <v>153</v>
      </c>
      <c r="HUL29" s="170" t="s">
        <v>150</v>
      </c>
      <c r="HUM29" s="170">
        <v>2</v>
      </c>
      <c r="HUN29" s="170">
        <v>69.72</v>
      </c>
      <c r="HUO29" s="170">
        <f>ROUNDDOWN(HUN29*($I$10+1),2)</f>
        <v>352.08</v>
      </c>
      <c r="HUP29" s="170">
        <f>HUM29*HUO29</f>
        <v>704.16</v>
      </c>
      <c r="HUQ29" s="170" t="s">
        <v>151</v>
      </c>
      <c r="HUR29" s="170" t="s">
        <v>152</v>
      </c>
      <c r="HUS29" s="170" t="s">
        <v>153</v>
      </c>
      <c r="HUT29" s="170" t="s">
        <v>150</v>
      </c>
      <c r="HUU29" s="170">
        <v>2</v>
      </c>
      <c r="HUV29" s="170">
        <v>69.72</v>
      </c>
      <c r="HUW29" s="170">
        <f>ROUNDDOWN(HUV29*($I$10+1),2)</f>
        <v>352.08</v>
      </c>
      <c r="HUX29" s="170">
        <f>HUU29*HUW29</f>
        <v>704.16</v>
      </c>
      <c r="HUY29" s="170" t="s">
        <v>151</v>
      </c>
      <c r="HUZ29" s="170" t="s">
        <v>152</v>
      </c>
      <c r="HVA29" s="170" t="s">
        <v>153</v>
      </c>
      <c r="HVB29" s="170" t="s">
        <v>150</v>
      </c>
      <c r="HVC29" s="170">
        <v>2</v>
      </c>
      <c r="HVD29" s="170">
        <v>69.72</v>
      </c>
      <c r="HVE29" s="170">
        <f>ROUNDDOWN(HVD29*($I$10+1),2)</f>
        <v>352.08</v>
      </c>
      <c r="HVF29" s="170">
        <f>HVC29*HVE29</f>
        <v>704.16</v>
      </c>
      <c r="HVG29" s="170" t="s">
        <v>151</v>
      </c>
      <c r="HVH29" s="170" t="s">
        <v>152</v>
      </c>
      <c r="HVI29" s="170" t="s">
        <v>153</v>
      </c>
      <c r="HVJ29" s="170" t="s">
        <v>150</v>
      </c>
      <c r="HVK29" s="170">
        <v>2</v>
      </c>
      <c r="HVL29" s="170">
        <v>69.72</v>
      </c>
      <c r="HVM29" s="170">
        <f>ROUNDDOWN(HVL29*($I$10+1),2)</f>
        <v>352.08</v>
      </c>
      <c r="HVN29" s="170">
        <f>HVK29*HVM29</f>
        <v>704.16</v>
      </c>
      <c r="HVO29" s="170" t="s">
        <v>151</v>
      </c>
      <c r="HVP29" s="170" t="s">
        <v>152</v>
      </c>
      <c r="HVQ29" s="170" t="s">
        <v>153</v>
      </c>
      <c r="HVR29" s="170" t="s">
        <v>150</v>
      </c>
      <c r="HVS29" s="170">
        <v>2</v>
      </c>
      <c r="HVT29" s="170">
        <v>69.72</v>
      </c>
      <c r="HVU29" s="170">
        <f>ROUNDDOWN(HVT29*($I$10+1),2)</f>
        <v>352.08</v>
      </c>
      <c r="HVV29" s="170">
        <f>HVS29*HVU29</f>
        <v>704.16</v>
      </c>
      <c r="HVW29" s="170" t="s">
        <v>151</v>
      </c>
      <c r="HVX29" s="170" t="s">
        <v>152</v>
      </c>
      <c r="HVY29" s="170" t="s">
        <v>153</v>
      </c>
      <c r="HVZ29" s="170" t="s">
        <v>150</v>
      </c>
      <c r="HWA29" s="170">
        <v>2</v>
      </c>
      <c r="HWB29" s="170">
        <v>69.72</v>
      </c>
      <c r="HWC29" s="170">
        <f>ROUNDDOWN(HWB29*($I$10+1),2)</f>
        <v>352.08</v>
      </c>
      <c r="HWD29" s="170">
        <f>HWA29*HWC29</f>
        <v>704.16</v>
      </c>
      <c r="HWE29" s="170" t="s">
        <v>151</v>
      </c>
      <c r="HWF29" s="170" t="s">
        <v>152</v>
      </c>
      <c r="HWG29" s="170" t="s">
        <v>153</v>
      </c>
      <c r="HWH29" s="170" t="s">
        <v>150</v>
      </c>
      <c r="HWI29" s="170">
        <v>2</v>
      </c>
      <c r="HWJ29" s="170">
        <v>69.72</v>
      </c>
      <c r="HWK29" s="170">
        <f>ROUNDDOWN(HWJ29*($I$10+1),2)</f>
        <v>352.08</v>
      </c>
      <c r="HWL29" s="170">
        <f>HWI29*HWK29</f>
        <v>704.16</v>
      </c>
      <c r="HWM29" s="170" t="s">
        <v>151</v>
      </c>
      <c r="HWN29" s="170" t="s">
        <v>152</v>
      </c>
      <c r="HWO29" s="170" t="s">
        <v>153</v>
      </c>
      <c r="HWP29" s="170" t="s">
        <v>150</v>
      </c>
      <c r="HWQ29" s="170">
        <v>2</v>
      </c>
      <c r="HWR29" s="170">
        <v>69.72</v>
      </c>
      <c r="HWS29" s="170">
        <f>ROUNDDOWN(HWR29*($I$10+1),2)</f>
        <v>352.08</v>
      </c>
      <c r="HWT29" s="170">
        <f>HWQ29*HWS29</f>
        <v>704.16</v>
      </c>
      <c r="HWU29" s="170" t="s">
        <v>151</v>
      </c>
      <c r="HWV29" s="170" t="s">
        <v>152</v>
      </c>
      <c r="HWW29" s="170" t="s">
        <v>153</v>
      </c>
      <c r="HWX29" s="170" t="s">
        <v>150</v>
      </c>
      <c r="HWY29" s="170">
        <v>2</v>
      </c>
      <c r="HWZ29" s="170">
        <v>69.72</v>
      </c>
      <c r="HXA29" s="170">
        <f>ROUNDDOWN(HWZ29*($I$10+1),2)</f>
        <v>352.08</v>
      </c>
      <c r="HXB29" s="170">
        <f>HWY29*HXA29</f>
        <v>704.16</v>
      </c>
      <c r="HXC29" s="170" t="s">
        <v>151</v>
      </c>
      <c r="HXD29" s="170" t="s">
        <v>152</v>
      </c>
      <c r="HXE29" s="170" t="s">
        <v>153</v>
      </c>
      <c r="HXF29" s="170" t="s">
        <v>150</v>
      </c>
      <c r="HXG29" s="170">
        <v>2</v>
      </c>
      <c r="HXH29" s="170">
        <v>69.72</v>
      </c>
      <c r="HXI29" s="170">
        <f>ROUNDDOWN(HXH29*($I$10+1),2)</f>
        <v>352.08</v>
      </c>
      <c r="HXJ29" s="170">
        <f>HXG29*HXI29</f>
        <v>704.16</v>
      </c>
      <c r="HXK29" s="170" t="s">
        <v>151</v>
      </c>
      <c r="HXL29" s="170" t="s">
        <v>152</v>
      </c>
      <c r="HXM29" s="170" t="s">
        <v>153</v>
      </c>
      <c r="HXN29" s="170" t="s">
        <v>150</v>
      </c>
      <c r="HXO29" s="170">
        <v>2</v>
      </c>
      <c r="HXP29" s="170">
        <v>69.72</v>
      </c>
      <c r="HXQ29" s="170">
        <f>ROUNDDOWN(HXP29*($I$10+1),2)</f>
        <v>352.08</v>
      </c>
      <c r="HXR29" s="170">
        <f>HXO29*HXQ29</f>
        <v>704.16</v>
      </c>
      <c r="HXS29" s="170" t="s">
        <v>151</v>
      </c>
      <c r="HXT29" s="170" t="s">
        <v>152</v>
      </c>
      <c r="HXU29" s="170" t="s">
        <v>153</v>
      </c>
      <c r="HXV29" s="170" t="s">
        <v>150</v>
      </c>
      <c r="HXW29" s="170">
        <v>2</v>
      </c>
      <c r="HXX29" s="170">
        <v>69.72</v>
      </c>
      <c r="HXY29" s="170">
        <f>ROUNDDOWN(HXX29*($I$10+1),2)</f>
        <v>352.08</v>
      </c>
      <c r="HXZ29" s="170">
        <f>HXW29*HXY29</f>
        <v>704.16</v>
      </c>
      <c r="HYA29" s="170" t="s">
        <v>151</v>
      </c>
      <c r="HYB29" s="170" t="s">
        <v>152</v>
      </c>
      <c r="HYC29" s="170" t="s">
        <v>153</v>
      </c>
      <c r="HYD29" s="170" t="s">
        <v>150</v>
      </c>
      <c r="HYE29" s="170">
        <v>2</v>
      </c>
      <c r="HYF29" s="170">
        <v>69.72</v>
      </c>
      <c r="HYG29" s="170">
        <f>ROUNDDOWN(HYF29*($I$10+1),2)</f>
        <v>352.08</v>
      </c>
      <c r="HYH29" s="170">
        <f>HYE29*HYG29</f>
        <v>704.16</v>
      </c>
      <c r="HYI29" s="170" t="s">
        <v>151</v>
      </c>
      <c r="HYJ29" s="170" t="s">
        <v>152</v>
      </c>
      <c r="HYK29" s="170" t="s">
        <v>153</v>
      </c>
      <c r="HYL29" s="170" t="s">
        <v>150</v>
      </c>
      <c r="HYM29" s="170">
        <v>2</v>
      </c>
      <c r="HYN29" s="170">
        <v>69.72</v>
      </c>
      <c r="HYO29" s="170">
        <f>ROUNDDOWN(HYN29*($I$10+1),2)</f>
        <v>352.08</v>
      </c>
      <c r="HYP29" s="170">
        <f>HYM29*HYO29</f>
        <v>704.16</v>
      </c>
      <c r="HYQ29" s="170" t="s">
        <v>151</v>
      </c>
      <c r="HYR29" s="170" t="s">
        <v>152</v>
      </c>
      <c r="HYS29" s="170" t="s">
        <v>153</v>
      </c>
      <c r="HYT29" s="170" t="s">
        <v>150</v>
      </c>
      <c r="HYU29" s="170">
        <v>2</v>
      </c>
      <c r="HYV29" s="170">
        <v>69.72</v>
      </c>
      <c r="HYW29" s="170">
        <f>ROUNDDOWN(HYV29*($I$10+1),2)</f>
        <v>352.08</v>
      </c>
      <c r="HYX29" s="170">
        <f>HYU29*HYW29</f>
        <v>704.16</v>
      </c>
      <c r="HYY29" s="170" t="s">
        <v>151</v>
      </c>
      <c r="HYZ29" s="170" t="s">
        <v>152</v>
      </c>
      <c r="HZA29" s="170" t="s">
        <v>153</v>
      </c>
      <c r="HZB29" s="170" t="s">
        <v>150</v>
      </c>
      <c r="HZC29" s="170">
        <v>2</v>
      </c>
      <c r="HZD29" s="170">
        <v>69.72</v>
      </c>
      <c r="HZE29" s="170">
        <f>ROUNDDOWN(HZD29*($I$10+1),2)</f>
        <v>352.08</v>
      </c>
      <c r="HZF29" s="170">
        <f>HZC29*HZE29</f>
        <v>704.16</v>
      </c>
      <c r="HZG29" s="170" t="s">
        <v>151</v>
      </c>
      <c r="HZH29" s="170" t="s">
        <v>152</v>
      </c>
      <c r="HZI29" s="170" t="s">
        <v>153</v>
      </c>
      <c r="HZJ29" s="170" t="s">
        <v>150</v>
      </c>
      <c r="HZK29" s="170">
        <v>2</v>
      </c>
      <c r="HZL29" s="170">
        <v>69.72</v>
      </c>
      <c r="HZM29" s="170">
        <f>ROUNDDOWN(HZL29*($I$10+1),2)</f>
        <v>352.08</v>
      </c>
      <c r="HZN29" s="170">
        <f>HZK29*HZM29</f>
        <v>704.16</v>
      </c>
      <c r="HZO29" s="170" t="s">
        <v>151</v>
      </c>
      <c r="HZP29" s="170" t="s">
        <v>152</v>
      </c>
      <c r="HZQ29" s="170" t="s">
        <v>153</v>
      </c>
      <c r="HZR29" s="170" t="s">
        <v>150</v>
      </c>
      <c r="HZS29" s="170">
        <v>2</v>
      </c>
      <c r="HZT29" s="170">
        <v>69.72</v>
      </c>
      <c r="HZU29" s="170">
        <f>ROUNDDOWN(HZT29*($I$10+1),2)</f>
        <v>352.08</v>
      </c>
      <c r="HZV29" s="170">
        <f>HZS29*HZU29</f>
        <v>704.16</v>
      </c>
      <c r="HZW29" s="170" t="s">
        <v>151</v>
      </c>
      <c r="HZX29" s="170" t="s">
        <v>152</v>
      </c>
      <c r="HZY29" s="170" t="s">
        <v>153</v>
      </c>
      <c r="HZZ29" s="170" t="s">
        <v>150</v>
      </c>
      <c r="IAA29" s="170">
        <v>2</v>
      </c>
      <c r="IAB29" s="170">
        <v>69.72</v>
      </c>
      <c r="IAC29" s="170">
        <f>ROUNDDOWN(IAB29*($I$10+1),2)</f>
        <v>352.08</v>
      </c>
      <c r="IAD29" s="170">
        <f>IAA29*IAC29</f>
        <v>704.16</v>
      </c>
      <c r="IAE29" s="170" t="s">
        <v>151</v>
      </c>
      <c r="IAF29" s="170" t="s">
        <v>152</v>
      </c>
      <c r="IAG29" s="170" t="s">
        <v>153</v>
      </c>
      <c r="IAH29" s="170" t="s">
        <v>150</v>
      </c>
      <c r="IAI29" s="170">
        <v>2</v>
      </c>
      <c r="IAJ29" s="170">
        <v>69.72</v>
      </c>
      <c r="IAK29" s="170">
        <f>ROUNDDOWN(IAJ29*($I$10+1),2)</f>
        <v>352.08</v>
      </c>
      <c r="IAL29" s="170">
        <f>IAI29*IAK29</f>
        <v>704.16</v>
      </c>
      <c r="IAM29" s="170" t="s">
        <v>151</v>
      </c>
      <c r="IAN29" s="170" t="s">
        <v>152</v>
      </c>
      <c r="IAO29" s="170" t="s">
        <v>153</v>
      </c>
      <c r="IAP29" s="170" t="s">
        <v>150</v>
      </c>
      <c r="IAQ29" s="170">
        <v>2</v>
      </c>
      <c r="IAR29" s="170">
        <v>69.72</v>
      </c>
      <c r="IAS29" s="170">
        <f>ROUNDDOWN(IAR29*($I$10+1),2)</f>
        <v>352.08</v>
      </c>
      <c r="IAT29" s="170">
        <f>IAQ29*IAS29</f>
        <v>704.16</v>
      </c>
      <c r="IAU29" s="170" t="s">
        <v>151</v>
      </c>
      <c r="IAV29" s="170" t="s">
        <v>152</v>
      </c>
      <c r="IAW29" s="170" t="s">
        <v>153</v>
      </c>
      <c r="IAX29" s="170" t="s">
        <v>150</v>
      </c>
      <c r="IAY29" s="170">
        <v>2</v>
      </c>
      <c r="IAZ29" s="170">
        <v>69.72</v>
      </c>
      <c r="IBA29" s="170">
        <f>ROUNDDOWN(IAZ29*($I$10+1),2)</f>
        <v>352.08</v>
      </c>
      <c r="IBB29" s="170">
        <f>IAY29*IBA29</f>
        <v>704.16</v>
      </c>
      <c r="IBC29" s="170" t="s">
        <v>151</v>
      </c>
      <c r="IBD29" s="170" t="s">
        <v>152</v>
      </c>
      <c r="IBE29" s="170" t="s">
        <v>153</v>
      </c>
      <c r="IBF29" s="170" t="s">
        <v>150</v>
      </c>
      <c r="IBG29" s="170">
        <v>2</v>
      </c>
      <c r="IBH29" s="170">
        <v>69.72</v>
      </c>
      <c r="IBI29" s="170">
        <f>ROUNDDOWN(IBH29*($I$10+1),2)</f>
        <v>352.08</v>
      </c>
      <c r="IBJ29" s="170">
        <f>IBG29*IBI29</f>
        <v>704.16</v>
      </c>
      <c r="IBK29" s="170" t="s">
        <v>151</v>
      </c>
      <c r="IBL29" s="170" t="s">
        <v>152</v>
      </c>
      <c r="IBM29" s="170" t="s">
        <v>153</v>
      </c>
      <c r="IBN29" s="170" t="s">
        <v>150</v>
      </c>
      <c r="IBO29" s="170">
        <v>2</v>
      </c>
      <c r="IBP29" s="170">
        <v>69.72</v>
      </c>
      <c r="IBQ29" s="170">
        <f>ROUNDDOWN(IBP29*($I$10+1),2)</f>
        <v>352.08</v>
      </c>
      <c r="IBR29" s="170">
        <f>IBO29*IBQ29</f>
        <v>704.16</v>
      </c>
      <c r="IBS29" s="170" t="s">
        <v>151</v>
      </c>
      <c r="IBT29" s="170" t="s">
        <v>152</v>
      </c>
      <c r="IBU29" s="170" t="s">
        <v>153</v>
      </c>
      <c r="IBV29" s="170" t="s">
        <v>150</v>
      </c>
      <c r="IBW29" s="170">
        <v>2</v>
      </c>
      <c r="IBX29" s="170">
        <v>69.72</v>
      </c>
      <c r="IBY29" s="170">
        <f>ROUNDDOWN(IBX29*($I$10+1),2)</f>
        <v>352.08</v>
      </c>
      <c r="IBZ29" s="170">
        <f>IBW29*IBY29</f>
        <v>704.16</v>
      </c>
      <c r="ICA29" s="170" t="s">
        <v>151</v>
      </c>
      <c r="ICB29" s="170" t="s">
        <v>152</v>
      </c>
      <c r="ICC29" s="170" t="s">
        <v>153</v>
      </c>
      <c r="ICD29" s="170" t="s">
        <v>150</v>
      </c>
      <c r="ICE29" s="170">
        <v>2</v>
      </c>
      <c r="ICF29" s="170">
        <v>69.72</v>
      </c>
      <c r="ICG29" s="170">
        <f>ROUNDDOWN(ICF29*($I$10+1),2)</f>
        <v>352.08</v>
      </c>
      <c r="ICH29" s="170">
        <f>ICE29*ICG29</f>
        <v>704.16</v>
      </c>
      <c r="ICI29" s="170" t="s">
        <v>151</v>
      </c>
      <c r="ICJ29" s="170" t="s">
        <v>152</v>
      </c>
      <c r="ICK29" s="170" t="s">
        <v>153</v>
      </c>
      <c r="ICL29" s="170" t="s">
        <v>150</v>
      </c>
      <c r="ICM29" s="170">
        <v>2</v>
      </c>
      <c r="ICN29" s="170">
        <v>69.72</v>
      </c>
      <c r="ICO29" s="170">
        <f>ROUNDDOWN(ICN29*($I$10+1),2)</f>
        <v>352.08</v>
      </c>
      <c r="ICP29" s="170">
        <f>ICM29*ICO29</f>
        <v>704.16</v>
      </c>
      <c r="ICQ29" s="170" t="s">
        <v>151</v>
      </c>
      <c r="ICR29" s="170" t="s">
        <v>152</v>
      </c>
      <c r="ICS29" s="170" t="s">
        <v>153</v>
      </c>
      <c r="ICT29" s="170" t="s">
        <v>150</v>
      </c>
      <c r="ICU29" s="170">
        <v>2</v>
      </c>
      <c r="ICV29" s="170">
        <v>69.72</v>
      </c>
      <c r="ICW29" s="170">
        <f>ROUNDDOWN(ICV29*($I$10+1),2)</f>
        <v>352.08</v>
      </c>
      <c r="ICX29" s="170">
        <f>ICU29*ICW29</f>
        <v>704.16</v>
      </c>
      <c r="ICY29" s="170" t="s">
        <v>151</v>
      </c>
      <c r="ICZ29" s="170" t="s">
        <v>152</v>
      </c>
      <c r="IDA29" s="170" t="s">
        <v>153</v>
      </c>
      <c r="IDB29" s="170" t="s">
        <v>150</v>
      </c>
      <c r="IDC29" s="170">
        <v>2</v>
      </c>
      <c r="IDD29" s="170">
        <v>69.72</v>
      </c>
      <c r="IDE29" s="170">
        <f>ROUNDDOWN(IDD29*($I$10+1),2)</f>
        <v>352.08</v>
      </c>
      <c r="IDF29" s="170">
        <f>IDC29*IDE29</f>
        <v>704.16</v>
      </c>
      <c r="IDG29" s="170" t="s">
        <v>151</v>
      </c>
      <c r="IDH29" s="170" t="s">
        <v>152</v>
      </c>
      <c r="IDI29" s="170" t="s">
        <v>153</v>
      </c>
      <c r="IDJ29" s="170" t="s">
        <v>150</v>
      </c>
      <c r="IDK29" s="170">
        <v>2</v>
      </c>
      <c r="IDL29" s="170">
        <v>69.72</v>
      </c>
      <c r="IDM29" s="170">
        <f>ROUNDDOWN(IDL29*($I$10+1),2)</f>
        <v>352.08</v>
      </c>
      <c r="IDN29" s="170">
        <f>IDK29*IDM29</f>
        <v>704.16</v>
      </c>
      <c r="IDO29" s="170" t="s">
        <v>151</v>
      </c>
      <c r="IDP29" s="170" t="s">
        <v>152</v>
      </c>
      <c r="IDQ29" s="170" t="s">
        <v>153</v>
      </c>
      <c r="IDR29" s="170" t="s">
        <v>150</v>
      </c>
      <c r="IDS29" s="170">
        <v>2</v>
      </c>
      <c r="IDT29" s="170">
        <v>69.72</v>
      </c>
      <c r="IDU29" s="170">
        <f>ROUNDDOWN(IDT29*($I$10+1),2)</f>
        <v>352.08</v>
      </c>
      <c r="IDV29" s="170">
        <f>IDS29*IDU29</f>
        <v>704.16</v>
      </c>
      <c r="IDW29" s="170" t="s">
        <v>151</v>
      </c>
      <c r="IDX29" s="170" t="s">
        <v>152</v>
      </c>
      <c r="IDY29" s="170" t="s">
        <v>153</v>
      </c>
      <c r="IDZ29" s="170" t="s">
        <v>150</v>
      </c>
      <c r="IEA29" s="170">
        <v>2</v>
      </c>
      <c r="IEB29" s="170">
        <v>69.72</v>
      </c>
      <c r="IEC29" s="170">
        <f>ROUNDDOWN(IEB29*($I$10+1),2)</f>
        <v>352.08</v>
      </c>
      <c r="IED29" s="170">
        <f>IEA29*IEC29</f>
        <v>704.16</v>
      </c>
      <c r="IEE29" s="170" t="s">
        <v>151</v>
      </c>
      <c r="IEF29" s="170" t="s">
        <v>152</v>
      </c>
      <c r="IEG29" s="170" t="s">
        <v>153</v>
      </c>
      <c r="IEH29" s="170" t="s">
        <v>150</v>
      </c>
      <c r="IEI29" s="170">
        <v>2</v>
      </c>
      <c r="IEJ29" s="170">
        <v>69.72</v>
      </c>
      <c r="IEK29" s="170">
        <f>ROUNDDOWN(IEJ29*($I$10+1),2)</f>
        <v>352.08</v>
      </c>
      <c r="IEL29" s="170">
        <f>IEI29*IEK29</f>
        <v>704.16</v>
      </c>
      <c r="IEM29" s="170" t="s">
        <v>151</v>
      </c>
      <c r="IEN29" s="170" t="s">
        <v>152</v>
      </c>
      <c r="IEO29" s="170" t="s">
        <v>153</v>
      </c>
      <c r="IEP29" s="170" t="s">
        <v>150</v>
      </c>
      <c r="IEQ29" s="170">
        <v>2</v>
      </c>
      <c r="IER29" s="170">
        <v>69.72</v>
      </c>
      <c r="IES29" s="170">
        <f>ROUNDDOWN(IER29*($I$10+1),2)</f>
        <v>352.08</v>
      </c>
      <c r="IET29" s="170">
        <f>IEQ29*IES29</f>
        <v>704.16</v>
      </c>
      <c r="IEU29" s="170" t="s">
        <v>151</v>
      </c>
      <c r="IEV29" s="170" t="s">
        <v>152</v>
      </c>
      <c r="IEW29" s="170" t="s">
        <v>153</v>
      </c>
      <c r="IEX29" s="170" t="s">
        <v>150</v>
      </c>
      <c r="IEY29" s="170">
        <v>2</v>
      </c>
      <c r="IEZ29" s="170">
        <v>69.72</v>
      </c>
      <c r="IFA29" s="170">
        <f>ROUNDDOWN(IEZ29*($I$10+1),2)</f>
        <v>352.08</v>
      </c>
      <c r="IFB29" s="170">
        <f>IEY29*IFA29</f>
        <v>704.16</v>
      </c>
      <c r="IFC29" s="170" t="s">
        <v>151</v>
      </c>
      <c r="IFD29" s="170" t="s">
        <v>152</v>
      </c>
      <c r="IFE29" s="170" t="s">
        <v>153</v>
      </c>
      <c r="IFF29" s="170" t="s">
        <v>150</v>
      </c>
      <c r="IFG29" s="170">
        <v>2</v>
      </c>
      <c r="IFH29" s="170">
        <v>69.72</v>
      </c>
      <c r="IFI29" s="170">
        <f>ROUNDDOWN(IFH29*($I$10+1),2)</f>
        <v>352.08</v>
      </c>
      <c r="IFJ29" s="170">
        <f>IFG29*IFI29</f>
        <v>704.16</v>
      </c>
      <c r="IFK29" s="170" t="s">
        <v>151</v>
      </c>
      <c r="IFL29" s="170" t="s">
        <v>152</v>
      </c>
      <c r="IFM29" s="170" t="s">
        <v>153</v>
      </c>
      <c r="IFN29" s="170" t="s">
        <v>150</v>
      </c>
      <c r="IFO29" s="170">
        <v>2</v>
      </c>
      <c r="IFP29" s="170">
        <v>69.72</v>
      </c>
      <c r="IFQ29" s="170">
        <f>ROUNDDOWN(IFP29*($I$10+1),2)</f>
        <v>352.08</v>
      </c>
      <c r="IFR29" s="170">
        <f>IFO29*IFQ29</f>
        <v>704.16</v>
      </c>
      <c r="IFS29" s="170" t="s">
        <v>151</v>
      </c>
      <c r="IFT29" s="170" t="s">
        <v>152</v>
      </c>
      <c r="IFU29" s="170" t="s">
        <v>153</v>
      </c>
      <c r="IFV29" s="170" t="s">
        <v>150</v>
      </c>
      <c r="IFW29" s="170">
        <v>2</v>
      </c>
      <c r="IFX29" s="170">
        <v>69.72</v>
      </c>
      <c r="IFY29" s="170">
        <f>ROUNDDOWN(IFX29*($I$10+1),2)</f>
        <v>352.08</v>
      </c>
      <c r="IFZ29" s="170">
        <f>IFW29*IFY29</f>
        <v>704.16</v>
      </c>
      <c r="IGA29" s="170" t="s">
        <v>151</v>
      </c>
      <c r="IGB29" s="170" t="s">
        <v>152</v>
      </c>
      <c r="IGC29" s="170" t="s">
        <v>153</v>
      </c>
      <c r="IGD29" s="170" t="s">
        <v>150</v>
      </c>
      <c r="IGE29" s="170">
        <v>2</v>
      </c>
      <c r="IGF29" s="170">
        <v>69.72</v>
      </c>
      <c r="IGG29" s="170">
        <f>ROUNDDOWN(IGF29*($I$10+1),2)</f>
        <v>352.08</v>
      </c>
      <c r="IGH29" s="170">
        <f>IGE29*IGG29</f>
        <v>704.16</v>
      </c>
      <c r="IGI29" s="170" t="s">
        <v>151</v>
      </c>
      <c r="IGJ29" s="170" t="s">
        <v>152</v>
      </c>
      <c r="IGK29" s="170" t="s">
        <v>153</v>
      </c>
      <c r="IGL29" s="170" t="s">
        <v>150</v>
      </c>
      <c r="IGM29" s="170">
        <v>2</v>
      </c>
      <c r="IGN29" s="170">
        <v>69.72</v>
      </c>
      <c r="IGO29" s="170">
        <f>ROUNDDOWN(IGN29*($I$10+1),2)</f>
        <v>352.08</v>
      </c>
      <c r="IGP29" s="170">
        <f>IGM29*IGO29</f>
        <v>704.16</v>
      </c>
      <c r="IGQ29" s="170" t="s">
        <v>151</v>
      </c>
      <c r="IGR29" s="170" t="s">
        <v>152</v>
      </c>
      <c r="IGS29" s="170" t="s">
        <v>153</v>
      </c>
      <c r="IGT29" s="170" t="s">
        <v>150</v>
      </c>
      <c r="IGU29" s="170">
        <v>2</v>
      </c>
      <c r="IGV29" s="170">
        <v>69.72</v>
      </c>
      <c r="IGW29" s="170">
        <f>ROUNDDOWN(IGV29*($I$10+1),2)</f>
        <v>352.08</v>
      </c>
      <c r="IGX29" s="170">
        <f>IGU29*IGW29</f>
        <v>704.16</v>
      </c>
      <c r="IGY29" s="170" t="s">
        <v>151</v>
      </c>
      <c r="IGZ29" s="170" t="s">
        <v>152</v>
      </c>
      <c r="IHA29" s="170" t="s">
        <v>153</v>
      </c>
      <c r="IHB29" s="170" t="s">
        <v>150</v>
      </c>
      <c r="IHC29" s="170">
        <v>2</v>
      </c>
      <c r="IHD29" s="170">
        <v>69.72</v>
      </c>
      <c r="IHE29" s="170">
        <f>ROUNDDOWN(IHD29*($I$10+1),2)</f>
        <v>352.08</v>
      </c>
      <c r="IHF29" s="170">
        <f>IHC29*IHE29</f>
        <v>704.16</v>
      </c>
      <c r="IHG29" s="170" t="s">
        <v>151</v>
      </c>
      <c r="IHH29" s="170" t="s">
        <v>152</v>
      </c>
      <c r="IHI29" s="170" t="s">
        <v>153</v>
      </c>
      <c r="IHJ29" s="170" t="s">
        <v>150</v>
      </c>
      <c r="IHK29" s="170">
        <v>2</v>
      </c>
      <c r="IHL29" s="170">
        <v>69.72</v>
      </c>
      <c r="IHM29" s="170">
        <f>ROUNDDOWN(IHL29*($I$10+1),2)</f>
        <v>352.08</v>
      </c>
      <c r="IHN29" s="170">
        <f>IHK29*IHM29</f>
        <v>704.16</v>
      </c>
      <c r="IHO29" s="170" t="s">
        <v>151</v>
      </c>
      <c r="IHP29" s="170" t="s">
        <v>152</v>
      </c>
      <c r="IHQ29" s="170" t="s">
        <v>153</v>
      </c>
      <c r="IHR29" s="170" t="s">
        <v>150</v>
      </c>
      <c r="IHS29" s="170">
        <v>2</v>
      </c>
      <c r="IHT29" s="170">
        <v>69.72</v>
      </c>
      <c r="IHU29" s="170">
        <f>ROUNDDOWN(IHT29*($I$10+1),2)</f>
        <v>352.08</v>
      </c>
      <c r="IHV29" s="170">
        <f>IHS29*IHU29</f>
        <v>704.16</v>
      </c>
      <c r="IHW29" s="170" t="s">
        <v>151</v>
      </c>
      <c r="IHX29" s="170" t="s">
        <v>152</v>
      </c>
      <c r="IHY29" s="170" t="s">
        <v>153</v>
      </c>
      <c r="IHZ29" s="170" t="s">
        <v>150</v>
      </c>
      <c r="IIA29" s="170">
        <v>2</v>
      </c>
      <c r="IIB29" s="170">
        <v>69.72</v>
      </c>
      <c r="IIC29" s="170">
        <f>ROUNDDOWN(IIB29*($I$10+1),2)</f>
        <v>352.08</v>
      </c>
      <c r="IID29" s="170">
        <f>IIA29*IIC29</f>
        <v>704.16</v>
      </c>
      <c r="IIE29" s="170" t="s">
        <v>151</v>
      </c>
      <c r="IIF29" s="170" t="s">
        <v>152</v>
      </c>
      <c r="IIG29" s="170" t="s">
        <v>153</v>
      </c>
      <c r="IIH29" s="170" t="s">
        <v>150</v>
      </c>
      <c r="III29" s="170">
        <v>2</v>
      </c>
      <c r="IIJ29" s="170">
        <v>69.72</v>
      </c>
      <c r="IIK29" s="170">
        <f>ROUNDDOWN(IIJ29*($I$10+1),2)</f>
        <v>352.08</v>
      </c>
      <c r="IIL29" s="170">
        <f>III29*IIK29</f>
        <v>704.16</v>
      </c>
      <c r="IIM29" s="170" t="s">
        <v>151</v>
      </c>
      <c r="IIN29" s="170" t="s">
        <v>152</v>
      </c>
      <c r="IIO29" s="170" t="s">
        <v>153</v>
      </c>
      <c r="IIP29" s="170" t="s">
        <v>150</v>
      </c>
      <c r="IIQ29" s="170">
        <v>2</v>
      </c>
      <c r="IIR29" s="170">
        <v>69.72</v>
      </c>
      <c r="IIS29" s="170">
        <f>ROUNDDOWN(IIR29*($I$10+1),2)</f>
        <v>352.08</v>
      </c>
      <c r="IIT29" s="170">
        <f>IIQ29*IIS29</f>
        <v>704.16</v>
      </c>
      <c r="IIU29" s="170" t="s">
        <v>151</v>
      </c>
      <c r="IIV29" s="170" t="s">
        <v>152</v>
      </c>
      <c r="IIW29" s="170" t="s">
        <v>153</v>
      </c>
      <c r="IIX29" s="170" t="s">
        <v>150</v>
      </c>
      <c r="IIY29" s="170">
        <v>2</v>
      </c>
      <c r="IIZ29" s="170">
        <v>69.72</v>
      </c>
      <c r="IJA29" s="170">
        <f>ROUNDDOWN(IIZ29*($I$10+1),2)</f>
        <v>352.08</v>
      </c>
      <c r="IJB29" s="170">
        <f>IIY29*IJA29</f>
        <v>704.16</v>
      </c>
      <c r="IJC29" s="170" t="s">
        <v>151</v>
      </c>
      <c r="IJD29" s="170" t="s">
        <v>152</v>
      </c>
      <c r="IJE29" s="170" t="s">
        <v>153</v>
      </c>
      <c r="IJF29" s="170" t="s">
        <v>150</v>
      </c>
      <c r="IJG29" s="170">
        <v>2</v>
      </c>
      <c r="IJH29" s="170">
        <v>69.72</v>
      </c>
      <c r="IJI29" s="170">
        <f>ROUNDDOWN(IJH29*($I$10+1),2)</f>
        <v>352.08</v>
      </c>
      <c r="IJJ29" s="170">
        <f>IJG29*IJI29</f>
        <v>704.16</v>
      </c>
      <c r="IJK29" s="170" t="s">
        <v>151</v>
      </c>
      <c r="IJL29" s="170" t="s">
        <v>152</v>
      </c>
      <c r="IJM29" s="170" t="s">
        <v>153</v>
      </c>
      <c r="IJN29" s="170" t="s">
        <v>150</v>
      </c>
      <c r="IJO29" s="170">
        <v>2</v>
      </c>
      <c r="IJP29" s="170">
        <v>69.72</v>
      </c>
      <c r="IJQ29" s="170">
        <f>ROUNDDOWN(IJP29*($I$10+1),2)</f>
        <v>352.08</v>
      </c>
      <c r="IJR29" s="170">
        <f>IJO29*IJQ29</f>
        <v>704.16</v>
      </c>
      <c r="IJS29" s="170" t="s">
        <v>151</v>
      </c>
      <c r="IJT29" s="170" t="s">
        <v>152</v>
      </c>
      <c r="IJU29" s="170" t="s">
        <v>153</v>
      </c>
      <c r="IJV29" s="170" t="s">
        <v>150</v>
      </c>
      <c r="IJW29" s="170">
        <v>2</v>
      </c>
      <c r="IJX29" s="170">
        <v>69.72</v>
      </c>
      <c r="IJY29" s="170">
        <f>ROUNDDOWN(IJX29*($I$10+1),2)</f>
        <v>352.08</v>
      </c>
      <c r="IJZ29" s="170">
        <f>IJW29*IJY29</f>
        <v>704.16</v>
      </c>
      <c r="IKA29" s="170" t="s">
        <v>151</v>
      </c>
      <c r="IKB29" s="170" t="s">
        <v>152</v>
      </c>
      <c r="IKC29" s="170" t="s">
        <v>153</v>
      </c>
      <c r="IKD29" s="170" t="s">
        <v>150</v>
      </c>
      <c r="IKE29" s="170">
        <v>2</v>
      </c>
      <c r="IKF29" s="170">
        <v>69.72</v>
      </c>
      <c r="IKG29" s="170">
        <f>ROUNDDOWN(IKF29*($I$10+1),2)</f>
        <v>352.08</v>
      </c>
      <c r="IKH29" s="170">
        <f>IKE29*IKG29</f>
        <v>704.16</v>
      </c>
      <c r="IKI29" s="170" t="s">
        <v>151</v>
      </c>
      <c r="IKJ29" s="170" t="s">
        <v>152</v>
      </c>
      <c r="IKK29" s="170" t="s">
        <v>153</v>
      </c>
      <c r="IKL29" s="170" t="s">
        <v>150</v>
      </c>
      <c r="IKM29" s="170">
        <v>2</v>
      </c>
      <c r="IKN29" s="170">
        <v>69.72</v>
      </c>
      <c r="IKO29" s="170">
        <f>ROUNDDOWN(IKN29*($I$10+1),2)</f>
        <v>352.08</v>
      </c>
      <c r="IKP29" s="170">
        <f>IKM29*IKO29</f>
        <v>704.16</v>
      </c>
      <c r="IKQ29" s="170" t="s">
        <v>151</v>
      </c>
      <c r="IKR29" s="170" t="s">
        <v>152</v>
      </c>
      <c r="IKS29" s="170" t="s">
        <v>153</v>
      </c>
      <c r="IKT29" s="170" t="s">
        <v>150</v>
      </c>
      <c r="IKU29" s="170">
        <v>2</v>
      </c>
      <c r="IKV29" s="170">
        <v>69.72</v>
      </c>
      <c r="IKW29" s="170">
        <f>ROUNDDOWN(IKV29*($I$10+1),2)</f>
        <v>352.08</v>
      </c>
      <c r="IKX29" s="170">
        <f>IKU29*IKW29</f>
        <v>704.16</v>
      </c>
      <c r="IKY29" s="170" t="s">
        <v>151</v>
      </c>
      <c r="IKZ29" s="170" t="s">
        <v>152</v>
      </c>
      <c r="ILA29" s="170" t="s">
        <v>153</v>
      </c>
      <c r="ILB29" s="170" t="s">
        <v>150</v>
      </c>
      <c r="ILC29" s="170">
        <v>2</v>
      </c>
      <c r="ILD29" s="170">
        <v>69.72</v>
      </c>
      <c r="ILE29" s="170">
        <f>ROUNDDOWN(ILD29*($I$10+1),2)</f>
        <v>352.08</v>
      </c>
      <c r="ILF29" s="170">
        <f>ILC29*ILE29</f>
        <v>704.16</v>
      </c>
      <c r="ILG29" s="170" t="s">
        <v>151</v>
      </c>
      <c r="ILH29" s="170" t="s">
        <v>152</v>
      </c>
      <c r="ILI29" s="170" t="s">
        <v>153</v>
      </c>
      <c r="ILJ29" s="170" t="s">
        <v>150</v>
      </c>
      <c r="ILK29" s="170">
        <v>2</v>
      </c>
      <c r="ILL29" s="170">
        <v>69.72</v>
      </c>
      <c r="ILM29" s="170">
        <f>ROUNDDOWN(ILL29*($I$10+1),2)</f>
        <v>352.08</v>
      </c>
      <c r="ILN29" s="170">
        <f>ILK29*ILM29</f>
        <v>704.16</v>
      </c>
      <c r="ILO29" s="170" t="s">
        <v>151</v>
      </c>
      <c r="ILP29" s="170" t="s">
        <v>152</v>
      </c>
      <c r="ILQ29" s="170" t="s">
        <v>153</v>
      </c>
      <c r="ILR29" s="170" t="s">
        <v>150</v>
      </c>
      <c r="ILS29" s="170">
        <v>2</v>
      </c>
      <c r="ILT29" s="170">
        <v>69.72</v>
      </c>
      <c r="ILU29" s="170">
        <f>ROUNDDOWN(ILT29*($I$10+1),2)</f>
        <v>352.08</v>
      </c>
      <c r="ILV29" s="170">
        <f>ILS29*ILU29</f>
        <v>704.16</v>
      </c>
      <c r="ILW29" s="170" t="s">
        <v>151</v>
      </c>
      <c r="ILX29" s="170" t="s">
        <v>152</v>
      </c>
      <c r="ILY29" s="170" t="s">
        <v>153</v>
      </c>
      <c r="ILZ29" s="170" t="s">
        <v>150</v>
      </c>
      <c r="IMA29" s="170">
        <v>2</v>
      </c>
      <c r="IMB29" s="170">
        <v>69.72</v>
      </c>
      <c r="IMC29" s="170">
        <f>ROUNDDOWN(IMB29*($I$10+1),2)</f>
        <v>352.08</v>
      </c>
      <c r="IMD29" s="170">
        <f>IMA29*IMC29</f>
        <v>704.16</v>
      </c>
      <c r="IME29" s="170" t="s">
        <v>151</v>
      </c>
      <c r="IMF29" s="170" t="s">
        <v>152</v>
      </c>
      <c r="IMG29" s="170" t="s">
        <v>153</v>
      </c>
      <c r="IMH29" s="170" t="s">
        <v>150</v>
      </c>
      <c r="IMI29" s="170">
        <v>2</v>
      </c>
      <c r="IMJ29" s="170">
        <v>69.72</v>
      </c>
      <c r="IMK29" s="170">
        <f>ROUNDDOWN(IMJ29*($I$10+1),2)</f>
        <v>352.08</v>
      </c>
      <c r="IML29" s="170">
        <f>IMI29*IMK29</f>
        <v>704.16</v>
      </c>
      <c r="IMM29" s="170" t="s">
        <v>151</v>
      </c>
      <c r="IMN29" s="170" t="s">
        <v>152</v>
      </c>
      <c r="IMO29" s="170" t="s">
        <v>153</v>
      </c>
      <c r="IMP29" s="170" t="s">
        <v>150</v>
      </c>
      <c r="IMQ29" s="170">
        <v>2</v>
      </c>
      <c r="IMR29" s="170">
        <v>69.72</v>
      </c>
      <c r="IMS29" s="170">
        <f>ROUNDDOWN(IMR29*($I$10+1),2)</f>
        <v>352.08</v>
      </c>
      <c r="IMT29" s="170">
        <f>IMQ29*IMS29</f>
        <v>704.16</v>
      </c>
      <c r="IMU29" s="170" t="s">
        <v>151</v>
      </c>
      <c r="IMV29" s="170" t="s">
        <v>152</v>
      </c>
      <c r="IMW29" s="170" t="s">
        <v>153</v>
      </c>
      <c r="IMX29" s="170" t="s">
        <v>150</v>
      </c>
      <c r="IMY29" s="170">
        <v>2</v>
      </c>
      <c r="IMZ29" s="170">
        <v>69.72</v>
      </c>
      <c r="INA29" s="170">
        <f>ROUNDDOWN(IMZ29*($I$10+1),2)</f>
        <v>352.08</v>
      </c>
      <c r="INB29" s="170">
        <f>IMY29*INA29</f>
        <v>704.16</v>
      </c>
      <c r="INC29" s="170" t="s">
        <v>151</v>
      </c>
      <c r="IND29" s="170" t="s">
        <v>152</v>
      </c>
      <c r="INE29" s="170" t="s">
        <v>153</v>
      </c>
      <c r="INF29" s="170" t="s">
        <v>150</v>
      </c>
      <c r="ING29" s="170">
        <v>2</v>
      </c>
      <c r="INH29" s="170">
        <v>69.72</v>
      </c>
      <c r="INI29" s="170">
        <f>ROUNDDOWN(INH29*($I$10+1),2)</f>
        <v>352.08</v>
      </c>
      <c r="INJ29" s="170">
        <f>ING29*INI29</f>
        <v>704.16</v>
      </c>
      <c r="INK29" s="170" t="s">
        <v>151</v>
      </c>
      <c r="INL29" s="170" t="s">
        <v>152</v>
      </c>
      <c r="INM29" s="170" t="s">
        <v>153</v>
      </c>
      <c r="INN29" s="170" t="s">
        <v>150</v>
      </c>
      <c r="INO29" s="170">
        <v>2</v>
      </c>
      <c r="INP29" s="170">
        <v>69.72</v>
      </c>
      <c r="INQ29" s="170">
        <f>ROUNDDOWN(INP29*($I$10+1),2)</f>
        <v>352.08</v>
      </c>
      <c r="INR29" s="170">
        <f>INO29*INQ29</f>
        <v>704.16</v>
      </c>
      <c r="INS29" s="170" t="s">
        <v>151</v>
      </c>
      <c r="INT29" s="170" t="s">
        <v>152</v>
      </c>
      <c r="INU29" s="170" t="s">
        <v>153</v>
      </c>
      <c r="INV29" s="170" t="s">
        <v>150</v>
      </c>
      <c r="INW29" s="170">
        <v>2</v>
      </c>
      <c r="INX29" s="170">
        <v>69.72</v>
      </c>
      <c r="INY29" s="170">
        <f>ROUNDDOWN(INX29*($I$10+1),2)</f>
        <v>352.08</v>
      </c>
      <c r="INZ29" s="170">
        <f>INW29*INY29</f>
        <v>704.16</v>
      </c>
      <c r="IOA29" s="170" t="s">
        <v>151</v>
      </c>
      <c r="IOB29" s="170" t="s">
        <v>152</v>
      </c>
      <c r="IOC29" s="170" t="s">
        <v>153</v>
      </c>
      <c r="IOD29" s="170" t="s">
        <v>150</v>
      </c>
      <c r="IOE29" s="170">
        <v>2</v>
      </c>
      <c r="IOF29" s="170">
        <v>69.72</v>
      </c>
      <c r="IOG29" s="170">
        <f>ROUNDDOWN(IOF29*($I$10+1),2)</f>
        <v>352.08</v>
      </c>
      <c r="IOH29" s="170">
        <f>IOE29*IOG29</f>
        <v>704.16</v>
      </c>
      <c r="IOI29" s="170" t="s">
        <v>151</v>
      </c>
      <c r="IOJ29" s="170" t="s">
        <v>152</v>
      </c>
      <c r="IOK29" s="170" t="s">
        <v>153</v>
      </c>
      <c r="IOL29" s="170" t="s">
        <v>150</v>
      </c>
      <c r="IOM29" s="170">
        <v>2</v>
      </c>
      <c r="ION29" s="170">
        <v>69.72</v>
      </c>
      <c r="IOO29" s="170">
        <f>ROUNDDOWN(ION29*($I$10+1),2)</f>
        <v>352.08</v>
      </c>
      <c r="IOP29" s="170">
        <f>IOM29*IOO29</f>
        <v>704.16</v>
      </c>
      <c r="IOQ29" s="170" t="s">
        <v>151</v>
      </c>
      <c r="IOR29" s="170" t="s">
        <v>152</v>
      </c>
      <c r="IOS29" s="170" t="s">
        <v>153</v>
      </c>
      <c r="IOT29" s="170" t="s">
        <v>150</v>
      </c>
      <c r="IOU29" s="170">
        <v>2</v>
      </c>
      <c r="IOV29" s="170">
        <v>69.72</v>
      </c>
      <c r="IOW29" s="170">
        <f>ROUNDDOWN(IOV29*($I$10+1),2)</f>
        <v>352.08</v>
      </c>
      <c r="IOX29" s="170">
        <f>IOU29*IOW29</f>
        <v>704.16</v>
      </c>
      <c r="IOY29" s="170" t="s">
        <v>151</v>
      </c>
      <c r="IOZ29" s="170" t="s">
        <v>152</v>
      </c>
      <c r="IPA29" s="170" t="s">
        <v>153</v>
      </c>
      <c r="IPB29" s="170" t="s">
        <v>150</v>
      </c>
      <c r="IPC29" s="170">
        <v>2</v>
      </c>
      <c r="IPD29" s="170">
        <v>69.72</v>
      </c>
      <c r="IPE29" s="170">
        <f>ROUNDDOWN(IPD29*($I$10+1),2)</f>
        <v>352.08</v>
      </c>
      <c r="IPF29" s="170">
        <f>IPC29*IPE29</f>
        <v>704.16</v>
      </c>
      <c r="IPG29" s="170" t="s">
        <v>151</v>
      </c>
      <c r="IPH29" s="170" t="s">
        <v>152</v>
      </c>
      <c r="IPI29" s="170" t="s">
        <v>153</v>
      </c>
      <c r="IPJ29" s="170" t="s">
        <v>150</v>
      </c>
      <c r="IPK29" s="170">
        <v>2</v>
      </c>
      <c r="IPL29" s="170">
        <v>69.72</v>
      </c>
      <c r="IPM29" s="170">
        <f>ROUNDDOWN(IPL29*($I$10+1),2)</f>
        <v>352.08</v>
      </c>
      <c r="IPN29" s="170">
        <f>IPK29*IPM29</f>
        <v>704.16</v>
      </c>
      <c r="IPO29" s="170" t="s">
        <v>151</v>
      </c>
      <c r="IPP29" s="170" t="s">
        <v>152</v>
      </c>
      <c r="IPQ29" s="170" t="s">
        <v>153</v>
      </c>
      <c r="IPR29" s="170" t="s">
        <v>150</v>
      </c>
      <c r="IPS29" s="170">
        <v>2</v>
      </c>
      <c r="IPT29" s="170">
        <v>69.72</v>
      </c>
      <c r="IPU29" s="170">
        <f>ROUNDDOWN(IPT29*($I$10+1),2)</f>
        <v>352.08</v>
      </c>
      <c r="IPV29" s="170">
        <f>IPS29*IPU29</f>
        <v>704.16</v>
      </c>
      <c r="IPW29" s="170" t="s">
        <v>151</v>
      </c>
      <c r="IPX29" s="170" t="s">
        <v>152</v>
      </c>
      <c r="IPY29" s="170" t="s">
        <v>153</v>
      </c>
      <c r="IPZ29" s="170" t="s">
        <v>150</v>
      </c>
      <c r="IQA29" s="170">
        <v>2</v>
      </c>
      <c r="IQB29" s="170">
        <v>69.72</v>
      </c>
      <c r="IQC29" s="170">
        <f>ROUNDDOWN(IQB29*($I$10+1),2)</f>
        <v>352.08</v>
      </c>
      <c r="IQD29" s="170">
        <f>IQA29*IQC29</f>
        <v>704.16</v>
      </c>
      <c r="IQE29" s="170" t="s">
        <v>151</v>
      </c>
      <c r="IQF29" s="170" t="s">
        <v>152</v>
      </c>
      <c r="IQG29" s="170" t="s">
        <v>153</v>
      </c>
      <c r="IQH29" s="170" t="s">
        <v>150</v>
      </c>
      <c r="IQI29" s="170">
        <v>2</v>
      </c>
      <c r="IQJ29" s="170">
        <v>69.72</v>
      </c>
      <c r="IQK29" s="170">
        <f>ROUNDDOWN(IQJ29*($I$10+1),2)</f>
        <v>352.08</v>
      </c>
      <c r="IQL29" s="170">
        <f>IQI29*IQK29</f>
        <v>704.16</v>
      </c>
      <c r="IQM29" s="170" t="s">
        <v>151</v>
      </c>
      <c r="IQN29" s="170" t="s">
        <v>152</v>
      </c>
      <c r="IQO29" s="170" t="s">
        <v>153</v>
      </c>
      <c r="IQP29" s="170" t="s">
        <v>150</v>
      </c>
      <c r="IQQ29" s="170">
        <v>2</v>
      </c>
      <c r="IQR29" s="170">
        <v>69.72</v>
      </c>
      <c r="IQS29" s="170">
        <f>ROUNDDOWN(IQR29*($I$10+1),2)</f>
        <v>352.08</v>
      </c>
      <c r="IQT29" s="170">
        <f>IQQ29*IQS29</f>
        <v>704.16</v>
      </c>
      <c r="IQU29" s="170" t="s">
        <v>151</v>
      </c>
      <c r="IQV29" s="170" t="s">
        <v>152</v>
      </c>
      <c r="IQW29" s="170" t="s">
        <v>153</v>
      </c>
      <c r="IQX29" s="170" t="s">
        <v>150</v>
      </c>
      <c r="IQY29" s="170">
        <v>2</v>
      </c>
      <c r="IQZ29" s="170">
        <v>69.72</v>
      </c>
      <c r="IRA29" s="170">
        <f>ROUNDDOWN(IQZ29*($I$10+1),2)</f>
        <v>352.08</v>
      </c>
      <c r="IRB29" s="170">
        <f>IQY29*IRA29</f>
        <v>704.16</v>
      </c>
      <c r="IRC29" s="170" t="s">
        <v>151</v>
      </c>
      <c r="IRD29" s="170" t="s">
        <v>152</v>
      </c>
      <c r="IRE29" s="170" t="s">
        <v>153</v>
      </c>
      <c r="IRF29" s="170" t="s">
        <v>150</v>
      </c>
      <c r="IRG29" s="170">
        <v>2</v>
      </c>
      <c r="IRH29" s="170">
        <v>69.72</v>
      </c>
      <c r="IRI29" s="170">
        <f>ROUNDDOWN(IRH29*($I$10+1),2)</f>
        <v>352.08</v>
      </c>
      <c r="IRJ29" s="170">
        <f>IRG29*IRI29</f>
        <v>704.16</v>
      </c>
      <c r="IRK29" s="170" t="s">
        <v>151</v>
      </c>
      <c r="IRL29" s="170" t="s">
        <v>152</v>
      </c>
      <c r="IRM29" s="170" t="s">
        <v>153</v>
      </c>
      <c r="IRN29" s="170" t="s">
        <v>150</v>
      </c>
      <c r="IRO29" s="170">
        <v>2</v>
      </c>
      <c r="IRP29" s="170">
        <v>69.72</v>
      </c>
      <c r="IRQ29" s="170">
        <f>ROUNDDOWN(IRP29*($I$10+1),2)</f>
        <v>352.08</v>
      </c>
      <c r="IRR29" s="170">
        <f>IRO29*IRQ29</f>
        <v>704.16</v>
      </c>
      <c r="IRS29" s="170" t="s">
        <v>151</v>
      </c>
      <c r="IRT29" s="170" t="s">
        <v>152</v>
      </c>
      <c r="IRU29" s="170" t="s">
        <v>153</v>
      </c>
      <c r="IRV29" s="170" t="s">
        <v>150</v>
      </c>
      <c r="IRW29" s="170">
        <v>2</v>
      </c>
      <c r="IRX29" s="170">
        <v>69.72</v>
      </c>
      <c r="IRY29" s="170">
        <f>ROUNDDOWN(IRX29*($I$10+1),2)</f>
        <v>352.08</v>
      </c>
      <c r="IRZ29" s="170">
        <f>IRW29*IRY29</f>
        <v>704.16</v>
      </c>
      <c r="ISA29" s="170" t="s">
        <v>151</v>
      </c>
      <c r="ISB29" s="170" t="s">
        <v>152</v>
      </c>
      <c r="ISC29" s="170" t="s">
        <v>153</v>
      </c>
      <c r="ISD29" s="170" t="s">
        <v>150</v>
      </c>
      <c r="ISE29" s="170">
        <v>2</v>
      </c>
      <c r="ISF29" s="170">
        <v>69.72</v>
      </c>
      <c r="ISG29" s="170">
        <f>ROUNDDOWN(ISF29*($I$10+1),2)</f>
        <v>352.08</v>
      </c>
      <c r="ISH29" s="170">
        <f>ISE29*ISG29</f>
        <v>704.16</v>
      </c>
      <c r="ISI29" s="170" t="s">
        <v>151</v>
      </c>
      <c r="ISJ29" s="170" t="s">
        <v>152</v>
      </c>
      <c r="ISK29" s="170" t="s">
        <v>153</v>
      </c>
      <c r="ISL29" s="170" t="s">
        <v>150</v>
      </c>
      <c r="ISM29" s="170">
        <v>2</v>
      </c>
      <c r="ISN29" s="170">
        <v>69.72</v>
      </c>
      <c r="ISO29" s="170">
        <f>ROUNDDOWN(ISN29*($I$10+1),2)</f>
        <v>352.08</v>
      </c>
      <c r="ISP29" s="170">
        <f>ISM29*ISO29</f>
        <v>704.16</v>
      </c>
      <c r="ISQ29" s="170" t="s">
        <v>151</v>
      </c>
      <c r="ISR29" s="170" t="s">
        <v>152</v>
      </c>
      <c r="ISS29" s="170" t="s">
        <v>153</v>
      </c>
      <c r="IST29" s="170" t="s">
        <v>150</v>
      </c>
      <c r="ISU29" s="170">
        <v>2</v>
      </c>
      <c r="ISV29" s="170">
        <v>69.72</v>
      </c>
      <c r="ISW29" s="170">
        <f>ROUNDDOWN(ISV29*($I$10+1),2)</f>
        <v>352.08</v>
      </c>
      <c r="ISX29" s="170">
        <f>ISU29*ISW29</f>
        <v>704.16</v>
      </c>
      <c r="ISY29" s="170" t="s">
        <v>151</v>
      </c>
      <c r="ISZ29" s="170" t="s">
        <v>152</v>
      </c>
      <c r="ITA29" s="170" t="s">
        <v>153</v>
      </c>
      <c r="ITB29" s="170" t="s">
        <v>150</v>
      </c>
      <c r="ITC29" s="170">
        <v>2</v>
      </c>
      <c r="ITD29" s="170">
        <v>69.72</v>
      </c>
      <c r="ITE29" s="170">
        <f>ROUNDDOWN(ITD29*($I$10+1),2)</f>
        <v>352.08</v>
      </c>
      <c r="ITF29" s="170">
        <f>ITC29*ITE29</f>
        <v>704.16</v>
      </c>
      <c r="ITG29" s="170" t="s">
        <v>151</v>
      </c>
      <c r="ITH29" s="170" t="s">
        <v>152</v>
      </c>
      <c r="ITI29" s="170" t="s">
        <v>153</v>
      </c>
      <c r="ITJ29" s="170" t="s">
        <v>150</v>
      </c>
      <c r="ITK29" s="170">
        <v>2</v>
      </c>
      <c r="ITL29" s="170">
        <v>69.72</v>
      </c>
      <c r="ITM29" s="170">
        <f>ROUNDDOWN(ITL29*($I$10+1),2)</f>
        <v>352.08</v>
      </c>
      <c r="ITN29" s="170">
        <f>ITK29*ITM29</f>
        <v>704.16</v>
      </c>
      <c r="ITO29" s="170" t="s">
        <v>151</v>
      </c>
      <c r="ITP29" s="170" t="s">
        <v>152</v>
      </c>
      <c r="ITQ29" s="170" t="s">
        <v>153</v>
      </c>
      <c r="ITR29" s="170" t="s">
        <v>150</v>
      </c>
      <c r="ITS29" s="170">
        <v>2</v>
      </c>
      <c r="ITT29" s="170">
        <v>69.72</v>
      </c>
      <c r="ITU29" s="170">
        <f>ROUNDDOWN(ITT29*($I$10+1),2)</f>
        <v>352.08</v>
      </c>
      <c r="ITV29" s="170">
        <f>ITS29*ITU29</f>
        <v>704.16</v>
      </c>
      <c r="ITW29" s="170" t="s">
        <v>151</v>
      </c>
      <c r="ITX29" s="170" t="s">
        <v>152</v>
      </c>
      <c r="ITY29" s="170" t="s">
        <v>153</v>
      </c>
      <c r="ITZ29" s="170" t="s">
        <v>150</v>
      </c>
      <c r="IUA29" s="170">
        <v>2</v>
      </c>
      <c r="IUB29" s="170">
        <v>69.72</v>
      </c>
      <c r="IUC29" s="170">
        <f>ROUNDDOWN(IUB29*($I$10+1),2)</f>
        <v>352.08</v>
      </c>
      <c r="IUD29" s="170">
        <f>IUA29*IUC29</f>
        <v>704.16</v>
      </c>
      <c r="IUE29" s="170" t="s">
        <v>151</v>
      </c>
      <c r="IUF29" s="170" t="s">
        <v>152</v>
      </c>
      <c r="IUG29" s="170" t="s">
        <v>153</v>
      </c>
      <c r="IUH29" s="170" t="s">
        <v>150</v>
      </c>
      <c r="IUI29" s="170">
        <v>2</v>
      </c>
      <c r="IUJ29" s="170">
        <v>69.72</v>
      </c>
      <c r="IUK29" s="170">
        <f>ROUNDDOWN(IUJ29*($I$10+1),2)</f>
        <v>352.08</v>
      </c>
      <c r="IUL29" s="170">
        <f>IUI29*IUK29</f>
        <v>704.16</v>
      </c>
      <c r="IUM29" s="170" t="s">
        <v>151</v>
      </c>
      <c r="IUN29" s="170" t="s">
        <v>152</v>
      </c>
      <c r="IUO29" s="170" t="s">
        <v>153</v>
      </c>
      <c r="IUP29" s="170" t="s">
        <v>150</v>
      </c>
      <c r="IUQ29" s="170">
        <v>2</v>
      </c>
      <c r="IUR29" s="170">
        <v>69.72</v>
      </c>
      <c r="IUS29" s="170">
        <f>ROUNDDOWN(IUR29*($I$10+1),2)</f>
        <v>352.08</v>
      </c>
      <c r="IUT29" s="170">
        <f>IUQ29*IUS29</f>
        <v>704.16</v>
      </c>
      <c r="IUU29" s="170" t="s">
        <v>151</v>
      </c>
      <c r="IUV29" s="170" t="s">
        <v>152</v>
      </c>
      <c r="IUW29" s="170" t="s">
        <v>153</v>
      </c>
      <c r="IUX29" s="170" t="s">
        <v>150</v>
      </c>
      <c r="IUY29" s="170">
        <v>2</v>
      </c>
      <c r="IUZ29" s="170">
        <v>69.72</v>
      </c>
      <c r="IVA29" s="170">
        <f>ROUNDDOWN(IUZ29*($I$10+1),2)</f>
        <v>352.08</v>
      </c>
      <c r="IVB29" s="170">
        <f>IUY29*IVA29</f>
        <v>704.16</v>
      </c>
      <c r="IVC29" s="170" t="s">
        <v>151</v>
      </c>
      <c r="IVD29" s="170" t="s">
        <v>152</v>
      </c>
      <c r="IVE29" s="170" t="s">
        <v>153</v>
      </c>
      <c r="IVF29" s="170" t="s">
        <v>150</v>
      </c>
      <c r="IVG29" s="170">
        <v>2</v>
      </c>
      <c r="IVH29" s="170">
        <v>69.72</v>
      </c>
      <c r="IVI29" s="170">
        <f>ROUNDDOWN(IVH29*($I$10+1),2)</f>
        <v>352.08</v>
      </c>
      <c r="IVJ29" s="170">
        <f>IVG29*IVI29</f>
        <v>704.16</v>
      </c>
      <c r="IVK29" s="170" t="s">
        <v>151</v>
      </c>
      <c r="IVL29" s="170" t="s">
        <v>152</v>
      </c>
      <c r="IVM29" s="170" t="s">
        <v>153</v>
      </c>
      <c r="IVN29" s="170" t="s">
        <v>150</v>
      </c>
      <c r="IVO29" s="170">
        <v>2</v>
      </c>
      <c r="IVP29" s="170">
        <v>69.72</v>
      </c>
      <c r="IVQ29" s="170">
        <f>ROUNDDOWN(IVP29*($I$10+1),2)</f>
        <v>352.08</v>
      </c>
      <c r="IVR29" s="170">
        <f>IVO29*IVQ29</f>
        <v>704.16</v>
      </c>
      <c r="IVS29" s="170" t="s">
        <v>151</v>
      </c>
      <c r="IVT29" s="170" t="s">
        <v>152</v>
      </c>
      <c r="IVU29" s="170" t="s">
        <v>153</v>
      </c>
      <c r="IVV29" s="170" t="s">
        <v>150</v>
      </c>
      <c r="IVW29" s="170">
        <v>2</v>
      </c>
      <c r="IVX29" s="170">
        <v>69.72</v>
      </c>
      <c r="IVY29" s="170">
        <f>ROUNDDOWN(IVX29*($I$10+1),2)</f>
        <v>352.08</v>
      </c>
      <c r="IVZ29" s="170">
        <f>IVW29*IVY29</f>
        <v>704.16</v>
      </c>
      <c r="IWA29" s="170" t="s">
        <v>151</v>
      </c>
      <c r="IWB29" s="170" t="s">
        <v>152</v>
      </c>
      <c r="IWC29" s="170" t="s">
        <v>153</v>
      </c>
      <c r="IWD29" s="170" t="s">
        <v>150</v>
      </c>
      <c r="IWE29" s="170">
        <v>2</v>
      </c>
      <c r="IWF29" s="170">
        <v>69.72</v>
      </c>
      <c r="IWG29" s="170">
        <f>ROUNDDOWN(IWF29*($I$10+1),2)</f>
        <v>352.08</v>
      </c>
      <c r="IWH29" s="170">
        <f>IWE29*IWG29</f>
        <v>704.16</v>
      </c>
      <c r="IWI29" s="170" t="s">
        <v>151</v>
      </c>
      <c r="IWJ29" s="170" t="s">
        <v>152</v>
      </c>
      <c r="IWK29" s="170" t="s">
        <v>153</v>
      </c>
      <c r="IWL29" s="170" t="s">
        <v>150</v>
      </c>
      <c r="IWM29" s="170">
        <v>2</v>
      </c>
      <c r="IWN29" s="170">
        <v>69.72</v>
      </c>
      <c r="IWO29" s="170">
        <f>ROUNDDOWN(IWN29*($I$10+1),2)</f>
        <v>352.08</v>
      </c>
      <c r="IWP29" s="170">
        <f>IWM29*IWO29</f>
        <v>704.16</v>
      </c>
      <c r="IWQ29" s="170" t="s">
        <v>151</v>
      </c>
      <c r="IWR29" s="170" t="s">
        <v>152</v>
      </c>
      <c r="IWS29" s="170" t="s">
        <v>153</v>
      </c>
      <c r="IWT29" s="170" t="s">
        <v>150</v>
      </c>
      <c r="IWU29" s="170">
        <v>2</v>
      </c>
      <c r="IWV29" s="170">
        <v>69.72</v>
      </c>
      <c r="IWW29" s="170">
        <f>ROUNDDOWN(IWV29*($I$10+1),2)</f>
        <v>352.08</v>
      </c>
      <c r="IWX29" s="170">
        <f>IWU29*IWW29</f>
        <v>704.16</v>
      </c>
      <c r="IWY29" s="170" t="s">
        <v>151</v>
      </c>
      <c r="IWZ29" s="170" t="s">
        <v>152</v>
      </c>
      <c r="IXA29" s="170" t="s">
        <v>153</v>
      </c>
      <c r="IXB29" s="170" t="s">
        <v>150</v>
      </c>
      <c r="IXC29" s="170">
        <v>2</v>
      </c>
      <c r="IXD29" s="170">
        <v>69.72</v>
      </c>
      <c r="IXE29" s="170">
        <f>ROUNDDOWN(IXD29*($I$10+1),2)</f>
        <v>352.08</v>
      </c>
      <c r="IXF29" s="170">
        <f>IXC29*IXE29</f>
        <v>704.16</v>
      </c>
      <c r="IXG29" s="170" t="s">
        <v>151</v>
      </c>
      <c r="IXH29" s="170" t="s">
        <v>152</v>
      </c>
      <c r="IXI29" s="170" t="s">
        <v>153</v>
      </c>
      <c r="IXJ29" s="170" t="s">
        <v>150</v>
      </c>
      <c r="IXK29" s="170">
        <v>2</v>
      </c>
      <c r="IXL29" s="170">
        <v>69.72</v>
      </c>
      <c r="IXM29" s="170">
        <f>ROUNDDOWN(IXL29*($I$10+1),2)</f>
        <v>352.08</v>
      </c>
      <c r="IXN29" s="170">
        <f>IXK29*IXM29</f>
        <v>704.16</v>
      </c>
      <c r="IXO29" s="170" t="s">
        <v>151</v>
      </c>
      <c r="IXP29" s="170" t="s">
        <v>152</v>
      </c>
      <c r="IXQ29" s="170" t="s">
        <v>153</v>
      </c>
      <c r="IXR29" s="170" t="s">
        <v>150</v>
      </c>
      <c r="IXS29" s="170">
        <v>2</v>
      </c>
      <c r="IXT29" s="170">
        <v>69.72</v>
      </c>
      <c r="IXU29" s="170">
        <f>ROUNDDOWN(IXT29*($I$10+1),2)</f>
        <v>352.08</v>
      </c>
      <c r="IXV29" s="170">
        <f>IXS29*IXU29</f>
        <v>704.16</v>
      </c>
      <c r="IXW29" s="170" t="s">
        <v>151</v>
      </c>
      <c r="IXX29" s="170" t="s">
        <v>152</v>
      </c>
      <c r="IXY29" s="170" t="s">
        <v>153</v>
      </c>
      <c r="IXZ29" s="170" t="s">
        <v>150</v>
      </c>
      <c r="IYA29" s="170">
        <v>2</v>
      </c>
      <c r="IYB29" s="170">
        <v>69.72</v>
      </c>
      <c r="IYC29" s="170">
        <f>ROUNDDOWN(IYB29*($I$10+1),2)</f>
        <v>352.08</v>
      </c>
      <c r="IYD29" s="170">
        <f>IYA29*IYC29</f>
        <v>704.16</v>
      </c>
      <c r="IYE29" s="170" t="s">
        <v>151</v>
      </c>
      <c r="IYF29" s="170" t="s">
        <v>152</v>
      </c>
      <c r="IYG29" s="170" t="s">
        <v>153</v>
      </c>
      <c r="IYH29" s="170" t="s">
        <v>150</v>
      </c>
      <c r="IYI29" s="170">
        <v>2</v>
      </c>
      <c r="IYJ29" s="170">
        <v>69.72</v>
      </c>
      <c r="IYK29" s="170">
        <f>ROUNDDOWN(IYJ29*($I$10+1),2)</f>
        <v>352.08</v>
      </c>
      <c r="IYL29" s="170">
        <f>IYI29*IYK29</f>
        <v>704.16</v>
      </c>
      <c r="IYM29" s="170" t="s">
        <v>151</v>
      </c>
      <c r="IYN29" s="170" t="s">
        <v>152</v>
      </c>
      <c r="IYO29" s="170" t="s">
        <v>153</v>
      </c>
      <c r="IYP29" s="170" t="s">
        <v>150</v>
      </c>
      <c r="IYQ29" s="170">
        <v>2</v>
      </c>
      <c r="IYR29" s="170">
        <v>69.72</v>
      </c>
      <c r="IYS29" s="170">
        <f>ROUNDDOWN(IYR29*($I$10+1),2)</f>
        <v>352.08</v>
      </c>
      <c r="IYT29" s="170">
        <f>IYQ29*IYS29</f>
        <v>704.16</v>
      </c>
      <c r="IYU29" s="170" t="s">
        <v>151</v>
      </c>
      <c r="IYV29" s="170" t="s">
        <v>152</v>
      </c>
      <c r="IYW29" s="170" t="s">
        <v>153</v>
      </c>
      <c r="IYX29" s="170" t="s">
        <v>150</v>
      </c>
      <c r="IYY29" s="170">
        <v>2</v>
      </c>
      <c r="IYZ29" s="170">
        <v>69.72</v>
      </c>
      <c r="IZA29" s="170">
        <f>ROUNDDOWN(IYZ29*($I$10+1),2)</f>
        <v>352.08</v>
      </c>
      <c r="IZB29" s="170">
        <f>IYY29*IZA29</f>
        <v>704.16</v>
      </c>
      <c r="IZC29" s="170" t="s">
        <v>151</v>
      </c>
      <c r="IZD29" s="170" t="s">
        <v>152</v>
      </c>
      <c r="IZE29" s="170" t="s">
        <v>153</v>
      </c>
      <c r="IZF29" s="170" t="s">
        <v>150</v>
      </c>
      <c r="IZG29" s="170">
        <v>2</v>
      </c>
      <c r="IZH29" s="170">
        <v>69.72</v>
      </c>
      <c r="IZI29" s="170">
        <f>ROUNDDOWN(IZH29*($I$10+1),2)</f>
        <v>352.08</v>
      </c>
      <c r="IZJ29" s="170">
        <f>IZG29*IZI29</f>
        <v>704.16</v>
      </c>
      <c r="IZK29" s="170" t="s">
        <v>151</v>
      </c>
      <c r="IZL29" s="170" t="s">
        <v>152</v>
      </c>
      <c r="IZM29" s="170" t="s">
        <v>153</v>
      </c>
      <c r="IZN29" s="170" t="s">
        <v>150</v>
      </c>
      <c r="IZO29" s="170">
        <v>2</v>
      </c>
      <c r="IZP29" s="170">
        <v>69.72</v>
      </c>
      <c r="IZQ29" s="170">
        <f>ROUNDDOWN(IZP29*($I$10+1),2)</f>
        <v>352.08</v>
      </c>
      <c r="IZR29" s="170">
        <f>IZO29*IZQ29</f>
        <v>704.16</v>
      </c>
      <c r="IZS29" s="170" t="s">
        <v>151</v>
      </c>
      <c r="IZT29" s="170" t="s">
        <v>152</v>
      </c>
      <c r="IZU29" s="170" t="s">
        <v>153</v>
      </c>
      <c r="IZV29" s="170" t="s">
        <v>150</v>
      </c>
      <c r="IZW29" s="170">
        <v>2</v>
      </c>
      <c r="IZX29" s="170">
        <v>69.72</v>
      </c>
      <c r="IZY29" s="170">
        <f>ROUNDDOWN(IZX29*($I$10+1),2)</f>
        <v>352.08</v>
      </c>
      <c r="IZZ29" s="170">
        <f>IZW29*IZY29</f>
        <v>704.16</v>
      </c>
      <c r="JAA29" s="170" t="s">
        <v>151</v>
      </c>
      <c r="JAB29" s="170" t="s">
        <v>152</v>
      </c>
      <c r="JAC29" s="170" t="s">
        <v>153</v>
      </c>
      <c r="JAD29" s="170" t="s">
        <v>150</v>
      </c>
      <c r="JAE29" s="170">
        <v>2</v>
      </c>
      <c r="JAF29" s="170">
        <v>69.72</v>
      </c>
      <c r="JAG29" s="170">
        <f>ROUNDDOWN(JAF29*($I$10+1),2)</f>
        <v>352.08</v>
      </c>
      <c r="JAH29" s="170">
        <f>JAE29*JAG29</f>
        <v>704.16</v>
      </c>
      <c r="JAI29" s="170" t="s">
        <v>151</v>
      </c>
      <c r="JAJ29" s="170" t="s">
        <v>152</v>
      </c>
      <c r="JAK29" s="170" t="s">
        <v>153</v>
      </c>
      <c r="JAL29" s="170" t="s">
        <v>150</v>
      </c>
      <c r="JAM29" s="170">
        <v>2</v>
      </c>
      <c r="JAN29" s="170">
        <v>69.72</v>
      </c>
      <c r="JAO29" s="170">
        <f>ROUNDDOWN(JAN29*($I$10+1),2)</f>
        <v>352.08</v>
      </c>
      <c r="JAP29" s="170">
        <f>JAM29*JAO29</f>
        <v>704.16</v>
      </c>
      <c r="JAQ29" s="170" t="s">
        <v>151</v>
      </c>
      <c r="JAR29" s="170" t="s">
        <v>152</v>
      </c>
      <c r="JAS29" s="170" t="s">
        <v>153</v>
      </c>
      <c r="JAT29" s="170" t="s">
        <v>150</v>
      </c>
      <c r="JAU29" s="170">
        <v>2</v>
      </c>
      <c r="JAV29" s="170">
        <v>69.72</v>
      </c>
      <c r="JAW29" s="170">
        <f>ROUNDDOWN(JAV29*($I$10+1),2)</f>
        <v>352.08</v>
      </c>
      <c r="JAX29" s="170">
        <f>JAU29*JAW29</f>
        <v>704.16</v>
      </c>
      <c r="JAY29" s="170" t="s">
        <v>151</v>
      </c>
      <c r="JAZ29" s="170" t="s">
        <v>152</v>
      </c>
      <c r="JBA29" s="170" t="s">
        <v>153</v>
      </c>
      <c r="JBB29" s="170" t="s">
        <v>150</v>
      </c>
      <c r="JBC29" s="170">
        <v>2</v>
      </c>
      <c r="JBD29" s="170">
        <v>69.72</v>
      </c>
      <c r="JBE29" s="170">
        <f>ROUNDDOWN(JBD29*($I$10+1),2)</f>
        <v>352.08</v>
      </c>
      <c r="JBF29" s="170">
        <f>JBC29*JBE29</f>
        <v>704.16</v>
      </c>
      <c r="JBG29" s="170" t="s">
        <v>151</v>
      </c>
      <c r="JBH29" s="170" t="s">
        <v>152</v>
      </c>
      <c r="JBI29" s="170" t="s">
        <v>153</v>
      </c>
      <c r="JBJ29" s="170" t="s">
        <v>150</v>
      </c>
      <c r="JBK29" s="170">
        <v>2</v>
      </c>
      <c r="JBL29" s="170">
        <v>69.72</v>
      </c>
      <c r="JBM29" s="170">
        <f>ROUNDDOWN(JBL29*($I$10+1),2)</f>
        <v>352.08</v>
      </c>
      <c r="JBN29" s="170">
        <f>JBK29*JBM29</f>
        <v>704.16</v>
      </c>
      <c r="JBO29" s="170" t="s">
        <v>151</v>
      </c>
      <c r="JBP29" s="170" t="s">
        <v>152</v>
      </c>
      <c r="JBQ29" s="170" t="s">
        <v>153</v>
      </c>
      <c r="JBR29" s="170" t="s">
        <v>150</v>
      </c>
      <c r="JBS29" s="170">
        <v>2</v>
      </c>
      <c r="JBT29" s="170">
        <v>69.72</v>
      </c>
      <c r="JBU29" s="170">
        <f>ROUNDDOWN(JBT29*($I$10+1),2)</f>
        <v>352.08</v>
      </c>
      <c r="JBV29" s="170">
        <f>JBS29*JBU29</f>
        <v>704.16</v>
      </c>
      <c r="JBW29" s="170" t="s">
        <v>151</v>
      </c>
      <c r="JBX29" s="170" t="s">
        <v>152</v>
      </c>
      <c r="JBY29" s="170" t="s">
        <v>153</v>
      </c>
      <c r="JBZ29" s="170" t="s">
        <v>150</v>
      </c>
      <c r="JCA29" s="170">
        <v>2</v>
      </c>
      <c r="JCB29" s="170">
        <v>69.72</v>
      </c>
      <c r="JCC29" s="170">
        <f>ROUNDDOWN(JCB29*($I$10+1),2)</f>
        <v>352.08</v>
      </c>
      <c r="JCD29" s="170">
        <f>JCA29*JCC29</f>
        <v>704.16</v>
      </c>
      <c r="JCE29" s="170" t="s">
        <v>151</v>
      </c>
      <c r="JCF29" s="170" t="s">
        <v>152</v>
      </c>
      <c r="JCG29" s="170" t="s">
        <v>153</v>
      </c>
      <c r="JCH29" s="170" t="s">
        <v>150</v>
      </c>
      <c r="JCI29" s="170">
        <v>2</v>
      </c>
      <c r="JCJ29" s="170">
        <v>69.72</v>
      </c>
      <c r="JCK29" s="170">
        <f>ROUNDDOWN(JCJ29*($I$10+1),2)</f>
        <v>352.08</v>
      </c>
      <c r="JCL29" s="170">
        <f>JCI29*JCK29</f>
        <v>704.16</v>
      </c>
      <c r="JCM29" s="170" t="s">
        <v>151</v>
      </c>
      <c r="JCN29" s="170" t="s">
        <v>152</v>
      </c>
      <c r="JCO29" s="170" t="s">
        <v>153</v>
      </c>
      <c r="JCP29" s="170" t="s">
        <v>150</v>
      </c>
      <c r="JCQ29" s="170">
        <v>2</v>
      </c>
      <c r="JCR29" s="170">
        <v>69.72</v>
      </c>
      <c r="JCS29" s="170">
        <f>ROUNDDOWN(JCR29*($I$10+1),2)</f>
        <v>352.08</v>
      </c>
      <c r="JCT29" s="170">
        <f>JCQ29*JCS29</f>
        <v>704.16</v>
      </c>
      <c r="JCU29" s="170" t="s">
        <v>151</v>
      </c>
      <c r="JCV29" s="170" t="s">
        <v>152</v>
      </c>
      <c r="JCW29" s="170" t="s">
        <v>153</v>
      </c>
      <c r="JCX29" s="170" t="s">
        <v>150</v>
      </c>
      <c r="JCY29" s="170">
        <v>2</v>
      </c>
      <c r="JCZ29" s="170">
        <v>69.72</v>
      </c>
      <c r="JDA29" s="170">
        <f>ROUNDDOWN(JCZ29*($I$10+1),2)</f>
        <v>352.08</v>
      </c>
      <c r="JDB29" s="170">
        <f>JCY29*JDA29</f>
        <v>704.16</v>
      </c>
      <c r="JDC29" s="170" t="s">
        <v>151</v>
      </c>
      <c r="JDD29" s="170" t="s">
        <v>152</v>
      </c>
      <c r="JDE29" s="170" t="s">
        <v>153</v>
      </c>
      <c r="JDF29" s="170" t="s">
        <v>150</v>
      </c>
      <c r="JDG29" s="170">
        <v>2</v>
      </c>
      <c r="JDH29" s="170">
        <v>69.72</v>
      </c>
      <c r="JDI29" s="170">
        <f>ROUNDDOWN(JDH29*($I$10+1),2)</f>
        <v>352.08</v>
      </c>
      <c r="JDJ29" s="170">
        <f>JDG29*JDI29</f>
        <v>704.16</v>
      </c>
      <c r="JDK29" s="170" t="s">
        <v>151</v>
      </c>
      <c r="JDL29" s="170" t="s">
        <v>152</v>
      </c>
      <c r="JDM29" s="170" t="s">
        <v>153</v>
      </c>
      <c r="JDN29" s="170" t="s">
        <v>150</v>
      </c>
      <c r="JDO29" s="170">
        <v>2</v>
      </c>
      <c r="JDP29" s="170">
        <v>69.72</v>
      </c>
      <c r="JDQ29" s="170">
        <f>ROUNDDOWN(JDP29*($I$10+1),2)</f>
        <v>352.08</v>
      </c>
      <c r="JDR29" s="170">
        <f>JDO29*JDQ29</f>
        <v>704.16</v>
      </c>
      <c r="JDS29" s="170" t="s">
        <v>151</v>
      </c>
      <c r="JDT29" s="170" t="s">
        <v>152</v>
      </c>
      <c r="JDU29" s="170" t="s">
        <v>153</v>
      </c>
      <c r="JDV29" s="170" t="s">
        <v>150</v>
      </c>
      <c r="JDW29" s="170">
        <v>2</v>
      </c>
      <c r="JDX29" s="170">
        <v>69.72</v>
      </c>
      <c r="JDY29" s="170">
        <f>ROUNDDOWN(JDX29*($I$10+1),2)</f>
        <v>352.08</v>
      </c>
      <c r="JDZ29" s="170">
        <f>JDW29*JDY29</f>
        <v>704.16</v>
      </c>
      <c r="JEA29" s="170" t="s">
        <v>151</v>
      </c>
      <c r="JEB29" s="170" t="s">
        <v>152</v>
      </c>
      <c r="JEC29" s="170" t="s">
        <v>153</v>
      </c>
      <c r="JED29" s="170" t="s">
        <v>150</v>
      </c>
      <c r="JEE29" s="170">
        <v>2</v>
      </c>
      <c r="JEF29" s="170">
        <v>69.72</v>
      </c>
      <c r="JEG29" s="170">
        <f>ROUNDDOWN(JEF29*($I$10+1),2)</f>
        <v>352.08</v>
      </c>
      <c r="JEH29" s="170">
        <f>JEE29*JEG29</f>
        <v>704.16</v>
      </c>
      <c r="JEI29" s="170" t="s">
        <v>151</v>
      </c>
      <c r="JEJ29" s="170" t="s">
        <v>152</v>
      </c>
      <c r="JEK29" s="170" t="s">
        <v>153</v>
      </c>
      <c r="JEL29" s="170" t="s">
        <v>150</v>
      </c>
      <c r="JEM29" s="170">
        <v>2</v>
      </c>
      <c r="JEN29" s="170">
        <v>69.72</v>
      </c>
      <c r="JEO29" s="170">
        <f>ROUNDDOWN(JEN29*($I$10+1),2)</f>
        <v>352.08</v>
      </c>
      <c r="JEP29" s="170">
        <f>JEM29*JEO29</f>
        <v>704.16</v>
      </c>
      <c r="JEQ29" s="170" t="s">
        <v>151</v>
      </c>
      <c r="JER29" s="170" t="s">
        <v>152</v>
      </c>
      <c r="JES29" s="170" t="s">
        <v>153</v>
      </c>
      <c r="JET29" s="170" t="s">
        <v>150</v>
      </c>
      <c r="JEU29" s="170">
        <v>2</v>
      </c>
      <c r="JEV29" s="170">
        <v>69.72</v>
      </c>
      <c r="JEW29" s="170">
        <f>ROUNDDOWN(JEV29*($I$10+1),2)</f>
        <v>352.08</v>
      </c>
      <c r="JEX29" s="170">
        <f>JEU29*JEW29</f>
        <v>704.16</v>
      </c>
      <c r="JEY29" s="170" t="s">
        <v>151</v>
      </c>
      <c r="JEZ29" s="170" t="s">
        <v>152</v>
      </c>
      <c r="JFA29" s="170" t="s">
        <v>153</v>
      </c>
      <c r="JFB29" s="170" t="s">
        <v>150</v>
      </c>
      <c r="JFC29" s="170">
        <v>2</v>
      </c>
      <c r="JFD29" s="170">
        <v>69.72</v>
      </c>
      <c r="JFE29" s="170">
        <f>ROUNDDOWN(JFD29*($I$10+1),2)</f>
        <v>352.08</v>
      </c>
      <c r="JFF29" s="170">
        <f>JFC29*JFE29</f>
        <v>704.16</v>
      </c>
      <c r="JFG29" s="170" t="s">
        <v>151</v>
      </c>
      <c r="JFH29" s="170" t="s">
        <v>152</v>
      </c>
      <c r="JFI29" s="170" t="s">
        <v>153</v>
      </c>
      <c r="JFJ29" s="170" t="s">
        <v>150</v>
      </c>
      <c r="JFK29" s="170">
        <v>2</v>
      </c>
      <c r="JFL29" s="170">
        <v>69.72</v>
      </c>
      <c r="JFM29" s="170">
        <f>ROUNDDOWN(JFL29*($I$10+1),2)</f>
        <v>352.08</v>
      </c>
      <c r="JFN29" s="170">
        <f>JFK29*JFM29</f>
        <v>704.16</v>
      </c>
      <c r="JFO29" s="170" t="s">
        <v>151</v>
      </c>
      <c r="JFP29" s="170" t="s">
        <v>152</v>
      </c>
      <c r="JFQ29" s="170" t="s">
        <v>153</v>
      </c>
      <c r="JFR29" s="170" t="s">
        <v>150</v>
      </c>
      <c r="JFS29" s="170">
        <v>2</v>
      </c>
      <c r="JFT29" s="170">
        <v>69.72</v>
      </c>
      <c r="JFU29" s="170">
        <f>ROUNDDOWN(JFT29*($I$10+1),2)</f>
        <v>352.08</v>
      </c>
      <c r="JFV29" s="170">
        <f>JFS29*JFU29</f>
        <v>704.16</v>
      </c>
      <c r="JFW29" s="170" t="s">
        <v>151</v>
      </c>
      <c r="JFX29" s="170" t="s">
        <v>152</v>
      </c>
      <c r="JFY29" s="170" t="s">
        <v>153</v>
      </c>
      <c r="JFZ29" s="170" t="s">
        <v>150</v>
      </c>
      <c r="JGA29" s="170">
        <v>2</v>
      </c>
      <c r="JGB29" s="170">
        <v>69.72</v>
      </c>
      <c r="JGC29" s="170">
        <f>ROUNDDOWN(JGB29*($I$10+1),2)</f>
        <v>352.08</v>
      </c>
      <c r="JGD29" s="170">
        <f>JGA29*JGC29</f>
        <v>704.16</v>
      </c>
      <c r="JGE29" s="170" t="s">
        <v>151</v>
      </c>
      <c r="JGF29" s="170" t="s">
        <v>152</v>
      </c>
      <c r="JGG29" s="170" t="s">
        <v>153</v>
      </c>
      <c r="JGH29" s="170" t="s">
        <v>150</v>
      </c>
      <c r="JGI29" s="170">
        <v>2</v>
      </c>
      <c r="JGJ29" s="170">
        <v>69.72</v>
      </c>
      <c r="JGK29" s="170">
        <f>ROUNDDOWN(JGJ29*($I$10+1),2)</f>
        <v>352.08</v>
      </c>
      <c r="JGL29" s="170">
        <f>JGI29*JGK29</f>
        <v>704.16</v>
      </c>
      <c r="JGM29" s="170" t="s">
        <v>151</v>
      </c>
      <c r="JGN29" s="170" t="s">
        <v>152</v>
      </c>
      <c r="JGO29" s="170" t="s">
        <v>153</v>
      </c>
      <c r="JGP29" s="170" t="s">
        <v>150</v>
      </c>
      <c r="JGQ29" s="170">
        <v>2</v>
      </c>
      <c r="JGR29" s="170">
        <v>69.72</v>
      </c>
      <c r="JGS29" s="170">
        <f>ROUNDDOWN(JGR29*($I$10+1),2)</f>
        <v>352.08</v>
      </c>
      <c r="JGT29" s="170">
        <f>JGQ29*JGS29</f>
        <v>704.16</v>
      </c>
      <c r="JGU29" s="170" t="s">
        <v>151</v>
      </c>
      <c r="JGV29" s="170" t="s">
        <v>152</v>
      </c>
      <c r="JGW29" s="170" t="s">
        <v>153</v>
      </c>
      <c r="JGX29" s="170" t="s">
        <v>150</v>
      </c>
      <c r="JGY29" s="170">
        <v>2</v>
      </c>
      <c r="JGZ29" s="170">
        <v>69.72</v>
      </c>
      <c r="JHA29" s="170">
        <f>ROUNDDOWN(JGZ29*($I$10+1),2)</f>
        <v>352.08</v>
      </c>
      <c r="JHB29" s="170">
        <f>JGY29*JHA29</f>
        <v>704.16</v>
      </c>
      <c r="JHC29" s="170" t="s">
        <v>151</v>
      </c>
      <c r="JHD29" s="170" t="s">
        <v>152</v>
      </c>
      <c r="JHE29" s="170" t="s">
        <v>153</v>
      </c>
      <c r="JHF29" s="170" t="s">
        <v>150</v>
      </c>
      <c r="JHG29" s="170">
        <v>2</v>
      </c>
      <c r="JHH29" s="170">
        <v>69.72</v>
      </c>
      <c r="JHI29" s="170">
        <f>ROUNDDOWN(JHH29*($I$10+1),2)</f>
        <v>352.08</v>
      </c>
      <c r="JHJ29" s="170">
        <f>JHG29*JHI29</f>
        <v>704.16</v>
      </c>
      <c r="JHK29" s="170" t="s">
        <v>151</v>
      </c>
      <c r="JHL29" s="170" t="s">
        <v>152</v>
      </c>
      <c r="JHM29" s="170" t="s">
        <v>153</v>
      </c>
      <c r="JHN29" s="170" t="s">
        <v>150</v>
      </c>
      <c r="JHO29" s="170">
        <v>2</v>
      </c>
      <c r="JHP29" s="170">
        <v>69.72</v>
      </c>
      <c r="JHQ29" s="170">
        <f>ROUNDDOWN(JHP29*($I$10+1),2)</f>
        <v>352.08</v>
      </c>
      <c r="JHR29" s="170">
        <f>JHO29*JHQ29</f>
        <v>704.16</v>
      </c>
      <c r="JHS29" s="170" t="s">
        <v>151</v>
      </c>
      <c r="JHT29" s="170" t="s">
        <v>152</v>
      </c>
      <c r="JHU29" s="170" t="s">
        <v>153</v>
      </c>
      <c r="JHV29" s="170" t="s">
        <v>150</v>
      </c>
      <c r="JHW29" s="170">
        <v>2</v>
      </c>
      <c r="JHX29" s="170">
        <v>69.72</v>
      </c>
      <c r="JHY29" s="170">
        <f>ROUNDDOWN(JHX29*($I$10+1),2)</f>
        <v>352.08</v>
      </c>
      <c r="JHZ29" s="170">
        <f>JHW29*JHY29</f>
        <v>704.16</v>
      </c>
      <c r="JIA29" s="170" t="s">
        <v>151</v>
      </c>
      <c r="JIB29" s="170" t="s">
        <v>152</v>
      </c>
      <c r="JIC29" s="170" t="s">
        <v>153</v>
      </c>
      <c r="JID29" s="170" t="s">
        <v>150</v>
      </c>
      <c r="JIE29" s="170">
        <v>2</v>
      </c>
      <c r="JIF29" s="170">
        <v>69.72</v>
      </c>
      <c r="JIG29" s="170">
        <f>ROUNDDOWN(JIF29*($I$10+1),2)</f>
        <v>352.08</v>
      </c>
      <c r="JIH29" s="170">
        <f>JIE29*JIG29</f>
        <v>704.16</v>
      </c>
      <c r="JII29" s="170" t="s">
        <v>151</v>
      </c>
      <c r="JIJ29" s="170" t="s">
        <v>152</v>
      </c>
      <c r="JIK29" s="170" t="s">
        <v>153</v>
      </c>
      <c r="JIL29" s="170" t="s">
        <v>150</v>
      </c>
      <c r="JIM29" s="170">
        <v>2</v>
      </c>
      <c r="JIN29" s="170">
        <v>69.72</v>
      </c>
      <c r="JIO29" s="170">
        <f>ROUNDDOWN(JIN29*($I$10+1),2)</f>
        <v>352.08</v>
      </c>
      <c r="JIP29" s="170">
        <f>JIM29*JIO29</f>
        <v>704.16</v>
      </c>
      <c r="JIQ29" s="170" t="s">
        <v>151</v>
      </c>
      <c r="JIR29" s="170" t="s">
        <v>152</v>
      </c>
      <c r="JIS29" s="170" t="s">
        <v>153</v>
      </c>
      <c r="JIT29" s="170" t="s">
        <v>150</v>
      </c>
      <c r="JIU29" s="170">
        <v>2</v>
      </c>
      <c r="JIV29" s="170">
        <v>69.72</v>
      </c>
      <c r="JIW29" s="170">
        <f>ROUNDDOWN(JIV29*($I$10+1),2)</f>
        <v>352.08</v>
      </c>
      <c r="JIX29" s="170">
        <f>JIU29*JIW29</f>
        <v>704.16</v>
      </c>
      <c r="JIY29" s="170" t="s">
        <v>151</v>
      </c>
      <c r="JIZ29" s="170" t="s">
        <v>152</v>
      </c>
      <c r="JJA29" s="170" t="s">
        <v>153</v>
      </c>
      <c r="JJB29" s="170" t="s">
        <v>150</v>
      </c>
      <c r="JJC29" s="170">
        <v>2</v>
      </c>
      <c r="JJD29" s="170">
        <v>69.72</v>
      </c>
      <c r="JJE29" s="170">
        <f>ROUNDDOWN(JJD29*($I$10+1),2)</f>
        <v>352.08</v>
      </c>
      <c r="JJF29" s="170">
        <f>JJC29*JJE29</f>
        <v>704.16</v>
      </c>
      <c r="JJG29" s="170" t="s">
        <v>151</v>
      </c>
      <c r="JJH29" s="170" t="s">
        <v>152</v>
      </c>
      <c r="JJI29" s="170" t="s">
        <v>153</v>
      </c>
      <c r="JJJ29" s="170" t="s">
        <v>150</v>
      </c>
      <c r="JJK29" s="170">
        <v>2</v>
      </c>
      <c r="JJL29" s="170">
        <v>69.72</v>
      </c>
      <c r="JJM29" s="170">
        <f>ROUNDDOWN(JJL29*($I$10+1),2)</f>
        <v>352.08</v>
      </c>
      <c r="JJN29" s="170">
        <f>JJK29*JJM29</f>
        <v>704.16</v>
      </c>
      <c r="JJO29" s="170" t="s">
        <v>151</v>
      </c>
      <c r="JJP29" s="170" t="s">
        <v>152</v>
      </c>
      <c r="JJQ29" s="170" t="s">
        <v>153</v>
      </c>
      <c r="JJR29" s="170" t="s">
        <v>150</v>
      </c>
      <c r="JJS29" s="170">
        <v>2</v>
      </c>
      <c r="JJT29" s="170">
        <v>69.72</v>
      </c>
      <c r="JJU29" s="170">
        <f>ROUNDDOWN(JJT29*($I$10+1),2)</f>
        <v>352.08</v>
      </c>
      <c r="JJV29" s="170">
        <f>JJS29*JJU29</f>
        <v>704.16</v>
      </c>
      <c r="JJW29" s="170" t="s">
        <v>151</v>
      </c>
      <c r="JJX29" s="170" t="s">
        <v>152</v>
      </c>
      <c r="JJY29" s="170" t="s">
        <v>153</v>
      </c>
      <c r="JJZ29" s="170" t="s">
        <v>150</v>
      </c>
      <c r="JKA29" s="170">
        <v>2</v>
      </c>
      <c r="JKB29" s="170">
        <v>69.72</v>
      </c>
      <c r="JKC29" s="170">
        <f>ROUNDDOWN(JKB29*($I$10+1),2)</f>
        <v>352.08</v>
      </c>
      <c r="JKD29" s="170">
        <f>JKA29*JKC29</f>
        <v>704.16</v>
      </c>
      <c r="JKE29" s="170" t="s">
        <v>151</v>
      </c>
      <c r="JKF29" s="170" t="s">
        <v>152</v>
      </c>
      <c r="JKG29" s="170" t="s">
        <v>153</v>
      </c>
      <c r="JKH29" s="170" t="s">
        <v>150</v>
      </c>
      <c r="JKI29" s="170">
        <v>2</v>
      </c>
      <c r="JKJ29" s="170">
        <v>69.72</v>
      </c>
      <c r="JKK29" s="170">
        <f>ROUNDDOWN(JKJ29*($I$10+1),2)</f>
        <v>352.08</v>
      </c>
      <c r="JKL29" s="170">
        <f>JKI29*JKK29</f>
        <v>704.16</v>
      </c>
      <c r="JKM29" s="170" t="s">
        <v>151</v>
      </c>
      <c r="JKN29" s="170" t="s">
        <v>152</v>
      </c>
      <c r="JKO29" s="170" t="s">
        <v>153</v>
      </c>
      <c r="JKP29" s="170" t="s">
        <v>150</v>
      </c>
      <c r="JKQ29" s="170">
        <v>2</v>
      </c>
      <c r="JKR29" s="170">
        <v>69.72</v>
      </c>
      <c r="JKS29" s="170">
        <f>ROUNDDOWN(JKR29*($I$10+1),2)</f>
        <v>352.08</v>
      </c>
      <c r="JKT29" s="170">
        <f>JKQ29*JKS29</f>
        <v>704.16</v>
      </c>
      <c r="JKU29" s="170" t="s">
        <v>151</v>
      </c>
      <c r="JKV29" s="170" t="s">
        <v>152</v>
      </c>
      <c r="JKW29" s="170" t="s">
        <v>153</v>
      </c>
      <c r="JKX29" s="170" t="s">
        <v>150</v>
      </c>
      <c r="JKY29" s="170">
        <v>2</v>
      </c>
      <c r="JKZ29" s="170">
        <v>69.72</v>
      </c>
      <c r="JLA29" s="170">
        <f>ROUNDDOWN(JKZ29*($I$10+1),2)</f>
        <v>352.08</v>
      </c>
      <c r="JLB29" s="170">
        <f>JKY29*JLA29</f>
        <v>704.16</v>
      </c>
      <c r="JLC29" s="170" t="s">
        <v>151</v>
      </c>
      <c r="JLD29" s="170" t="s">
        <v>152</v>
      </c>
      <c r="JLE29" s="170" t="s">
        <v>153</v>
      </c>
      <c r="JLF29" s="170" t="s">
        <v>150</v>
      </c>
      <c r="JLG29" s="170">
        <v>2</v>
      </c>
      <c r="JLH29" s="170">
        <v>69.72</v>
      </c>
      <c r="JLI29" s="170">
        <f>ROUNDDOWN(JLH29*($I$10+1),2)</f>
        <v>352.08</v>
      </c>
      <c r="JLJ29" s="170">
        <f>JLG29*JLI29</f>
        <v>704.16</v>
      </c>
      <c r="JLK29" s="170" t="s">
        <v>151</v>
      </c>
      <c r="JLL29" s="170" t="s">
        <v>152</v>
      </c>
      <c r="JLM29" s="170" t="s">
        <v>153</v>
      </c>
      <c r="JLN29" s="170" t="s">
        <v>150</v>
      </c>
      <c r="JLO29" s="170">
        <v>2</v>
      </c>
      <c r="JLP29" s="170">
        <v>69.72</v>
      </c>
      <c r="JLQ29" s="170">
        <f>ROUNDDOWN(JLP29*($I$10+1),2)</f>
        <v>352.08</v>
      </c>
      <c r="JLR29" s="170">
        <f>JLO29*JLQ29</f>
        <v>704.16</v>
      </c>
      <c r="JLS29" s="170" t="s">
        <v>151</v>
      </c>
      <c r="JLT29" s="170" t="s">
        <v>152</v>
      </c>
      <c r="JLU29" s="170" t="s">
        <v>153</v>
      </c>
      <c r="JLV29" s="170" t="s">
        <v>150</v>
      </c>
      <c r="JLW29" s="170">
        <v>2</v>
      </c>
      <c r="JLX29" s="170">
        <v>69.72</v>
      </c>
      <c r="JLY29" s="170">
        <f>ROUNDDOWN(JLX29*($I$10+1),2)</f>
        <v>352.08</v>
      </c>
      <c r="JLZ29" s="170">
        <f>JLW29*JLY29</f>
        <v>704.16</v>
      </c>
      <c r="JMA29" s="170" t="s">
        <v>151</v>
      </c>
      <c r="JMB29" s="170" t="s">
        <v>152</v>
      </c>
      <c r="JMC29" s="170" t="s">
        <v>153</v>
      </c>
      <c r="JMD29" s="170" t="s">
        <v>150</v>
      </c>
      <c r="JME29" s="170">
        <v>2</v>
      </c>
      <c r="JMF29" s="170">
        <v>69.72</v>
      </c>
      <c r="JMG29" s="170">
        <f>ROUNDDOWN(JMF29*($I$10+1),2)</f>
        <v>352.08</v>
      </c>
      <c r="JMH29" s="170">
        <f>JME29*JMG29</f>
        <v>704.16</v>
      </c>
      <c r="JMI29" s="170" t="s">
        <v>151</v>
      </c>
      <c r="JMJ29" s="170" t="s">
        <v>152</v>
      </c>
      <c r="JMK29" s="170" t="s">
        <v>153</v>
      </c>
      <c r="JML29" s="170" t="s">
        <v>150</v>
      </c>
      <c r="JMM29" s="170">
        <v>2</v>
      </c>
      <c r="JMN29" s="170">
        <v>69.72</v>
      </c>
      <c r="JMO29" s="170">
        <f>ROUNDDOWN(JMN29*($I$10+1),2)</f>
        <v>352.08</v>
      </c>
      <c r="JMP29" s="170">
        <f>JMM29*JMO29</f>
        <v>704.16</v>
      </c>
      <c r="JMQ29" s="170" t="s">
        <v>151</v>
      </c>
      <c r="JMR29" s="170" t="s">
        <v>152</v>
      </c>
      <c r="JMS29" s="170" t="s">
        <v>153</v>
      </c>
      <c r="JMT29" s="170" t="s">
        <v>150</v>
      </c>
      <c r="JMU29" s="170">
        <v>2</v>
      </c>
      <c r="JMV29" s="170">
        <v>69.72</v>
      </c>
      <c r="JMW29" s="170">
        <f>ROUNDDOWN(JMV29*($I$10+1),2)</f>
        <v>352.08</v>
      </c>
      <c r="JMX29" s="170">
        <f>JMU29*JMW29</f>
        <v>704.16</v>
      </c>
      <c r="JMY29" s="170" t="s">
        <v>151</v>
      </c>
      <c r="JMZ29" s="170" t="s">
        <v>152</v>
      </c>
      <c r="JNA29" s="170" t="s">
        <v>153</v>
      </c>
      <c r="JNB29" s="170" t="s">
        <v>150</v>
      </c>
      <c r="JNC29" s="170">
        <v>2</v>
      </c>
      <c r="JND29" s="170">
        <v>69.72</v>
      </c>
      <c r="JNE29" s="170">
        <f>ROUNDDOWN(JND29*($I$10+1),2)</f>
        <v>352.08</v>
      </c>
      <c r="JNF29" s="170">
        <f>JNC29*JNE29</f>
        <v>704.16</v>
      </c>
      <c r="JNG29" s="170" t="s">
        <v>151</v>
      </c>
      <c r="JNH29" s="170" t="s">
        <v>152</v>
      </c>
      <c r="JNI29" s="170" t="s">
        <v>153</v>
      </c>
      <c r="JNJ29" s="170" t="s">
        <v>150</v>
      </c>
      <c r="JNK29" s="170">
        <v>2</v>
      </c>
      <c r="JNL29" s="170">
        <v>69.72</v>
      </c>
      <c r="JNM29" s="170">
        <f>ROUNDDOWN(JNL29*($I$10+1),2)</f>
        <v>352.08</v>
      </c>
      <c r="JNN29" s="170">
        <f>JNK29*JNM29</f>
        <v>704.16</v>
      </c>
      <c r="JNO29" s="170" t="s">
        <v>151</v>
      </c>
      <c r="JNP29" s="170" t="s">
        <v>152</v>
      </c>
      <c r="JNQ29" s="170" t="s">
        <v>153</v>
      </c>
      <c r="JNR29" s="170" t="s">
        <v>150</v>
      </c>
      <c r="JNS29" s="170">
        <v>2</v>
      </c>
      <c r="JNT29" s="170">
        <v>69.72</v>
      </c>
      <c r="JNU29" s="170">
        <f>ROUNDDOWN(JNT29*($I$10+1),2)</f>
        <v>352.08</v>
      </c>
      <c r="JNV29" s="170">
        <f>JNS29*JNU29</f>
        <v>704.16</v>
      </c>
      <c r="JNW29" s="170" t="s">
        <v>151</v>
      </c>
      <c r="JNX29" s="170" t="s">
        <v>152</v>
      </c>
      <c r="JNY29" s="170" t="s">
        <v>153</v>
      </c>
      <c r="JNZ29" s="170" t="s">
        <v>150</v>
      </c>
      <c r="JOA29" s="170">
        <v>2</v>
      </c>
      <c r="JOB29" s="170">
        <v>69.72</v>
      </c>
      <c r="JOC29" s="170">
        <f>ROUNDDOWN(JOB29*($I$10+1),2)</f>
        <v>352.08</v>
      </c>
      <c r="JOD29" s="170">
        <f>JOA29*JOC29</f>
        <v>704.16</v>
      </c>
      <c r="JOE29" s="170" t="s">
        <v>151</v>
      </c>
      <c r="JOF29" s="170" t="s">
        <v>152</v>
      </c>
      <c r="JOG29" s="170" t="s">
        <v>153</v>
      </c>
      <c r="JOH29" s="170" t="s">
        <v>150</v>
      </c>
      <c r="JOI29" s="170">
        <v>2</v>
      </c>
      <c r="JOJ29" s="170">
        <v>69.72</v>
      </c>
      <c r="JOK29" s="170">
        <f>ROUNDDOWN(JOJ29*($I$10+1),2)</f>
        <v>352.08</v>
      </c>
      <c r="JOL29" s="170">
        <f>JOI29*JOK29</f>
        <v>704.16</v>
      </c>
      <c r="JOM29" s="170" t="s">
        <v>151</v>
      </c>
      <c r="JON29" s="170" t="s">
        <v>152</v>
      </c>
      <c r="JOO29" s="170" t="s">
        <v>153</v>
      </c>
      <c r="JOP29" s="170" t="s">
        <v>150</v>
      </c>
      <c r="JOQ29" s="170">
        <v>2</v>
      </c>
      <c r="JOR29" s="170">
        <v>69.72</v>
      </c>
      <c r="JOS29" s="170">
        <f>ROUNDDOWN(JOR29*($I$10+1),2)</f>
        <v>352.08</v>
      </c>
      <c r="JOT29" s="170">
        <f>JOQ29*JOS29</f>
        <v>704.16</v>
      </c>
      <c r="JOU29" s="170" t="s">
        <v>151</v>
      </c>
      <c r="JOV29" s="170" t="s">
        <v>152</v>
      </c>
      <c r="JOW29" s="170" t="s">
        <v>153</v>
      </c>
      <c r="JOX29" s="170" t="s">
        <v>150</v>
      </c>
      <c r="JOY29" s="170">
        <v>2</v>
      </c>
      <c r="JOZ29" s="170">
        <v>69.72</v>
      </c>
      <c r="JPA29" s="170">
        <f>ROUNDDOWN(JOZ29*($I$10+1),2)</f>
        <v>352.08</v>
      </c>
      <c r="JPB29" s="170">
        <f>JOY29*JPA29</f>
        <v>704.16</v>
      </c>
      <c r="JPC29" s="170" t="s">
        <v>151</v>
      </c>
      <c r="JPD29" s="170" t="s">
        <v>152</v>
      </c>
      <c r="JPE29" s="170" t="s">
        <v>153</v>
      </c>
      <c r="JPF29" s="170" t="s">
        <v>150</v>
      </c>
      <c r="JPG29" s="170">
        <v>2</v>
      </c>
      <c r="JPH29" s="170">
        <v>69.72</v>
      </c>
      <c r="JPI29" s="170">
        <f>ROUNDDOWN(JPH29*($I$10+1),2)</f>
        <v>352.08</v>
      </c>
      <c r="JPJ29" s="170">
        <f>JPG29*JPI29</f>
        <v>704.16</v>
      </c>
      <c r="JPK29" s="170" t="s">
        <v>151</v>
      </c>
      <c r="JPL29" s="170" t="s">
        <v>152</v>
      </c>
      <c r="JPM29" s="170" t="s">
        <v>153</v>
      </c>
      <c r="JPN29" s="170" t="s">
        <v>150</v>
      </c>
      <c r="JPO29" s="170">
        <v>2</v>
      </c>
      <c r="JPP29" s="170">
        <v>69.72</v>
      </c>
      <c r="JPQ29" s="170">
        <f>ROUNDDOWN(JPP29*($I$10+1),2)</f>
        <v>352.08</v>
      </c>
      <c r="JPR29" s="170">
        <f>JPO29*JPQ29</f>
        <v>704.16</v>
      </c>
      <c r="JPS29" s="170" t="s">
        <v>151</v>
      </c>
      <c r="JPT29" s="170" t="s">
        <v>152</v>
      </c>
      <c r="JPU29" s="170" t="s">
        <v>153</v>
      </c>
      <c r="JPV29" s="170" t="s">
        <v>150</v>
      </c>
      <c r="JPW29" s="170">
        <v>2</v>
      </c>
      <c r="JPX29" s="170">
        <v>69.72</v>
      </c>
      <c r="JPY29" s="170">
        <f>ROUNDDOWN(JPX29*($I$10+1),2)</f>
        <v>352.08</v>
      </c>
      <c r="JPZ29" s="170">
        <f>JPW29*JPY29</f>
        <v>704.16</v>
      </c>
      <c r="JQA29" s="170" t="s">
        <v>151</v>
      </c>
      <c r="JQB29" s="170" t="s">
        <v>152</v>
      </c>
      <c r="JQC29" s="170" t="s">
        <v>153</v>
      </c>
      <c r="JQD29" s="170" t="s">
        <v>150</v>
      </c>
      <c r="JQE29" s="170">
        <v>2</v>
      </c>
      <c r="JQF29" s="170">
        <v>69.72</v>
      </c>
      <c r="JQG29" s="170">
        <f>ROUNDDOWN(JQF29*($I$10+1),2)</f>
        <v>352.08</v>
      </c>
      <c r="JQH29" s="170">
        <f>JQE29*JQG29</f>
        <v>704.16</v>
      </c>
      <c r="JQI29" s="170" t="s">
        <v>151</v>
      </c>
      <c r="JQJ29" s="170" t="s">
        <v>152</v>
      </c>
      <c r="JQK29" s="170" t="s">
        <v>153</v>
      </c>
      <c r="JQL29" s="170" t="s">
        <v>150</v>
      </c>
      <c r="JQM29" s="170">
        <v>2</v>
      </c>
      <c r="JQN29" s="170">
        <v>69.72</v>
      </c>
      <c r="JQO29" s="170">
        <f>ROUNDDOWN(JQN29*($I$10+1),2)</f>
        <v>352.08</v>
      </c>
      <c r="JQP29" s="170">
        <f>JQM29*JQO29</f>
        <v>704.16</v>
      </c>
      <c r="JQQ29" s="170" t="s">
        <v>151</v>
      </c>
      <c r="JQR29" s="170" t="s">
        <v>152</v>
      </c>
      <c r="JQS29" s="170" t="s">
        <v>153</v>
      </c>
      <c r="JQT29" s="170" t="s">
        <v>150</v>
      </c>
      <c r="JQU29" s="170">
        <v>2</v>
      </c>
      <c r="JQV29" s="170">
        <v>69.72</v>
      </c>
      <c r="JQW29" s="170">
        <f>ROUNDDOWN(JQV29*($I$10+1),2)</f>
        <v>352.08</v>
      </c>
      <c r="JQX29" s="170">
        <f>JQU29*JQW29</f>
        <v>704.16</v>
      </c>
      <c r="JQY29" s="170" t="s">
        <v>151</v>
      </c>
      <c r="JQZ29" s="170" t="s">
        <v>152</v>
      </c>
      <c r="JRA29" s="170" t="s">
        <v>153</v>
      </c>
      <c r="JRB29" s="170" t="s">
        <v>150</v>
      </c>
      <c r="JRC29" s="170">
        <v>2</v>
      </c>
      <c r="JRD29" s="170">
        <v>69.72</v>
      </c>
      <c r="JRE29" s="170">
        <f>ROUNDDOWN(JRD29*($I$10+1),2)</f>
        <v>352.08</v>
      </c>
      <c r="JRF29" s="170">
        <f>JRC29*JRE29</f>
        <v>704.16</v>
      </c>
      <c r="JRG29" s="170" t="s">
        <v>151</v>
      </c>
      <c r="JRH29" s="170" t="s">
        <v>152</v>
      </c>
      <c r="JRI29" s="170" t="s">
        <v>153</v>
      </c>
      <c r="JRJ29" s="170" t="s">
        <v>150</v>
      </c>
      <c r="JRK29" s="170">
        <v>2</v>
      </c>
      <c r="JRL29" s="170">
        <v>69.72</v>
      </c>
      <c r="JRM29" s="170">
        <f>ROUNDDOWN(JRL29*($I$10+1),2)</f>
        <v>352.08</v>
      </c>
      <c r="JRN29" s="170">
        <f>JRK29*JRM29</f>
        <v>704.16</v>
      </c>
      <c r="JRO29" s="170" t="s">
        <v>151</v>
      </c>
      <c r="JRP29" s="170" t="s">
        <v>152</v>
      </c>
      <c r="JRQ29" s="170" t="s">
        <v>153</v>
      </c>
      <c r="JRR29" s="170" t="s">
        <v>150</v>
      </c>
      <c r="JRS29" s="170">
        <v>2</v>
      </c>
      <c r="JRT29" s="170">
        <v>69.72</v>
      </c>
      <c r="JRU29" s="170">
        <f>ROUNDDOWN(JRT29*($I$10+1),2)</f>
        <v>352.08</v>
      </c>
      <c r="JRV29" s="170">
        <f>JRS29*JRU29</f>
        <v>704.16</v>
      </c>
      <c r="JRW29" s="170" t="s">
        <v>151</v>
      </c>
      <c r="JRX29" s="170" t="s">
        <v>152</v>
      </c>
      <c r="JRY29" s="170" t="s">
        <v>153</v>
      </c>
      <c r="JRZ29" s="170" t="s">
        <v>150</v>
      </c>
      <c r="JSA29" s="170">
        <v>2</v>
      </c>
      <c r="JSB29" s="170">
        <v>69.72</v>
      </c>
      <c r="JSC29" s="170">
        <f>ROUNDDOWN(JSB29*($I$10+1),2)</f>
        <v>352.08</v>
      </c>
      <c r="JSD29" s="170">
        <f>JSA29*JSC29</f>
        <v>704.16</v>
      </c>
      <c r="JSE29" s="170" t="s">
        <v>151</v>
      </c>
      <c r="JSF29" s="170" t="s">
        <v>152</v>
      </c>
      <c r="JSG29" s="170" t="s">
        <v>153</v>
      </c>
      <c r="JSH29" s="170" t="s">
        <v>150</v>
      </c>
      <c r="JSI29" s="170">
        <v>2</v>
      </c>
      <c r="JSJ29" s="170">
        <v>69.72</v>
      </c>
      <c r="JSK29" s="170">
        <f>ROUNDDOWN(JSJ29*($I$10+1),2)</f>
        <v>352.08</v>
      </c>
      <c r="JSL29" s="170">
        <f>JSI29*JSK29</f>
        <v>704.16</v>
      </c>
      <c r="JSM29" s="170" t="s">
        <v>151</v>
      </c>
      <c r="JSN29" s="170" t="s">
        <v>152</v>
      </c>
      <c r="JSO29" s="170" t="s">
        <v>153</v>
      </c>
      <c r="JSP29" s="170" t="s">
        <v>150</v>
      </c>
      <c r="JSQ29" s="170">
        <v>2</v>
      </c>
      <c r="JSR29" s="170">
        <v>69.72</v>
      </c>
      <c r="JSS29" s="170">
        <f>ROUNDDOWN(JSR29*($I$10+1),2)</f>
        <v>352.08</v>
      </c>
      <c r="JST29" s="170">
        <f>JSQ29*JSS29</f>
        <v>704.16</v>
      </c>
      <c r="JSU29" s="170" t="s">
        <v>151</v>
      </c>
      <c r="JSV29" s="170" t="s">
        <v>152</v>
      </c>
      <c r="JSW29" s="170" t="s">
        <v>153</v>
      </c>
      <c r="JSX29" s="170" t="s">
        <v>150</v>
      </c>
      <c r="JSY29" s="170">
        <v>2</v>
      </c>
      <c r="JSZ29" s="170">
        <v>69.72</v>
      </c>
      <c r="JTA29" s="170">
        <f>ROUNDDOWN(JSZ29*($I$10+1),2)</f>
        <v>352.08</v>
      </c>
      <c r="JTB29" s="170">
        <f>JSY29*JTA29</f>
        <v>704.16</v>
      </c>
      <c r="JTC29" s="170" t="s">
        <v>151</v>
      </c>
      <c r="JTD29" s="170" t="s">
        <v>152</v>
      </c>
      <c r="JTE29" s="170" t="s">
        <v>153</v>
      </c>
      <c r="JTF29" s="170" t="s">
        <v>150</v>
      </c>
      <c r="JTG29" s="170">
        <v>2</v>
      </c>
      <c r="JTH29" s="170">
        <v>69.72</v>
      </c>
      <c r="JTI29" s="170">
        <f>ROUNDDOWN(JTH29*($I$10+1),2)</f>
        <v>352.08</v>
      </c>
      <c r="JTJ29" s="170">
        <f>JTG29*JTI29</f>
        <v>704.16</v>
      </c>
      <c r="JTK29" s="170" t="s">
        <v>151</v>
      </c>
      <c r="JTL29" s="170" t="s">
        <v>152</v>
      </c>
      <c r="JTM29" s="170" t="s">
        <v>153</v>
      </c>
      <c r="JTN29" s="170" t="s">
        <v>150</v>
      </c>
      <c r="JTO29" s="170">
        <v>2</v>
      </c>
      <c r="JTP29" s="170">
        <v>69.72</v>
      </c>
      <c r="JTQ29" s="170">
        <f>ROUNDDOWN(JTP29*($I$10+1),2)</f>
        <v>352.08</v>
      </c>
      <c r="JTR29" s="170">
        <f>JTO29*JTQ29</f>
        <v>704.16</v>
      </c>
      <c r="JTS29" s="170" t="s">
        <v>151</v>
      </c>
      <c r="JTT29" s="170" t="s">
        <v>152</v>
      </c>
      <c r="JTU29" s="170" t="s">
        <v>153</v>
      </c>
      <c r="JTV29" s="170" t="s">
        <v>150</v>
      </c>
      <c r="JTW29" s="170">
        <v>2</v>
      </c>
      <c r="JTX29" s="170">
        <v>69.72</v>
      </c>
      <c r="JTY29" s="170">
        <f>ROUNDDOWN(JTX29*($I$10+1),2)</f>
        <v>352.08</v>
      </c>
      <c r="JTZ29" s="170">
        <f>JTW29*JTY29</f>
        <v>704.16</v>
      </c>
      <c r="JUA29" s="170" t="s">
        <v>151</v>
      </c>
      <c r="JUB29" s="170" t="s">
        <v>152</v>
      </c>
      <c r="JUC29" s="170" t="s">
        <v>153</v>
      </c>
      <c r="JUD29" s="170" t="s">
        <v>150</v>
      </c>
      <c r="JUE29" s="170">
        <v>2</v>
      </c>
      <c r="JUF29" s="170">
        <v>69.72</v>
      </c>
      <c r="JUG29" s="170">
        <f>ROUNDDOWN(JUF29*($I$10+1),2)</f>
        <v>352.08</v>
      </c>
      <c r="JUH29" s="170">
        <f>JUE29*JUG29</f>
        <v>704.16</v>
      </c>
      <c r="JUI29" s="170" t="s">
        <v>151</v>
      </c>
      <c r="JUJ29" s="170" t="s">
        <v>152</v>
      </c>
      <c r="JUK29" s="170" t="s">
        <v>153</v>
      </c>
      <c r="JUL29" s="170" t="s">
        <v>150</v>
      </c>
      <c r="JUM29" s="170">
        <v>2</v>
      </c>
      <c r="JUN29" s="170">
        <v>69.72</v>
      </c>
      <c r="JUO29" s="170">
        <f>ROUNDDOWN(JUN29*($I$10+1),2)</f>
        <v>352.08</v>
      </c>
      <c r="JUP29" s="170">
        <f>JUM29*JUO29</f>
        <v>704.16</v>
      </c>
      <c r="JUQ29" s="170" t="s">
        <v>151</v>
      </c>
      <c r="JUR29" s="170" t="s">
        <v>152</v>
      </c>
      <c r="JUS29" s="170" t="s">
        <v>153</v>
      </c>
      <c r="JUT29" s="170" t="s">
        <v>150</v>
      </c>
      <c r="JUU29" s="170">
        <v>2</v>
      </c>
      <c r="JUV29" s="170">
        <v>69.72</v>
      </c>
      <c r="JUW29" s="170">
        <f>ROUNDDOWN(JUV29*($I$10+1),2)</f>
        <v>352.08</v>
      </c>
      <c r="JUX29" s="170">
        <f>JUU29*JUW29</f>
        <v>704.16</v>
      </c>
      <c r="JUY29" s="170" t="s">
        <v>151</v>
      </c>
      <c r="JUZ29" s="170" t="s">
        <v>152</v>
      </c>
      <c r="JVA29" s="170" t="s">
        <v>153</v>
      </c>
      <c r="JVB29" s="170" t="s">
        <v>150</v>
      </c>
      <c r="JVC29" s="170">
        <v>2</v>
      </c>
      <c r="JVD29" s="170">
        <v>69.72</v>
      </c>
      <c r="JVE29" s="170">
        <f>ROUNDDOWN(JVD29*($I$10+1),2)</f>
        <v>352.08</v>
      </c>
      <c r="JVF29" s="170">
        <f>JVC29*JVE29</f>
        <v>704.16</v>
      </c>
      <c r="JVG29" s="170" t="s">
        <v>151</v>
      </c>
      <c r="JVH29" s="170" t="s">
        <v>152</v>
      </c>
      <c r="JVI29" s="170" t="s">
        <v>153</v>
      </c>
      <c r="JVJ29" s="170" t="s">
        <v>150</v>
      </c>
      <c r="JVK29" s="170">
        <v>2</v>
      </c>
      <c r="JVL29" s="170">
        <v>69.72</v>
      </c>
      <c r="JVM29" s="170">
        <f>ROUNDDOWN(JVL29*($I$10+1),2)</f>
        <v>352.08</v>
      </c>
      <c r="JVN29" s="170">
        <f>JVK29*JVM29</f>
        <v>704.16</v>
      </c>
      <c r="JVO29" s="170" t="s">
        <v>151</v>
      </c>
      <c r="JVP29" s="170" t="s">
        <v>152</v>
      </c>
      <c r="JVQ29" s="170" t="s">
        <v>153</v>
      </c>
      <c r="JVR29" s="170" t="s">
        <v>150</v>
      </c>
      <c r="JVS29" s="170">
        <v>2</v>
      </c>
      <c r="JVT29" s="170">
        <v>69.72</v>
      </c>
      <c r="JVU29" s="170">
        <f>ROUNDDOWN(JVT29*($I$10+1),2)</f>
        <v>352.08</v>
      </c>
      <c r="JVV29" s="170">
        <f>JVS29*JVU29</f>
        <v>704.16</v>
      </c>
      <c r="JVW29" s="170" t="s">
        <v>151</v>
      </c>
      <c r="JVX29" s="170" t="s">
        <v>152</v>
      </c>
      <c r="JVY29" s="170" t="s">
        <v>153</v>
      </c>
      <c r="JVZ29" s="170" t="s">
        <v>150</v>
      </c>
      <c r="JWA29" s="170">
        <v>2</v>
      </c>
      <c r="JWB29" s="170">
        <v>69.72</v>
      </c>
      <c r="JWC29" s="170">
        <f>ROUNDDOWN(JWB29*($I$10+1),2)</f>
        <v>352.08</v>
      </c>
      <c r="JWD29" s="170">
        <f>JWA29*JWC29</f>
        <v>704.16</v>
      </c>
      <c r="JWE29" s="170" t="s">
        <v>151</v>
      </c>
      <c r="JWF29" s="170" t="s">
        <v>152</v>
      </c>
      <c r="JWG29" s="170" t="s">
        <v>153</v>
      </c>
      <c r="JWH29" s="170" t="s">
        <v>150</v>
      </c>
      <c r="JWI29" s="170">
        <v>2</v>
      </c>
      <c r="JWJ29" s="170">
        <v>69.72</v>
      </c>
      <c r="JWK29" s="170">
        <f>ROUNDDOWN(JWJ29*($I$10+1),2)</f>
        <v>352.08</v>
      </c>
      <c r="JWL29" s="170">
        <f>JWI29*JWK29</f>
        <v>704.16</v>
      </c>
      <c r="JWM29" s="170" t="s">
        <v>151</v>
      </c>
      <c r="JWN29" s="170" t="s">
        <v>152</v>
      </c>
      <c r="JWO29" s="170" t="s">
        <v>153</v>
      </c>
      <c r="JWP29" s="170" t="s">
        <v>150</v>
      </c>
      <c r="JWQ29" s="170">
        <v>2</v>
      </c>
      <c r="JWR29" s="170">
        <v>69.72</v>
      </c>
      <c r="JWS29" s="170">
        <f>ROUNDDOWN(JWR29*($I$10+1),2)</f>
        <v>352.08</v>
      </c>
      <c r="JWT29" s="170">
        <f>JWQ29*JWS29</f>
        <v>704.16</v>
      </c>
      <c r="JWU29" s="170" t="s">
        <v>151</v>
      </c>
      <c r="JWV29" s="170" t="s">
        <v>152</v>
      </c>
      <c r="JWW29" s="170" t="s">
        <v>153</v>
      </c>
      <c r="JWX29" s="170" t="s">
        <v>150</v>
      </c>
      <c r="JWY29" s="170">
        <v>2</v>
      </c>
      <c r="JWZ29" s="170">
        <v>69.72</v>
      </c>
      <c r="JXA29" s="170">
        <f>ROUNDDOWN(JWZ29*($I$10+1),2)</f>
        <v>352.08</v>
      </c>
      <c r="JXB29" s="170">
        <f>JWY29*JXA29</f>
        <v>704.16</v>
      </c>
      <c r="JXC29" s="170" t="s">
        <v>151</v>
      </c>
      <c r="JXD29" s="170" t="s">
        <v>152</v>
      </c>
      <c r="JXE29" s="170" t="s">
        <v>153</v>
      </c>
      <c r="JXF29" s="170" t="s">
        <v>150</v>
      </c>
      <c r="JXG29" s="170">
        <v>2</v>
      </c>
      <c r="JXH29" s="170">
        <v>69.72</v>
      </c>
      <c r="JXI29" s="170">
        <f>ROUNDDOWN(JXH29*($I$10+1),2)</f>
        <v>352.08</v>
      </c>
      <c r="JXJ29" s="170">
        <f>JXG29*JXI29</f>
        <v>704.16</v>
      </c>
      <c r="JXK29" s="170" t="s">
        <v>151</v>
      </c>
      <c r="JXL29" s="170" t="s">
        <v>152</v>
      </c>
      <c r="JXM29" s="170" t="s">
        <v>153</v>
      </c>
      <c r="JXN29" s="170" t="s">
        <v>150</v>
      </c>
      <c r="JXO29" s="170">
        <v>2</v>
      </c>
      <c r="JXP29" s="170">
        <v>69.72</v>
      </c>
      <c r="JXQ29" s="170">
        <f>ROUNDDOWN(JXP29*($I$10+1),2)</f>
        <v>352.08</v>
      </c>
      <c r="JXR29" s="170">
        <f>JXO29*JXQ29</f>
        <v>704.16</v>
      </c>
      <c r="JXS29" s="170" t="s">
        <v>151</v>
      </c>
      <c r="JXT29" s="170" t="s">
        <v>152</v>
      </c>
      <c r="JXU29" s="170" t="s">
        <v>153</v>
      </c>
      <c r="JXV29" s="170" t="s">
        <v>150</v>
      </c>
      <c r="JXW29" s="170">
        <v>2</v>
      </c>
      <c r="JXX29" s="170">
        <v>69.72</v>
      </c>
      <c r="JXY29" s="170">
        <f>ROUNDDOWN(JXX29*($I$10+1),2)</f>
        <v>352.08</v>
      </c>
      <c r="JXZ29" s="170">
        <f>JXW29*JXY29</f>
        <v>704.16</v>
      </c>
      <c r="JYA29" s="170" t="s">
        <v>151</v>
      </c>
      <c r="JYB29" s="170" t="s">
        <v>152</v>
      </c>
      <c r="JYC29" s="170" t="s">
        <v>153</v>
      </c>
      <c r="JYD29" s="170" t="s">
        <v>150</v>
      </c>
      <c r="JYE29" s="170">
        <v>2</v>
      </c>
      <c r="JYF29" s="170">
        <v>69.72</v>
      </c>
      <c r="JYG29" s="170">
        <f>ROUNDDOWN(JYF29*($I$10+1),2)</f>
        <v>352.08</v>
      </c>
      <c r="JYH29" s="170">
        <f>JYE29*JYG29</f>
        <v>704.16</v>
      </c>
      <c r="JYI29" s="170" t="s">
        <v>151</v>
      </c>
      <c r="JYJ29" s="170" t="s">
        <v>152</v>
      </c>
      <c r="JYK29" s="170" t="s">
        <v>153</v>
      </c>
      <c r="JYL29" s="170" t="s">
        <v>150</v>
      </c>
      <c r="JYM29" s="170">
        <v>2</v>
      </c>
      <c r="JYN29" s="170">
        <v>69.72</v>
      </c>
      <c r="JYO29" s="170">
        <f>ROUNDDOWN(JYN29*($I$10+1),2)</f>
        <v>352.08</v>
      </c>
      <c r="JYP29" s="170">
        <f>JYM29*JYO29</f>
        <v>704.16</v>
      </c>
      <c r="JYQ29" s="170" t="s">
        <v>151</v>
      </c>
      <c r="JYR29" s="170" t="s">
        <v>152</v>
      </c>
      <c r="JYS29" s="170" t="s">
        <v>153</v>
      </c>
      <c r="JYT29" s="170" t="s">
        <v>150</v>
      </c>
      <c r="JYU29" s="170">
        <v>2</v>
      </c>
      <c r="JYV29" s="170">
        <v>69.72</v>
      </c>
      <c r="JYW29" s="170">
        <f>ROUNDDOWN(JYV29*($I$10+1),2)</f>
        <v>352.08</v>
      </c>
      <c r="JYX29" s="170">
        <f>JYU29*JYW29</f>
        <v>704.16</v>
      </c>
      <c r="JYY29" s="170" t="s">
        <v>151</v>
      </c>
      <c r="JYZ29" s="170" t="s">
        <v>152</v>
      </c>
      <c r="JZA29" s="170" t="s">
        <v>153</v>
      </c>
      <c r="JZB29" s="170" t="s">
        <v>150</v>
      </c>
      <c r="JZC29" s="170">
        <v>2</v>
      </c>
      <c r="JZD29" s="170">
        <v>69.72</v>
      </c>
      <c r="JZE29" s="170">
        <f>ROUNDDOWN(JZD29*($I$10+1),2)</f>
        <v>352.08</v>
      </c>
      <c r="JZF29" s="170">
        <f>JZC29*JZE29</f>
        <v>704.16</v>
      </c>
      <c r="JZG29" s="170" t="s">
        <v>151</v>
      </c>
      <c r="JZH29" s="170" t="s">
        <v>152</v>
      </c>
      <c r="JZI29" s="170" t="s">
        <v>153</v>
      </c>
      <c r="JZJ29" s="170" t="s">
        <v>150</v>
      </c>
      <c r="JZK29" s="170">
        <v>2</v>
      </c>
      <c r="JZL29" s="170">
        <v>69.72</v>
      </c>
      <c r="JZM29" s="170">
        <f>ROUNDDOWN(JZL29*($I$10+1),2)</f>
        <v>352.08</v>
      </c>
      <c r="JZN29" s="170">
        <f>JZK29*JZM29</f>
        <v>704.16</v>
      </c>
      <c r="JZO29" s="170" t="s">
        <v>151</v>
      </c>
      <c r="JZP29" s="170" t="s">
        <v>152</v>
      </c>
      <c r="JZQ29" s="170" t="s">
        <v>153</v>
      </c>
      <c r="JZR29" s="170" t="s">
        <v>150</v>
      </c>
      <c r="JZS29" s="170">
        <v>2</v>
      </c>
      <c r="JZT29" s="170">
        <v>69.72</v>
      </c>
      <c r="JZU29" s="170">
        <f>ROUNDDOWN(JZT29*($I$10+1),2)</f>
        <v>352.08</v>
      </c>
      <c r="JZV29" s="170">
        <f>JZS29*JZU29</f>
        <v>704.16</v>
      </c>
      <c r="JZW29" s="170" t="s">
        <v>151</v>
      </c>
      <c r="JZX29" s="170" t="s">
        <v>152</v>
      </c>
      <c r="JZY29" s="170" t="s">
        <v>153</v>
      </c>
      <c r="JZZ29" s="170" t="s">
        <v>150</v>
      </c>
      <c r="KAA29" s="170">
        <v>2</v>
      </c>
      <c r="KAB29" s="170">
        <v>69.72</v>
      </c>
      <c r="KAC29" s="170">
        <f>ROUNDDOWN(KAB29*($I$10+1),2)</f>
        <v>352.08</v>
      </c>
      <c r="KAD29" s="170">
        <f>KAA29*KAC29</f>
        <v>704.16</v>
      </c>
      <c r="KAE29" s="170" t="s">
        <v>151</v>
      </c>
      <c r="KAF29" s="170" t="s">
        <v>152</v>
      </c>
      <c r="KAG29" s="170" t="s">
        <v>153</v>
      </c>
      <c r="KAH29" s="170" t="s">
        <v>150</v>
      </c>
      <c r="KAI29" s="170">
        <v>2</v>
      </c>
      <c r="KAJ29" s="170">
        <v>69.72</v>
      </c>
      <c r="KAK29" s="170">
        <f>ROUNDDOWN(KAJ29*($I$10+1),2)</f>
        <v>352.08</v>
      </c>
      <c r="KAL29" s="170">
        <f>KAI29*KAK29</f>
        <v>704.16</v>
      </c>
      <c r="KAM29" s="170" t="s">
        <v>151</v>
      </c>
      <c r="KAN29" s="170" t="s">
        <v>152</v>
      </c>
      <c r="KAO29" s="170" t="s">
        <v>153</v>
      </c>
      <c r="KAP29" s="170" t="s">
        <v>150</v>
      </c>
      <c r="KAQ29" s="170">
        <v>2</v>
      </c>
      <c r="KAR29" s="170">
        <v>69.72</v>
      </c>
      <c r="KAS29" s="170">
        <f>ROUNDDOWN(KAR29*($I$10+1),2)</f>
        <v>352.08</v>
      </c>
      <c r="KAT29" s="170">
        <f>KAQ29*KAS29</f>
        <v>704.16</v>
      </c>
      <c r="KAU29" s="170" t="s">
        <v>151</v>
      </c>
      <c r="KAV29" s="170" t="s">
        <v>152</v>
      </c>
      <c r="KAW29" s="170" t="s">
        <v>153</v>
      </c>
      <c r="KAX29" s="170" t="s">
        <v>150</v>
      </c>
      <c r="KAY29" s="170">
        <v>2</v>
      </c>
      <c r="KAZ29" s="170">
        <v>69.72</v>
      </c>
      <c r="KBA29" s="170">
        <f>ROUNDDOWN(KAZ29*($I$10+1),2)</f>
        <v>352.08</v>
      </c>
      <c r="KBB29" s="170">
        <f>KAY29*KBA29</f>
        <v>704.16</v>
      </c>
      <c r="KBC29" s="170" t="s">
        <v>151</v>
      </c>
      <c r="KBD29" s="170" t="s">
        <v>152</v>
      </c>
      <c r="KBE29" s="170" t="s">
        <v>153</v>
      </c>
      <c r="KBF29" s="170" t="s">
        <v>150</v>
      </c>
      <c r="KBG29" s="170">
        <v>2</v>
      </c>
      <c r="KBH29" s="170">
        <v>69.72</v>
      </c>
      <c r="KBI29" s="170">
        <f>ROUNDDOWN(KBH29*($I$10+1),2)</f>
        <v>352.08</v>
      </c>
      <c r="KBJ29" s="170">
        <f>KBG29*KBI29</f>
        <v>704.16</v>
      </c>
      <c r="KBK29" s="170" t="s">
        <v>151</v>
      </c>
      <c r="KBL29" s="170" t="s">
        <v>152</v>
      </c>
      <c r="KBM29" s="170" t="s">
        <v>153</v>
      </c>
      <c r="KBN29" s="170" t="s">
        <v>150</v>
      </c>
      <c r="KBO29" s="170">
        <v>2</v>
      </c>
      <c r="KBP29" s="170">
        <v>69.72</v>
      </c>
      <c r="KBQ29" s="170">
        <f>ROUNDDOWN(KBP29*($I$10+1),2)</f>
        <v>352.08</v>
      </c>
      <c r="KBR29" s="170">
        <f>KBO29*KBQ29</f>
        <v>704.16</v>
      </c>
      <c r="KBS29" s="170" t="s">
        <v>151</v>
      </c>
      <c r="KBT29" s="170" t="s">
        <v>152</v>
      </c>
      <c r="KBU29" s="170" t="s">
        <v>153</v>
      </c>
      <c r="KBV29" s="170" t="s">
        <v>150</v>
      </c>
      <c r="KBW29" s="170">
        <v>2</v>
      </c>
      <c r="KBX29" s="170">
        <v>69.72</v>
      </c>
      <c r="KBY29" s="170">
        <f>ROUNDDOWN(KBX29*($I$10+1),2)</f>
        <v>352.08</v>
      </c>
      <c r="KBZ29" s="170">
        <f>KBW29*KBY29</f>
        <v>704.16</v>
      </c>
      <c r="KCA29" s="170" t="s">
        <v>151</v>
      </c>
      <c r="KCB29" s="170" t="s">
        <v>152</v>
      </c>
      <c r="KCC29" s="170" t="s">
        <v>153</v>
      </c>
      <c r="KCD29" s="170" t="s">
        <v>150</v>
      </c>
      <c r="KCE29" s="170">
        <v>2</v>
      </c>
      <c r="KCF29" s="170">
        <v>69.72</v>
      </c>
      <c r="KCG29" s="170">
        <f>ROUNDDOWN(KCF29*($I$10+1),2)</f>
        <v>352.08</v>
      </c>
      <c r="KCH29" s="170">
        <f>KCE29*KCG29</f>
        <v>704.16</v>
      </c>
      <c r="KCI29" s="170" t="s">
        <v>151</v>
      </c>
      <c r="KCJ29" s="170" t="s">
        <v>152</v>
      </c>
      <c r="KCK29" s="170" t="s">
        <v>153</v>
      </c>
      <c r="KCL29" s="170" t="s">
        <v>150</v>
      </c>
      <c r="KCM29" s="170">
        <v>2</v>
      </c>
      <c r="KCN29" s="170">
        <v>69.72</v>
      </c>
      <c r="KCO29" s="170">
        <f>ROUNDDOWN(KCN29*($I$10+1),2)</f>
        <v>352.08</v>
      </c>
      <c r="KCP29" s="170">
        <f>KCM29*KCO29</f>
        <v>704.16</v>
      </c>
      <c r="KCQ29" s="170" t="s">
        <v>151</v>
      </c>
      <c r="KCR29" s="170" t="s">
        <v>152</v>
      </c>
      <c r="KCS29" s="170" t="s">
        <v>153</v>
      </c>
      <c r="KCT29" s="170" t="s">
        <v>150</v>
      </c>
      <c r="KCU29" s="170">
        <v>2</v>
      </c>
      <c r="KCV29" s="170">
        <v>69.72</v>
      </c>
      <c r="KCW29" s="170">
        <f>ROUNDDOWN(KCV29*($I$10+1),2)</f>
        <v>352.08</v>
      </c>
      <c r="KCX29" s="170">
        <f>KCU29*KCW29</f>
        <v>704.16</v>
      </c>
      <c r="KCY29" s="170" t="s">
        <v>151</v>
      </c>
      <c r="KCZ29" s="170" t="s">
        <v>152</v>
      </c>
      <c r="KDA29" s="170" t="s">
        <v>153</v>
      </c>
      <c r="KDB29" s="170" t="s">
        <v>150</v>
      </c>
      <c r="KDC29" s="170">
        <v>2</v>
      </c>
      <c r="KDD29" s="170">
        <v>69.72</v>
      </c>
      <c r="KDE29" s="170">
        <f>ROUNDDOWN(KDD29*($I$10+1),2)</f>
        <v>352.08</v>
      </c>
      <c r="KDF29" s="170">
        <f>KDC29*KDE29</f>
        <v>704.16</v>
      </c>
      <c r="KDG29" s="170" t="s">
        <v>151</v>
      </c>
      <c r="KDH29" s="170" t="s">
        <v>152</v>
      </c>
      <c r="KDI29" s="170" t="s">
        <v>153</v>
      </c>
      <c r="KDJ29" s="170" t="s">
        <v>150</v>
      </c>
      <c r="KDK29" s="170">
        <v>2</v>
      </c>
      <c r="KDL29" s="170">
        <v>69.72</v>
      </c>
      <c r="KDM29" s="170">
        <f>ROUNDDOWN(KDL29*($I$10+1),2)</f>
        <v>352.08</v>
      </c>
      <c r="KDN29" s="170">
        <f>KDK29*KDM29</f>
        <v>704.16</v>
      </c>
      <c r="KDO29" s="170" t="s">
        <v>151</v>
      </c>
      <c r="KDP29" s="170" t="s">
        <v>152</v>
      </c>
      <c r="KDQ29" s="170" t="s">
        <v>153</v>
      </c>
      <c r="KDR29" s="170" t="s">
        <v>150</v>
      </c>
      <c r="KDS29" s="170">
        <v>2</v>
      </c>
      <c r="KDT29" s="170">
        <v>69.72</v>
      </c>
      <c r="KDU29" s="170">
        <f>ROUNDDOWN(KDT29*($I$10+1),2)</f>
        <v>352.08</v>
      </c>
      <c r="KDV29" s="170">
        <f>KDS29*KDU29</f>
        <v>704.16</v>
      </c>
      <c r="KDW29" s="170" t="s">
        <v>151</v>
      </c>
      <c r="KDX29" s="170" t="s">
        <v>152</v>
      </c>
      <c r="KDY29" s="170" t="s">
        <v>153</v>
      </c>
      <c r="KDZ29" s="170" t="s">
        <v>150</v>
      </c>
      <c r="KEA29" s="170">
        <v>2</v>
      </c>
      <c r="KEB29" s="170">
        <v>69.72</v>
      </c>
      <c r="KEC29" s="170">
        <f>ROUNDDOWN(KEB29*($I$10+1),2)</f>
        <v>352.08</v>
      </c>
      <c r="KED29" s="170">
        <f>KEA29*KEC29</f>
        <v>704.16</v>
      </c>
      <c r="KEE29" s="170" t="s">
        <v>151</v>
      </c>
      <c r="KEF29" s="170" t="s">
        <v>152</v>
      </c>
      <c r="KEG29" s="170" t="s">
        <v>153</v>
      </c>
      <c r="KEH29" s="170" t="s">
        <v>150</v>
      </c>
      <c r="KEI29" s="170">
        <v>2</v>
      </c>
      <c r="KEJ29" s="170">
        <v>69.72</v>
      </c>
      <c r="KEK29" s="170">
        <f>ROUNDDOWN(KEJ29*($I$10+1),2)</f>
        <v>352.08</v>
      </c>
      <c r="KEL29" s="170">
        <f>KEI29*KEK29</f>
        <v>704.16</v>
      </c>
      <c r="KEM29" s="170" t="s">
        <v>151</v>
      </c>
      <c r="KEN29" s="170" t="s">
        <v>152</v>
      </c>
      <c r="KEO29" s="170" t="s">
        <v>153</v>
      </c>
      <c r="KEP29" s="170" t="s">
        <v>150</v>
      </c>
      <c r="KEQ29" s="170">
        <v>2</v>
      </c>
      <c r="KER29" s="170">
        <v>69.72</v>
      </c>
      <c r="KES29" s="170">
        <f>ROUNDDOWN(KER29*($I$10+1),2)</f>
        <v>352.08</v>
      </c>
      <c r="KET29" s="170">
        <f>KEQ29*KES29</f>
        <v>704.16</v>
      </c>
      <c r="KEU29" s="170" t="s">
        <v>151</v>
      </c>
      <c r="KEV29" s="170" t="s">
        <v>152</v>
      </c>
      <c r="KEW29" s="170" t="s">
        <v>153</v>
      </c>
      <c r="KEX29" s="170" t="s">
        <v>150</v>
      </c>
      <c r="KEY29" s="170">
        <v>2</v>
      </c>
      <c r="KEZ29" s="170">
        <v>69.72</v>
      </c>
      <c r="KFA29" s="170">
        <f>ROUNDDOWN(KEZ29*($I$10+1),2)</f>
        <v>352.08</v>
      </c>
      <c r="KFB29" s="170">
        <f>KEY29*KFA29</f>
        <v>704.16</v>
      </c>
      <c r="KFC29" s="170" t="s">
        <v>151</v>
      </c>
      <c r="KFD29" s="170" t="s">
        <v>152</v>
      </c>
      <c r="KFE29" s="170" t="s">
        <v>153</v>
      </c>
      <c r="KFF29" s="170" t="s">
        <v>150</v>
      </c>
      <c r="KFG29" s="170">
        <v>2</v>
      </c>
      <c r="KFH29" s="170">
        <v>69.72</v>
      </c>
      <c r="KFI29" s="170">
        <f>ROUNDDOWN(KFH29*($I$10+1),2)</f>
        <v>352.08</v>
      </c>
      <c r="KFJ29" s="170">
        <f>KFG29*KFI29</f>
        <v>704.16</v>
      </c>
      <c r="KFK29" s="170" t="s">
        <v>151</v>
      </c>
      <c r="KFL29" s="170" t="s">
        <v>152</v>
      </c>
      <c r="KFM29" s="170" t="s">
        <v>153</v>
      </c>
      <c r="KFN29" s="170" t="s">
        <v>150</v>
      </c>
      <c r="KFO29" s="170">
        <v>2</v>
      </c>
      <c r="KFP29" s="170">
        <v>69.72</v>
      </c>
      <c r="KFQ29" s="170">
        <f>ROUNDDOWN(KFP29*($I$10+1),2)</f>
        <v>352.08</v>
      </c>
      <c r="KFR29" s="170">
        <f>KFO29*KFQ29</f>
        <v>704.16</v>
      </c>
      <c r="KFS29" s="170" t="s">
        <v>151</v>
      </c>
      <c r="KFT29" s="170" t="s">
        <v>152</v>
      </c>
      <c r="KFU29" s="170" t="s">
        <v>153</v>
      </c>
      <c r="KFV29" s="170" t="s">
        <v>150</v>
      </c>
      <c r="KFW29" s="170">
        <v>2</v>
      </c>
      <c r="KFX29" s="170">
        <v>69.72</v>
      </c>
      <c r="KFY29" s="170">
        <f>ROUNDDOWN(KFX29*($I$10+1),2)</f>
        <v>352.08</v>
      </c>
      <c r="KFZ29" s="170">
        <f>KFW29*KFY29</f>
        <v>704.16</v>
      </c>
      <c r="KGA29" s="170" t="s">
        <v>151</v>
      </c>
      <c r="KGB29" s="170" t="s">
        <v>152</v>
      </c>
      <c r="KGC29" s="170" t="s">
        <v>153</v>
      </c>
      <c r="KGD29" s="170" t="s">
        <v>150</v>
      </c>
      <c r="KGE29" s="170">
        <v>2</v>
      </c>
      <c r="KGF29" s="170">
        <v>69.72</v>
      </c>
      <c r="KGG29" s="170">
        <f>ROUNDDOWN(KGF29*($I$10+1),2)</f>
        <v>352.08</v>
      </c>
      <c r="KGH29" s="170">
        <f>KGE29*KGG29</f>
        <v>704.16</v>
      </c>
      <c r="KGI29" s="170" t="s">
        <v>151</v>
      </c>
      <c r="KGJ29" s="170" t="s">
        <v>152</v>
      </c>
      <c r="KGK29" s="170" t="s">
        <v>153</v>
      </c>
      <c r="KGL29" s="170" t="s">
        <v>150</v>
      </c>
      <c r="KGM29" s="170">
        <v>2</v>
      </c>
      <c r="KGN29" s="170">
        <v>69.72</v>
      </c>
      <c r="KGO29" s="170">
        <f>ROUNDDOWN(KGN29*($I$10+1),2)</f>
        <v>352.08</v>
      </c>
      <c r="KGP29" s="170">
        <f>KGM29*KGO29</f>
        <v>704.16</v>
      </c>
      <c r="KGQ29" s="170" t="s">
        <v>151</v>
      </c>
      <c r="KGR29" s="170" t="s">
        <v>152</v>
      </c>
      <c r="KGS29" s="170" t="s">
        <v>153</v>
      </c>
      <c r="KGT29" s="170" t="s">
        <v>150</v>
      </c>
      <c r="KGU29" s="170">
        <v>2</v>
      </c>
      <c r="KGV29" s="170">
        <v>69.72</v>
      </c>
      <c r="KGW29" s="170">
        <f>ROUNDDOWN(KGV29*($I$10+1),2)</f>
        <v>352.08</v>
      </c>
      <c r="KGX29" s="170">
        <f>KGU29*KGW29</f>
        <v>704.16</v>
      </c>
      <c r="KGY29" s="170" t="s">
        <v>151</v>
      </c>
      <c r="KGZ29" s="170" t="s">
        <v>152</v>
      </c>
      <c r="KHA29" s="170" t="s">
        <v>153</v>
      </c>
      <c r="KHB29" s="170" t="s">
        <v>150</v>
      </c>
      <c r="KHC29" s="170">
        <v>2</v>
      </c>
      <c r="KHD29" s="170">
        <v>69.72</v>
      </c>
      <c r="KHE29" s="170">
        <f>ROUNDDOWN(KHD29*($I$10+1),2)</f>
        <v>352.08</v>
      </c>
      <c r="KHF29" s="170">
        <f>KHC29*KHE29</f>
        <v>704.16</v>
      </c>
      <c r="KHG29" s="170" t="s">
        <v>151</v>
      </c>
      <c r="KHH29" s="170" t="s">
        <v>152</v>
      </c>
      <c r="KHI29" s="170" t="s">
        <v>153</v>
      </c>
      <c r="KHJ29" s="170" t="s">
        <v>150</v>
      </c>
      <c r="KHK29" s="170">
        <v>2</v>
      </c>
      <c r="KHL29" s="170">
        <v>69.72</v>
      </c>
      <c r="KHM29" s="170">
        <f>ROUNDDOWN(KHL29*($I$10+1),2)</f>
        <v>352.08</v>
      </c>
      <c r="KHN29" s="170">
        <f>KHK29*KHM29</f>
        <v>704.16</v>
      </c>
      <c r="KHO29" s="170" t="s">
        <v>151</v>
      </c>
      <c r="KHP29" s="170" t="s">
        <v>152</v>
      </c>
      <c r="KHQ29" s="170" t="s">
        <v>153</v>
      </c>
      <c r="KHR29" s="170" t="s">
        <v>150</v>
      </c>
      <c r="KHS29" s="170">
        <v>2</v>
      </c>
      <c r="KHT29" s="170">
        <v>69.72</v>
      </c>
      <c r="KHU29" s="170">
        <f>ROUNDDOWN(KHT29*($I$10+1),2)</f>
        <v>352.08</v>
      </c>
      <c r="KHV29" s="170">
        <f>KHS29*KHU29</f>
        <v>704.16</v>
      </c>
      <c r="KHW29" s="170" t="s">
        <v>151</v>
      </c>
      <c r="KHX29" s="170" t="s">
        <v>152</v>
      </c>
      <c r="KHY29" s="170" t="s">
        <v>153</v>
      </c>
      <c r="KHZ29" s="170" t="s">
        <v>150</v>
      </c>
      <c r="KIA29" s="170">
        <v>2</v>
      </c>
      <c r="KIB29" s="170">
        <v>69.72</v>
      </c>
      <c r="KIC29" s="170">
        <f>ROUNDDOWN(KIB29*($I$10+1),2)</f>
        <v>352.08</v>
      </c>
      <c r="KID29" s="170">
        <f>KIA29*KIC29</f>
        <v>704.16</v>
      </c>
      <c r="KIE29" s="170" t="s">
        <v>151</v>
      </c>
      <c r="KIF29" s="170" t="s">
        <v>152</v>
      </c>
      <c r="KIG29" s="170" t="s">
        <v>153</v>
      </c>
      <c r="KIH29" s="170" t="s">
        <v>150</v>
      </c>
      <c r="KII29" s="170">
        <v>2</v>
      </c>
      <c r="KIJ29" s="170">
        <v>69.72</v>
      </c>
      <c r="KIK29" s="170">
        <f>ROUNDDOWN(KIJ29*($I$10+1),2)</f>
        <v>352.08</v>
      </c>
      <c r="KIL29" s="170">
        <f>KII29*KIK29</f>
        <v>704.16</v>
      </c>
      <c r="KIM29" s="170" t="s">
        <v>151</v>
      </c>
      <c r="KIN29" s="170" t="s">
        <v>152</v>
      </c>
      <c r="KIO29" s="170" t="s">
        <v>153</v>
      </c>
      <c r="KIP29" s="170" t="s">
        <v>150</v>
      </c>
      <c r="KIQ29" s="170">
        <v>2</v>
      </c>
      <c r="KIR29" s="170">
        <v>69.72</v>
      </c>
      <c r="KIS29" s="170">
        <f>ROUNDDOWN(KIR29*($I$10+1),2)</f>
        <v>352.08</v>
      </c>
      <c r="KIT29" s="170">
        <f>KIQ29*KIS29</f>
        <v>704.16</v>
      </c>
      <c r="KIU29" s="170" t="s">
        <v>151</v>
      </c>
      <c r="KIV29" s="170" t="s">
        <v>152</v>
      </c>
      <c r="KIW29" s="170" t="s">
        <v>153</v>
      </c>
      <c r="KIX29" s="170" t="s">
        <v>150</v>
      </c>
      <c r="KIY29" s="170">
        <v>2</v>
      </c>
      <c r="KIZ29" s="170">
        <v>69.72</v>
      </c>
      <c r="KJA29" s="170">
        <f>ROUNDDOWN(KIZ29*($I$10+1),2)</f>
        <v>352.08</v>
      </c>
      <c r="KJB29" s="170">
        <f>KIY29*KJA29</f>
        <v>704.16</v>
      </c>
      <c r="KJC29" s="170" t="s">
        <v>151</v>
      </c>
      <c r="KJD29" s="170" t="s">
        <v>152</v>
      </c>
      <c r="KJE29" s="170" t="s">
        <v>153</v>
      </c>
      <c r="KJF29" s="170" t="s">
        <v>150</v>
      </c>
      <c r="KJG29" s="170">
        <v>2</v>
      </c>
      <c r="KJH29" s="170">
        <v>69.72</v>
      </c>
      <c r="KJI29" s="170">
        <f>ROUNDDOWN(KJH29*($I$10+1),2)</f>
        <v>352.08</v>
      </c>
      <c r="KJJ29" s="170">
        <f>KJG29*KJI29</f>
        <v>704.16</v>
      </c>
      <c r="KJK29" s="170" t="s">
        <v>151</v>
      </c>
      <c r="KJL29" s="170" t="s">
        <v>152</v>
      </c>
      <c r="KJM29" s="170" t="s">
        <v>153</v>
      </c>
      <c r="KJN29" s="170" t="s">
        <v>150</v>
      </c>
      <c r="KJO29" s="170">
        <v>2</v>
      </c>
      <c r="KJP29" s="170">
        <v>69.72</v>
      </c>
      <c r="KJQ29" s="170">
        <f>ROUNDDOWN(KJP29*($I$10+1),2)</f>
        <v>352.08</v>
      </c>
      <c r="KJR29" s="170">
        <f>KJO29*KJQ29</f>
        <v>704.16</v>
      </c>
      <c r="KJS29" s="170" t="s">
        <v>151</v>
      </c>
      <c r="KJT29" s="170" t="s">
        <v>152</v>
      </c>
      <c r="KJU29" s="170" t="s">
        <v>153</v>
      </c>
      <c r="KJV29" s="170" t="s">
        <v>150</v>
      </c>
      <c r="KJW29" s="170">
        <v>2</v>
      </c>
      <c r="KJX29" s="170">
        <v>69.72</v>
      </c>
      <c r="KJY29" s="170">
        <f>ROUNDDOWN(KJX29*($I$10+1),2)</f>
        <v>352.08</v>
      </c>
      <c r="KJZ29" s="170">
        <f>KJW29*KJY29</f>
        <v>704.16</v>
      </c>
      <c r="KKA29" s="170" t="s">
        <v>151</v>
      </c>
      <c r="KKB29" s="170" t="s">
        <v>152</v>
      </c>
      <c r="KKC29" s="170" t="s">
        <v>153</v>
      </c>
      <c r="KKD29" s="170" t="s">
        <v>150</v>
      </c>
      <c r="KKE29" s="170">
        <v>2</v>
      </c>
      <c r="KKF29" s="170">
        <v>69.72</v>
      </c>
      <c r="KKG29" s="170">
        <f>ROUNDDOWN(KKF29*($I$10+1),2)</f>
        <v>352.08</v>
      </c>
      <c r="KKH29" s="170">
        <f>KKE29*KKG29</f>
        <v>704.16</v>
      </c>
      <c r="KKI29" s="170" t="s">
        <v>151</v>
      </c>
      <c r="KKJ29" s="170" t="s">
        <v>152</v>
      </c>
      <c r="KKK29" s="170" t="s">
        <v>153</v>
      </c>
      <c r="KKL29" s="170" t="s">
        <v>150</v>
      </c>
      <c r="KKM29" s="170">
        <v>2</v>
      </c>
      <c r="KKN29" s="170">
        <v>69.72</v>
      </c>
      <c r="KKO29" s="170">
        <f>ROUNDDOWN(KKN29*($I$10+1),2)</f>
        <v>352.08</v>
      </c>
      <c r="KKP29" s="170">
        <f>KKM29*KKO29</f>
        <v>704.16</v>
      </c>
      <c r="KKQ29" s="170" t="s">
        <v>151</v>
      </c>
      <c r="KKR29" s="170" t="s">
        <v>152</v>
      </c>
      <c r="KKS29" s="170" t="s">
        <v>153</v>
      </c>
      <c r="KKT29" s="170" t="s">
        <v>150</v>
      </c>
      <c r="KKU29" s="170">
        <v>2</v>
      </c>
      <c r="KKV29" s="170">
        <v>69.72</v>
      </c>
      <c r="KKW29" s="170">
        <f>ROUNDDOWN(KKV29*($I$10+1),2)</f>
        <v>352.08</v>
      </c>
      <c r="KKX29" s="170">
        <f>KKU29*KKW29</f>
        <v>704.16</v>
      </c>
      <c r="KKY29" s="170" t="s">
        <v>151</v>
      </c>
      <c r="KKZ29" s="170" t="s">
        <v>152</v>
      </c>
      <c r="KLA29" s="170" t="s">
        <v>153</v>
      </c>
      <c r="KLB29" s="170" t="s">
        <v>150</v>
      </c>
      <c r="KLC29" s="170">
        <v>2</v>
      </c>
      <c r="KLD29" s="170">
        <v>69.72</v>
      </c>
      <c r="KLE29" s="170">
        <f>ROUNDDOWN(KLD29*($I$10+1),2)</f>
        <v>352.08</v>
      </c>
      <c r="KLF29" s="170">
        <f>KLC29*KLE29</f>
        <v>704.16</v>
      </c>
      <c r="KLG29" s="170" t="s">
        <v>151</v>
      </c>
      <c r="KLH29" s="170" t="s">
        <v>152</v>
      </c>
      <c r="KLI29" s="170" t="s">
        <v>153</v>
      </c>
      <c r="KLJ29" s="170" t="s">
        <v>150</v>
      </c>
      <c r="KLK29" s="170">
        <v>2</v>
      </c>
      <c r="KLL29" s="170">
        <v>69.72</v>
      </c>
      <c r="KLM29" s="170">
        <f>ROUNDDOWN(KLL29*($I$10+1),2)</f>
        <v>352.08</v>
      </c>
      <c r="KLN29" s="170">
        <f>KLK29*KLM29</f>
        <v>704.16</v>
      </c>
      <c r="KLO29" s="170" t="s">
        <v>151</v>
      </c>
      <c r="KLP29" s="170" t="s">
        <v>152</v>
      </c>
      <c r="KLQ29" s="170" t="s">
        <v>153</v>
      </c>
      <c r="KLR29" s="170" t="s">
        <v>150</v>
      </c>
      <c r="KLS29" s="170">
        <v>2</v>
      </c>
      <c r="KLT29" s="170">
        <v>69.72</v>
      </c>
      <c r="KLU29" s="170">
        <f>ROUNDDOWN(KLT29*($I$10+1),2)</f>
        <v>352.08</v>
      </c>
      <c r="KLV29" s="170">
        <f>KLS29*KLU29</f>
        <v>704.16</v>
      </c>
      <c r="KLW29" s="170" t="s">
        <v>151</v>
      </c>
      <c r="KLX29" s="170" t="s">
        <v>152</v>
      </c>
      <c r="KLY29" s="170" t="s">
        <v>153</v>
      </c>
      <c r="KLZ29" s="170" t="s">
        <v>150</v>
      </c>
      <c r="KMA29" s="170">
        <v>2</v>
      </c>
      <c r="KMB29" s="170">
        <v>69.72</v>
      </c>
      <c r="KMC29" s="170">
        <f>ROUNDDOWN(KMB29*($I$10+1),2)</f>
        <v>352.08</v>
      </c>
      <c r="KMD29" s="170">
        <f>KMA29*KMC29</f>
        <v>704.16</v>
      </c>
      <c r="KME29" s="170" t="s">
        <v>151</v>
      </c>
      <c r="KMF29" s="170" t="s">
        <v>152</v>
      </c>
      <c r="KMG29" s="170" t="s">
        <v>153</v>
      </c>
      <c r="KMH29" s="170" t="s">
        <v>150</v>
      </c>
      <c r="KMI29" s="170">
        <v>2</v>
      </c>
      <c r="KMJ29" s="170">
        <v>69.72</v>
      </c>
      <c r="KMK29" s="170">
        <f>ROUNDDOWN(KMJ29*($I$10+1),2)</f>
        <v>352.08</v>
      </c>
      <c r="KML29" s="170">
        <f>KMI29*KMK29</f>
        <v>704.16</v>
      </c>
      <c r="KMM29" s="170" t="s">
        <v>151</v>
      </c>
      <c r="KMN29" s="170" t="s">
        <v>152</v>
      </c>
      <c r="KMO29" s="170" t="s">
        <v>153</v>
      </c>
      <c r="KMP29" s="170" t="s">
        <v>150</v>
      </c>
      <c r="KMQ29" s="170">
        <v>2</v>
      </c>
      <c r="KMR29" s="170">
        <v>69.72</v>
      </c>
      <c r="KMS29" s="170">
        <f>ROUNDDOWN(KMR29*($I$10+1),2)</f>
        <v>352.08</v>
      </c>
      <c r="KMT29" s="170">
        <f>KMQ29*KMS29</f>
        <v>704.16</v>
      </c>
      <c r="KMU29" s="170" t="s">
        <v>151</v>
      </c>
      <c r="KMV29" s="170" t="s">
        <v>152</v>
      </c>
      <c r="KMW29" s="170" t="s">
        <v>153</v>
      </c>
      <c r="KMX29" s="170" t="s">
        <v>150</v>
      </c>
      <c r="KMY29" s="170">
        <v>2</v>
      </c>
      <c r="KMZ29" s="170">
        <v>69.72</v>
      </c>
      <c r="KNA29" s="170">
        <f>ROUNDDOWN(KMZ29*($I$10+1),2)</f>
        <v>352.08</v>
      </c>
      <c r="KNB29" s="170">
        <f>KMY29*KNA29</f>
        <v>704.16</v>
      </c>
      <c r="KNC29" s="170" t="s">
        <v>151</v>
      </c>
      <c r="KND29" s="170" t="s">
        <v>152</v>
      </c>
      <c r="KNE29" s="170" t="s">
        <v>153</v>
      </c>
      <c r="KNF29" s="170" t="s">
        <v>150</v>
      </c>
      <c r="KNG29" s="170">
        <v>2</v>
      </c>
      <c r="KNH29" s="170">
        <v>69.72</v>
      </c>
      <c r="KNI29" s="170">
        <f>ROUNDDOWN(KNH29*($I$10+1),2)</f>
        <v>352.08</v>
      </c>
      <c r="KNJ29" s="170">
        <f>KNG29*KNI29</f>
        <v>704.16</v>
      </c>
      <c r="KNK29" s="170" t="s">
        <v>151</v>
      </c>
      <c r="KNL29" s="170" t="s">
        <v>152</v>
      </c>
      <c r="KNM29" s="170" t="s">
        <v>153</v>
      </c>
      <c r="KNN29" s="170" t="s">
        <v>150</v>
      </c>
      <c r="KNO29" s="170">
        <v>2</v>
      </c>
      <c r="KNP29" s="170">
        <v>69.72</v>
      </c>
      <c r="KNQ29" s="170">
        <f>ROUNDDOWN(KNP29*($I$10+1),2)</f>
        <v>352.08</v>
      </c>
      <c r="KNR29" s="170">
        <f>KNO29*KNQ29</f>
        <v>704.16</v>
      </c>
      <c r="KNS29" s="170" t="s">
        <v>151</v>
      </c>
      <c r="KNT29" s="170" t="s">
        <v>152</v>
      </c>
      <c r="KNU29" s="170" t="s">
        <v>153</v>
      </c>
      <c r="KNV29" s="170" t="s">
        <v>150</v>
      </c>
      <c r="KNW29" s="170">
        <v>2</v>
      </c>
      <c r="KNX29" s="170">
        <v>69.72</v>
      </c>
      <c r="KNY29" s="170">
        <f>ROUNDDOWN(KNX29*($I$10+1),2)</f>
        <v>352.08</v>
      </c>
      <c r="KNZ29" s="170">
        <f>KNW29*KNY29</f>
        <v>704.16</v>
      </c>
      <c r="KOA29" s="170" t="s">
        <v>151</v>
      </c>
      <c r="KOB29" s="170" t="s">
        <v>152</v>
      </c>
      <c r="KOC29" s="170" t="s">
        <v>153</v>
      </c>
      <c r="KOD29" s="170" t="s">
        <v>150</v>
      </c>
      <c r="KOE29" s="170">
        <v>2</v>
      </c>
      <c r="KOF29" s="170">
        <v>69.72</v>
      </c>
      <c r="KOG29" s="170">
        <f>ROUNDDOWN(KOF29*($I$10+1),2)</f>
        <v>352.08</v>
      </c>
      <c r="KOH29" s="170">
        <f>KOE29*KOG29</f>
        <v>704.16</v>
      </c>
      <c r="KOI29" s="170" t="s">
        <v>151</v>
      </c>
      <c r="KOJ29" s="170" t="s">
        <v>152</v>
      </c>
      <c r="KOK29" s="170" t="s">
        <v>153</v>
      </c>
      <c r="KOL29" s="170" t="s">
        <v>150</v>
      </c>
      <c r="KOM29" s="170">
        <v>2</v>
      </c>
      <c r="KON29" s="170">
        <v>69.72</v>
      </c>
      <c r="KOO29" s="170">
        <f>ROUNDDOWN(KON29*($I$10+1),2)</f>
        <v>352.08</v>
      </c>
      <c r="KOP29" s="170">
        <f>KOM29*KOO29</f>
        <v>704.16</v>
      </c>
      <c r="KOQ29" s="170" t="s">
        <v>151</v>
      </c>
      <c r="KOR29" s="170" t="s">
        <v>152</v>
      </c>
      <c r="KOS29" s="170" t="s">
        <v>153</v>
      </c>
      <c r="KOT29" s="170" t="s">
        <v>150</v>
      </c>
      <c r="KOU29" s="170">
        <v>2</v>
      </c>
      <c r="KOV29" s="170">
        <v>69.72</v>
      </c>
      <c r="KOW29" s="170">
        <f>ROUNDDOWN(KOV29*($I$10+1),2)</f>
        <v>352.08</v>
      </c>
      <c r="KOX29" s="170">
        <f>KOU29*KOW29</f>
        <v>704.16</v>
      </c>
      <c r="KOY29" s="170" t="s">
        <v>151</v>
      </c>
      <c r="KOZ29" s="170" t="s">
        <v>152</v>
      </c>
      <c r="KPA29" s="170" t="s">
        <v>153</v>
      </c>
      <c r="KPB29" s="170" t="s">
        <v>150</v>
      </c>
      <c r="KPC29" s="170">
        <v>2</v>
      </c>
      <c r="KPD29" s="170">
        <v>69.72</v>
      </c>
      <c r="KPE29" s="170">
        <f>ROUNDDOWN(KPD29*($I$10+1),2)</f>
        <v>352.08</v>
      </c>
      <c r="KPF29" s="170">
        <f>KPC29*KPE29</f>
        <v>704.16</v>
      </c>
      <c r="KPG29" s="170" t="s">
        <v>151</v>
      </c>
      <c r="KPH29" s="170" t="s">
        <v>152</v>
      </c>
      <c r="KPI29" s="170" t="s">
        <v>153</v>
      </c>
      <c r="KPJ29" s="170" t="s">
        <v>150</v>
      </c>
      <c r="KPK29" s="170">
        <v>2</v>
      </c>
      <c r="KPL29" s="170">
        <v>69.72</v>
      </c>
      <c r="KPM29" s="170">
        <f>ROUNDDOWN(KPL29*($I$10+1),2)</f>
        <v>352.08</v>
      </c>
      <c r="KPN29" s="170">
        <f>KPK29*KPM29</f>
        <v>704.16</v>
      </c>
      <c r="KPO29" s="170" t="s">
        <v>151</v>
      </c>
      <c r="KPP29" s="170" t="s">
        <v>152</v>
      </c>
      <c r="KPQ29" s="170" t="s">
        <v>153</v>
      </c>
      <c r="KPR29" s="170" t="s">
        <v>150</v>
      </c>
      <c r="KPS29" s="170">
        <v>2</v>
      </c>
      <c r="KPT29" s="170">
        <v>69.72</v>
      </c>
      <c r="KPU29" s="170">
        <f>ROUNDDOWN(KPT29*($I$10+1),2)</f>
        <v>352.08</v>
      </c>
      <c r="KPV29" s="170">
        <f>KPS29*KPU29</f>
        <v>704.16</v>
      </c>
      <c r="KPW29" s="170" t="s">
        <v>151</v>
      </c>
      <c r="KPX29" s="170" t="s">
        <v>152</v>
      </c>
      <c r="KPY29" s="170" t="s">
        <v>153</v>
      </c>
      <c r="KPZ29" s="170" t="s">
        <v>150</v>
      </c>
      <c r="KQA29" s="170">
        <v>2</v>
      </c>
      <c r="KQB29" s="170">
        <v>69.72</v>
      </c>
      <c r="KQC29" s="170">
        <f>ROUNDDOWN(KQB29*($I$10+1),2)</f>
        <v>352.08</v>
      </c>
      <c r="KQD29" s="170">
        <f>KQA29*KQC29</f>
        <v>704.16</v>
      </c>
      <c r="KQE29" s="170" t="s">
        <v>151</v>
      </c>
      <c r="KQF29" s="170" t="s">
        <v>152</v>
      </c>
      <c r="KQG29" s="170" t="s">
        <v>153</v>
      </c>
      <c r="KQH29" s="170" t="s">
        <v>150</v>
      </c>
      <c r="KQI29" s="170">
        <v>2</v>
      </c>
      <c r="KQJ29" s="170">
        <v>69.72</v>
      </c>
      <c r="KQK29" s="170">
        <f>ROUNDDOWN(KQJ29*($I$10+1),2)</f>
        <v>352.08</v>
      </c>
      <c r="KQL29" s="170">
        <f>KQI29*KQK29</f>
        <v>704.16</v>
      </c>
      <c r="KQM29" s="170" t="s">
        <v>151</v>
      </c>
      <c r="KQN29" s="170" t="s">
        <v>152</v>
      </c>
      <c r="KQO29" s="170" t="s">
        <v>153</v>
      </c>
      <c r="KQP29" s="170" t="s">
        <v>150</v>
      </c>
      <c r="KQQ29" s="170">
        <v>2</v>
      </c>
      <c r="KQR29" s="170">
        <v>69.72</v>
      </c>
      <c r="KQS29" s="170">
        <f>ROUNDDOWN(KQR29*($I$10+1),2)</f>
        <v>352.08</v>
      </c>
      <c r="KQT29" s="170">
        <f>KQQ29*KQS29</f>
        <v>704.16</v>
      </c>
      <c r="KQU29" s="170" t="s">
        <v>151</v>
      </c>
      <c r="KQV29" s="170" t="s">
        <v>152</v>
      </c>
      <c r="KQW29" s="170" t="s">
        <v>153</v>
      </c>
      <c r="KQX29" s="170" t="s">
        <v>150</v>
      </c>
      <c r="KQY29" s="170">
        <v>2</v>
      </c>
      <c r="KQZ29" s="170">
        <v>69.72</v>
      </c>
      <c r="KRA29" s="170">
        <f>ROUNDDOWN(KQZ29*($I$10+1),2)</f>
        <v>352.08</v>
      </c>
      <c r="KRB29" s="170">
        <f>KQY29*KRA29</f>
        <v>704.16</v>
      </c>
      <c r="KRC29" s="170" t="s">
        <v>151</v>
      </c>
      <c r="KRD29" s="170" t="s">
        <v>152</v>
      </c>
      <c r="KRE29" s="170" t="s">
        <v>153</v>
      </c>
      <c r="KRF29" s="170" t="s">
        <v>150</v>
      </c>
      <c r="KRG29" s="170">
        <v>2</v>
      </c>
      <c r="KRH29" s="170">
        <v>69.72</v>
      </c>
      <c r="KRI29" s="170">
        <f>ROUNDDOWN(KRH29*($I$10+1),2)</f>
        <v>352.08</v>
      </c>
      <c r="KRJ29" s="170">
        <f>KRG29*KRI29</f>
        <v>704.16</v>
      </c>
      <c r="KRK29" s="170" t="s">
        <v>151</v>
      </c>
      <c r="KRL29" s="170" t="s">
        <v>152</v>
      </c>
      <c r="KRM29" s="170" t="s">
        <v>153</v>
      </c>
      <c r="KRN29" s="170" t="s">
        <v>150</v>
      </c>
      <c r="KRO29" s="170">
        <v>2</v>
      </c>
      <c r="KRP29" s="170">
        <v>69.72</v>
      </c>
      <c r="KRQ29" s="170">
        <f>ROUNDDOWN(KRP29*($I$10+1),2)</f>
        <v>352.08</v>
      </c>
      <c r="KRR29" s="170">
        <f>KRO29*KRQ29</f>
        <v>704.16</v>
      </c>
      <c r="KRS29" s="170" t="s">
        <v>151</v>
      </c>
      <c r="KRT29" s="170" t="s">
        <v>152</v>
      </c>
      <c r="KRU29" s="170" t="s">
        <v>153</v>
      </c>
      <c r="KRV29" s="170" t="s">
        <v>150</v>
      </c>
      <c r="KRW29" s="170">
        <v>2</v>
      </c>
      <c r="KRX29" s="170">
        <v>69.72</v>
      </c>
      <c r="KRY29" s="170">
        <f>ROUNDDOWN(KRX29*($I$10+1),2)</f>
        <v>352.08</v>
      </c>
      <c r="KRZ29" s="170">
        <f>KRW29*KRY29</f>
        <v>704.16</v>
      </c>
      <c r="KSA29" s="170" t="s">
        <v>151</v>
      </c>
      <c r="KSB29" s="170" t="s">
        <v>152</v>
      </c>
      <c r="KSC29" s="170" t="s">
        <v>153</v>
      </c>
      <c r="KSD29" s="170" t="s">
        <v>150</v>
      </c>
      <c r="KSE29" s="170">
        <v>2</v>
      </c>
      <c r="KSF29" s="170">
        <v>69.72</v>
      </c>
      <c r="KSG29" s="170">
        <f>ROUNDDOWN(KSF29*($I$10+1),2)</f>
        <v>352.08</v>
      </c>
      <c r="KSH29" s="170">
        <f>KSE29*KSG29</f>
        <v>704.16</v>
      </c>
      <c r="KSI29" s="170" t="s">
        <v>151</v>
      </c>
      <c r="KSJ29" s="170" t="s">
        <v>152</v>
      </c>
      <c r="KSK29" s="170" t="s">
        <v>153</v>
      </c>
      <c r="KSL29" s="170" t="s">
        <v>150</v>
      </c>
      <c r="KSM29" s="170">
        <v>2</v>
      </c>
      <c r="KSN29" s="170">
        <v>69.72</v>
      </c>
      <c r="KSO29" s="170">
        <f>ROUNDDOWN(KSN29*($I$10+1),2)</f>
        <v>352.08</v>
      </c>
      <c r="KSP29" s="170">
        <f>KSM29*KSO29</f>
        <v>704.16</v>
      </c>
      <c r="KSQ29" s="170" t="s">
        <v>151</v>
      </c>
      <c r="KSR29" s="170" t="s">
        <v>152</v>
      </c>
      <c r="KSS29" s="170" t="s">
        <v>153</v>
      </c>
      <c r="KST29" s="170" t="s">
        <v>150</v>
      </c>
      <c r="KSU29" s="170">
        <v>2</v>
      </c>
      <c r="KSV29" s="170">
        <v>69.72</v>
      </c>
      <c r="KSW29" s="170">
        <f>ROUNDDOWN(KSV29*($I$10+1),2)</f>
        <v>352.08</v>
      </c>
      <c r="KSX29" s="170">
        <f>KSU29*KSW29</f>
        <v>704.16</v>
      </c>
      <c r="KSY29" s="170" t="s">
        <v>151</v>
      </c>
      <c r="KSZ29" s="170" t="s">
        <v>152</v>
      </c>
      <c r="KTA29" s="170" t="s">
        <v>153</v>
      </c>
      <c r="KTB29" s="170" t="s">
        <v>150</v>
      </c>
      <c r="KTC29" s="170">
        <v>2</v>
      </c>
      <c r="KTD29" s="170">
        <v>69.72</v>
      </c>
      <c r="KTE29" s="170">
        <f>ROUNDDOWN(KTD29*($I$10+1),2)</f>
        <v>352.08</v>
      </c>
      <c r="KTF29" s="170">
        <f>KTC29*KTE29</f>
        <v>704.16</v>
      </c>
      <c r="KTG29" s="170" t="s">
        <v>151</v>
      </c>
      <c r="KTH29" s="170" t="s">
        <v>152</v>
      </c>
      <c r="KTI29" s="170" t="s">
        <v>153</v>
      </c>
      <c r="KTJ29" s="170" t="s">
        <v>150</v>
      </c>
      <c r="KTK29" s="170">
        <v>2</v>
      </c>
      <c r="KTL29" s="170">
        <v>69.72</v>
      </c>
      <c r="KTM29" s="170">
        <f>ROUNDDOWN(KTL29*($I$10+1),2)</f>
        <v>352.08</v>
      </c>
      <c r="KTN29" s="170">
        <f>KTK29*KTM29</f>
        <v>704.16</v>
      </c>
      <c r="KTO29" s="170" t="s">
        <v>151</v>
      </c>
      <c r="KTP29" s="170" t="s">
        <v>152</v>
      </c>
      <c r="KTQ29" s="170" t="s">
        <v>153</v>
      </c>
      <c r="KTR29" s="170" t="s">
        <v>150</v>
      </c>
      <c r="KTS29" s="170">
        <v>2</v>
      </c>
      <c r="KTT29" s="170">
        <v>69.72</v>
      </c>
      <c r="KTU29" s="170">
        <f>ROUNDDOWN(KTT29*($I$10+1),2)</f>
        <v>352.08</v>
      </c>
      <c r="KTV29" s="170">
        <f>KTS29*KTU29</f>
        <v>704.16</v>
      </c>
      <c r="KTW29" s="170" t="s">
        <v>151</v>
      </c>
      <c r="KTX29" s="170" t="s">
        <v>152</v>
      </c>
      <c r="KTY29" s="170" t="s">
        <v>153</v>
      </c>
      <c r="KTZ29" s="170" t="s">
        <v>150</v>
      </c>
      <c r="KUA29" s="170">
        <v>2</v>
      </c>
      <c r="KUB29" s="170">
        <v>69.72</v>
      </c>
      <c r="KUC29" s="170">
        <f>ROUNDDOWN(KUB29*($I$10+1),2)</f>
        <v>352.08</v>
      </c>
      <c r="KUD29" s="170">
        <f>KUA29*KUC29</f>
        <v>704.16</v>
      </c>
      <c r="KUE29" s="170" t="s">
        <v>151</v>
      </c>
      <c r="KUF29" s="170" t="s">
        <v>152</v>
      </c>
      <c r="KUG29" s="170" t="s">
        <v>153</v>
      </c>
      <c r="KUH29" s="170" t="s">
        <v>150</v>
      </c>
      <c r="KUI29" s="170">
        <v>2</v>
      </c>
      <c r="KUJ29" s="170">
        <v>69.72</v>
      </c>
      <c r="KUK29" s="170">
        <f>ROUNDDOWN(KUJ29*($I$10+1),2)</f>
        <v>352.08</v>
      </c>
      <c r="KUL29" s="170">
        <f>KUI29*KUK29</f>
        <v>704.16</v>
      </c>
      <c r="KUM29" s="170" t="s">
        <v>151</v>
      </c>
      <c r="KUN29" s="170" t="s">
        <v>152</v>
      </c>
      <c r="KUO29" s="170" t="s">
        <v>153</v>
      </c>
      <c r="KUP29" s="170" t="s">
        <v>150</v>
      </c>
      <c r="KUQ29" s="170">
        <v>2</v>
      </c>
      <c r="KUR29" s="170">
        <v>69.72</v>
      </c>
      <c r="KUS29" s="170">
        <f>ROUNDDOWN(KUR29*($I$10+1),2)</f>
        <v>352.08</v>
      </c>
      <c r="KUT29" s="170">
        <f>KUQ29*KUS29</f>
        <v>704.16</v>
      </c>
      <c r="KUU29" s="170" t="s">
        <v>151</v>
      </c>
      <c r="KUV29" s="170" t="s">
        <v>152</v>
      </c>
      <c r="KUW29" s="170" t="s">
        <v>153</v>
      </c>
      <c r="KUX29" s="170" t="s">
        <v>150</v>
      </c>
      <c r="KUY29" s="170">
        <v>2</v>
      </c>
      <c r="KUZ29" s="170">
        <v>69.72</v>
      </c>
      <c r="KVA29" s="170">
        <f>ROUNDDOWN(KUZ29*($I$10+1),2)</f>
        <v>352.08</v>
      </c>
      <c r="KVB29" s="170">
        <f>KUY29*KVA29</f>
        <v>704.16</v>
      </c>
      <c r="KVC29" s="170" t="s">
        <v>151</v>
      </c>
      <c r="KVD29" s="170" t="s">
        <v>152</v>
      </c>
      <c r="KVE29" s="170" t="s">
        <v>153</v>
      </c>
      <c r="KVF29" s="170" t="s">
        <v>150</v>
      </c>
      <c r="KVG29" s="170">
        <v>2</v>
      </c>
      <c r="KVH29" s="170">
        <v>69.72</v>
      </c>
      <c r="KVI29" s="170">
        <f>ROUNDDOWN(KVH29*($I$10+1),2)</f>
        <v>352.08</v>
      </c>
      <c r="KVJ29" s="170">
        <f>KVG29*KVI29</f>
        <v>704.16</v>
      </c>
      <c r="KVK29" s="170" t="s">
        <v>151</v>
      </c>
      <c r="KVL29" s="170" t="s">
        <v>152</v>
      </c>
      <c r="KVM29" s="170" t="s">
        <v>153</v>
      </c>
      <c r="KVN29" s="170" t="s">
        <v>150</v>
      </c>
      <c r="KVO29" s="170">
        <v>2</v>
      </c>
      <c r="KVP29" s="170">
        <v>69.72</v>
      </c>
      <c r="KVQ29" s="170">
        <f>ROUNDDOWN(KVP29*($I$10+1),2)</f>
        <v>352.08</v>
      </c>
      <c r="KVR29" s="170">
        <f>KVO29*KVQ29</f>
        <v>704.16</v>
      </c>
      <c r="KVS29" s="170" t="s">
        <v>151</v>
      </c>
      <c r="KVT29" s="170" t="s">
        <v>152</v>
      </c>
      <c r="KVU29" s="170" t="s">
        <v>153</v>
      </c>
      <c r="KVV29" s="170" t="s">
        <v>150</v>
      </c>
      <c r="KVW29" s="170">
        <v>2</v>
      </c>
      <c r="KVX29" s="170">
        <v>69.72</v>
      </c>
      <c r="KVY29" s="170">
        <f>ROUNDDOWN(KVX29*($I$10+1),2)</f>
        <v>352.08</v>
      </c>
      <c r="KVZ29" s="170">
        <f>KVW29*KVY29</f>
        <v>704.16</v>
      </c>
      <c r="KWA29" s="170" t="s">
        <v>151</v>
      </c>
      <c r="KWB29" s="170" t="s">
        <v>152</v>
      </c>
      <c r="KWC29" s="170" t="s">
        <v>153</v>
      </c>
      <c r="KWD29" s="170" t="s">
        <v>150</v>
      </c>
      <c r="KWE29" s="170">
        <v>2</v>
      </c>
      <c r="KWF29" s="170">
        <v>69.72</v>
      </c>
      <c r="KWG29" s="170">
        <f>ROUNDDOWN(KWF29*($I$10+1),2)</f>
        <v>352.08</v>
      </c>
      <c r="KWH29" s="170">
        <f>KWE29*KWG29</f>
        <v>704.16</v>
      </c>
      <c r="KWI29" s="170" t="s">
        <v>151</v>
      </c>
      <c r="KWJ29" s="170" t="s">
        <v>152</v>
      </c>
      <c r="KWK29" s="170" t="s">
        <v>153</v>
      </c>
      <c r="KWL29" s="170" t="s">
        <v>150</v>
      </c>
      <c r="KWM29" s="170">
        <v>2</v>
      </c>
      <c r="KWN29" s="170">
        <v>69.72</v>
      </c>
      <c r="KWO29" s="170">
        <f>ROUNDDOWN(KWN29*($I$10+1),2)</f>
        <v>352.08</v>
      </c>
      <c r="KWP29" s="170">
        <f>KWM29*KWO29</f>
        <v>704.16</v>
      </c>
      <c r="KWQ29" s="170" t="s">
        <v>151</v>
      </c>
      <c r="KWR29" s="170" t="s">
        <v>152</v>
      </c>
      <c r="KWS29" s="170" t="s">
        <v>153</v>
      </c>
      <c r="KWT29" s="170" t="s">
        <v>150</v>
      </c>
      <c r="KWU29" s="170">
        <v>2</v>
      </c>
      <c r="KWV29" s="170">
        <v>69.72</v>
      </c>
      <c r="KWW29" s="170">
        <f>ROUNDDOWN(KWV29*($I$10+1),2)</f>
        <v>352.08</v>
      </c>
      <c r="KWX29" s="170">
        <f>KWU29*KWW29</f>
        <v>704.16</v>
      </c>
      <c r="KWY29" s="170" t="s">
        <v>151</v>
      </c>
      <c r="KWZ29" s="170" t="s">
        <v>152</v>
      </c>
      <c r="KXA29" s="170" t="s">
        <v>153</v>
      </c>
      <c r="KXB29" s="170" t="s">
        <v>150</v>
      </c>
      <c r="KXC29" s="170">
        <v>2</v>
      </c>
      <c r="KXD29" s="170">
        <v>69.72</v>
      </c>
      <c r="KXE29" s="170">
        <f>ROUNDDOWN(KXD29*($I$10+1),2)</f>
        <v>352.08</v>
      </c>
      <c r="KXF29" s="170">
        <f>KXC29*KXE29</f>
        <v>704.16</v>
      </c>
      <c r="KXG29" s="170" t="s">
        <v>151</v>
      </c>
      <c r="KXH29" s="170" t="s">
        <v>152</v>
      </c>
      <c r="KXI29" s="170" t="s">
        <v>153</v>
      </c>
      <c r="KXJ29" s="170" t="s">
        <v>150</v>
      </c>
      <c r="KXK29" s="170">
        <v>2</v>
      </c>
      <c r="KXL29" s="170">
        <v>69.72</v>
      </c>
      <c r="KXM29" s="170">
        <f>ROUNDDOWN(KXL29*($I$10+1),2)</f>
        <v>352.08</v>
      </c>
      <c r="KXN29" s="170">
        <f>KXK29*KXM29</f>
        <v>704.16</v>
      </c>
      <c r="KXO29" s="170" t="s">
        <v>151</v>
      </c>
      <c r="KXP29" s="170" t="s">
        <v>152</v>
      </c>
      <c r="KXQ29" s="170" t="s">
        <v>153</v>
      </c>
      <c r="KXR29" s="170" t="s">
        <v>150</v>
      </c>
      <c r="KXS29" s="170">
        <v>2</v>
      </c>
      <c r="KXT29" s="170">
        <v>69.72</v>
      </c>
      <c r="KXU29" s="170">
        <f>ROUNDDOWN(KXT29*($I$10+1),2)</f>
        <v>352.08</v>
      </c>
      <c r="KXV29" s="170">
        <f>KXS29*KXU29</f>
        <v>704.16</v>
      </c>
      <c r="KXW29" s="170" t="s">
        <v>151</v>
      </c>
      <c r="KXX29" s="170" t="s">
        <v>152</v>
      </c>
      <c r="KXY29" s="170" t="s">
        <v>153</v>
      </c>
      <c r="KXZ29" s="170" t="s">
        <v>150</v>
      </c>
      <c r="KYA29" s="170">
        <v>2</v>
      </c>
      <c r="KYB29" s="170">
        <v>69.72</v>
      </c>
      <c r="KYC29" s="170">
        <f>ROUNDDOWN(KYB29*($I$10+1),2)</f>
        <v>352.08</v>
      </c>
      <c r="KYD29" s="170">
        <f>KYA29*KYC29</f>
        <v>704.16</v>
      </c>
      <c r="KYE29" s="170" t="s">
        <v>151</v>
      </c>
      <c r="KYF29" s="170" t="s">
        <v>152</v>
      </c>
      <c r="KYG29" s="170" t="s">
        <v>153</v>
      </c>
      <c r="KYH29" s="170" t="s">
        <v>150</v>
      </c>
      <c r="KYI29" s="170">
        <v>2</v>
      </c>
      <c r="KYJ29" s="170">
        <v>69.72</v>
      </c>
      <c r="KYK29" s="170">
        <f>ROUNDDOWN(KYJ29*($I$10+1),2)</f>
        <v>352.08</v>
      </c>
      <c r="KYL29" s="170">
        <f>KYI29*KYK29</f>
        <v>704.16</v>
      </c>
      <c r="KYM29" s="170" t="s">
        <v>151</v>
      </c>
      <c r="KYN29" s="170" t="s">
        <v>152</v>
      </c>
      <c r="KYO29" s="170" t="s">
        <v>153</v>
      </c>
      <c r="KYP29" s="170" t="s">
        <v>150</v>
      </c>
      <c r="KYQ29" s="170">
        <v>2</v>
      </c>
      <c r="KYR29" s="170">
        <v>69.72</v>
      </c>
      <c r="KYS29" s="170">
        <f>ROUNDDOWN(KYR29*($I$10+1),2)</f>
        <v>352.08</v>
      </c>
      <c r="KYT29" s="170">
        <f>KYQ29*KYS29</f>
        <v>704.16</v>
      </c>
      <c r="KYU29" s="170" t="s">
        <v>151</v>
      </c>
      <c r="KYV29" s="170" t="s">
        <v>152</v>
      </c>
      <c r="KYW29" s="170" t="s">
        <v>153</v>
      </c>
      <c r="KYX29" s="170" t="s">
        <v>150</v>
      </c>
      <c r="KYY29" s="170">
        <v>2</v>
      </c>
      <c r="KYZ29" s="170">
        <v>69.72</v>
      </c>
      <c r="KZA29" s="170">
        <f>ROUNDDOWN(KYZ29*($I$10+1),2)</f>
        <v>352.08</v>
      </c>
      <c r="KZB29" s="170">
        <f>KYY29*KZA29</f>
        <v>704.16</v>
      </c>
      <c r="KZC29" s="170" t="s">
        <v>151</v>
      </c>
      <c r="KZD29" s="170" t="s">
        <v>152</v>
      </c>
      <c r="KZE29" s="170" t="s">
        <v>153</v>
      </c>
      <c r="KZF29" s="170" t="s">
        <v>150</v>
      </c>
      <c r="KZG29" s="170">
        <v>2</v>
      </c>
      <c r="KZH29" s="170">
        <v>69.72</v>
      </c>
      <c r="KZI29" s="170">
        <f>ROUNDDOWN(KZH29*($I$10+1),2)</f>
        <v>352.08</v>
      </c>
      <c r="KZJ29" s="170">
        <f>KZG29*KZI29</f>
        <v>704.16</v>
      </c>
      <c r="KZK29" s="170" t="s">
        <v>151</v>
      </c>
      <c r="KZL29" s="170" t="s">
        <v>152</v>
      </c>
      <c r="KZM29" s="170" t="s">
        <v>153</v>
      </c>
      <c r="KZN29" s="170" t="s">
        <v>150</v>
      </c>
      <c r="KZO29" s="170">
        <v>2</v>
      </c>
      <c r="KZP29" s="170">
        <v>69.72</v>
      </c>
      <c r="KZQ29" s="170">
        <f>ROUNDDOWN(KZP29*($I$10+1),2)</f>
        <v>352.08</v>
      </c>
      <c r="KZR29" s="170">
        <f>KZO29*KZQ29</f>
        <v>704.16</v>
      </c>
      <c r="KZS29" s="170" t="s">
        <v>151</v>
      </c>
      <c r="KZT29" s="170" t="s">
        <v>152</v>
      </c>
      <c r="KZU29" s="170" t="s">
        <v>153</v>
      </c>
      <c r="KZV29" s="170" t="s">
        <v>150</v>
      </c>
      <c r="KZW29" s="170">
        <v>2</v>
      </c>
      <c r="KZX29" s="170">
        <v>69.72</v>
      </c>
      <c r="KZY29" s="170">
        <f>ROUNDDOWN(KZX29*($I$10+1),2)</f>
        <v>352.08</v>
      </c>
      <c r="KZZ29" s="170">
        <f>KZW29*KZY29</f>
        <v>704.16</v>
      </c>
      <c r="LAA29" s="170" t="s">
        <v>151</v>
      </c>
      <c r="LAB29" s="170" t="s">
        <v>152</v>
      </c>
      <c r="LAC29" s="170" t="s">
        <v>153</v>
      </c>
      <c r="LAD29" s="170" t="s">
        <v>150</v>
      </c>
      <c r="LAE29" s="170">
        <v>2</v>
      </c>
      <c r="LAF29" s="170">
        <v>69.72</v>
      </c>
      <c r="LAG29" s="170">
        <f>ROUNDDOWN(LAF29*($I$10+1),2)</f>
        <v>352.08</v>
      </c>
      <c r="LAH29" s="170">
        <f>LAE29*LAG29</f>
        <v>704.16</v>
      </c>
      <c r="LAI29" s="170" t="s">
        <v>151</v>
      </c>
      <c r="LAJ29" s="170" t="s">
        <v>152</v>
      </c>
      <c r="LAK29" s="170" t="s">
        <v>153</v>
      </c>
      <c r="LAL29" s="170" t="s">
        <v>150</v>
      </c>
      <c r="LAM29" s="170">
        <v>2</v>
      </c>
      <c r="LAN29" s="170">
        <v>69.72</v>
      </c>
      <c r="LAO29" s="170">
        <f>ROUNDDOWN(LAN29*($I$10+1),2)</f>
        <v>352.08</v>
      </c>
      <c r="LAP29" s="170">
        <f>LAM29*LAO29</f>
        <v>704.16</v>
      </c>
      <c r="LAQ29" s="170" t="s">
        <v>151</v>
      </c>
      <c r="LAR29" s="170" t="s">
        <v>152</v>
      </c>
      <c r="LAS29" s="170" t="s">
        <v>153</v>
      </c>
      <c r="LAT29" s="170" t="s">
        <v>150</v>
      </c>
      <c r="LAU29" s="170">
        <v>2</v>
      </c>
      <c r="LAV29" s="170">
        <v>69.72</v>
      </c>
      <c r="LAW29" s="170">
        <f>ROUNDDOWN(LAV29*($I$10+1),2)</f>
        <v>352.08</v>
      </c>
      <c r="LAX29" s="170">
        <f>LAU29*LAW29</f>
        <v>704.16</v>
      </c>
      <c r="LAY29" s="170" t="s">
        <v>151</v>
      </c>
      <c r="LAZ29" s="170" t="s">
        <v>152</v>
      </c>
      <c r="LBA29" s="170" t="s">
        <v>153</v>
      </c>
      <c r="LBB29" s="170" t="s">
        <v>150</v>
      </c>
      <c r="LBC29" s="170">
        <v>2</v>
      </c>
      <c r="LBD29" s="170">
        <v>69.72</v>
      </c>
      <c r="LBE29" s="170">
        <f>ROUNDDOWN(LBD29*($I$10+1),2)</f>
        <v>352.08</v>
      </c>
      <c r="LBF29" s="170">
        <f>LBC29*LBE29</f>
        <v>704.16</v>
      </c>
      <c r="LBG29" s="170" t="s">
        <v>151</v>
      </c>
      <c r="LBH29" s="170" t="s">
        <v>152</v>
      </c>
      <c r="LBI29" s="170" t="s">
        <v>153</v>
      </c>
      <c r="LBJ29" s="170" t="s">
        <v>150</v>
      </c>
      <c r="LBK29" s="170">
        <v>2</v>
      </c>
      <c r="LBL29" s="170">
        <v>69.72</v>
      </c>
      <c r="LBM29" s="170">
        <f>ROUNDDOWN(LBL29*($I$10+1),2)</f>
        <v>352.08</v>
      </c>
      <c r="LBN29" s="170">
        <f>LBK29*LBM29</f>
        <v>704.16</v>
      </c>
      <c r="LBO29" s="170" t="s">
        <v>151</v>
      </c>
      <c r="LBP29" s="170" t="s">
        <v>152</v>
      </c>
      <c r="LBQ29" s="170" t="s">
        <v>153</v>
      </c>
      <c r="LBR29" s="170" t="s">
        <v>150</v>
      </c>
      <c r="LBS29" s="170">
        <v>2</v>
      </c>
      <c r="LBT29" s="170">
        <v>69.72</v>
      </c>
      <c r="LBU29" s="170">
        <f>ROUNDDOWN(LBT29*($I$10+1),2)</f>
        <v>352.08</v>
      </c>
      <c r="LBV29" s="170">
        <f>LBS29*LBU29</f>
        <v>704.16</v>
      </c>
      <c r="LBW29" s="170" t="s">
        <v>151</v>
      </c>
      <c r="LBX29" s="170" t="s">
        <v>152</v>
      </c>
      <c r="LBY29" s="170" t="s">
        <v>153</v>
      </c>
      <c r="LBZ29" s="170" t="s">
        <v>150</v>
      </c>
      <c r="LCA29" s="170">
        <v>2</v>
      </c>
      <c r="LCB29" s="170">
        <v>69.72</v>
      </c>
      <c r="LCC29" s="170">
        <f>ROUNDDOWN(LCB29*($I$10+1),2)</f>
        <v>352.08</v>
      </c>
      <c r="LCD29" s="170">
        <f>LCA29*LCC29</f>
        <v>704.16</v>
      </c>
      <c r="LCE29" s="170" t="s">
        <v>151</v>
      </c>
      <c r="LCF29" s="170" t="s">
        <v>152</v>
      </c>
      <c r="LCG29" s="170" t="s">
        <v>153</v>
      </c>
      <c r="LCH29" s="170" t="s">
        <v>150</v>
      </c>
      <c r="LCI29" s="170">
        <v>2</v>
      </c>
      <c r="LCJ29" s="170">
        <v>69.72</v>
      </c>
      <c r="LCK29" s="170">
        <f>ROUNDDOWN(LCJ29*($I$10+1),2)</f>
        <v>352.08</v>
      </c>
      <c r="LCL29" s="170">
        <f>LCI29*LCK29</f>
        <v>704.16</v>
      </c>
      <c r="LCM29" s="170" t="s">
        <v>151</v>
      </c>
      <c r="LCN29" s="170" t="s">
        <v>152</v>
      </c>
      <c r="LCO29" s="170" t="s">
        <v>153</v>
      </c>
      <c r="LCP29" s="170" t="s">
        <v>150</v>
      </c>
      <c r="LCQ29" s="170">
        <v>2</v>
      </c>
      <c r="LCR29" s="170">
        <v>69.72</v>
      </c>
      <c r="LCS29" s="170">
        <f>ROUNDDOWN(LCR29*($I$10+1),2)</f>
        <v>352.08</v>
      </c>
      <c r="LCT29" s="170">
        <f>LCQ29*LCS29</f>
        <v>704.16</v>
      </c>
      <c r="LCU29" s="170" t="s">
        <v>151</v>
      </c>
      <c r="LCV29" s="170" t="s">
        <v>152</v>
      </c>
      <c r="LCW29" s="170" t="s">
        <v>153</v>
      </c>
      <c r="LCX29" s="170" t="s">
        <v>150</v>
      </c>
      <c r="LCY29" s="170">
        <v>2</v>
      </c>
      <c r="LCZ29" s="170">
        <v>69.72</v>
      </c>
      <c r="LDA29" s="170">
        <f>ROUNDDOWN(LCZ29*($I$10+1),2)</f>
        <v>352.08</v>
      </c>
      <c r="LDB29" s="170">
        <f>LCY29*LDA29</f>
        <v>704.16</v>
      </c>
      <c r="LDC29" s="170" t="s">
        <v>151</v>
      </c>
      <c r="LDD29" s="170" t="s">
        <v>152</v>
      </c>
      <c r="LDE29" s="170" t="s">
        <v>153</v>
      </c>
      <c r="LDF29" s="170" t="s">
        <v>150</v>
      </c>
      <c r="LDG29" s="170">
        <v>2</v>
      </c>
      <c r="LDH29" s="170">
        <v>69.72</v>
      </c>
      <c r="LDI29" s="170">
        <f>ROUNDDOWN(LDH29*($I$10+1),2)</f>
        <v>352.08</v>
      </c>
      <c r="LDJ29" s="170">
        <f>LDG29*LDI29</f>
        <v>704.16</v>
      </c>
      <c r="LDK29" s="170" t="s">
        <v>151</v>
      </c>
      <c r="LDL29" s="170" t="s">
        <v>152</v>
      </c>
      <c r="LDM29" s="170" t="s">
        <v>153</v>
      </c>
      <c r="LDN29" s="170" t="s">
        <v>150</v>
      </c>
      <c r="LDO29" s="170">
        <v>2</v>
      </c>
      <c r="LDP29" s="170">
        <v>69.72</v>
      </c>
      <c r="LDQ29" s="170">
        <f>ROUNDDOWN(LDP29*($I$10+1),2)</f>
        <v>352.08</v>
      </c>
      <c r="LDR29" s="170">
        <f>LDO29*LDQ29</f>
        <v>704.16</v>
      </c>
      <c r="LDS29" s="170" t="s">
        <v>151</v>
      </c>
      <c r="LDT29" s="170" t="s">
        <v>152</v>
      </c>
      <c r="LDU29" s="170" t="s">
        <v>153</v>
      </c>
      <c r="LDV29" s="170" t="s">
        <v>150</v>
      </c>
      <c r="LDW29" s="170">
        <v>2</v>
      </c>
      <c r="LDX29" s="170">
        <v>69.72</v>
      </c>
      <c r="LDY29" s="170">
        <f>ROUNDDOWN(LDX29*($I$10+1),2)</f>
        <v>352.08</v>
      </c>
      <c r="LDZ29" s="170">
        <f>LDW29*LDY29</f>
        <v>704.16</v>
      </c>
      <c r="LEA29" s="170" t="s">
        <v>151</v>
      </c>
      <c r="LEB29" s="170" t="s">
        <v>152</v>
      </c>
      <c r="LEC29" s="170" t="s">
        <v>153</v>
      </c>
      <c r="LED29" s="170" t="s">
        <v>150</v>
      </c>
      <c r="LEE29" s="170">
        <v>2</v>
      </c>
      <c r="LEF29" s="170">
        <v>69.72</v>
      </c>
      <c r="LEG29" s="170">
        <f>ROUNDDOWN(LEF29*($I$10+1),2)</f>
        <v>352.08</v>
      </c>
      <c r="LEH29" s="170">
        <f>LEE29*LEG29</f>
        <v>704.16</v>
      </c>
      <c r="LEI29" s="170" t="s">
        <v>151</v>
      </c>
      <c r="LEJ29" s="170" t="s">
        <v>152</v>
      </c>
      <c r="LEK29" s="170" t="s">
        <v>153</v>
      </c>
      <c r="LEL29" s="170" t="s">
        <v>150</v>
      </c>
      <c r="LEM29" s="170">
        <v>2</v>
      </c>
      <c r="LEN29" s="170">
        <v>69.72</v>
      </c>
      <c r="LEO29" s="170">
        <f>ROUNDDOWN(LEN29*($I$10+1),2)</f>
        <v>352.08</v>
      </c>
      <c r="LEP29" s="170">
        <f>LEM29*LEO29</f>
        <v>704.16</v>
      </c>
      <c r="LEQ29" s="170" t="s">
        <v>151</v>
      </c>
      <c r="LER29" s="170" t="s">
        <v>152</v>
      </c>
      <c r="LES29" s="170" t="s">
        <v>153</v>
      </c>
      <c r="LET29" s="170" t="s">
        <v>150</v>
      </c>
      <c r="LEU29" s="170">
        <v>2</v>
      </c>
      <c r="LEV29" s="170">
        <v>69.72</v>
      </c>
      <c r="LEW29" s="170">
        <f>ROUNDDOWN(LEV29*($I$10+1),2)</f>
        <v>352.08</v>
      </c>
      <c r="LEX29" s="170">
        <f>LEU29*LEW29</f>
        <v>704.16</v>
      </c>
      <c r="LEY29" s="170" t="s">
        <v>151</v>
      </c>
      <c r="LEZ29" s="170" t="s">
        <v>152</v>
      </c>
      <c r="LFA29" s="170" t="s">
        <v>153</v>
      </c>
      <c r="LFB29" s="170" t="s">
        <v>150</v>
      </c>
      <c r="LFC29" s="170">
        <v>2</v>
      </c>
      <c r="LFD29" s="170">
        <v>69.72</v>
      </c>
      <c r="LFE29" s="170">
        <f>ROUNDDOWN(LFD29*($I$10+1),2)</f>
        <v>352.08</v>
      </c>
      <c r="LFF29" s="170">
        <f>LFC29*LFE29</f>
        <v>704.16</v>
      </c>
      <c r="LFG29" s="170" t="s">
        <v>151</v>
      </c>
      <c r="LFH29" s="170" t="s">
        <v>152</v>
      </c>
      <c r="LFI29" s="170" t="s">
        <v>153</v>
      </c>
      <c r="LFJ29" s="170" t="s">
        <v>150</v>
      </c>
      <c r="LFK29" s="170">
        <v>2</v>
      </c>
      <c r="LFL29" s="170">
        <v>69.72</v>
      </c>
      <c r="LFM29" s="170">
        <f>ROUNDDOWN(LFL29*($I$10+1),2)</f>
        <v>352.08</v>
      </c>
      <c r="LFN29" s="170">
        <f>LFK29*LFM29</f>
        <v>704.16</v>
      </c>
      <c r="LFO29" s="170" t="s">
        <v>151</v>
      </c>
      <c r="LFP29" s="170" t="s">
        <v>152</v>
      </c>
      <c r="LFQ29" s="170" t="s">
        <v>153</v>
      </c>
      <c r="LFR29" s="170" t="s">
        <v>150</v>
      </c>
      <c r="LFS29" s="170">
        <v>2</v>
      </c>
      <c r="LFT29" s="170">
        <v>69.72</v>
      </c>
      <c r="LFU29" s="170">
        <f>ROUNDDOWN(LFT29*($I$10+1),2)</f>
        <v>352.08</v>
      </c>
      <c r="LFV29" s="170">
        <f>LFS29*LFU29</f>
        <v>704.16</v>
      </c>
      <c r="LFW29" s="170" t="s">
        <v>151</v>
      </c>
      <c r="LFX29" s="170" t="s">
        <v>152</v>
      </c>
      <c r="LFY29" s="170" t="s">
        <v>153</v>
      </c>
      <c r="LFZ29" s="170" t="s">
        <v>150</v>
      </c>
      <c r="LGA29" s="170">
        <v>2</v>
      </c>
      <c r="LGB29" s="170">
        <v>69.72</v>
      </c>
      <c r="LGC29" s="170">
        <f>ROUNDDOWN(LGB29*($I$10+1),2)</f>
        <v>352.08</v>
      </c>
      <c r="LGD29" s="170">
        <f>LGA29*LGC29</f>
        <v>704.16</v>
      </c>
      <c r="LGE29" s="170" t="s">
        <v>151</v>
      </c>
      <c r="LGF29" s="170" t="s">
        <v>152</v>
      </c>
      <c r="LGG29" s="170" t="s">
        <v>153</v>
      </c>
      <c r="LGH29" s="170" t="s">
        <v>150</v>
      </c>
      <c r="LGI29" s="170">
        <v>2</v>
      </c>
      <c r="LGJ29" s="170">
        <v>69.72</v>
      </c>
      <c r="LGK29" s="170">
        <f>ROUNDDOWN(LGJ29*($I$10+1),2)</f>
        <v>352.08</v>
      </c>
      <c r="LGL29" s="170">
        <f>LGI29*LGK29</f>
        <v>704.16</v>
      </c>
      <c r="LGM29" s="170" t="s">
        <v>151</v>
      </c>
      <c r="LGN29" s="170" t="s">
        <v>152</v>
      </c>
      <c r="LGO29" s="170" t="s">
        <v>153</v>
      </c>
      <c r="LGP29" s="170" t="s">
        <v>150</v>
      </c>
      <c r="LGQ29" s="170">
        <v>2</v>
      </c>
      <c r="LGR29" s="170">
        <v>69.72</v>
      </c>
      <c r="LGS29" s="170">
        <f>ROUNDDOWN(LGR29*($I$10+1),2)</f>
        <v>352.08</v>
      </c>
      <c r="LGT29" s="170">
        <f>LGQ29*LGS29</f>
        <v>704.16</v>
      </c>
      <c r="LGU29" s="170" t="s">
        <v>151</v>
      </c>
      <c r="LGV29" s="170" t="s">
        <v>152</v>
      </c>
      <c r="LGW29" s="170" t="s">
        <v>153</v>
      </c>
      <c r="LGX29" s="170" t="s">
        <v>150</v>
      </c>
      <c r="LGY29" s="170">
        <v>2</v>
      </c>
      <c r="LGZ29" s="170">
        <v>69.72</v>
      </c>
      <c r="LHA29" s="170">
        <f>ROUNDDOWN(LGZ29*($I$10+1),2)</f>
        <v>352.08</v>
      </c>
      <c r="LHB29" s="170">
        <f>LGY29*LHA29</f>
        <v>704.16</v>
      </c>
      <c r="LHC29" s="170" t="s">
        <v>151</v>
      </c>
      <c r="LHD29" s="170" t="s">
        <v>152</v>
      </c>
      <c r="LHE29" s="170" t="s">
        <v>153</v>
      </c>
      <c r="LHF29" s="170" t="s">
        <v>150</v>
      </c>
      <c r="LHG29" s="170">
        <v>2</v>
      </c>
      <c r="LHH29" s="170">
        <v>69.72</v>
      </c>
      <c r="LHI29" s="170">
        <f>ROUNDDOWN(LHH29*($I$10+1),2)</f>
        <v>352.08</v>
      </c>
      <c r="LHJ29" s="170">
        <f>LHG29*LHI29</f>
        <v>704.16</v>
      </c>
      <c r="LHK29" s="170" t="s">
        <v>151</v>
      </c>
      <c r="LHL29" s="170" t="s">
        <v>152</v>
      </c>
      <c r="LHM29" s="170" t="s">
        <v>153</v>
      </c>
      <c r="LHN29" s="170" t="s">
        <v>150</v>
      </c>
      <c r="LHO29" s="170">
        <v>2</v>
      </c>
      <c r="LHP29" s="170">
        <v>69.72</v>
      </c>
      <c r="LHQ29" s="170">
        <f>ROUNDDOWN(LHP29*($I$10+1),2)</f>
        <v>352.08</v>
      </c>
      <c r="LHR29" s="170">
        <f>LHO29*LHQ29</f>
        <v>704.16</v>
      </c>
      <c r="LHS29" s="170" t="s">
        <v>151</v>
      </c>
      <c r="LHT29" s="170" t="s">
        <v>152</v>
      </c>
      <c r="LHU29" s="170" t="s">
        <v>153</v>
      </c>
      <c r="LHV29" s="170" t="s">
        <v>150</v>
      </c>
      <c r="LHW29" s="170">
        <v>2</v>
      </c>
      <c r="LHX29" s="170">
        <v>69.72</v>
      </c>
      <c r="LHY29" s="170">
        <f>ROUNDDOWN(LHX29*($I$10+1),2)</f>
        <v>352.08</v>
      </c>
      <c r="LHZ29" s="170">
        <f>LHW29*LHY29</f>
        <v>704.16</v>
      </c>
      <c r="LIA29" s="170" t="s">
        <v>151</v>
      </c>
      <c r="LIB29" s="170" t="s">
        <v>152</v>
      </c>
      <c r="LIC29" s="170" t="s">
        <v>153</v>
      </c>
      <c r="LID29" s="170" t="s">
        <v>150</v>
      </c>
      <c r="LIE29" s="170">
        <v>2</v>
      </c>
      <c r="LIF29" s="170">
        <v>69.72</v>
      </c>
      <c r="LIG29" s="170">
        <f>ROUNDDOWN(LIF29*($I$10+1),2)</f>
        <v>352.08</v>
      </c>
      <c r="LIH29" s="170">
        <f>LIE29*LIG29</f>
        <v>704.16</v>
      </c>
      <c r="LII29" s="170" t="s">
        <v>151</v>
      </c>
      <c r="LIJ29" s="170" t="s">
        <v>152</v>
      </c>
      <c r="LIK29" s="170" t="s">
        <v>153</v>
      </c>
      <c r="LIL29" s="170" t="s">
        <v>150</v>
      </c>
      <c r="LIM29" s="170">
        <v>2</v>
      </c>
      <c r="LIN29" s="170">
        <v>69.72</v>
      </c>
      <c r="LIO29" s="170">
        <f>ROUNDDOWN(LIN29*($I$10+1),2)</f>
        <v>352.08</v>
      </c>
      <c r="LIP29" s="170">
        <f>LIM29*LIO29</f>
        <v>704.16</v>
      </c>
      <c r="LIQ29" s="170" t="s">
        <v>151</v>
      </c>
      <c r="LIR29" s="170" t="s">
        <v>152</v>
      </c>
      <c r="LIS29" s="170" t="s">
        <v>153</v>
      </c>
      <c r="LIT29" s="170" t="s">
        <v>150</v>
      </c>
      <c r="LIU29" s="170">
        <v>2</v>
      </c>
      <c r="LIV29" s="170">
        <v>69.72</v>
      </c>
      <c r="LIW29" s="170">
        <f>ROUNDDOWN(LIV29*($I$10+1),2)</f>
        <v>352.08</v>
      </c>
      <c r="LIX29" s="170">
        <f>LIU29*LIW29</f>
        <v>704.16</v>
      </c>
      <c r="LIY29" s="170" t="s">
        <v>151</v>
      </c>
      <c r="LIZ29" s="170" t="s">
        <v>152</v>
      </c>
      <c r="LJA29" s="170" t="s">
        <v>153</v>
      </c>
      <c r="LJB29" s="170" t="s">
        <v>150</v>
      </c>
      <c r="LJC29" s="170">
        <v>2</v>
      </c>
      <c r="LJD29" s="170">
        <v>69.72</v>
      </c>
      <c r="LJE29" s="170">
        <f>ROUNDDOWN(LJD29*($I$10+1),2)</f>
        <v>352.08</v>
      </c>
      <c r="LJF29" s="170">
        <f>LJC29*LJE29</f>
        <v>704.16</v>
      </c>
      <c r="LJG29" s="170" t="s">
        <v>151</v>
      </c>
      <c r="LJH29" s="170" t="s">
        <v>152</v>
      </c>
      <c r="LJI29" s="170" t="s">
        <v>153</v>
      </c>
      <c r="LJJ29" s="170" t="s">
        <v>150</v>
      </c>
      <c r="LJK29" s="170">
        <v>2</v>
      </c>
      <c r="LJL29" s="170">
        <v>69.72</v>
      </c>
      <c r="LJM29" s="170">
        <f>ROUNDDOWN(LJL29*($I$10+1),2)</f>
        <v>352.08</v>
      </c>
      <c r="LJN29" s="170">
        <f>LJK29*LJM29</f>
        <v>704.16</v>
      </c>
      <c r="LJO29" s="170" t="s">
        <v>151</v>
      </c>
      <c r="LJP29" s="170" t="s">
        <v>152</v>
      </c>
      <c r="LJQ29" s="170" t="s">
        <v>153</v>
      </c>
      <c r="LJR29" s="170" t="s">
        <v>150</v>
      </c>
      <c r="LJS29" s="170">
        <v>2</v>
      </c>
      <c r="LJT29" s="170">
        <v>69.72</v>
      </c>
      <c r="LJU29" s="170">
        <f>ROUNDDOWN(LJT29*($I$10+1),2)</f>
        <v>352.08</v>
      </c>
      <c r="LJV29" s="170">
        <f>LJS29*LJU29</f>
        <v>704.16</v>
      </c>
      <c r="LJW29" s="170" t="s">
        <v>151</v>
      </c>
      <c r="LJX29" s="170" t="s">
        <v>152</v>
      </c>
      <c r="LJY29" s="170" t="s">
        <v>153</v>
      </c>
      <c r="LJZ29" s="170" t="s">
        <v>150</v>
      </c>
      <c r="LKA29" s="170">
        <v>2</v>
      </c>
      <c r="LKB29" s="170">
        <v>69.72</v>
      </c>
      <c r="LKC29" s="170">
        <f>ROUNDDOWN(LKB29*($I$10+1),2)</f>
        <v>352.08</v>
      </c>
      <c r="LKD29" s="170">
        <f>LKA29*LKC29</f>
        <v>704.16</v>
      </c>
      <c r="LKE29" s="170" t="s">
        <v>151</v>
      </c>
      <c r="LKF29" s="170" t="s">
        <v>152</v>
      </c>
      <c r="LKG29" s="170" t="s">
        <v>153</v>
      </c>
      <c r="LKH29" s="170" t="s">
        <v>150</v>
      </c>
      <c r="LKI29" s="170">
        <v>2</v>
      </c>
      <c r="LKJ29" s="170">
        <v>69.72</v>
      </c>
      <c r="LKK29" s="170">
        <f>ROUNDDOWN(LKJ29*($I$10+1),2)</f>
        <v>352.08</v>
      </c>
      <c r="LKL29" s="170">
        <f>LKI29*LKK29</f>
        <v>704.16</v>
      </c>
      <c r="LKM29" s="170" t="s">
        <v>151</v>
      </c>
      <c r="LKN29" s="170" t="s">
        <v>152</v>
      </c>
      <c r="LKO29" s="170" t="s">
        <v>153</v>
      </c>
      <c r="LKP29" s="170" t="s">
        <v>150</v>
      </c>
      <c r="LKQ29" s="170">
        <v>2</v>
      </c>
      <c r="LKR29" s="170">
        <v>69.72</v>
      </c>
      <c r="LKS29" s="170">
        <f>ROUNDDOWN(LKR29*($I$10+1),2)</f>
        <v>352.08</v>
      </c>
      <c r="LKT29" s="170">
        <f>LKQ29*LKS29</f>
        <v>704.16</v>
      </c>
      <c r="LKU29" s="170" t="s">
        <v>151</v>
      </c>
      <c r="LKV29" s="170" t="s">
        <v>152</v>
      </c>
      <c r="LKW29" s="170" t="s">
        <v>153</v>
      </c>
      <c r="LKX29" s="170" t="s">
        <v>150</v>
      </c>
      <c r="LKY29" s="170">
        <v>2</v>
      </c>
      <c r="LKZ29" s="170">
        <v>69.72</v>
      </c>
      <c r="LLA29" s="170">
        <f>ROUNDDOWN(LKZ29*($I$10+1),2)</f>
        <v>352.08</v>
      </c>
      <c r="LLB29" s="170">
        <f>LKY29*LLA29</f>
        <v>704.16</v>
      </c>
      <c r="LLC29" s="170" t="s">
        <v>151</v>
      </c>
      <c r="LLD29" s="170" t="s">
        <v>152</v>
      </c>
      <c r="LLE29" s="170" t="s">
        <v>153</v>
      </c>
      <c r="LLF29" s="170" t="s">
        <v>150</v>
      </c>
      <c r="LLG29" s="170">
        <v>2</v>
      </c>
      <c r="LLH29" s="170">
        <v>69.72</v>
      </c>
      <c r="LLI29" s="170">
        <f>ROUNDDOWN(LLH29*($I$10+1),2)</f>
        <v>352.08</v>
      </c>
      <c r="LLJ29" s="170">
        <f>LLG29*LLI29</f>
        <v>704.16</v>
      </c>
      <c r="LLK29" s="170" t="s">
        <v>151</v>
      </c>
      <c r="LLL29" s="170" t="s">
        <v>152</v>
      </c>
      <c r="LLM29" s="170" t="s">
        <v>153</v>
      </c>
      <c r="LLN29" s="170" t="s">
        <v>150</v>
      </c>
      <c r="LLO29" s="170">
        <v>2</v>
      </c>
      <c r="LLP29" s="170">
        <v>69.72</v>
      </c>
      <c r="LLQ29" s="170">
        <f>ROUNDDOWN(LLP29*($I$10+1),2)</f>
        <v>352.08</v>
      </c>
      <c r="LLR29" s="170">
        <f>LLO29*LLQ29</f>
        <v>704.16</v>
      </c>
      <c r="LLS29" s="170" t="s">
        <v>151</v>
      </c>
      <c r="LLT29" s="170" t="s">
        <v>152</v>
      </c>
      <c r="LLU29" s="170" t="s">
        <v>153</v>
      </c>
      <c r="LLV29" s="170" t="s">
        <v>150</v>
      </c>
      <c r="LLW29" s="170">
        <v>2</v>
      </c>
      <c r="LLX29" s="170">
        <v>69.72</v>
      </c>
      <c r="LLY29" s="170">
        <f>ROUNDDOWN(LLX29*($I$10+1),2)</f>
        <v>352.08</v>
      </c>
      <c r="LLZ29" s="170">
        <f>LLW29*LLY29</f>
        <v>704.16</v>
      </c>
      <c r="LMA29" s="170" t="s">
        <v>151</v>
      </c>
      <c r="LMB29" s="170" t="s">
        <v>152</v>
      </c>
      <c r="LMC29" s="170" t="s">
        <v>153</v>
      </c>
      <c r="LMD29" s="170" t="s">
        <v>150</v>
      </c>
      <c r="LME29" s="170">
        <v>2</v>
      </c>
      <c r="LMF29" s="170">
        <v>69.72</v>
      </c>
      <c r="LMG29" s="170">
        <f>ROUNDDOWN(LMF29*($I$10+1),2)</f>
        <v>352.08</v>
      </c>
      <c r="LMH29" s="170">
        <f>LME29*LMG29</f>
        <v>704.16</v>
      </c>
      <c r="LMI29" s="170" t="s">
        <v>151</v>
      </c>
      <c r="LMJ29" s="170" t="s">
        <v>152</v>
      </c>
      <c r="LMK29" s="170" t="s">
        <v>153</v>
      </c>
      <c r="LML29" s="170" t="s">
        <v>150</v>
      </c>
      <c r="LMM29" s="170">
        <v>2</v>
      </c>
      <c r="LMN29" s="170">
        <v>69.72</v>
      </c>
      <c r="LMO29" s="170">
        <f>ROUNDDOWN(LMN29*($I$10+1),2)</f>
        <v>352.08</v>
      </c>
      <c r="LMP29" s="170">
        <f>LMM29*LMO29</f>
        <v>704.16</v>
      </c>
      <c r="LMQ29" s="170" t="s">
        <v>151</v>
      </c>
      <c r="LMR29" s="170" t="s">
        <v>152</v>
      </c>
      <c r="LMS29" s="170" t="s">
        <v>153</v>
      </c>
      <c r="LMT29" s="170" t="s">
        <v>150</v>
      </c>
      <c r="LMU29" s="170">
        <v>2</v>
      </c>
      <c r="LMV29" s="170">
        <v>69.72</v>
      </c>
      <c r="LMW29" s="170">
        <f>ROUNDDOWN(LMV29*($I$10+1),2)</f>
        <v>352.08</v>
      </c>
      <c r="LMX29" s="170">
        <f>LMU29*LMW29</f>
        <v>704.16</v>
      </c>
      <c r="LMY29" s="170" t="s">
        <v>151</v>
      </c>
      <c r="LMZ29" s="170" t="s">
        <v>152</v>
      </c>
      <c r="LNA29" s="170" t="s">
        <v>153</v>
      </c>
      <c r="LNB29" s="170" t="s">
        <v>150</v>
      </c>
      <c r="LNC29" s="170">
        <v>2</v>
      </c>
      <c r="LND29" s="170">
        <v>69.72</v>
      </c>
      <c r="LNE29" s="170">
        <f>ROUNDDOWN(LND29*($I$10+1),2)</f>
        <v>352.08</v>
      </c>
      <c r="LNF29" s="170">
        <f>LNC29*LNE29</f>
        <v>704.16</v>
      </c>
      <c r="LNG29" s="170" t="s">
        <v>151</v>
      </c>
      <c r="LNH29" s="170" t="s">
        <v>152</v>
      </c>
      <c r="LNI29" s="170" t="s">
        <v>153</v>
      </c>
      <c r="LNJ29" s="170" t="s">
        <v>150</v>
      </c>
      <c r="LNK29" s="170">
        <v>2</v>
      </c>
      <c r="LNL29" s="170">
        <v>69.72</v>
      </c>
      <c r="LNM29" s="170">
        <f>ROUNDDOWN(LNL29*($I$10+1),2)</f>
        <v>352.08</v>
      </c>
      <c r="LNN29" s="170">
        <f>LNK29*LNM29</f>
        <v>704.16</v>
      </c>
      <c r="LNO29" s="170" t="s">
        <v>151</v>
      </c>
      <c r="LNP29" s="170" t="s">
        <v>152</v>
      </c>
      <c r="LNQ29" s="170" t="s">
        <v>153</v>
      </c>
      <c r="LNR29" s="170" t="s">
        <v>150</v>
      </c>
      <c r="LNS29" s="170">
        <v>2</v>
      </c>
      <c r="LNT29" s="170">
        <v>69.72</v>
      </c>
      <c r="LNU29" s="170">
        <f>ROUNDDOWN(LNT29*($I$10+1),2)</f>
        <v>352.08</v>
      </c>
      <c r="LNV29" s="170">
        <f>LNS29*LNU29</f>
        <v>704.16</v>
      </c>
      <c r="LNW29" s="170" t="s">
        <v>151</v>
      </c>
      <c r="LNX29" s="170" t="s">
        <v>152</v>
      </c>
      <c r="LNY29" s="170" t="s">
        <v>153</v>
      </c>
      <c r="LNZ29" s="170" t="s">
        <v>150</v>
      </c>
      <c r="LOA29" s="170">
        <v>2</v>
      </c>
      <c r="LOB29" s="170">
        <v>69.72</v>
      </c>
      <c r="LOC29" s="170">
        <f>ROUNDDOWN(LOB29*($I$10+1),2)</f>
        <v>352.08</v>
      </c>
      <c r="LOD29" s="170">
        <f>LOA29*LOC29</f>
        <v>704.16</v>
      </c>
      <c r="LOE29" s="170" t="s">
        <v>151</v>
      </c>
      <c r="LOF29" s="170" t="s">
        <v>152</v>
      </c>
      <c r="LOG29" s="170" t="s">
        <v>153</v>
      </c>
      <c r="LOH29" s="170" t="s">
        <v>150</v>
      </c>
      <c r="LOI29" s="170">
        <v>2</v>
      </c>
      <c r="LOJ29" s="170">
        <v>69.72</v>
      </c>
      <c r="LOK29" s="170">
        <f>ROUNDDOWN(LOJ29*($I$10+1),2)</f>
        <v>352.08</v>
      </c>
      <c r="LOL29" s="170">
        <f>LOI29*LOK29</f>
        <v>704.16</v>
      </c>
      <c r="LOM29" s="170" t="s">
        <v>151</v>
      </c>
      <c r="LON29" s="170" t="s">
        <v>152</v>
      </c>
      <c r="LOO29" s="170" t="s">
        <v>153</v>
      </c>
      <c r="LOP29" s="170" t="s">
        <v>150</v>
      </c>
      <c r="LOQ29" s="170">
        <v>2</v>
      </c>
      <c r="LOR29" s="170">
        <v>69.72</v>
      </c>
      <c r="LOS29" s="170">
        <f>ROUNDDOWN(LOR29*($I$10+1),2)</f>
        <v>352.08</v>
      </c>
      <c r="LOT29" s="170">
        <f>LOQ29*LOS29</f>
        <v>704.16</v>
      </c>
      <c r="LOU29" s="170" t="s">
        <v>151</v>
      </c>
      <c r="LOV29" s="170" t="s">
        <v>152</v>
      </c>
      <c r="LOW29" s="170" t="s">
        <v>153</v>
      </c>
      <c r="LOX29" s="170" t="s">
        <v>150</v>
      </c>
      <c r="LOY29" s="170">
        <v>2</v>
      </c>
      <c r="LOZ29" s="170">
        <v>69.72</v>
      </c>
      <c r="LPA29" s="170">
        <f>ROUNDDOWN(LOZ29*($I$10+1),2)</f>
        <v>352.08</v>
      </c>
      <c r="LPB29" s="170">
        <f>LOY29*LPA29</f>
        <v>704.16</v>
      </c>
      <c r="LPC29" s="170" t="s">
        <v>151</v>
      </c>
      <c r="LPD29" s="170" t="s">
        <v>152</v>
      </c>
      <c r="LPE29" s="170" t="s">
        <v>153</v>
      </c>
      <c r="LPF29" s="170" t="s">
        <v>150</v>
      </c>
      <c r="LPG29" s="170">
        <v>2</v>
      </c>
      <c r="LPH29" s="170">
        <v>69.72</v>
      </c>
      <c r="LPI29" s="170">
        <f>ROUNDDOWN(LPH29*($I$10+1),2)</f>
        <v>352.08</v>
      </c>
      <c r="LPJ29" s="170">
        <f>LPG29*LPI29</f>
        <v>704.16</v>
      </c>
      <c r="LPK29" s="170" t="s">
        <v>151</v>
      </c>
      <c r="LPL29" s="170" t="s">
        <v>152</v>
      </c>
      <c r="LPM29" s="170" t="s">
        <v>153</v>
      </c>
      <c r="LPN29" s="170" t="s">
        <v>150</v>
      </c>
      <c r="LPO29" s="170">
        <v>2</v>
      </c>
      <c r="LPP29" s="170">
        <v>69.72</v>
      </c>
      <c r="LPQ29" s="170">
        <f>ROUNDDOWN(LPP29*($I$10+1),2)</f>
        <v>352.08</v>
      </c>
      <c r="LPR29" s="170">
        <f>LPO29*LPQ29</f>
        <v>704.16</v>
      </c>
      <c r="LPS29" s="170" t="s">
        <v>151</v>
      </c>
      <c r="LPT29" s="170" t="s">
        <v>152</v>
      </c>
      <c r="LPU29" s="170" t="s">
        <v>153</v>
      </c>
      <c r="LPV29" s="170" t="s">
        <v>150</v>
      </c>
      <c r="LPW29" s="170">
        <v>2</v>
      </c>
      <c r="LPX29" s="170">
        <v>69.72</v>
      </c>
      <c r="LPY29" s="170">
        <f>ROUNDDOWN(LPX29*($I$10+1),2)</f>
        <v>352.08</v>
      </c>
      <c r="LPZ29" s="170">
        <f>LPW29*LPY29</f>
        <v>704.16</v>
      </c>
      <c r="LQA29" s="170" t="s">
        <v>151</v>
      </c>
      <c r="LQB29" s="170" t="s">
        <v>152</v>
      </c>
      <c r="LQC29" s="170" t="s">
        <v>153</v>
      </c>
      <c r="LQD29" s="170" t="s">
        <v>150</v>
      </c>
      <c r="LQE29" s="170">
        <v>2</v>
      </c>
      <c r="LQF29" s="170">
        <v>69.72</v>
      </c>
      <c r="LQG29" s="170">
        <f>ROUNDDOWN(LQF29*($I$10+1),2)</f>
        <v>352.08</v>
      </c>
      <c r="LQH29" s="170">
        <f>LQE29*LQG29</f>
        <v>704.16</v>
      </c>
      <c r="LQI29" s="170" t="s">
        <v>151</v>
      </c>
      <c r="LQJ29" s="170" t="s">
        <v>152</v>
      </c>
      <c r="LQK29" s="170" t="s">
        <v>153</v>
      </c>
      <c r="LQL29" s="170" t="s">
        <v>150</v>
      </c>
      <c r="LQM29" s="170">
        <v>2</v>
      </c>
      <c r="LQN29" s="170">
        <v>69.72</v>
      </c>
      <c r="LQO29" s="170">
        <f>ROUNDDOWN(LQN29*($I$10+1),2)</f>
        <v>352.08</v>
      </c>
      <c r="LQP29" s="170">
        <f>LQM29*LQO29</f>
        <v>704.16</v>
      </c>
      <c r="LQQ29" s="170" t="s">
        <v>151</v>
      </c>
      <c r="LQR29" s="170" t="s">
        <v>152</v>
      </c>
      <c r="LQS29" s="170" t="s">
        <v>153</v>
      </c>
      <c r="LQT29" s="170" t="s">
        <v>150</v>
      </c>
      <c r="LQU29" s="170">
        <v>2</v>
      </c>
      <c r="LQV29" s="170">
        <v>69.72</v>
      </c>
      <c r="LQW29" s="170">
        <f>ROUNDDOWN(LQV29*($I$10+1),2)</f>
        <v>352.08</v>
      </c>
      <c r="LQX29" s="170">
        <f>LQU29*LQW29</f>
        <v>704.16</v>
      </c>
      <c r="LQY29" s="170" t="s">
        <v>151</v>
      </c>
      <c r="LQZ29" s="170" t="s">
        <v>152</v>
      </c>
      <c r="LRA29" s="170" t="s">
        <v>153</v>
      </c>
      <c r="LRB29" s="170" t="s">
        <v>150</v>
      </c>
      <c r="LRC29" s="170">
        <v>2</v>
      </c>
      <c r="LRD29" s="170">
        <v>69.72</v>
      </c>
      <c r="LRE29" s="170">
        <f>ROUNDDOWN(LRD29*($I$10+1),2)</f>
        <v>352.08</v>
      </c>
      <c r="LRF29" s="170">
        <f>LRC29*LRE29</f>
        <v>704.16</v>
      </c>
      <c r="LRG29" s="170" t="s">
        <v>151</v>
      </c>
      <c r="LRH29" s="170" t="s">
        <v>152</v>
      </c>
      <c r="LRI29" s="170" t="s">
        <v>153</v>
      </c>
      <c r="LRJ29" s="170" t="s">
        <v>150</v>
      </c>
      <c r="LRK29" s="170">
        <v>2</v>
      </c>
      <c r="LRL29" s="170">
        <v>69.72</v>
      </c>
      <c r="LRM29" s="170">
        <f>ROUNDDOWN(LRL29*($I$10+1),2)</f>
        <v>352.08</v>
      </c>
      <c r="LRN29" s="170">
        <f>LRK29*LRM29</f>
        <v>704.16</v>
      </c>
      <c r="LRO29" s="170" t="s">
        <v>151</v>
      </c>
      <c r="LRP29" s="170" t="s">
        <v>152</v>
      </c>
      <c r="LRQ29" s="170" t="s">
        <v>153</v>
      </c>
      <c r="LRR29" s="170" t="s">
        <v>150</v>
      </c>
      <c r="LRS29" s="170">
        <v>2</v>
      </c>
      <c r="LRT29" s="170">
        <v>69.72</v>
      </c>
      <c r="LRU29" s="170">
        <f>ROUNDDOWN(LRT29*($I$10+1),2)</f>
        <v>352.08</v>
      </c>
      <c r="LRV29" s="170">
        <f>LRS29*LRU29</f>
        <v>704.16</v>
      </c>
      <c r="LRW29" s="170" t="s">
        <v>151</v>
      </c>
      <c r="LRX29" s="170" t="s">
        <v>152</v>
      </c>
      <c r="LRY29" s="170" t="s">
        <v>153</v>
      </c>
      <c r="LRZ29" s="170" t="s">
        <v>150</v>
      </c>
      <c r="LSA29" s="170">
        <v>2</v>
      </c>
      <c r="LSB29" s="170">
        <v>69.72</v>
      </c>
      <c r="LSC29" s="170">
        <f>ROUNDDOWN(LSB29*($I$10+1),2)</f>
        <v>352.08</v>
      </c>
      <c r="LSD29" s="170">
        <f>LSA29*LSC29</f>
        <v>704.16</v>
      </c>
      <c r="LSE29" s="170" t="s">
        <v>151</v>
      </c>
      <c r="LSF29" s="170" t="s">
        <v>152</v>
      </c>
      <c r="LSG29" s="170" t="s">
        <v>153</v>
      </c>
      <c r="LSH29" s="170" t="s">
        <v>150</v>
      </c>
      <c r="LSI29" s="170">
        <v>2</v>
      </c>
      <c r="LSJ29" s="170">
        <v>69.72</v>
      </c>
      <c r="LSK29" s="170">
        <f>ROUNDDOWN(LSJ29*($I$10+1),2)</f>
        <v>352.08</v>
      </c>
      <c r="LSL29" s="170">
        <f>LSI29*LSK29</f>
        <v>704.16</v>
      </c>
      <c r="LSM29" s="170" t="s">
        <v>151</v>
      </c>
      <c r="LSN29" s="170" t="s">
        <v>152</v>
      </c>
      <c r="LSO29" s="170" t="s">
        <v>153</v>
      </c>
      <c r="LSP29" s="170" t="s">
        <v>150</v>
      </c>
      <c r="LSQ29" s="170">
        <v>2</v>
      </c>
      <c r="LSR29" s="170">
        <v>69.72</v>
      </c>
      <c r="LSS29" s="170">
        <f>ROUNDDOWN(LSR29*($I$10+1),2)</f>
        <v>352.08</v>
      </c>
      <c r="LST29" s="170">
        <f>LSQ29*LSS29</f>
        <v>704.16</v>
      </c>
      <c r="LSU29" s="170" t="s">
        <v>151</v>
      </c>
      <c r="LSV29" s="170" t="s">
        <v>152</v>
      </c>
      <c r="LSW29" s="170" t="s">
        <v>153</v>
      </c>
      <c r="LSX29" s="170" t="s">
        <v>150</v>
      </c>
      <c r="LSY29" s="170">
        <v>2</v>
      </c>
      <c r="LSZ29" s="170">
        <v>69.72</v>
      </c>
      <c r="LTA29" s="170">
        <f>ROUNDDOWN(LSZ29*($I$10+1),2)</f>
        <v>352.08</v>
      </c>
      <c r="LTB29" s="170">
        <f>LSY29*LTA29</f>
        <v>704.16</v>
      </c>
      <c r="LTC29" s="170" t="s">
        <v>151</v>
      </c>
      <c r="LTD29" s="170" t="s">
        <v>152</v>
      </c>
      <c r="LTE29" s="170" t="s">
        <v>153</v>
      </c>
      <c r="LTF29" s="170" t="s">
        <v>150</v>
      </c>
      <c r="LTG29" s="170">
        <v>2</v>
      </c>
      <c r="LTH29" s="170">
        <v>69.72</v>
      </c>
      <c r="LTI29" s="170">
        <f>ROUNDDOWN(LTH29*($I$10+1),2)</f>
        <v>352.08</v>
      </c>
      <c r="LTJ29" s="170">
        <f>LTG29*LTI29</f>
        <v>704.16</v>
      </c>
      <c r="LTK29" s="170" t="s">
        <v>151</v>
      </c>
      <c r="LTL29" s="170" t="s">
        <v>152</v>
      </c>
      <c r="LTM29" s="170" t="s">
        <v>153</v>
      </c>
      <c r="LTN29" s="170" t="s">
        <v>150</v>
      </c>
      <c r="LTO29" s="170">
        <v>2</v>
      </c>
      <c r="LTP29" s="170">
        <v>69.72</v>
      </c>
      <c r="LTQ29" s="170">
        <f>ROUNDDOWN(LTP29*($I$10+1),2)</f>
        <v>352.08</v>
      </c>
      <c r="LTR29" s="170">
        <f>LTO29*LTQ29</f>
        <v>704.16</v>
      </c>
      <c r="LTS29" s="170" t="s">
        <v>151</v>
      </c>
      <c r="LTT29" s="170" t="s">
        <v>152</v>
      </c>
      <c r="LTU29" s="170" t="s">
        <v>153</v>
      </c>
      <c r="LTV29" s="170" t="s">
        <v>150</v>
      </c>
      <c r="LTW29" s="170">
        <v>2</v>
      </c>
      <c r="LTX29" s="170">
        <v>69.72</v>
      </c>
      <c r="LTY29" s="170">
        <f>ROUNDDOWN(LTX29*($I$10+1),2)</f>
        <v>352.08</v>
      </c>
      <c r="LTZ29" s="170">
        <f>LTW29*LTY29</f>
        <v>704.16</v>
      </c>
      <c r="LUA29" s="170" t="s">
        <v>151</v>
      </c>
      <c r="LUB29" s="170" t="s">
        <v>152</v>
      </c>
      <c r="LUC29" s="170" t="s">
        <v>153</v>
      </c>
      <c r="LUD29" s="170" t="s">
        <v>150</v>
      </c>
      <c r="LUE29" s="170">
        <v>2</v>
      </c>
      <c r="LUF29" s="170">
        <v>69.72</v>
      </c>
      <c r="LUG29" s="170">
        <f>ROUNDDOWN(LUF29*($I$10+1),2)</f>
        <v>352.08</v>
      </c>
      <c r="LUH29" s="170">
        <f>LUE29*LUG29</f>
        <v>704.16</v>
      </c>
      <c r="LUI29" s="170" t="s">
        <v>151</v>
      </c>
      <c r="LUJ29" s="170" t="s">
        <v>152</v>
      </c>
      <c r="LUK29" s="170" t="s">
        <v>153</v>
      </c>
      <c r="LUL29" s="170" t="s">
        <v>150</v>
      </c>
      <c r="LUM29" s="170">
        <v>2</v>
      </c>
      <c r="LUN29" s="170">
        <v>69.72</v>
      </c>
      <c r="LUO29" s="170">
        <f>ROUNDDOWN(LUN29*($I$10+1),2)</f>
        <v>352.08</v>
      </c>
      <c r="LUP29" s="170">
        <f>LUM29*LUO29</f>
        <v>704.16</v>
      </c>
      <c r="LUQ29" s="170" t="s">
        <v>151</v>
      </c>
      <c r="LUR29" s="170" t="s">
        <v>152</v>
      </c>
      <c r="LUS29" s="170" t="s">
        <v>153</v>
      </c>
      <c r="LUT29" s="170" t="s">
        <v>150</v>
      </c>
      <c r="LUU29" s="170">
        <v>2</v>
      </c>
      <c r="LUV29" s="170">
        <v>69.72</v>
      </c>
      <c r="LUW29" s="170">
        <f>ROUNDDOWN(LUV29*($I$10+1),2)</f>
        <v>352.08</v>
      </c>
      <c r="LUX29" s="170">
        <f>LUU29*LUW29</f>
        <v>704.16</v>
      </c>
      <c r="LUY29" s="170" t="s">
        <v>151</v>
      </c>
      <c r="LUZ29" s="170" t="s">
        <v>152</v>
      </c>
      <c r="LVA29" s="170" t="s">
        <v>153</v>
      </c>
      <c r="LVB29" s="170" t="s">
        <v>150</v>
      </c>
      <c r="LVC29" s="170">
        <v>2</v>
      </c>
      <c r="LVD29" s="170">
        <v>69.72</v>
      </c>
      <c r="LVE29" s="170">
        <f>ROUNDDOWN(LVD29*($I$10+1),2)</f>
        <v>352.08</v>
      </c>
      <c r="LVF29" s="170">
        <f>LVC29*LVE29</f>
        <v>704.16</v>
      </c>
      <c r="LVG29" s="170" t="s">
        <v>151</v>
      </c>
      <c r="LVH29" s="170" t="s">
        <v>152</v>
      </c>
      <c r="LVI29" s="170" t="s">
        <v>153</v>
      </c>
      <c r="LVJ29" s="170" t="s">
        <v>150</v>
      </c>
      <c r="LVK29" s="170">
        <v>2</v>
      </c>
      <c r="LVL29" s="170">
        <v>69.72</v>
      </c>
      <c r="LVM29" s="170">
        <f>ROUNDDOWN(LVL29*($I$10+1),2)</f>
        <v>352.08</v>
      </c>
      <c r="LVN29" s="170">
        <f>LVK29*LVM29</f>
        <v>704.16</v>
      </c>
      <c r="LVO29" s="170" t="s">
        <v>151</v>
      </c>
      <c r="LVP29" s="170" t="s">
        <v>152</v>
      </c>
      <c r="LVQ29" s="170" t="s">
        <v>153</v>
      </c>
      <c r="LVR29" s="170" t="s">
        <v>150</v>
      </c>
      <c r="LVS29" s="170">
        <v>2</v>
      </c>
      <c r="LVT29" s="170">
        <v>69.72</v>
      </c>
      <c r="LVU29" s="170">
        <f>ROUNDDOWN(LVT29*($I$10+1),2)</f>
        <v>352.08</v>
      </c>
      <c r="LVV29" s="170">
        <f>LVS29*LVU29</f>
        <v>704.16</v>
      </c>
      <c r="LVW29" s="170" t="s">
        <v>151</v>
      </c>
      <c r="LVX29" s="170" t="s">
        <v>152</v>
      </c>
      <c r="LVY29" s="170" t="s">
        <v>153</v>
      </c>
      <c r="LVZ29" s="170" t="s">
        <v>150</v>
      </c>
      <c r="LWA29" s="170">
        <v>2</v>
      </c>
      <c r="LWB29" s="170">
        <v>69.72</v>
      </c>
      <c r="LWC29" s="170">
        <f>ROUNDDOWN(LWB29*($I$10+1),2)</f>
        <v>352.08</v>
      </c>
      <c r="LWD29" s="170">
        <f>LWA29*LWC29</f>
        <v>704.16</v>
      </c>
      <c r="LWE29" s="170" t="s">
        <v>151</v>
      </c>
      <c r="LWF29" s="170" t="s">
        <v>152</v>
      </c>
      <c r="LWG29" s="170" t="s">
        <v>153</v>
      </c>
      <c r="LWH29" s="170" t="s">
        <v>150</v>
      </c>
      <c r="LWI29" s="170">
        <v>2</v>
      </c>
      <c r="LWJ29" s="170">
        <v>69.72</v>
      </c>
      <c r="LWK29" s="170">
        <f>ROUNDDOWN(LWJ29*($I$10+1),2)</f>
        <v>352.08</v>
      </c>
      <c r="LWL29" s="170">
        <f>LWI29*LWK29</f>
        <v>704.16</v>
      </c>
      <c r="LWM29" s="170" t="s">
        <v>151</v>
      </c>
      <c r="LWN29" s="170" t="s">
        <v>152</v>
      </c>
      <c r="LWO29" s="170" t="s">
        <v>153</v>
      </c>
      <c r="LWP29" s="170" t="s">
        <v>150</v>
      </c>
      <c r="LWQ29" s="170">
        <v>2</v>
      </c>
      <c r="LWR29" s="170">
        <v>69.72</v>
      </c>
      <c r="LWS29" s="170">
        <f>ROUNDDOWN(LWR29*($I$10+1),2)</f>
        <v>352.08</v>
      </c>
      <c r="LWT29" s="170">
        <f>LWQ29*LWS29</f>
        <v>704.16</v>
      </c>
      <c r="LWU29" s="170" t="s">
        <v>151</v>
      </c>
      <c r="LWV29" s="170" t="s">
        <v>152</v>
      </c>
      <c r="LWW29" s="170" t="s">
        <v>153</v>
      </c>
      <c r="LWX29" s="170" t="s">
        <v>150</v>
      </c>
      <c r="LWY29" s="170">
        <v>2</v>
      </c>
      <c r="LWZ29" s="170">
        <v>69.72</v>
      </c>
      <c r="LXA29" s="170">
        <f>ROUNDDOWN(LWZ29*($I$10+1),2)</f>
        <v>352.08</v>
      </c>
      <c r="LXB29" s="170">
        <f>LWY29*LXA29</f>
        <v>704.16</v>
      </c>
      <c r="LXC29" s="170" t="s">
        <v>151</v>
      </c>
      <c r="LXD29" s="170" t="s">
        <v>152</v>
      </c>
      <c r="LXE29" s="170" t="s">
        <v>153</v>
      </c>
      <c r="LXF29" s="170" t="s">
        <v>150</v>
      </c>
      <c r="LXG29" s="170">
        <v>2</v>
      </c>
      <c r="LXH29" s="170">
        <v>69.72</v>
      </c>
      <c r="LXI29" s="170">
        <f>ROUNDDOWN(LXH29*($I$10+1),2)</f>
        <v>352.08</v>
      </c>
      <c r="LXJ29" s="170">
        <f>LXG29*LXI29</f>
        <v>704.16</v>
      </c>
      <c r="LXK29" s="170" t="s">
        <v>151</v>
      </c>
      <c r="LXL29" s="170" t="s">
        <v>152</v>
      </c>
      <c r="LXM29" s="170" t="s">
        <v>153</v>
      </c>
      <c r="LXN29" s="170" t="s">
        <v>150</v>
      </c>
      <c r="LXO29" s="170">
        <v>2</v>
      </c>
      <c r="LXP29" s="170">
        <v>69.72</v>
      </c>
      <c r="LXQ29" s="170">
        <f>ROUNDDOWN(LXP29*($I$10+1),2)</f>
        <v>352.08</v>
      </c>
      <c r="LXR29" s="170">
        <f>LXO29*LXQ29</f>
        <v>704.16</v>
      </c>
      <c r="LXS29" s="170" t="s">
        <v>151</v>
      </c>
      <c r="LXT29" s="170" t="s">
        <v>152</v>
      </c>
      <c r="LXU29" s="170" t="s">
        <v>153</v>
      </c>
      <c r="LXV29" s="170" t="s">
        <v>150</v>
      </c>
      <c r="LXW29" s="170">
        <v>2</v>
      </c>
      <c r="LXX29" s="170">
        <v>69.72</v>
      </c>
      <c r="LXY29" s="170">
        <f>ROUNDDOWN(LXX29*($I$10+1),2)</f>
        <v>352.08</v>
      </c>
      <c r="LXZ29" s="170">
        <f>LXW29*LXY29</f>
        <v>704.16</v>
      </c>
      <c r="LYA29" s="170" t="s">
        <v>151</v>
      </c>
      <c r="LYB29" s="170" t="s">
        <v>152</v>
      </c>
      <c r="LYC29" s="170" t="s">
        <v>153</v>
      </c>
      <c r="LYD29" s="170" t="s">
        <v>150</v>
      </c>
      <c r="LYE29" s="170">
        <v>2</v>
      </c>
      <c r="LYF29" s="170">
        <v>69.72</v>
      </c>
      <c r="LYG29" s="170">
        <f>ROUNDDOWN(LYF29*($I$10+1),2)</f>
        <v>352.08</v>
      </c>
      <c r="LYH29" s="170">
        <f>LYE29*LYG29</f>
        <v>704.16</v>
      </c>
      <c r="LYI29" s="170" t="s">
        <v>151</v>
      </c>
      <c r="LYJ29" s="170" t="s">
        <v>152</v>
      </c>
      <c r="LYK29" s="170" t="s">
        <v>153</v>
      </c>
      <c r="LYL29" s="170" t="s">
        <v>150</v>
      </c>
      <c r="LYM29" s="170">
        <v>2</v>
      </c>
      <c r="LYN29" s="170">
        <v>69.72</v>
      </c>
      <c r="LYO29" s="170">
        <f>ROUNDDOWN(LYN29*($I$10+1),2)</f>
        <v>352.08</v>
      </c>
      <c r="LYP29" s="170">
        <f>LYM29*LYO29</f>
        <v>704.16</v>
      </c>
      <c r="LYQ29" s="170" t="s">
        <v>151</v>
      </c>
      <c r="LYR29" s="170" t="s">
        <v>152</v>
      </c>
      <c r="LYS29" s="170" t="s">
        <v>153</v>
      </c>
      <c r="LYT29" s="170" t="s">
        <v>150</v>
      </c>
      <c r="LYU29" s="170">
        <v>2</v>
      </c>
      <c r="LYV29" s="170">
        <v>69.72</v>
      </c>
      <c r="LYW29" s="170">
        <f>ROUNDDOWN(LYV29*($I$10+1),2)</f>
        <v>352.08</v>
      </c>
      <c r="LYX29" s="170">
        <f>LYU29*LYW29</f>
        <v>704.16</v>
      </c>
      <c r="LYY29" s="170" t="s">
        <v>151</v>
      </c>
      <c r="LYZ29" s="170" t="s">
        <v>152</v>
      </c>
      <c r="LZA29" s="170" t="s">
        <v>153</v>
      </c>
      <c r="LZB29" s="170" t="s">
        <v>150</v>
      </c>
      <c r="LZC29" s="170">
        <v>2</v>
      </c>
      <c r="LZD29" s="170">
        <v>69.72</v>
      </c>
      <c r="LZE29" s="170">
        <f>ROUNDDOWN(LZD29*($I$10+1),2)</f>
        <v>352.08</v>
      </c>
      <c r="LZF29" s="170">
        <f>LZC29*LZE29</f>
        <v>704.16</v>
      </c>
      <c r="LZG29" s="170" t="s">
        <v>151</v>
      </c>
      <c r="LZH29" s="170" t="s">
        <v>152</v>
      </c>
      <c r="LZI29" s="170" t="s">
        <v>153</v>
      </c>
      <c r="LZJ29" s="170" t="s">
        <v>150</v>
      </c>
      <c r="LZK29" s="170">
        <v>2</v>
      </c>
      <c r="LZL29" s="170">
        <v>69.72</v>
      </c>
      <c r="LZM29" s="170">
        <f>ROUNDDOWN(LZL29*($I$10+1),2)</f>
        <v>352.08</v>
      </c>
      <c r="LZN29" s="170">
        <f>LZK29*LZM29</f>
        <v>704.16</v>
      </c>
      <c r="LZO29" s="170" t="s">
        <v>151</v>
      </c>
      <c r="LZP29" s="170" t="s">
        <v>152</v>
      </c>
      <c r="LZQ29" s="170" t="s">
        <v>153</v>
      </c>
      <c r="LZR29" s="170" t="s">
        <v>150</v>
      </c>
      <c r="LZS29" s="170">
        <v>2</v>
      </c>
      <c r="LZT29" s="170">
        <v>69.72</v>
      </c>
      <c r="LZU29" s="170">
        <f>ROUNDDOWN(LZT29*($I$10+1),2)</f>
        <v>352.08</v>
      </c>
      <c r="LZV29" s="170">
        <f>LZS29*LZU29</f>
        <v>704.16</v>
      </c>
      <c r="LZW29" s="170" t="s">
        <v>151</v>
      </c>
      <c r="LZX29" s="170" t="s">
        <v>152</v>
      </c>
      <c r="LZY29" s="170" t="s">
        <v>153</v>
      </c>
      <c r="LZZ29" s="170" t="s">
        <v>150</v>
      </c>
      <c r="MAA29" s="170">
        <v>2</v>
      </c>
      <c r="MAB29" s="170">
        <v>69.72</v>
      </c>
      <c r="MAC29" s="170">
        <f>ROUNDDOWN(MAB29*($I$10+1),2)</f>
        <v>352.08</v>
      </c>
      <c r="MAD29" s="170">
        <f>MAA29*MAC29</f>
        <v>704.16</v>
      </c>
      <c r="MAE29" s="170" t="s">
        <v>151</v>
      </c>
      <c r="MAF29" s="170" t="s">
        <v>152</v>
      </c>
      <c r="MAG29" s="170" t="s">
        <v>153</v>
      </c>
      <c r="MAH29" s="170" t="s">
        <v>150</v>
      </c>
      <c r="MAI29" s="170">
        <v>2</v>
      </c>
      <c r="MAJ29" s="170">
        <v>69.72</v>
      </c>
      <c r="MAK29" s="170">
        <f>ROUNDDOWN(MAJ29*($I$10+1),2)</f>
        <v>352.08</v>
      </c>
      <c r="MAL29" s="170">
        <f>MAI29*MAK29</f>
        <v>704.16</v>
      </c>
      <c r="MAM29" s="170" t="s">
        <v>151</v>
      </c>
      <c r="MAN29" s="170" t="s">
        <v>152</v>
      </c>
      <c r="MAO29" s="170" t="s">
        <v>153</v>
      </c>
      <c r="MAP29" s="170" t="s">
        <v>150</v>
      </c>
      <c r="MAQ29" s="170">
        <v>2</v>
      </c>
      <c r="MAR29" s="170">
        <v>69.72</v>
      </c>
      <c r="MAS29" s="170">
        <f>ROUNDDOWN(MAR29*($I$10+1),2)</f>
        <v>352.08</v>
      </c>
      <c r="MAT29" s="170">
        <f>MAQ29*MAS29</f>
        <v>704.16</v>
      </c>
      <c r="MAU29" s="170" t="s">
        <v>151</v>
      </c>
      <c r="MAV29" s="170" t="s">
        <v>152</v>
      </c>
      <c r="MAW29" s="170" t="s">
        <v>153</v>
      </c>
      <c r="MAX29" s="170" t="s">
        <v>150</v>
      </c>
      <c r="MAY29" s="170">
        <v>2</v>
      </c>
      <c r="MAZ29" s="170">
        <v>69.72</v>
      </c>
      <c r="MBA29" s="170">
        <f>ROUNDDOWN(MAZ29*($I$10+1),2)</f>
        <v>352.08</v>
      </c>
      <c r="MBB29" s="170">
        <f>MAY29*MBA29</f>
        <v>704.16</v>
      </c>
      <c r="MBC29" s="170" t="s">
        <v>151</v>
      </c>
      <c r="MBD29" s="170" t="s">
        <v>152</v>
      </c>
      <c r="MBE29" s="170" t="s">
        <v>153</v>
      </c>
      <c r="MBF29" s="170" t="s">
        <v>150</v>
      </c>
      <c r="MBG29" s="170">
        <v>2</v>
      </c>
      <c r="MBH29" s="170">
        <v>69.72</v>
      </c>
      <c r="MBI29" s="170">
        <f>ROUNDDOWN(MBH29*($I$10+1),2)</f>
        <v>352.08</v>
      </c>
      <c r="MBJ29" s="170">
        <f>MBG29*MBI29</f>
        <v>704.16</v>
      </c>
      <c r="MBK29" s="170" t="s">
        <v>151</v>
      </c>
      <c r="MBL29" s="170" t="s">
        <v>152</v>
      </c>
      <c r="MBM29" s="170" t="s">
        <v>153</v>
      </c>
      <c r="MBN29" s="170" t="s">
        <v>150</v>
      </c>
      <c r="MBO29" s="170">
        <v>2</v>
      </c>
      <c r="MBP29" s="170">
        <v>69.72</v>
      </c>
      <c r="MBQ29" s="170">
        <f>ROUNDDOWN(MBP29*($I$10+1),2)</f>
        <v>352.08</v>
      </c>
      <c r="MBR29" s="170">
        <f>MBO29*MBQ29</f>
        <v>704.16</v>
      </c>
      <c r="MBS29" s="170" t="s">
        <v>151</v>
      </c>
      <c r="MBT29" s="170" t="s">
        <v>152</v>
      </c>
      <c r="MBU29" s="170" t="s">
        <v>153</v>
      </c>
      <c r="MBV29" s="170" t="s">
        <v>150</v>
      </c>
      <c r="MBW29" s="170">
        <v>2</v>
      </c>
      <c r="MBX29" s="170">
        <v>69.72</v>
      </c>
      <c r="MBY29" s="170">
        <f>ROUNDDOWN(MBX29*($I$10+1),2)</f>
        <v>352.08</v>
      </c>
      <c r="MBZ29" s="170">
        <f>MBW29*MBY29</f>
        <v>704.16</v>
      </c>
      <c r="MCA29" s="170" t="s">
        <v>151</v>
      </c>
      <c r="MCB29" s="170" t="s">
        <v>152</v>
      </c>
      <c r="MCC29" s="170" t="s">
        <v>153</v>
      </c>
      <c r="MCD29" s="170" t="s">
        <v>150</v>
      </c>
      <c r="MCE29" s="170">
        <v>2</v>
      </c>
      <c r="MCF29" s="170">
        <v>69.72</v>
      </c>
      <c r="MCG29" s="170">
        <f>ROUNDDOWN(MCF29*($I$10+1),2)</f>
        <v>352.08</v>
      </c>
      <c r="MCH29" s="170">
        <f>MCE29*MCG29</f>
        <v>704.16</v>
      </c>
      <c r="MCI29" s="170" t="s">
        <v>151</v>
      </c>
      <c r="MCJ29" s="170" t="s">
        <v>152</v>
      </c>
      <c r="MCK29" s="170" t="s">
        <v>153</v>
      </c>
      <c r="MCL29" s="170" t="s">
        <v>150</v>
      </c>
      <c r="MCM29" s="170">
        <v>2</v>
      </c>
      <c r="MCN29" s="170">
        <v>69.72</v>
      </c>
      <c r="MCO29" s="170">
        <f>ROUNDDOWN(MCN29*($I$10+1),2)</f>
        <v>352.08</v>
      </c>
      <c r="MCP29" s="170">
        <f>MCM29*MCO29</f>
        <v>704.16</v>
      </c>
      <c r="MCQ29" s="170" t="s">
        <v>151</v>
      </c>
      <c r="MCR29" s="170" t="s">
        <v>152</v>
      </c>
      <c r="MCS29" s="170" t="s">
        <v>153</v>
      </c>
      <c r="MCT29" s="170" t="s">
        <v>150</v>
      </c>
      <c r="MCU29" s="170">
        <v>2</v>
      </c>
      <c r="MCV29" s="170">
        <v>69.72</v>
      </c>
      <c r="MCW29" s="170">
        <f>ROUNDDOWN(MCV29*($I$10+1),2)</f>
        <v>352.08</v>
      </c>
      <c r="MCX29" s="170">
        <f>MCU29*MCW29</f>
        <v>704.16</v>
      </c>
      <c r="MCY29" s="170" t="s">
        <v>151</v>
      </c>
      <c r="MCZ29" s="170" t="s">
        <v>152</v>
      </c>
      <c r="MDA29" s="170" t="s">
        <v>153</v>
      </c>
      <c r="MDB29" s="170" t="s">
        <v>150</v>
      </c>
      <c r="MDC29" s="170">
        <v>2</v>
      </c>
      <c r="MDD29" s="170">
        <v>69.72</v>
      </c>
      <c r="MDE29" s="170">
        <f>ROUNDDOWN(MDD29*($I$10+1),2)</f>
        <v>352.08</v>
      </c>
      <c r="MDF29" s="170">
        <f>MDC29*MDE29</f>
        <v>704.16</v>
      </c>
      <c r="MDG29" s="170" t="s">
        <v>151</v>
      </c>
      <c r="MDH29" s="170" t="s">
        <v>152</v>
      </c>
      <c r="MDI29" s="170" t="s">
        <v>153</v>
      </c>
      <c r="MDJ29" s="170" t="s">
        <v>150</v>
      </c>
      <c r="MDK29" s="170">
        <v>2</v>
      </c>
      <c r="MDL29" s="170">
        <v>69.72</v>
      </c>
      <c r="MDM29" s="170">
        <f>ROUNDDOWN(MDL29*($I$10+1),2)</f>
        <v>352.08</v>
      </c>
      <c r="MDN29" s="170">
        <f>MDK29*MDM29</f>
        <v>704.16</v>
      </c>
      <c r="MDO29" s="170" t="s">
        <v>151</v>
      </c>
      <c r="MDP29" s="170" t="s">
        <v>152</v>
      </c>
      <c r="MDQ29" s="170" t="s">
        <v>153</v>
      </c>
      <c r="MDR29" s="170" t="s">
        <v>150</v>
      </c>
      <c r="MDS29" s="170">
        <v>2</v>
      </c>
      <c r="MDT29" s="170">
        <v>69.72</v>
      </c>
      <c r="MDU29" s="170">
        <f>ROUNDDOWN(MDT29*($I$10+1),2)</f>
        <v>352.08</v>
      </c>
      <c r="MDV29" s="170">
        <f>MDS29*MDU29</f>
        <v>704.16</v>
      </c>
      <c r="MDW29" s="170" t="s">
        <v>151</v>
      </c>
      <c r="MDX29" s="170" t="s">
        <v>152</v>
      </c>
      <c r="MDY29" s="170" t="s">
        <v>153</v>
      </c>
      <c r="MDZ29" s="170" t="s">
        <v>150</v>
      </c>
      <c r="MEA29" s="170">
        <v>2</v>
      </c>
      <c r="MEB29" s="170">
        <v>69.72</v>
      </c>
      <c r="MEC29" s="170">
        <f>ROUNDDOWN(MEB29*($I$10+1),2)</f>
        <v>352.08</v>
      </c>
      <c r="MED29" s="170">
        <f>MEA29*MEC29</f>
        <v>704.16</v>
      </c>
      <c r="MEE29" s="170" t="s">
        <v>151</v>
      </c>
      <c r="MEF29" s="170" t="s">
        <v>152</v>
      </c>
      <c r="MEG29" s="170" t="s">
        <v>153</v>
      </c>
      <c r="MEH29" s="170" t="s">
        <v>150</v>
      </c>
      <c r="MEI29" s="170">
        <v>2</v>
      </c>
      <c r="MEJ29" s="170">
        <v>69.72</v>
      </c>
      <c r="MEK29" s="170">
        <f>ROUNDDOWN(MEJ29*($I$10+1),2)</f>
        <v>352.08</v>
      </c>
      <c r="MEL29" s="170">
        <f>MEI29*MEK29</f>
        <v>704.16</v>
      </c>
      <c r="MEM29" s="170" t="s">
        <v>151</v>
      </c>
      <c r="MEN29" s="170" t="s">
        <v>152</v>
      </c>
      <c r="MEO29" s="170" t="s">
        <v>153</v>
      </c>
      <c r="MEP29" s="170" t="s">
        <v>150</v>
      </c>
      <c r="MEQ29" s="170">
        <v>2</v>
      </c>
      <c r="MER29" s="170">
        <v>69.72</v>
      </c>
      <c r="MES29" s="170">
        <f>ROUNDDOWN(MER29*($I$10+1),2)</f>
        <v>352.08</v>
      </c>
      <c r="MET29" s="170">
        <f>MEQ29*MES29</f>
        <v>704.16</v>
      </c>
      <c r="MEU29" s="170" t="s">
        <v>151</v>
      </c>
      <c r="MEV29" s="170" t="s">
        <v>152</v>
      </c>
      <c r="MEW29" s="170" t="s">
        <v>153</v>
      </c>
      <c r="MEX29" s="170" t="s">
        <v>150</v>
      </c>
      <c r="MEY29" s="170">
        <v>2</v>
      </c>
      <c r="MEZ29" s="170">
        <v>69.72</v>
      </c>
      <c r="MFA29" s="170">
        <f>ROUNDDOWN(MEZ29*($I$10+1),2)</f>
        <v>352.08</v>
      </c>
      <c r="MFB29" s="170">
        <f>MEY29*MFA29</f>
        <v>704.16</v>
      </c>
      <c r="MFC29" s="170" t="s">
        <v>151</v>
      </c>
      <c r="MFD29" s="170" t="s">
        <v>152</v>
      </c>
      <c r="MFE29" s="170" t="s">
        <v>153</v>
      </c>
      <c r="MFF29" s="170" t="s">
        <v>150</v>
      </c>
      <c r="MFG29" s="170">
        <v>2</v>
      </c>
      <c r="MFH29" s="170">
        <v>69.72</v>
      </c>
      <c r="MFI29" s="170">
        <f>ROUNDDOWN(MFH29*($I$10+1),2)</f>
        <v>352.08</v>
      </c>
      <c r="MFJ29" s="170">
        <f>MFG29*MFI29</f>
        <v>704.16</v>
      </c>
      <c r="MFK29" s="170" t="s">
        <v>151</v>
      </c>
      <c r="MFL29" s="170" t="s">
        <v>152</v>
      </c>
      <c r="MFM29" s="170" t="s">
        <v>153</v>
      </c>
      <c r="MFN29" s="170" t="s">
        <v>150</v>
      </c>
      <c r="MFO29" s="170">
        <v>2</v>
      </c>
      <c r="MFP29" s="170">
        <v>69.72</v>
      </c>
      <c r="MFQ29" s="170">
        <f>ROUNDDOWN(MFP29*($I$10+1),2)</f>
        <v>352.08</v>
      </c>
      <c r="MFR29" s="170">
        <f>MFO29*MFQ29</f>
        <v>704.16</v>
      </c>
      <c r="MFS29" s="170" t="s">
        <v>151</v>
      </c>
      <c r="MFT29" s="170" t="s">
        <v>152</v>
      </c>
      <c r="MFU29" s="170" t="s">
        <v>153</v>
      </c>
      <c r="MFV29" s="170" t="s">
        <v>150</v>
      </c>
      <c r="MFW29" s="170">
        <v>2</v>
      </c>
      <c r="MFX29" s="170">
        <v>69.72</v>
      </c>
      <c r="MFY29" s="170">
        <f>ROUNDDOWN(MFX29*($I$10+1),2)</f>
        <v>352.08</v>
      </c>
      <c r="MFZ29" s="170">
        <f>MFW29*MFY29</f>
        <v>704.16</v>
      </c>
      <c r="MGA29" s="170" t="s">
        <v>151</v>
      </c>
      <c r="MGB29" s="170" t="s">
        <v>152</v>
      </c>
      <c r="MGC29" s="170" t="s">
        <v>153</v>
      </c>
      <c r="MGD29" s="170" t="s">
        <v>150</v>
      </c>
      <c r="MGE29" s="170">
        <v>2</v>
      </c>
      <c r="MGF29" s="170">
        <v>69.72</v>
      </c>
      <c r="MGG29" s="170">
        <f>ROUNDDOWN(MGF29*($I$10+1),2)</f>
        <v>352.08</v>
      </c>
      <c r="MGH29" s="170">
        <f>MGE29*MGG29</f>
        <v>704.16</v>
      </c>
      <c r="MGI29" s="170" t="s">
        <v>151</v>
      </c>
      <c r="MGJ29" s="170" t="s">
        <v>152</v>
      </c>
      <c r="MGK29" s="170" t="s">
        <v>153</v>
      </c>
      <c r="MGL29" s="170" t="s">
        <v>150</v>
      </c>
      <c r="MGM29" s="170">
        <v>2</v>
      </c>
      <c r="MGN29" s="170">
        <v>69.72</v>
      </c>
      <c r="MGO29" s="170">
        <f>ROUNDDOWN(MGN29*($I$10+1),2)</f>
        <v>352.08</v>
      </c>
      <c r="MGP29" s="170">
        <f>MGM29*MGO29</f>
        <v>704.16</v>
      </c>
      <c r="MGQ29" s="170" t="s">
        <v>151</v>
      </c>
      <c r="MGR29" s="170" t="s">
        <v>152</v>
      </c>
      <c r="MGS29" s="170" t="s">
        <v>153</v>
      </c>
      <c r="MGT29" s="170" t="s">
        <v>150</v>
      </c>
      <c r="MGU29" s="170">
        <v>2</v>
      </c>
      <c r="MGV29" s="170">
        <v>69.72</v>
      </c>
      <c r="MGW29" s="170">
        <f>ROUNDDOWN(MGV29*($I$10+1),2)</f>
        <v>352.08</v>
      </c>
      <c r="MGX29" s="170">
        <f>MGU29*MGW29</f>
        <v>704.16</v>
      </c>
      <c r="MGY29" s="170" t="s">
        <v>151</v>
      </c>
      <c r="MGZ29" s="170" t="s">
        <v>152</v>
      </c>
      <c r="MHA29" s="170" t="s">
        <v>153</v>
      </c>
      <c r="MHB29" s="170" t="s">
        <v>150</v>
      </c>
      <c r="MHC29" s="170">
        <v>2</v>
      </c>
      <c r="MHD29" s="170">
        <v>69.72</v>
      </c>
      <c r="MHE29" s="170">
        <f>ROUNDDOWN(MHD29*($I$10+1),2)</f>
        <v>352.08</v>
      </c>
      <c r="MHF29" s="170">
        <f>MHC29*MHE29</f>
        <v>704.16</v>
      </c>
      <c r="MHG29" s="170" t="s">
        <v>151</v>
      </c>
      <c r="MHH29" s="170" t="s">
        <v>152</v>
      </c>
      <c r="MHI29" s="170" t="s">
        <v>153</v>
      </c>
      <c r="MHJ29" s="170" t="s">
        <v>150</v>
      </c>
      <c r="MHK29" s="170">
        <v>2</v>
      </c>
      <c r="MHL29" s="170">
        <v>69.72</v>
      </c>
      <c r="MHM29" s="170">
        <f>ROUNDDOWN(MHL29*($I$10+1),2)</f>
        <v>352.08</v>
      </c>
      <c r="MHN29" s="170">
        <f>MHK29*MHM29</f>
        <v>704.16</v>
      </c>
      <c r="MHO29" s="170" t="s">
        <v>151</v>
      </c>
      <c r="MHP29" s="170" t="s">
        <v>152</v>
      </c>
      <c r="MHQ29" s="170" t="s">
        <v>153</v>
      </c>
      <c r="MHR29" s="170" t="s">
        <v>150</v>
      </c>
      <c r="MHS29" s="170">
        <v>2</v>
      </c>
      <c r="MHT29" s="170">
        <v>69.72</v>
      </c>
      <c r="MHU29" s="170">
        <f>ROUNDDOWN(MHT29*($I$10+1),2)</f>
        <v>352.08</v>
      </c>
      <c r="MHV29" s="170">
        <f>MHS29*MHU29</f>
        <v>704.16</v>
      </c>
      <c r="MHW29" s="170" t="s">
        <v>151</v>
      </c>
      <c r="MHX29" s="170" t="s">
        <v>152</v>
      </c>
      <c r="MHY29" s="170" t="s">
        <v>153</v>
      </c>
      <c r="MHZ29" s="170" t="s">
        <v>150</v>
      </c>
      <c r="MIA29" s="170">
        <v>2</v>
      </c>
      <c r="MIB29" s="170">
        <v>69.72</v>
      </c>
      <c r="MIC29" s="170">
        <f>ROUNDDOWN(MIB29*($I$10+1),2)</f>
        <v>352.08</v>
      </c>
      <c r="MID29" s="170">
        <f>MIA29*MIC29</f>
        <v>704.16</v>
      </c>
      <c r="MIE29" s="170" t="s">
        <v>151</v>
      </c>
      <c r="MIF29" s="170" t="s">
        <v>152</v>
      </c>
      <c r="MIG29" s="170" t="s">
        <v>153</v>
      </c>
      <c r="MIH29" s="170" t="s">
        <v>150</v>
      </c>
      <c r="MII29" s="170">
        <v>2</v>
      </c>
      <c r="MIJ29" s="170">
        <v>69.72</v>
      </c>
      <c r="MIK29" s="170">
        <f>ROUNDDOWN(MIJ29*($I$10+1),2)</f>
        <v>352.08</v>
      </c>
      <c r="MIL29" s="170">
        <f>MII29*MIK29</f>
        <v>704.16</v>
      </c>
      <c r="MIM29" s="170" t="s">
        <v>151</v>
      </c>
      <c r="MIN29" s="170" t="s">
        <v>152</v>
      </c>
      <c r="MIO29" s="170" t="s">
        <v>153</v>
      </c>
      <c r="MIP29" s="170" t="s">
        <v>150</v>
      </c>
      <c r="MIQ29" s="170">
        <v>2</v>
      </c>
      <c r="MIR29" s="170">
        <v>69.72</v>
      </c>
      <c r="MIS29" s="170">
        <f>ROUNDDOWN(MIR29*($I$10+1),2)</f>
        <v>352.08</v>
      </c>
      <c r="MIT29" s="170">
        <f>MIQ29*MIS29</f>
        <v>704.16</v>
      </c>
      <c r="MIU29" s="170" t="s">
        <v>151</v>
      </c>
      <c r="MIV29" s="170" t="s">
        <v>152</v>
      </c>
      <c r="MIW29" s="170" t="s">
        <v>153</v>
      </c>
      <c r="MIX29" s="170" t="s">
        <v>150</v>
      </c>
      <c r="MIY29" s="170">
        <v>2</v>
      </c>
      <c r="MIZ29" s="170">
        <v>69.72</v>
      </c>
      <c r="MJA29" s="170">
        <f>ROUNDDOWN(MIZ29*($I$10+1),2)</f>
        <v>352.08</v>
      </c>
      <c r="MJB29" s="170">
        <f>MIY29*MJA29</f>
        <v>704.16</v>
      </c>
      <c r="MJC29" s="170" t="s">
        <v>151</v>
      </c>
      <c r="MJD29" s="170" t="s">
        <v>152</v>
      </c>
      <c r="MJE29" s="170" t="s">
        <v>153</v>
      </c>
      <c r="MJF29" s="170" t="s">
        <v>150</v>
      </c>
      <c r="MJG29" s="170">
        <v>2</v>
      </c>
      <c r="MJH29" s="170">
        <v>69.72</v>
      </c>
      <c r="MJI29" s="170">
        <f>ROUNDDOWN(MJH29*($I$10+1),2)</f>
        <v>352.08</v>
      </c>
      <c r="MJJ29" s="170">
        <f>MJG29*MJI29</f>
        <v>704.16</v>
      </c>
      <c r="MJK29" s="170" t="s">
        <v>151</v>
      </c>
      <c r="MJL29" s="170" t="s">
        <v>152</v>
      </c>
      <c r="MJM29" s="170" t="s">
        <v>153</v>
      </c>
      <c r="MJN29" s="170" t="s">
        <v>150</v>
      </c>
      <c r="MJO29" s="170">
        <v>2</v>
      </c>
      <c r="MJP29" s="170">
        <v>69.72</v>
      </c>
      <c r="MJQ29" s="170">
        <f>ROUNDDOWN(MJP29*($I$10+1),2)</f>
        <v>352.08</v>
      </c>
      <c r="MJR29" s="170">
        <f>MJO29*MJQ29</f>
        <v>704.16</v>
      </c>
      <c r="MJS29" s="170" t="s">
        <v>151</v>
      </c>
      <c r="MJT29" s="170" t="s">
        <v>152</v>
      </c>
      <c r="MJU29" s="170" t="s">
        <v>153</v>
      </c>
      <c r="MJV29" s="170" t="s">
        <v>150</v>
      </c>
      <c r="MJW29" s="170">
        <v>2</v>
      </c>
      <c r="MJX29" s="170">
        <v>69.72</v>
      </c>
      <c r="MJY29" s="170">
        <f>ROUNDDOWN(MJX29*($I$10+1),2)</f>
        <v>352.08</v>
      </c>
      <c r="MJZ29" s="170">
        <f>MJW29*MJY29</f>
        <v>704.16</v>
      </c>
      <c r="MKA29" s="170" t="s">
        <v>151</v>
      </c>
      <c r="MKB29" s="170" t="s">
        <v>152</v>
      </c>
      <c r="MKC29" s="170" t="s">
        <v>153</v>
      </c>
      <c r="MKD29" s="170" t="s">
        <v>150</v>
      </c>
      <c r="MKE29" s="170">
        <v>2</v>
      </c>
      <c r="MKF29" s="170">
        <v>69.72</v>
      </c>
      <c r="MKG29" s="170">
        <f>ROUNDDOWN(MKF29*($I$10+1),2)</f>
        <v>352.08</v>
      </c>
      <c r="MKH29" s="170">
        <f>MKE29*MKG29</f>
        <v>704.16</v>
      </c>
      <c r="MKI29" s="170" t="s">
        <v>151</v>
      </c>
      <c r="MKJ29" s="170" t="s">
        <v>152</v>
      </c>
      <c r="MKK29" s="170" t="s">
        <v>153</v>
      </c>
      <c r="MKL29" s="170" t="s">
        <v>150</v>
      </c>
      <c r="MKM29" s="170">
        <v>2</v>
      </c>
      <c r="MKN29" s="170">
        <v>69.72</v>
      </c>
      <c r="MKO29" s="170">
        <f>ROUNDDOWN(MKN29*($I$10+1),2)</f>
        <v>352.08</v>
      </c>
      <c r="MKP29" s="170">
        <f>MKM29*MKO29</f>
        <v>704.16</v>
      </c>
      <c r="MKQ29" s="170" t="s">
        <v>151</v>
      </c>
      <c r="MKR29" s="170" t="s">
        <v>152</v>
      </c>
      <c r="MKS29" s="170" t="s">
        <v>153</v>
      </c>
      <c r="MKT29" s="170" t="s">
        <v>150</v>
      </c>
      <c r="MKU29" s="170">
        <v>2</v>
      </c>
      <c r="MKV29" s="170">
        <v>69.72</v>
      </c>
      <c r="MKW29" s="170">
        <f>ROUNDDOWN(MKV29*($I$10+1),2)</f>
        <v>352.08</v>
      </c>
      <c r="MKX29" s="170">
        <f>MKU29*MKW29</f>
        <v>704.16</v>
      </c>
      <c r="MKY29" s="170" t="s">
        <v>151</v>
      </c>
      <c r="MKZ29" s="170" t="s">
        <v>152</v>
      </c>
      <c r="MLA29" s="170" t="s">
        <v>153</v>
      </c>
      <c r="MLB29" s="170" t="s">
        <v>150</v>
      </c>
      <c r="MLC29" s="170">
        <v>2</v>
      </c>
      <c r="MLD29" s="170">
        <v>69.72</v>
      </c>
      <c r="MLE29" s="170">
        <f>ROUNDDOWN(MLD29*($I$10+1),2)</f>
        <v>352.08</v>
      </c>
      <c r="MLF29" s="170">
        <f>MLC29*MLE29</f>
        <v>704.16</v>
      </c>
      <c r="MLG29" s="170" t="s">
        <v>151</v>
      </c>
      <c r="MLH29" s="170" t="s">
        <v>152</v>
      </c>
      <c r="MLI29" s="170" t="s">
        <v>153</v>
      </c>
      <c r="MLJ29" s="170" t="s">
        <v>150</v>
      </c>
      <c r="MLK29" s="170">
        <v>2</v>
      </c>
      <c r="MLL29" s="170">
        <v>69.72</v>
      </c>
      <c r="MLM29" s="170">
        <f>ROUNDDOWN(MLL29*($I$10+1),2)</f>
        <v>352.08</v>
      </c>
      <c r="MLN29" s="170">
        <f>MLK29*MLM29</f>
        <v>704.16</v>
      </c>
      <c r="MLO29" s="170" t="s">
        <v>151</v>
      </c>
      <c r="MLP29" s="170" t="s">
        <v>152</v>
      </c>
      <c r="MLQ29" s="170" t="s">
        <v>153</v>
      </c>
      <c r="MLR29" s="170" t="s">
        <v>150</v>
      </c>
      <c r="MLS29" s="170">
        <v>2</v>
      </c>
      <c r="MLT29" s="170">
        <v>69.72</v>
      </c>
      <c r="MLU29" s="170">
        <f>ROUNDDOWN(MLT29*($I$10+1),2)</f>
        <v>352.08</v>
      </c>
      <c r="MLV29" s="170">
        <f>MLS29*MLU29</f>
        <v>704.16</v>
      </c>
      <c r="MLW29" s="170" t="s">
        <v>151</v>
      </c>
      <c r="MLX29" s="170" t="s">
        <v>152</v>
      </c>
      <c r="MLY29" s="170" t="s">
        <v>153</v>
      </c>
      <c r="MLZ29" s="170" t="s">
        <v>150</v>
      </c>
      <c r="MMA29" s="170">
        <v>2</v>
      </c>
      <c r="MMB29" s="170">
        <v>69.72</v>
      </c>
      <c r="MMC29" s="170">
        <f>ROUNDDOWN(MMB29*($I$10+1),2)</f>
        <v>352.08</v>
      </c>
      <c r="MMD29" s="170">
        <f>MMA29*MMC29</f>
        <v>704.16</v>
      </c>
      <c r="MME29" s="170" t="s">
        <v>151</v>
      </c>
      <c r="MMF29" s="170" t="s">
        <v>152</v>
      </c>
      <c r="MMG29" s="170" t="s">
        <v>153</v>
      </c>
      <c r="MMH29" s="170" t="s">
        <v>150</v>
      </c>
      <c r="MMI29" s="170">
        <v>2</v>
      </c>
      <c r="MMJ29" s="170">
        <v>69.72</v>
      </c>
      <c r="MMK29" s="170">
        <f>ROUNDDOWN(MMJ29*($I$10+1),2)</f>
        <v>352.08</v>
      </c>
      <c r="MML29" s="170">
        <f>MMI29*MMK29</f>
        <v>704.16</v>
      </c>
      <c r="MMM29" s="170" t="s">
        <v>151</v>
      </c>
      <c r="MMN29" s="170" t="s">
        <v>152</v>
      </c>
      <c r="MMO29" s="170" t="s">
        <v>153</v>
      </c>
      <c r="MMP29" s="170" t="s">
        <v>150</v>
      </c>
      <c r="MMQ29" s="170">
        <v>2</v>
      </c>
      <c r="MMR29" s="170">
        <v>69.72</v>
      </c>
      <c r="MMS29" s="170">
        <f>ROUNDDOWN(MMR29*($I$10+1),2)</f>
        <v>352.08</v>
      </c>
      <c r="MMT29" s="170">
        <f>MMQ29*MMS29</f>
        <v>704.16</v>
      </c>
      <c r="MMU29" s="170" t="s">
        <v>151</v>
      </c>
      <c r="MMV29" s="170" t="s">
        <v>152</v>
      </c>
      <c r="MMW29" s="170" t="s">
        <v>153</v>
      </c>
      <c r="MMX29" s="170" t="s">
        <v>150</v>
      </c>
      <c r="MMY29" s="170">
        <v>2</v>
      </c>
      <c r="MMZ29" s="170">
        <v>69.72</v>
      </c>
      <c r="MNA29" s="170">
        <f>ROUNDDOWN(MMZ29*($I$10+1),2)</f>
        <v>352.08</v>
      </c>
      <c r="MNB29" s="170">
        <f>MMY29*MNA29</f>
        <v>704.16</v>
      </c>
      <c r="MNC29" s="170" t="s">
        <v>151</v>
      </c>
      <c r="MND29" s="170" t="s">
        <v>152</v>
      </c>
      <c r="MNE29" s="170" t="s">
        <v>153</v>
      </c>
      <c r="MNF29" s="170" t="s">
        <v>150</v>
      </c>
      <c r="MNG29" s="170">
        <v>2</v>
      </c>
      <c r="MNH29" s="170">
        <v>69.72</v>
      </c>
      <c r="MNI29" s="170">
        <f>ROUNDDOWN(MNH29*($I$10+1),2)</f>
        <v>352.08</v>
      </c>
      <c r="MNJ29" s="170">
        <f>MNG29*MNI29</f>
        <v>704.16</v>
      </c>
      <c r="MNK29" s="170" t="s">
        <v>151</v>
      </c>
      <c r="MNL29" s="170" t="s">
        <v>152</v>
      </c>
      <c r="MNM29" s="170" t="s">
        <v>153</v>
      </c>
      <c r="MNN29" s="170" t="s">
        <v>150</v>
      </c>
      <c r="MNO29" s="170">
        <v>2</v>
      </c>
      <c r="MNP29" s="170">
        <v>69.72</v>
      </c>
      <c r="MNQ29" s="170">
        <f>ROUNDDOWN(MNP29*($I$10+1),2)</f>
        <v>352.08</v>
      </c>
      <c r="MNR29" s="170">
        <f>MNO29*MNQ29</f>
        <v>704.16</v>
      </c>
      <c r="MNS29" s="170" t="s">
        <v>151</v>
      </c>
      <c r="MNT29" s="170" t="s">
        <v>152</v>
      </c>
      <c r="MNU29" s="170" t="s">
        <v>153</v>
      </c>
      <c r="MNV29" s="170" t="s">
        <v>150</v>
      </c>
      <c r="MNW29" s="170">
        <v>2</v>
      </c>
      <c r="MNX29" s="170">
        <v>69.72</v>
      </c>
      <c r="MNY29" s="170">
        <f>ROUNDDOWN(MNX29*($I$10+1),2)</f>
        <v>352.08</v>
      </c>
      <c r="MNZ29" s="170">
        <f>MNW29*MNY29</f>
        <v>704.16</v>
      </c>
      <c r="MOA29" s="170" t="s">
        <v>151</v>
      </c>
      <c r="MOB29" s="170" t="s">
        <v>152</v>
      </c>
      <c r="MOC29" s="170" t="s">
        <v>153</v>
      </c>
      <c r="MOD29" s="170" t="s">
        <v>150</v>
      </c>
      <c r="MOE29" s="170">
        <v>2</v>
      </c>
      <c r="MOF29" s="170">
        <v>69.72</v>
      </c>
      <c r="MOG29" s="170">
        <f>ROUNDDOWN(MOF29*($I$10+1),2)</f>
        <v>352.08</v>
      </c>
      <c r="MOH29" s="170">
        <f>MOE29*MOG29</f>
        <v>704.16</v>
      </c>
      <c r="MOI29" s="170" t="s">
        <v>151</v>
      </c>
      <c r="MOJ29" s="170" t="s">
        <v>152</v>
      </c>
      <c r="MOK29" s="170" t="s">
        <v>153</v>
      </c>
      <c r="MOL29" s="170" t="s">
        <v>150</v>
      </c>
      <c r="MOM29" s="170">
        <v>2</v>
      </c>
      <c r="MON29" s="170">
        <v>69.72</v>
      </c>
      <c r="MOO29" s="170">
        <f>ROUNDDOWN(MON29*($I$10+1),2)</f>
        <v>352.08</v>
      </c>
      <c r="MOP29" s="170">
        <f>MOM29*MOO29</f>
        <v>704.16</v>
      </c>
      <c r="MOQ29" s="170" t="s">
        <v>151</v>
      </c>
      <c r="MOR29" s="170" t="s">
        <v>152</v>
      </c>
      <c r="MOS29" s="170" t="s">
        <v>153</v>
      </c>
      <c r="MOT29" s="170" t="s">
        <v>150</v>
      </c>
      <c r="MOU29" s="170">
        <v>2</v>
      </c>
      <c r="MOV29" s="170">
        <v>69.72</v>
      </c>
      <c r="MOW29" s="170">
        <f>ROUNDDOWN(MOV29*($I$10+1),2)</f>
        <v>352.08</v>
      </c>
      <c r="MOX29" s="170">
        <f>MOU29*MOW29</f>
        <v>704.16</v>
      </c>
      <c r="MOY29" s="170" t="s">
        <v>151</v>
      </c>
      <c r="MOZ29" s="170" t="s">
        <v>152</v>
      </c>
      <c r="MPA29" s="170" t="s">
        <v>153</v>
      </c>
      <c r="MPB29" s="170" t="s">
        <v>150</v>
      </c>
      <c r="MPC29" s="170">
        <v>2</v>
      </c>
      <c r="MPD29" s="170">
        <v>69.72</v>
      </c>
      <c r="MPE29" s="170">
        <f>ROUNDDOWN(MPD29*($I$10+1),2)</f>
        <v>352.08</v>
      </c>
      <c r="MPF29" s="170">
        <f>MPC29*MPE29</f>
        <v>704.16</v>
      </c>
      <c r="MPG29" s="170" t="s">
        <v>151</v>
      </c>
      <c r="MPH29" s="170" t="s">
        <v>152</v>
      </c>
      <c r="MPI29" s="170" t="s">
        <v>153</v>
      </c>
      <c r="MPJ29" s="170" t="s">
        <v>150</v>
      </c>
      <c r="MPK29" s="170">
        <v>2</v>
      </c>
      <c r="MPL29" s="170">
        <v>69.72</v>
      </c>
      <c r="MPM29" s="170">
        <f>ROUNDDOWN(MPL29*($I$10+1),2)</f>
        <v>352.08</v>
      </c>
      <c r="MPN29" s="170">
        <f>MPK29*MPM29</f>
        <v>704.16</v>
      </c>
      <c r="MPO29" s="170" t="s">
        <v>151</v>
      </c>
      <c r="MPP29" s="170" t="s">
        <v>152</v>
      </c>
      <c r="MPQ29" s="170" t="s">
        <v>153</v>
      </c>
      <c r="MPR29" s="170" t="s">
        <v>150</v>
      </c>
      <c r="MPS29" s="170">
        <v>2</v>
      </c>
      <c r="MPT29" s="170">
        <v>69.72</v>
      </c>
      <c r="MPU29" s="170">
        <f>ROUNDDOWN(MPT29*($I$10+1),2)</f>
        <v>352.08</v>
      </c>
      <c r="MPV29" s="170">
        <f>MPS29*MPU29</f>
        <v>704.16</v>
      </c>
      <c r="MPW29" s="170" t="s">
        <v>151</v>
      </c>
      <c r="MPX29" s="170" t="s">
        <v>152</v>
      </c>
      <c r="MPY29" s="170" t="s">
        <v>153</v>
      </c>
      <c r="MPZ29" s="170" t="s">
        <v>150</v>
      </c>
      <c r="MQA29" s="170">
        <v>2</v>
      </c>
      <c r="MQB29" s="170">
        <v>69.72</v>
      </c>
      <c r="MQC29" s="170">
        <f>ROUNDDOWN(MQB29*($I$10+1),2)</f>
        <v>352.08</v>
      </c>
      <c r="MQD29" s="170">
        <f>MQA29*MQC29</f>
        <v>704.16</v>
      </c>
      <c r="MQE29" s="170" t="s">
        <v>151</v>
      </c>
      <c r="MQF29" s="170" t="s">
        <v>152</v>
      </c>
      <c r="MQG29" s="170" t="s">
        <v>153</v>
      </c>
      <c r="MQH29" s="170" t="s">
        <v>150</v>
      </c>
      <c r="MQI29" s="170">
        <v>2</v>
      </c>
      <c r="MQJ29" s="170">
        <v>69.72</v>
      </c>
      <c r="MQK29" s="170">
        <f>ROUNDDOWN(MQJ29*($I$10+1),2)</f>
        <v>352.08</v>
      </c>
      <c r="MQL29" s="170">
        <f>MQI29*MQK29</f>
        <v>704.16</v>
      </c>
      <c r="MQM29" s="170" t="s">
        <v>151</v>
      </c>
      <c r="MQN29" s="170" t="s">
        <v>152</v>
      </c>
      <c r="MQO29" s="170" t="s">
        <v>153</v>
      </c>
      <c r="MQP29" s="170" t="s">
        <v>150</v>
      </c>
      <c r="MQQ29" s="170">
        <v>2</v>
      </c>
      <c r="MQR29" s="170">
        <v>69.72</v>
      </c>
      <c r="MQS29" s="170">
        <f>ROUNDDOWN(MQR29*($I$10+1),2)</f>
        <v>352.08</v>
      </c>
      <c r="MQT29" s="170">
        <f>MQQ29*MQS29</f>
        <v>704.16</v>
      </c>
      <c r="MQU29" s="170" t="s">
        <v>151</v>
      </c>
      <c r="MQV29" s="170" t="s">
        <v>152</v>
      </c>
      <c r="MQW29" s="170" t="s">
        <v>153</v>
      </c>
      <c r="MQX29" s="170" t="s">
        <v>150</v>
      </c>
      <c r="MQY29" s="170">
        <v>2</v>
      </c>
      <c r="MQZ29" s="170">
        <v>69.72</v>
      </c>
      <c r="MRA29" s="170">
        <f>ROUNDDOWN(MQZ29*($I$10+1),2)</f>
        <v>352.08</v>
      </c>
      <c r="MRB29" s="170">
        <f>MQY29*MRA29</f>
        <v>704.16</v>
      </c>
      <c r="MRC29" s="170" t="s">
        <v>151</v>
      </c>
      <c r="MRD29" s="170" t="s">
        <v>152</v>
      </c>
      <c r="MRE29" s="170" t="s">
        <v>153</v>
      </c>
      <c r="MRF29" s="170" t="s">
        <v>150</v>
      </c>
      <c r="MRG29" s="170">
        <v>2</v>
      </c>
      <c r="MRH29" s="170">
        <v>69.72</v>
      </c>
      <c r="MRI29" s="170">
        <f>ROUNDDOWN(MRH29*($I$10+1),2)</f>
        <v>352.08</v>
      </c>
      <c r="MRJ29" s="170">
        <f>MRG29*MRI29</f>
        <v>704.16</v>
      </c>
      <c r="MRK29" s="170" t="s">
        <v>151</v>
      </c>
      <c r="MRL29" s="170" t="s">
        <v>152</v>
      </c>
      <c r="MRM29" s="170" t="s">
        <v>153</v>
      </c>
      <c r="MRN29" s="170" t="s">
        <v>150</v>
      </c>
      <c r="MRO29" s="170">
        <v>2</v>
      </c>
      <c r="MRP29" s="170">
        <v>69.72</v>
      </c>
      <c r="MRQ29" s="170">
        <f>ROUNDDOWN(MRP29*($I$10+1),2)</f>
        <v>352.08</v>
      </c>
      <c r="MRR29" s="170">
        <f>MRO29*MRQ29</f>
        <v>704.16</v>
      </c>
      <c r="MRS29" s="170" t="s">
        <v>151</v>
      </c>
      <c r="MRT29" s="170" t="s">
        <v>152</v>
      </c>
      <c r="MRU29" s="170" t="s">
        <v>153</v>
      </c>
      <c r="MRV29" s="170" t="s">
        <v>150</v>
      </c>
      <c r="MRW29" s="170">
        <v>2</v>
      </c>
      <c r="MRX29" s="170">
        <v>69.72</v>
      </c>
      <c r="MRY29" s="170">
        <f>ROUNDDOWN(MRX29*($I$10+1),2)</f>
        <v>352.08</v>
      </c>
      <c r="MRZ29" s="170">
        <f>MRW29*MRY29</f>
        <v>704.16</v>
      </c>
      <c r="MSA29" s="170" t="s">
        <v>151</v>
      </c>
      <c r="MSB29" s="170" t="s">
        <v>152</v>
      </c>
      <c r="MSC29" s="170" t="s">
        <v>153</v>
      </c>
      <c r="MSD29" s="170" t="s">
        <v>150</v>
      </c>
      <c r="MSE29" s="170">
        <v>2</v>
      </c>
      <c r="MSF29" s="170">
        <v>69.72</v>
      </c>
      <c r="MSG29" s="170">
        <f>ROUNDDOWN(MSF29*($I$10+1),2)</f>
        <v>352.08</v>
      </c>
      <c r="MSH29" s="170">
        <f>MSE29*MSG29</f>
        <v>704.16</v>
      </c>
      <c r="MSI29" s="170" t="s">
        <v>151</v>
      </c>
      <c r="MSJ29" s="170" t="s">
        <v>152</v>
      </c>
      <c r="MSK29" s="170" t="s">
        <v>153</v>
      </c>
      <c r="MSL29" s="170" t="s">
        <v>150</v>
      </c>
      <c r="MSM29" s="170">
        <v>2</v>
      </c>
      <c r="MSN29" s="170">
        <v>69.72</v>
      </c>
      <c r="MSO29" s="170">
        <f>ROUNDDOWN(MSN29*($I$10+1),2)</f>
        <v>352.08</v>
      </c>
      <c r="MSP29" s="170">
        <f>MSM29*MSO29</f>
        <v>704.16</v>
      </c>
      <c r="MSQ29" s="170" t="s">
        <v>151</v>
      </c>
      <c r="MSR29" s="170" t="s">
        <v>152</v>
      </c>
      <c r="MSS29" s="170" t="s">
        <v>153</v>
      </c>
      <c r="MST29" s="170" t="s">
        <v>150</v>
      </c>
      <c r="MSU29" s="170">
        <v>2</v>
      </c>
      <c r="MSV29" s="170">
        <v>69.72</v>
      </c>
      <c r="MSW29" s="170">
        <f>ROUNDDOWN(MSV29*($I$10+1),2)</f>
        <v>352.08</v>
      </c>
      <c r="MSX29" s="170">
        <f>MSU29*MSW29</f>
        <v>704.16</v>
      </c>
      <c r="MSY29" s="170" t="s">
        <v>151</v>
      </c>
      <c r="MSZ29" s="170" t="s">
        <v>152</v>
      </c>
      <c r="MTA29" s="170" t="s">
        <v>153</v>
      </c>
      <c r="MTB29" s="170" t="s">
        <v>150</v>
      </c>
      <c r="MTC29" s="170">
        <v>2</v>
      </c>
      <c r="MTD29" s="170">
        <v>69.72</v>
      </c>
      <c r="MTE29" s="170">
        <f>ROUNDDOWN(MTD29*($I$10+1),2)</f>
        <v>352.08</v>
      </c>
      <c r="MTF29" s="170">
        <f>MTC29*MTE29</f>
        <v>704.16</v>
      </c>
      <c r="MTG29" s="170" t="s">
        <v>151</v>
      </c>
      <c r="MTH29" s="170" t="s">
        <v>152</v>
      </c>
      <c r="MTI29" s="170" t="s">
        <v>153</v>
      </c>
      <c r="MTJ29" s="170" t="s">
        <v>150</v>
      </c>
      <c r="MTK29" s="170">
        <v>2</v>
      </c>
      <c r="MTL29" s="170">
        <v>69.72</v>
      </c>
      <c r="MTM29" s="170">
        <f>ROUNDDOWN(MTL29*($I$10+1),2)</f>
        <v>352.08</v>
      </c>
      <c r="MTN29" s="170">
        <f>MTK29*MTM29</f>
        <v>704.16</v>
      </c>
      <c r="MTO29" s="170" t="s">
        <v>151</v>
      </c>
      <c r="MTP29" s="170" t="s">
        <v>152</v>
      </c>
      <c r="MTQ29" s="170" t="s">
        <v>153</v>
      </c>
      <c r="MTR29" s="170" t="s">
        <v>150</v>
      </c>
      <c r="MTS29" s="170">
        <v>2</v>
      </c>
      <c r="MTT29" s="170">
        <v>69.72</v>
      </c>
      <c r="MTU29" s="170">
        <f>ROUNDDOWN(MTT29*($I$10+1),2)</f>
        <v>352.08</v>
      </c>
      <c r="MTV29" s="170">
        <f>MTS29*MTU29</f>
        <v>704.16</v>
      </c>
      <c r="MTW29" s="170" t="s">
        <v>151</v>
      </c>
      <c r="MTX29" s="170" t="s">
        <v>152</v>
      </c>
      <c r="MTY29" s="170" t="s">
        <v>153</v>
      </c>
      <c r="MTZ29" s="170" t="s">
        <v>150</v>
      </c>
      <c r="MUA29" s="170">
        <v>2</v>
      </c>
      <c r="MUB29" s="170">
        <v>69.72</v>
      </c>
      <c r="MUC29" s="170">
        <f>ROUNDDOWN(MUB29*($I$10+1),2)</f>
        <v>352.08</v>
      </c>
      <c r="MUD29" s="170">
        <f>MUA29*MUC29</f>
        <v>704.16</v>
      </c>
      <c r="MUE29" s="170" t="s">
        <v>151</v>
      </c>
      <c r="MUF29" s="170" t="s">
        <v>152</v>
      </c>
      <c r="MUG29" s="170" t="s">
        <v>153</v>
      </c>
      <c r="MUH29" s="170" t="s">
        <v>150</v>
      </c>
      <c r="MUI29" s="170">
        <v>2</v>
      </c>
      <c r="MUJ29" s="170">
        <v>69.72</v>
      </c>
      <c r="MUK29" s="170">
        <f>ROUNDDOWN(MUJ29*($I$10+1),2)</f>
        <v>352.08</v>
      </c>
      <c r="MUL29" s="170">
        <f>MUI29*MUK29</f>
        <v>704.16</v>
      </c>
      <c r="MUM29" s="170" t="s">
        <v>151</v>
      </c>
      <c r="MUN29" s="170" t="s">
        <v>152</v>
      </c>
      <c r="MUO29" s="170" t="s">
        <v>153</v>
      </c>
      <c r="MUP29" s="170" t="s">
        <v>150</v>
      </c>
      <c r="MUQ29" s="170">
        <v>2</v>
      </c>
      <c r="MUR29" s="170">
        <v>69.72</v>
      </c>
      <c r="MUS29" s="170">
        <f>ROUNDDOWN(MUR29*($I$10+1),2)</f>
        <v>352.08</v>
      </c>
      <c r="MUT29" s="170">
        <f>MUQ29*MUS29</f>
        <v>704.16</v>
      </c>
      <c r="MUU29" s="170" t="s">
        <v>151</v>
      </c>
      <c r="MUV29" s="170" t="s">
        <v>152</v>
      </c>
      <c r="MUW29" s="170" t="s">
        <v>153</v>
      </c>
      <c r="MUX29" s="170" t="s">
        <v>150</v>
      </c>
      <c r="MUY29" s="170">
        <v>2</v>
      </c>
      <c r="MUZ29" s="170">
        <v>69.72</v>
      </c>
      <c r="MVA29" s="170">
        <f>ROUNDDOWN(MUZ29*($I$10+1),2)</f>
        <v>352.08</v>
      </c>
      <c r="MVB29" s="170">
        <f>MUY29*MVA29</f>
        <v>704.16</v>
      </c>
      <c r="MVC29" s="170" t="s">
        <v>151</v>
      </c>
      <c r="MVD29" s="170" t="s">
        <v>152</v>
      </c>
      <c r="MVE29" s="170" t="s">
        <v>153</v>
      </c>
      <c r="MVF29" s="170" t="s">
        <v>150</v>
      </c>
      <c r="MVG29" s="170">
        <v>2</v>
      </c>
      <c r="MVH29" s="170">
        <v>69.72</v>
      </c>
      <c r="MVI29" s="170">
        <f>ROUNDDOWN(MVH29*($I$10+1),2)</f>
        <v>352.08</v>
      </c>
      <c r="MVJ29" s="170">
        <f>MVG29*MVI29</f>
        <v>704.16</v>
      </c>
      <c r="MVK29" s="170" t="s">
        <v>151</v>
      </c>
      <c r="MVL29" s="170" t="s">
        <v>152</v>
      </c>
      <c r="MVM29" s="170" t="s">
        <v>153</v>
      </c>
      <c r="MVN29" s="170" t="s">
        <v>150</v>
      </c>
      <c r="MVO29" s="170">
        <v>2</v>
      </c>
      <c r="MVP29" s="170">
        <v>69.72</v>
      </c>
      <c r="MVQ29" s="170">
        <f>ROUNDDOWN(MVP29*($I$10+1),2)</f>
        <v>352.08</v>
      </c>
      <c r="MVR29" s="170">
        <f>MVO29*MVQ29</f>
        <v>704.16</v>
      </c>
      <c r="MVS29" s="170" t="s">
        <v>151</v>
      </c>
      <c r="MVT29" s="170" t="s">
        <v>152</v>
      </c>
      <c r="MVU29" s="170" t="s">
        <v>153</v>
      </c>
      <c r="MVV29" s="170" t="s">
        <v>150</v>
      </c>
      <c r="MVW29" s="170">
        <v>2</v>
      </c>
      <c r="MVX29" s="170">
        <v>69.72</v>
      </c>
      <c r="MVY29" s="170">
        <f>ROUNDDOWN(MVX29*($I$10+1),2)</f>
        <v>352.08</v>
      </c>
      <c r="MVZ29" s="170">
        <f>MVW29*MVY29</f>
        <v>704.16</v>
      </c>
      <c r="MWA29" s="170" t="s">
        <v>151</v>
      </c>
      <c r="MWB29" s="170" t="s">
        <v>152</v>
      </c>
      <c r="MWC29" s="170" t="s">
        <v>153</v>
      </c>
      <c r="MWD29" s="170" t="s">
        <v>150</v>
      </c>
      <c r="MWE29" s="170">
        <v>2</v>
      </c>
      <c r="MWF29" s="170">
        <v>69.72</v>
      </c>
      <c r="MWG29" s="170">
        <f>ROUNDDOWN(MWF29*($I$10+1),2)</f>
        <v>352.08</v>
      </c>
      <c r="MWH29" s="170">
        <f>MWE29*MWG29</f>
        <v>704.16</v>
      </c>
      <c r="MWI29" s="170" t="s">
        <v>151</v>
      </c>
      <c r="MWJ29" s="170" t="s">
        <v>152</v>
      </c>
      <c r="MWK29" s="170" t="s">
        <v>153</v>
      </c>
      <c r="MWL29" s="170" t="s">
        <v>150</v>
      </c>
      <c r="MWM29" s="170">
        <v>2</v>
      </c>
      <c r="MWN29" s="170">
        <v>69.72</v>
      </c>
      <c r="MWO29" s="170">
        <f>ROUNDDOWN(MWN29*($I$10+1),2)</f>
        <v>352.08</v>
      </c>
      <c r="MWP29" s="170">
        <f>MWM29*MWO29</f>
        <v>704.16</v>
      </c>
      <c r="MWQ29" s="170" t="s">
        <v>151</v>
      </c>
      <c r="MWR29" s="170" t="s">
        <v>152</v>
      </c>
      <c r="MWS29" s="170" t="s">
        <v>153</v>
      </c>
      <c r="MWT29" s="170" t="s">
        <v>150</v>
      </c>
      <c r="MWU29" s="170">
        <v>2</v>
      </c>
      <c r="MWV29" s="170">
        <v>69.72</v>
      </c>
      <c r="MWW29" s="170">
        <f>ROUNDDOWN(MWV29*($I$10+1),2)</f>
        <v>352.08</v>
      </c>
      <c r="MWX29" s="170">
        <f>MWU29*MWW29</f>
        <v>704.16</v>
      </c>
      <c r="MWY29" s="170" t="s">
        <v>151</v>
      </c>
      <c r="MWZ29" s="170" t="s">
        <v>152</v>
      </c>
      <c r="MXA29" s="170" t="s">
        <v>153</v>
      </c>
      <c r="MXB29" s="170" t="s">
        <v>150</v>
      </c>
      <c r="MXC29" s="170">
        <v>2</v>
      </c>
      <c r="MXD29" s="170">
        <v>69.72</v>
      </c>
      <c r="MXE29" s="170">
        <f>ROUNDDOWN(MXD29*($I$10+1),2)</f>
        <v>352.08</v>
      </c>
      <c r="MXF29" s="170">
        <f>MXC29*MXE29</f>
        <v>704.16</v>
      </c>
      <c r="MXG29" s="170" t="s">
        <v>151</v>
      </c>
      <c r="MXH29" s="170" t="s">
        <v>152</v>
      </c>
      <c r="MXI29" s="170" t="s">
        <v>153</v>
      </c>
      <c r="MXJ29" s="170" t="s">
        <v>150</v>
      </c>
      <c r="MXK29" s="170">
        <v>2</v>
      </c>
      <c r="MXL29" s="170">
        <v>69.72</v>
      </c>
      <c r="MXM29" s="170">
        <f>ROUNDDOWN(MXL29*($I$10+1),2)</f>
        <v>352.08</v>
      </c>
      <c r="MXN29" s="170">
        <f>MXK29*MXM29</f>
        <v>704.16</v>
      </c>
      <c r="MXO29" s="170" t="s">
        <v>151</v>
      </c>
      <c r="MXP29" s="170" t="s">
        <v>152</v>
      </c>
      <c r="MXQ29" s="170" t="s">
        <v>153</v>
      </c>
      <c r="MXR29" s="170" t="s">
        <v>150</v>
      </c>
      <c r="MXS29" s="170">
        <v>2</v>
      </c>
      <c r="MXT29" s="170">
        <v>69.72</v>
      </c>
      <c r="MXU29" s="170">
        <f>ROUNDDOWN(MXT29*($I$10+1),2)</f>
        <v>352.08</v>
      </c>
      <c r="MXV29" s="170">
        <f>MXS29*MXU29</f>
        <v>704.16</v>
      </c>
      <c r="MXW29" s="170" t="s">
        <v>151</v>
      </c>
      <c r="MXX29" s="170" t="s">
        <v>152</v>
      </c>
      <c r="MXY29" s="170" t="s">
        <v>153</v>
      </c>
      <c r="MXZ29" s="170" t="s">
        <v>150</v>
      </c>
      <c r="MYA29" s="170">
        <v>2</v>
      </c>
      <c r="MYB29" s="170">
        <v>69.72</v>
      </c>
      <c r="MYC29" s="170">
        <f>ROUNDDOWN(MYB29*($I$10+1),2)</f>
        <v>352.08</v>
      </c>
      <c r="MYD29" s="170">
        <f>MYA29*MYC29</f>
        <v>704.16</v>
      </c>
      <c r="MYE29" s="170" t="s">
        <v>151</v>
      </c>
      <c r="MYF29" s="170" t="s">
        <v>152</v>
      </c>
      <c r="MYG29" s="170" t="s">
        <v>153</v>
      </c>
      <c r="MYH29" s="170" t="s">
        <v>150</v>
      </c>
      <c r="MYI29" s="170">
        <v>2</v>
      </c>
      <c r="MYJ29" s="170">
        <v>69.72</v>
      </c>
      <c r="MYK29" s="170">
        <f>ROUNDDOWN(MYJ29*($I$10+1),2)</f>
        <v>352.08</v>
      </c>
      <c r="MYL29" s="170">
        <f>MYI29*MYK29</f>
        <v>704.16</v>
      </c>
      <c r="MYM29" s="170" t="s">
        <v>151</v>
      </c>
      <c r="MYN29" s="170" t="s">
        <v>152</v>
      </c>
      <c r="MYO29" s="170" t="s">
        <v>153</v>
      </c>
      <c r="MYP29" s="170" t="s">
        <v>150</v>
      </c>
      <c r="MYQ29" s="170">
        <v>2</v>
      </c>
      <c r="MYR29" s="170">
        <v>69.72</v>
      </c>
      <c r="MYS29" s="170">
        <f>ROUNDDOWN(MYR29*($I$10+1),2)</f>
        <v>352.08</v>
      </c>
      <c r="MYT29" s="170">
        <f>MYQ29*MYS29</f>
        <v>704.16</v>
      </c>
      <c r="MYU29" s="170" t="s">
        <v>151</v>
      </c>
      <c r="MYV29" s="170" t="s">
        <v>152</v>
      </c>
      <c r="MYW29" s="170" t="s">
        <v>153</v>
      </c>
      <c r="MYX29" s="170" t="s">
        <v>150</v>
      </c>
      <c r="MYY29" s="170">
        <v>2</v>
      </c>
      <c r="MYZ29" s="170">
        <v>69.72</v>
      </c>
      <c r="MZA29" s="170">
        <f>ROUNDDOWN(MYZ29*($I$10+1),2)</f>
        <v>352.08</v>
      </c>
      <c r="MZB29" s="170">
        <f>MYY29*MZA29</f>
        <v>704.16</v>
      </c>
      <c r="MZC29" s="170" t="s">
        <v>151</v>
      </c>
      <c r="MZD29" s="170" t="s">
        <v>152</v>
      </c>
      <c r="MZE29" s="170" t="s">
        <v>153</v>
      </c>
      <c r="MZF29" s="170" t="s">
        <v>150</v>
      </c>
      <c r="MZG29" s="170">
        <v>2</v>
      </c>
      <c r="MZH29" s="170">
        <v>69.72</v>
      </c>
      <c r="MZI29" s="170">
        <f>ROUNDDOWN(MZH29*($I$10+1),2)</f>
        <v>352.08</v>
      </c>
      <c r="MZJ29" s="170">
        <f>MZG29*MZI29</f>
        <v>704.16</v>
      </c>
      <c r="MZK29" s="170" t="s">
        <v>151</v>
      </c>
      <c r="MZL29" s="170" t="s">
        <v>152</v>
      </c>
      <c r="MZM29" s="170" t="s">
        <v>153</v>
      </c>
      <c r="MZN29" s="170" t="s">
        <v>150</v>
      </c>
      <c r="MZO29" s="170">
        <v>2</v>
      </c>
      <c r="MZP29" s="170">
        <v>69.72</v>
      </c>
      <c r="MZQ29" s="170">
        <f>ROUNDDOWN(MZP29*($I$10+1),2)</f>
        <v>352.08</v>
      </c>
      <c r="MZR29" s="170">
        <f>MZO29*MZQ29</f>
        <v>704.16</v>
      </c>
      <c r="MZS29" s="170" t="s">
        <v>151</v>
      </c>
      <c r="MZT29" s="170" t="s">
        <v>152</v>
      </c>
      <c r="MZU29" s="170" t="s">
        <v>153</v>
      </c>
      <c r="MZV29" s="170" t="s">
        <v>150</v>
      </c>
      <c r="MZW29" s="170">
        <v>2</v>
      </c>
      <c r="MZX29" s="170">
        <v>69.72</v>
      </c>
      <c r="MZY29" s="170">
        <f>ROUNDDOWN(MZX29*($I$10+1),2)</f>
        <v>352.08</v>
      </c>
      <c r="MZZ29" s="170">
        <f>MZW29*MZY29</f>
        <v>704.16</v>
      </c>
      <c r="NAA29" s="170" t="s">
        <v>151</v>
      </c>
      <c r="NAB29" s="170" t="s">
        <v>152</v>
      </c>
      <c r="NAC29" s="170" t="s">
        <v>153</v>
      </c>
      <c r="NAD29" s="170" t="s">
        <v>150</v>
      </c>
      <c r="NAE29" s="170">
        <v>2</v>
      </c>
      <c r="NAF29" s="170">
        <v>69.72</v>
      </c>
      <c r="NAG29" s="170">
        <f>ROUNDDOWN(NAF29*($I$10+1),2)</f>
        <v>352.08</v>
      </c>
      <c r="NAH29" s="170">
        <f>NAE29*NAG29</f>
        <v>704.16</v>
      </c>
      <c r="NAI29" s="170" t="s">
        <v>151</v>
      </c>
      <c r="NAJ29" s="170" t="s">
        <v>152</v>
      </c>
      <c r="NAK29" s="170" t="s">
        <v>153</v>
      </c>
      <c r="NAL29" s="170" t="s">
        <v>150</v>
      </c>
      <c r="NAM29" s="170">
        <v>2</v>
      </c>
      <c r="NAN29" s="170">
        <v>69.72</v>
      </c>
      <c r="NAO29" s="170">
        <f>ROUNDDOWN(NAN29*($I$10+1),2)</f>
        <v>352.08</v>
      </c>
      <c r="NAP29" s="170">
        <f>NAM29*NAO29</f>
        <v>704.16</v>
      </c>
      <c r="NAQ29" s="170" t="s">
        <v>151</v>
      </c>
      <c r="NAR29" s="170" t="s">
        <v>152</v>
      </c>
      <c r="NAS29" s="170" t="s">
        <v>153</v>
      </c>
      <c r="NAT29" s="170" t="s">
        <v>150</v>
      </c>
      <c r="NAU29" s="170">
        <v>2</v>
      </c>
      <c r="NAV29" s="170">
        <v>69.72</v>
      </c>
      <c r="NAW29" s="170">
        <f>ROUNDDOWN(NAV29*($I$10+1),2)</f>
        <v>352.08</v>
      </c>
      <c r="NAX29" s="170">
        <f>NAU29*NAW29</f>
        <v>704.16</v>
      </c>
      <c r="NAY29" s="170" t="s">
        <v>151</v>
      </c>
      <c r="NAZ29" s="170" t="s">
        <v>152</v>
      </c>
      <c r="NBA29" s="170" t="s">
        <v>153</v>
      </c>
      <c r="NBB29" s="170" t="s">
        <v>150</v>
      </c>
      <c r="NBC29" s="170">
        <v>2</v>
      </c>
      <c r="NBD29" s="170">
        <v>69.72</v>
      </c>
      <c r="NBE29" s="170">
        <f>ROUNDDOWN(NBD29*($I$10+1),2)</f>
        <v>352.08</v>
      </c>
      <c r="NBF29" s="170">
        <f>NBC29*NBE29</f>
        <v>704.16</v>
      </c>
      <c r="NBG29" s="170" t="s">
        <v>151</v>
      </c>
      <c r="NBH29" s="170" t="s">
        <v>152</v>
      </c>
      <c r="NBI29" s="170" t="s">
        <v>153</v>
      </c>
      <c r="NBJ29" s="170" t="s">
        <v>150</v>
      </c>
      <c r="NBK29" s="170">
        <v>2</v>
      </c>
      <c r="NBL29" s="170">
        <v>69.72</v>
      </c>
      <c r="NBM29" s="170">
        <f>ROUNDDOWN(NBL29*($I$10+1),2)</f>
        <v>352.08</v>
      </c>
      <c r="NBN29" s="170">
        <f>NBK29*NBM29</f>
        <v>704.16</v>
      </c>
      <c r="NBO29" s="170" t="s">
        <v>151</v>
      </c>
      <c r="NBP29" s="170" t="s">
        <v>152</v>
      </c>
      <c r="NBQ29" s="170" t="s">
        <v>153</v>
      </c>
      <c r="NBR29" s="170" t="s">
        <v>150</v>
      </c>
      <c r="NBS29" s="170">
        <v>2</v>
      </c>
      <c r="NBT29" s="170">
        <v>69.72</v>
      </c>
      <c r="NBU29" s="170">
        <f>ROUNDDOWN(NBT29*($I$10+1),2)</f>
        <v>352.08</v>
      </c>
      <c r="NBV29" s="170">
        <f>NBS29*NBU29</f>
        <v>704.16</v>
      </c>
      <c r="NBW29" s="170" t="s">
        <v>151</v>
      </c>
      <c r="NBX29" s="170" t="s">
        <v>152</v>
      </c>
      <c r="NBY29" s="170" t="s">
        <v>153</v>
      </c>
      <c r="NBZ29" s="170" t="s">
        <v>150</v>
      </c>
      <c r="NCA29" s="170">
        <v>2</v>
      </c>
      <c r="NCB29" s="170">
        <v>69.72</v>
      </c>
      <c r="NCC29" s="170">
        <f>ROUNDDOWN(NCB29*($I$10+1),2)</f>
        <v>352.08</v>
      </c>
      <c r="NCD29" s="170">
        <f>NCA29*NCC29</f>
        <v>704.16</v>
      </c>
      <c r="NCE29" s="170" t="s">
        <v>151</v>
      </c>
      <c r="NCF29" s="170" t="s">
        <v>152</v>
      </c>
      <c r="NCG29" s="170" t="s">
        <v>153</v>
      </c>
      <c r="NCH29" s="170" t="s">
        <v>150</v>
      </c>
      <c r="NCI29" s="170">
        <v>2</v>
      </c>
      <c r="NCJ29" s="170">
        <v>69.72</v>
      </c>
      <c r="NCK29" s="170">
        <f>ROUNDDOWN(NCJ29*($I$10+1),2)</f>
        <v>352.08</v>
      </c>
      <c r="NCL29" s="170">
        <f>NCI29*NCK29</f>
        <v>704.16</v>
      </c>
      <c r="NCM29" s="170" t="s">
        <v>151</v>
      </c>
      <c r="NCN29" s="170" t="s">
        <v>152</v>
      </c>
      <c r="NCO29" s="170" t="s">
        <v>153</v>
      </c>
      <c r="NCP29" s="170" t="s">
        <v>150</v>
      </c>
      <c r="NCQ29" s="170">
        <v>2</v>
      </c>
      <c r="NCR29" s="170">
        <v>69.72</v>
      </c>
      <c r="NCS29" s="170">
        <f>ROUNDDOWN(NCR29*($I$10+1),2)</f>
        <v>352.08</v>
      </c>
      <c r="NCT29" s="170">
        <f>NCQ29*NCS29</f>
        <v>704.16</v>
      </c>
      <c r="NCU29" s="170" t="s">
        <v>151</v>
      </c>
      <c r="NCV29" s="170" t="s">
        <v>152</v>
      </c>
      <c r="NCW29" s="170" t="s">
        <v>153</v>
      </c>
      <c r="NCX29" s="170" t="s">
        <v>150</v>
      </c>
      <c r="NCY29" s="170">
        <v>2</v>
      </c>
      <c r="NCZ29" s="170">
        <v>69.72</v>
      </c>
      <c r="NDA29" s="170">
        <f>ROUNDDOWN(NCZ29*($I$10+1),2)</f>
        <v>352.08</v>
      </c>
      <c r="NDB29" s="170">
        <f>NCY29*NDA29</f>
        <v>704.16</v>
      </c>
      <c r="NDC29" s="170" t="s">
        <v>151</v>
      </c>
      <c r="NDD29" s="170" t="s">
        <v>152</v>
      </c>
      <c r="NDE29" s="170" t="s">
        <v>153</v>
      </c>
      <c r="NDF29" s="170" t="s">
        <v>150</v>
      </c>
      <c r="NDG29" s="170">
        <v>2</v>
      </c>
      <c r="NDH29" s="170">
        <v>69.72</v>
      </c>
      <c r="NDI29" s="170">
        <f>ROUNDDOWN(NDH29*($I$10+1),2)</f>
        <v>352.08</v>
      </c>
      <c r="NDJ29" s="170">
        <f>NDG29*NDI29</f>
        <v>704.16</v>
      </c>
      <c r="NDK29" s="170" t="s">
        <v>151</v>
      </c>
      <c r="NDL29" s="170" t="s">
        <v>152</v>
      </c>
      <c r="NDM29" s="170" t="s">
        <v>153</v>
      </c>
      <c r="NDN29" s="170" t="s">
        <v>150</v>
      </c>
      <c r="NDO29" s="170">
        <v>2</v>
      </c>
      <c r="NDP29" s="170">
        <v>69.72</v>
      </c>
      <c r="NDQ29" s="170">
        <f>ROUNDDOWN(NDP29*($I$10+1),2)</f>
        <v>352.08</v>
      </c>
      <c r="NDR29" s="170">
        <f>NDO29*NDQ29</f>
        <v>704.16</v>
      </c>
      <c r="NDS29" s="170" t="s">
        <v>151</v>
      </c>
      <c r="NDT29" s="170" t="s">
        <v>152</v>
      </c>
      <c r="NDU29" s="170" t="s">
        <v>153</v>
      </c>
      <c r="NDV29" s="170" t="s">
        <v>150</v>
      </c>
      <c r="NDW29" s="170">
        <v>2</v>
      </c>
      <c r="NDX29" s="170">
        <v>69.72</v>
      </c>
      <c r="NDY29" s="170">
        <f>ROUNDDOWN(NDX29*($I$10+1),2)</f>
        <v>352.08</v>
      </c>
      <c r="NDZ29" s="170">
        <f>NDW29*NDY29</f>
        <v>704.16</v>
      </c>
      <c r="NEA29" s="170" t="s">
        <v>151</v>
      </c>
      <c r="NEB29" s="170" t="s">
        <v>152</v>
      </c>
      <c r="NEC29" s="170" t="s">
        <v>153</v>
      </c>
      <c r="NED29" s="170" t="s">
        <v>150</v>
      </c>
      <c r="NEE29" s="170">
        <v>2</v>
      </c>
      <c r="NEF29" s="170">
        <v>69.72</v>
      </c>
      <c r="NEG29" s="170">
        <f>ROUNDDOWN(NEF29*($I$10+1),2)</f>
        <v>352.08</v>
      </c>
      <c r="NEH29" s="170">
        <f>NEE29*NEG29</f>
        <v>704.16</v>
      </c>
      <c r="NEI29" s="170" t="s">
        <v>151</v>
      </c>
      <c r="NEJ29" s="170" t="s">
        <v>152</v>
      </c>
      <c r="NEK29" s="170" t="s">
        <v>153</v>
      </c>
      <c r="NEL29" s="170" t="s">
        <v>150</v>
      </c>
      <c r="NEM29" s="170">
        <v>2</v>
      </c>
      <c r="NEN29" s="170">
        <v>69.72</v>
      </c>
      <c r="NEO29" s="170">
        <f>ROUNDDOWN(NEN29*($I$10+1),2)</f>
        <v>352.08</v>
      </c>
      <c r="NEP29" s="170">
        <f>NEM29*NEO29</f>
        <v>704.16</v>
      </c>
      <c r="NEQ29" s="170" t="s">
        <v>151</v>
      </c>
      <c r="NER29" s="170" t="s">
        <v>152</v>
      </c>
      <c r="NES29" s="170" t="s">
        <v>153</v>
      </c>
      <c r="NET29" s="170" t="s">
        <v>150</v>
      </c>
      <c r="NEU29" s="170">
        <v>2</v>
      </c>
      <c r="NEV29" s="170">
        <v>69.72</v>
      </c>
      <c r="NEW29" s="170">
        <f>ROUNDDOWN(NEV29*($I$10+1),2)</f>
        <v>352.08</v>
      </c>
      <c r="NEX29" s="170">
        <f>NEU29*NEW29</f>
        <v>704.16</v>
      </c>
      <c r="NEY29" s="170" t="s">
        <v>151</v>
      </c>
      <c r="NEZ29" s="170" t="s">
        <v>152</v>
      </c>
      <c r="NFA29" s="170" t="s">
        <v>153</v>
      </c>
      <c r="NFB29" s="170" t="s">
        <v>150</v>
      </c>
      <c r="NFC29" s="170">
        <v>2</v>
      </c>
      <c r="NFD29" s="170">
        <v>69.72</v>
      </c>
      <c r="NFE29" s="170">
        <f>ROUNDDOWN(NFD29*($I$10+1),2)</f>
        <v>352.08</v>
      </c>
      <c r="NFF29" s="170">
        <f>NFC29*NFE29</f>
        <v>704.16</v>
      </c>
      <c r="NFG29" s="170" t="s">
        <v>151</v>
      </c>
      <c r="NFH29" s="170" t="s">
        <v>152</v>
      </c>
      <c r="NFI29" s="170" t="s">
        <v>153</v>
      </c>
      <c r="NFJ29" s="170" t="s">
        <v>150</v>
      </c>
      <c r="NFK29" s="170">
        <v>2</v>
      </c>
      <c r="NFL29" s="170">
        <v>69.72</v>
      </c>
      <c r="NFM29" s="170">
        <f>ROUNDDOWN(NFL29*($I$10+1),2)</f>
        <v>352.08</v>
      </c>
      <c r="NFN29" s="170">
        <f>NFK29*NFM29</f>
        <v>704.16</v>
      </c>
      <c r="NFO29" s="170" t="s">
        <v>151</v>
      </c>
      <c r="NFP29" s="170" t="s">
        <v>152</v>
      </c>
      <c r="NFQ29" s="170" t="s">
        <v>153</v>
      </c>
      <c r="NFR29" s="170" t="s">
        <v>150</v>
      </c>
      <c r="NFS29" s="170">
        <v>2</v>
      </c>
      <c r="NFT29" s="170">
        <v>69.72</v>
      </c>
      <c r="NFU29" s="170">
        <f>ROUNDDOWN(NFT29*($I$10+1),2)</f>
        <v>352.08</v>
      </c>
      <c r="NFV29" s="170">
        <f>NFS29*NFU29</f>
        <v>704.16</v>
      </c>
      <c r="NFW29" s="170" t="s">
        <v>151</v>
      </c>
      <c r="NFX29" s="170" t="s">
        <v>152</v>
      </c>
      <c r="NFY29" s="170" t="s">
        <v>153</v>
      </c>
      <c r="NFZ29" s="170" t="s">
        <v>150</v>
      </c>
      <c r="NGA29" s="170">
        <v>2</v>
      </c>
      <c r="NGB29" s="170">
        <v>69.72</v>
      </c>
      <c r="NGC29" s="170">
        <f>ROUNDDOWN(NGB29*($I$10+1),2)</f>
        <v>352.08</v>
      </c>
      <c r="NGD29" s="170">
        <f>NGA29*NGC29</f>
        <v>704.16</v>
      </c>
      <c r="NGE29" s="170" t="s">
        <v>151</v>
      </c>
      <c r="NGF29" s="170" t="s">
        <v>152</v>
      </c>
      <c r="NGG29" s="170" t="s">
        <v>153</v>
      </c>
      <c r="NGH29" s="170" t="s">
        <v>150</v>
      </c>
      <c r="NGI29" s="170">
        <v>2</v>
      </c>
      <c r="NGJ29" s="170">
        <v>69.72</v>
      </c>
      <c r="NGK29" s="170">
        <f>ROUNDDOWN(NGJ29*($I$10+1),2)</f>
        <v>352.08</v>
      </c>
      <c r="NGL29" s="170">
        <f>NGI29*NGK29</f>
        <v>704.16</v>
      </c>
      <c r="NGM29" s="170" t="s">
        <v>151</v>
      </c>
      <c r="NGN29" s="170" t="s">
        <v>152</v>
      </c>
      <c r="NGO29" s="170" t="s">
        <v>153</v>
      </c>
      <c r="NGP29" s="170" t="s">
        <v>150</v>
      </c>
      <c r="NGQ29" s="170">
        <v>2</v>
      </c>
      <c r="NGR29" s="170">
        <v>69.72</v>
      </c>
      <c r="NGS29" s="170">
        <f>ROUNDDOWN(NGR29*($I$10+1),2)</f>
        <v>352.08</v>
      </c>
      <c r="NGT29" s="170">
        <f>NGQ29*NGS29</f>
        <v>704.16</v>
      </c>
      <c r="NGU29" s="170" t="s">
        <v>151</v>
      </c>
      <c r="NGV29" s="170" t="s">
        <v>152</v>
      </c>
      <c r="NGW29" s="170" t="s">
        <v>153</v>
      </c>
      <c r="NGX29" s="170" t="s">
        <v>150</v>
      </c>
      <c r="NGY29" s="170">
        <v>2</v>
      </c>
      <c r="NGZ29" s="170">
        <v>69.72</v>
      </c>
      <c r="NHA29" s="170">
        <f>ROUNDDOWN(NGZ29*($I$10+1),2)</f>
        <v>352.08</v>
      </c>
      <c r="NHB29" s="170">
        <f>NGY29*NHA29</f>
        <v>704.16</v>
      </c>
      <c r="NHC29" s="170" t="s">
        <v>151</v>
      </c>
      <c r="NHD29" s="170" t="s">
        <v>152</v>
      </c>
      <c r="NHE29" s="170" t="s">
        <v>153</v>
      </c>
      <c r="NHF29" s="170" t="s">
        <v>150</v>
      </c>
      <c r="NHG29" s="170">
        <v>2</v>
      </c>
      <c r="NHH29" s="170">
        <v>69.72</v>
      </c>
      <c r="NHI29" s="170">
        <f>ROUNDDOWN(NHH29*($I$10+1),2)</f>
        <v>352.08</v>
      </c>
      <c r="NHJ29" s="170">
        <f>NHG29*NHI29</f>
        <v>704.16</v>
      </c>
      <c r="NHK29" s="170" t="s">
        <v>151</v>
      </c>
      <c r="NHL29" s="170" t="s">
        <v>152</v>
      </c>
      <c r="NHM29" s="170" t="s">
        <v>153</v>
      </c>
      <c r="NHN29" s="170" t="s">
        <v>150</v>
      </c>
      <c r="NHO29" s="170">
        <v>2</v>
      </c>
      <c r="NHP29" s="170">
        <v>69.72</v>
      </c>
      <c r="NHQ29" s="170">
        <f>ROUNDDOWN(NHP29*($I$10+1),2)</f>
        <v>352.08</v>
      </c>
      <c r="NHR29" s="170">
        <f>NHO29*NHQ29</f>
        <v>704.16</v>
      </c>
      <c r="NHS29" s="170" t="s">
        <v>151</v>
      </c>
      <c r="NHT29" s="170" t="s">
        <v>152</v>
      </c>
      <c r="NHU29" s="170" t="s">
        <v>153</v>
      </c>
      <c r="NHV29" s="170" t="s">
        <v>150</v>
      </c>
      <c r="NHW29" s="170">
        <v>2</v>
      </c>
      <c r="NHX29" s="170">
        <v>69.72</v>
      </c>
      <c r="NHY29" s="170">
        <f>ROUNDDOWN(NHX29*($I$10+1),2)</f>
        <v>352.08</v>
      </c>
      <c r="NHZ29" s="170">
        <f>NHW29*NHY29</f>
        <v>704.16</v>
      </c>
      <c r="NIA29" s="170" t="s">
        <v>151</v>
      </c>
      <c r="NIB29" s="170" t="s">
        <v>152</v>
      </c>
      <c r="NIC29" s="170" t="s">
        <v>153</v>
      </c>
      <c r="NID29" s="170" t="s">
        <v>150</v>
      </c>
      <c r="NIE29" s="170">
        <v>2</v>
      </c>
      <c r="NIF29" s="170">
        <v>69.72</v>
      </c>
      <c r="NIG29" s="170">
        <f>ROUNDDOWN(NIF29*($I$10+1),2)</f>
        <v>352.08</v>
      </c>
      <c r="NIH29" s="170">
        <f>NIE29*NIG29</f>
        <v>704.16</v>
      </c>
      <c r="NII29" s="170" t="s">
        <v>151</v>
      </c>
      <c r="NIJ29" s="170" t="s">
        <v>152</v>
      </c>
      <c r="NIK29" s="170" t="s">
        <v>153</v>
      </c>
      <c r="NIL29" s="170" t="s">
        <v>150</v>
      </c>
      <c r="NIM29" s="170">
        <v>2</v>
      </c>
      <c r="NIN29" s="170">
        <v>69.72</v>
      </c>
      <c r="NIO29" s="170">
        <f>ROUNDDOWN(NIN29*($I$10+1),2)</f>
        <v>352.08</v>
      </c>
      <c r="NIP29" s="170">
        <f>NIM29*NIO29</f>
        <v>704.16</v>
      </c>
      <c r="NIQ29" s="170" t="s">
        <v>151</v>
      </c>
      <c r="NIR29" s="170" t="s">
        <v>152</v>
      </c>
      <c r="NIS29" s="170" t="s">
        <v>153</v>
      </c>
      <c r="NIT29" s="170" t="s">
        <v>150</v>
      </c>
      <c r="NIU29" s="170">
        <v>2</v>
      </c>
      <c r="NIV29" s="170">
        <v>69.72</v>
      </c>
      <c r="NIW29" s="170">
        <f>ROUNDDOWN(NIV29*($I$10+1),2)</f>
        <v>352.08</v>
      </c>
      <c r="NIX29" s="170">
        <f>NIU29*NIW29</f>
        <v>704.16</v>
      </c>
      <c r="NIY29" s="170" t="s">
        <v>151</v>
      </c>
      <c r="NIZ29" s="170" t="s">
        <v>152</v>
      </c>
      <c r="NJA29" s="170" t="s">
        <v>153</v>
      </c>
      <c r="NJB29" s="170" t="s">
        <v>150</v>
      </c>
      <c r="NJC29" s="170">
        <v>2</v>
      </c>
      <c r="NJD29" s="170">
        <v>69.72</v>
      </c>
      <c r="NJE29" s="170">
        <f>ROUNDDOWN(NJD29*($I$10+1),2)</f>
        <v>352.08</v>
      </c>
      <c r="NJF29" s="170">
        <f>NJC29*NJE29</f>
        <v>704.16</v>
      </c>
      <c r="NJG29" s="170" t="s">
        <v>151</v>
      </c>
      <c r="NJH29" s="170" t="s">
        <v>152</v>
      </c>
      <c r="NJI29" s="170" t="s">
        <v>153</v>
      </c>
      <c r="NJJ29" s="170" t="s">
        <v>150</v>
      </c>
      <c r="NJK29" s="170">
        <v>2</v>
      </c>
      <c r="NJL29" s="170">
        <v>69.72</v>
      </c>
      <c r="NJM29" s="170">
        <f>ROUNDDOWN(NJL29*($I$10+1),2)</f>
        <v>352.08</v>
      </c>
      <c r="NJN29" s="170">
        <f>NJK29*NJM29</f>
        <v>704.16</v>
      </c>
      <c r="NJO29" s="170" t="s">
        <v>151</v>
      </c>
      <c r="NJP29" s="170" t="s">
        <v>152</v>
      </c>
      <c r="NJQ29" s="170" t="s">
        <v>153</v>
      </c>
      <c r="NJR29" s="170" t="s">
        <v>150</v>
      </c>
      <c r="NJS29" s="170">
        <v>2</v>
      </c>
      <c r="NJT29" s="170">
        <v>69.72</v>
      </c>
      <c r="NJU29" s="170">
        <f>ROUNDDOWN(NJT29*($I$10+1),2)</f>
        <v>352.08</v>
      </c>
      <c r="NJV29" s="170">
        <f>NJS29*NJU29</f>
        <v>704.16</v>
      </c>
      <c r="NJW29" s="170" t="s">
        <v>151</v>
      </c>
      <c r="NJX29" s="170" t="s">
        <v>152</v>
      </c>
      <c r="NJY29" s="170" t="s">
        <v>153</v>
      </c>
      <c r="NJZ29" s="170" t="s">
        <v>150</v>
      </c>
      <c r="NKA29" s="170">
        <v>2</v>
      </c>
      <c r="NKB29" s="170">
        <v>69.72</v>
      </c>
      <c r="NKC29" s="170">
        <f>ROUNDDOWN(NKB29*($I$10+1),2)</f>
        <v>352.08</v>
      </c>
      <c r="NKD29" s="170">
        <f>NKA29*NKC29</f>
        <v>704.16</v>
      </c>
      <c r="NKE29" s="170" t="s">
        <v>151</v>
      </c>
      <c r="NKF29" s="170" t="s">
        <v>152</v>
      </c>
      <c r="NKG29" s="170" t="s">
        <v>153</v>
      </c>
      <c r="NKH29" s="170" t="s">
        <v>150</v>
      </c>
      <c r="NKI29" s="170">
        <v>2</v>
      </c>
      <c r="NKJ29" s="170">
        <v>69.72</v>
      </c>
      <c r="NKK29" s="170">
        <f>ROUNDDOWN(NKJ29*($I$10+1),2)</f>
        <v>352.08</v>
      </c>
      <c r="NKL29" s="170">
        <f>NKI29*NKK29</f>
        <v>704.16</v>
      </c>
      <c r="NKM29" s="170" t="s">
        <v>151</v>
      </c>
      <c r="NKN29" s="170" t="s">
        <v>152</v>
      </c>
      <c r="NKO29" s="170" t="s">
        <v>153</v>
      </c>
      <c r="NKP29" s="170" t="s">
        <v>150</v>
      </c>
      <c r="NKQ29" s="170">
        <v>2</v>
      </c>
      <c r="NKR29" s="170">
        <v>69.72</v>
      </c>
      <c r="NKS29" s="170">
        <f>ROUNDDOWN(NKR29*($I$10+1),2)</f>
        <v>352.08</v>
      </c>
      <c r="NKT29" s="170">
        <f>NKQ29*NKS29</f>
        <v>704.16</v>
      </c>
      <c r="NKU29" s="170" t="s">
        <v>151</v>
      </c>
      <c r="NKV29" s="170" t="s">
        <v>152</v>
      </c>
      <c r="NKW29" s="170" t="s">
        <v>153</v>
      </c>
      <c r="NKX29" s="170" t="s">
        <v>150</v>
      </c>
      <c r="NKY29" s="170">
        <v>2</v>
      </c>
      <c r="NKZ29" s="170">
        <v>69.72</v>
      </c>
      <c r="NLA29" s="170">
        <f>ROUNDDOWN(NKZ29*($I$10+1),2)</f>
        <v>352.08</v>
      </c>
      <c r="NLB29" s="170">
        <f>NKY29*NLA29</f>
        <v>704.16</v>
      </c>
      <c r="NLC29" s="170" t="s">
        <v>151</v>
      </c>
      <c r="NLD29" s="170" t="s">
        <v>152</v>
      </c>
      <c r="NLE29" s="170" t="s">
        <v>153</v>
      </c>
      <c r="NLF29" s="170" t="s">
        <v>150</v>
      </c>
      <c r="NLG29" s="170">
        <v>2</v>
      </c>
      <c r="NLH29" s="170">
        <v>69.72</v>
      </c>
      <c r="NLI29" s="170">
        <f>ROUNDDOWN(NLH29*($I$10+1),2)</f>
        <v>352.08</v>
      </c>
      <c r="NLJ29" s="170">
        <f>NLG29*NLI29</f>
        <v>704.16</v>
      </c>
      <c r="NLK29" s="170" t="s">
        <v>151</v>
      </c>
      <c r="NLL29" s="170" t="s">
        <v>152</v>
      </c>
      <c r="NLM29" s="170" t="s">
        <v>153</v>
      </c>
      <c r="NLN29" s="170" t="s">
        <v>150</v>
      </c>
      <c r="NLO29" s="170">
        <v>2</v>
      </c>
      <c r="NLP29" s="170">
        <v>69.72</v>
      </c>
      <c r="NLQ29" s="170">
        <f>ROUNDDOWN(NLP29*($I$10+1),2)</f>
        <v>352.08</v>
      </c>
      <c r="NLR29" s="170">
        <f>NLO29*NLQ29</f>
        <v>704.16</v>
      </c>
      <c r="NLS29" s="170" t="s">
        <v>151</v>
      </c>
      <c r="NLT29" s="170" t="s">
        <v>152</v>
      </c>
      <c r="NLU29" s="170" t="s">
        <v>153</v>
      </c>
      <c r="NLV29" s="170" t="s">
        <v>150</v>
      </c>
      <c r="NLW29" s="170">
        <v>2</v>
      </c>
      <c r="NLX29" s="170">
        <v>69.72</v>
      </c>
      <c r="NLY29" s="170">
        <f>ROUNDDOWN(NLX29*($I$10+1),2)</f>
        <v>352.08</v>
      </c>
      <c r="NLZ29" s="170">
        <f>NLW29*NLY29</f>
        <v>704.16</v>
      </c>
      <c r="NMA29" s="170" t="s">
        <v>151</v>
      </c>
      <c r="NMB29" s="170" t="s">
        <v>152</v>
      </c>
      <c r="NMC29" s="170" t="s">
        <v>153</v>
      </c>
      <c r="NMD29" s="170" t="s">
        <v>150</v>
      </c>
      <c r="NME29" s="170">
        <v>2</v>
      </c>
      <c r="NMF29" s="170">
        <v>69.72</v>
      </c>
      <c r="NMG29" s="170">
        <f>ROUNDDOWN(NMF29*($I$10+1),2)</f>
        <v>352.08</v>
      </c>
      <c r="NMH29" s="170">
        <f>NME29*NMG29</f>
        <v>704.16</v>
      </c>
      <c r="NMI29" s="170" t="s">
        <v>151</v>
      </c>
      <c r="NMJ29" s="170" t="s">
        <v>152</v>
      </c>
      <c r="NMK29" s="170" t="s">
        <v>153</v>
      </c>
      <c r="NML29" s="170" t="s">
        <v>150</v>
      </c>
      <c r="NMM29" s="170">
        <v>2</v>
      </c>
      <c r="NMN29" s="170">
        <v>69.72</v>
      </c>
      <c r="NMO29" s="170">
        <f>ROUNDDOWN(NMN29*($I$10+1),2)</f>
        <v>352.08</v>
      </c>
      <c r="NMP29" s="170">
        <f>NMM29*NMO29</f>
        <v>704.16</v>
      </c>
      <c r="NMQ29" s="170" t="s">
        <v>151</v>
      </c>
      <c r="NMR29" s="170" t="s">
        <v>152</v>
      </c>
      <c r="NMS29" s="170" t="s">
        <v>153</v>
      </c>
      <c r="NMT29" s="170" t="s">
        <v>150</v>
      </c>
      <c r="NMU29" s="170">
        <v>2</v>
      </c>
      <c r="NMV29" s="170">
        <v>69.72</v>
      </c>
      <c r="NMW29" s="170">
        <f>ROUNDDOWN(NMV29*($I$10+1),2)</f>
        <v>352.08</v>
      </c>
      <c r="NMX29" s="170">
        <f>NMU29*NMW29</f>
        <v>704.16</v>
      </c>
      <c r="NMY29" s="170" t="s">
        <v>151</v>
      </c>
      <c r="NMZ29" s="170" t="s">
        <v>152</v>
      </c>
      <c r="NNA29" s="170" t="s">
        <v>153</v>
      </c>
      <c r="NNB29" s="170" t="s">
        <v>150</v>
      </c>
      <c r="NNC29" s="170">
        <v>2</v>
      </c>
      <c r="NND29" s="170">
        <v>69.72</v>
      </c>
      <c r="NNE29" s="170">
        <f>ROUNDDOWN(NND29*($I$10+1),2)</f>
        <v>352.08</v>
      </c>
      <c r="NNF29" s="170">
        <f>NNC29*NNE29</f>
        <v>704.16</v>
      </c>
      <c r="NNG29" s="170" t="s">
        <v>151</v>
      </c>
      <c r="NNH29" s="170" t="s">
        <v>152</v>
      </c>
      <c r="NNI29" s="170" t="s">
        <v>153</v>
      </c>
      <c r="NNJ29" s="170" t="s">
        <v>150</v>
      </c>
      <c r="NNK29" s="170">
        <v>2</v>
      </c>
      <c r="NNL29" s="170">
        <v>69.72</v>
      </c>
      <c r="NNM29" s="170">
        <f>ROUNDDOWN(NNL29*($I$10+1),2)</f>
        <v>352.08</v>
      </c>
      <c r="NNN29" s="170">
        <f>NNK29*NNM29</f>
        <v>704.16</v>
      </c>
      <c r="NNO29" s="170" t="s">
        <v>151</v>
      </c>
      <c r="NNP29" s="170" t="s">
        <v>152</v>
      </c>
      <c r="NNQ29" s="170" t="s">
        <v>153</v>
      </c>
      <c r="NNR29" s="170" t="s">
        <v>150</v>
      </c>
      <c r="NNS29" s="170">
        <v>2</v>
      </c>
      <c r="NNT29" s="170">
        <v>69.72</v>
      </c>
      <c r="NNU29" s="170">
        <f>ROUNDDOWN(NNT29*($I$10+1),2)</f>
        <v>352.08</v>
      </c>
      <c r="NNV29" s="170">
        <f>NNS29*NNU29</f>
        <v>704.16</v>
      </c>
      <c r="NNW29" s="170" t="s">
        <v>151</v>
      </c>
      <c r="NNX29" s="170" t="s">
        <v>152</v>
      </c>
      <c r="NNY29" s="170" t="s">
        <v>153</v>
      </c>
      <c r="NNZ29" s="170" t="s">
        <v>150</v>
      </c>
      <c r="NOA29" s="170">
        <v>2</v>
      </c>
      <c r="NOB29" s="170">
        <v>69.72</v>
      </c>
      <c r="NOC29" s="170">
        <f>ROUNDDOWN(NOB29*($I$10+1),2)</f>
        <v>352.08</v>
      </c>
      <c r="NOD29" s="170">
        <f>NOA29*NOC29</f>
        <v>704.16</v>
      </c>
      <c r="NOE29" s="170" t="s">
        <v>151</v>
      </c>
      <c r="NOF29" s="170" t="s">
        <v>152</v>
      </c>
      <c r="NOG29" s="170" t="s">
        <v>153</v>
      </c>
      <c r="NOH29" s="170" t="s">
        <v>150</v>
      </c>
      <c r="NOI29" s="170">
        <v>2</v>
      </c>
      <c r="NOJ29" s="170">
        <v>69.72</v>
      </c>
      <c r="NOK29" s="170">
        <f>ROUNDDOWN(NOJ29*($I$10+1),2)</f>
        <v>352.08</v>
      </c>
      <c r="NOL29" s="170">
        <f>NOI29*NOK29</f>
        <v>704.16</v>
      </c>
      <c r="NOM29" s="170" t="s">
        <v>151</v>
      </c>
      <c r="NON29" s="170" t="s">
        <v>152</v>
      </c>
      <c r="NOO29" s="170" t="s">
        <v>153</v>
      </c>
      <c r="NOP29" s="170" t="s">
        <v>150</v>
      </c>
      <c r="NOQ29" s="170">
        <v>2</v>
      </c>
      <c r="NOR29" s="170">
        <v>69.72</v>
      </c>
      <c r="NOS29" s="170">
        <f>ROUNDDOWN(NOR29*($I$10+1),2)</f>
        <v>352.08</v>
      </c>
      <c r="NOT29" s="170">
        <f>NOQ29*NOS29</f>
        <v>704.16</v>
      </c>
      <c r="NOU29" s="170" t="s">
        <v>151</v>
      </c>
      <c r="NOV29" s="170" t="s">
        <v>152</v>
      </c>
      <c r="NOW29" s="170" t="s">
        <v>153</v>
      </c>
      <c r="NOX29" s="170" t="s">
        <v>150</v>
      </c>
      <c r="NOY29" s="170">
        <v>2</v>
      </c>
      <c r="NOZ29" s="170">
        <v>69.72</v>
      </c>
      <c r="NPA29" s="170">
        <f>ROUNDDOWN(NOZ29*($I$10+1),2)</f>
        <v>352.08</v>
      </c>
      <c r="NPB29" s="170">
        <f>NOY29*NPA29</f>
        <v>704.16</v>
      </c>
      <c r="NPC29" s="170" t="s">
        <v>151</v>
      </c>
      <c r="NPD29" s="170" t="s">
        <v>152</v>
      </c>
      <c r="NPE29" s="170" t="s">
        <v>153</v>
      </c>
      <c r="NPF29" s="170" t="s">
        <v>150</v>
      </c>
      <c r="NPG29" s="170">
        <v>2</v>
      </c>
      <c r="NPH29" s="170">
        <v>69.72</v>
      </c>
      <c r="NPI29" s="170">
        <f>ROUNDDOWN(NPH29*($I$10+1),2)</f>
        <v>352.08</v>
      </c>
      <c r="NPJ29" s="170">
        <f>NPG29*NPI29</f>
        <v>704.16</v>
      </c>
      <c r="NPK29" s="170" t="s">
        <v>151</v>
      </c>
      <c r="NPL29" s="170" t="s">
        <v>152</v>
      </c>
      <c r="NPM29" s="170" t="s">
        <v>153</v>
      </c>
      <c r="NPN29" s="170" t="s">
        <v>150</v>
      </c>
      <c r="NPO29" s="170">
        <v>2</v>
      </c>
      <c r="NPP29" s="170">
        <v>69.72</v>
      </c>
      <c r="NPQ29" s="170">
        <f>ROUNDDOWN(NPP29*($I$10+1),2)</f>
        <v>352.08</v>
      </c>
      <c r="NPR29" s="170">
        <f>NPO29*NPQ29</f>
        <v>704.16</v>
      </c>
      <c r="NPS29" s="170" t="s">
        <v>151</v>
      </c>
      <c r="NPT29" s="170" t="s">
        <v>152</v>
      </c>
      <c r="NPU29" s="170" t="s">
        <v>153</v>
      </c>
      <c r="NPV29" s="170" t="s">
        <v>150</v>
      </c>
      <c r="NPW29" s="170">
        <v>2</v>
      </c>
      <c r="NPX29" s="170">
        <v>69.72</v>
      </c>
      <c r="NPY29" s="170">
        <f>ROUNDDOWN(NPX29*($I$10+1),2)</f>
        <v>352.08</v>
      </c>
      <c r="NPZ29" s="170">
        <f>NPW29*NPY29</f>
        <v>704.16</v>
      </c>
      <c r="NQA29" s="170" t="s">
        <v>151</v>
      </c>
      <c r="NQB29" s="170" t="s">
        <v>152</v>
      </c>
      <c r="NQC29" s="170" t="s">
        <v>153</v>
      </c>
      <c r="NQD29" s="170" t="s">
        <v>150</v>
      </c>
      <c r="NQE29" s="170">
        <v>2</v>
      </c>
      <c r="NQF29" s="170">
        <v>69.72</v>
      </c>
      <c r="NQG29" s="170">
        <f>ROUNDDOWN(NQF29*($I$10+1),2)</f>
        <v>352.08</v>
      </c>
      <c r="NQH29" s="170">
        <f>NQE29*NQG29</f>
        <v>704.16</v>
      </c>
      <c r="NQI29" s="170" t="s">
        <v>151</v>
      </c>
      <c r="NQJ29" s="170" t="s">
        <v>152</v>
      </c>
      <c r="NQK29" s="170" t="s">
        <v>153</v>
      </c>
      <c r="NQL29" s="170" t="s">
        <v>150</v>
      </c>
      <c r="NQM29" s="170">
        <v>2</v>
      </c>
      <c r="NQN29" s="170">
        <v>69.72</v>
      </c>
      <c r="NQO29" s="170">
        <f>ROUNDDOWN(NQN29*($I$10+1),2)</f>
        <v>352.08</v>
      </c>
      <c r="NQP29" s="170">
        <f>NQM29*NQO29</f>
        <v>704.16</v>
      </c>
      <c r="NQQ29" s="170" t="s">
        <v>151</v>
      </c>
      <c r="NQR29" s="170" t="s">
        <v>152</v>
      </c>
      <c r="NQS29" s="170" t="s">
        <v>153</v>
      </c>
      <c r="NQT29" s="170" t="s">
        <v>150</v>
      </c>
      <c r="NQU29" s="170">
        <v>2</v>
      </c>
      <c r="NQV29" s="170">
        <v>69.72</v>
      </c>
      <c r="NQW29" s="170">
        <f>ROUNDDOWN(NQV29*($I$10+1),2)</f>
        <v>352.08</v>
      </c>
      <c r="NQX29" s="170">
        <f>NQU29*NQW29</f>
        <v>704.16</v>
      </c>
      <c r="NQY29" s="170" t="s">
        <v>151</v>
      </c>
      <c r="NQZ29" s="170" t="s">
        <v>152</v>
      </c>
      <c r="NRA29" s="170" t="s">
        <v>153</v>
      </c>
      <c r="NRB29" s="170" t="s">
        <v>150</v>
      </c>
      <c r="NRC29" s="170">
        <v>2</v>
      </c>
      <c r="NRD29" s="170">
        <v>69.72</v>
      </c>
      <c r="NRE29" s="170">
        <f>ROUNDDOWN(NRD29*($I$10+1),2)</f>
        <v>352.08</v>
      </c>
      <c r="NRF29" s="170">
        <f>NRC29*NRE29</f>
        <v>704.16</v>
      </c>
      <c r="NRG29" s="170" t="s">
        <v>151</v>
      </c>
      <c r="NRH29" s="170" t="s">
        <v>152</v>
      </c>
      <c r="NRI29" s="170" t="s">
        <v>153</v>
      </c>
      <c r="NRJ29" s="170" t="s">
        <v>150</v>
      </c>
      <c r="NRK29" s="170">
        <v>2</v>
      </c>
      <c r="NRL29" s="170">
        <v>69.72</v>
      </c>
      <c r="NRM29" s="170">
        <f>ROUNDDOWN(NRL29*($I$10+1),2)</f>
        <v>352.08</v>
      </c>
      <c r="NRN29" s="170">
        <f>NRK29*NRM29</f>
        <v>704.16</v>
      </c>
      <c r="NRO29" s="170" t="s">
        <v>151</v>
      </c>
      <c r="NRP29" s="170" t="s">
        <v>152</v>
      </c>
      <c r="NRQ29" s="170" t="s">
        <v>153</v>
      </c>
      <c r="NRR29" s="170" t="s">
        <v>150</v>
      </c>
      <c r="NRS29" s="170">
        <v>2</v>
      </c>
      <c r="NRT29" s="170">
        <v>69.72</v>
      </c>
      <c r="NRU29" s="170">
        <f>ROUNDDOWN(NRT29*($I$10+1),2)</f>
        <v>352.08</v>
      </c>
      <c r="NRV29" s="170">
        <f>NRS29*NRU29</f>
        <v>704.16</v>
      </c>
      <c r="NRW29" s="170" t="s">
        <v>151</v>
      </c>
      <c r="NRX29" s="170" t="s">
        <v>152</v>
      </c>
      <c r="NRY29" s="170" t="s">
        <v>153</v>
      </c>
      <c r="NRZ29" s="170" t="s">
        <v>150</v>
      </c>
      <c r="NSA29" s="170">
        <v>2</v>
      </c>
      <c r="NSB29" s="170">
        <v>69.72</v>
      </c>
      <c r="NSC29" s="170">
        <f>ROUNDDOWN(NSB29*($I$10+1),2)</f>
        <v>352.08</v>
      </c>
      <c r="NSD29" s="170">
        <f>NSA29*NSC29</f>
        <v>704.16</v>
      </c>
      <c r="NSE29" s="170" t="s">
        <v>151</v>
      </c>
      <c r="NSF29" s="170" t="s">
        <v>152</v>
      </c>
      <c r="NSG29" s="170" t="s">
        <v>153</v>
      </c>
      <c r="NSH29" s="170" t="s">
        <v>150</v>
      </c>
      <c r="NSI29" s="170">
        <v>2</v>
      </c>
      <c r="NSJ29" s="170">
        <v>69.72</v>
      </c>
      <c r="NSK29" s="170">
        <f>ROUNDDOWN(NSJ29*($I$10+1),2)</f>
        <v>352.08</v>
      </c>
      <c r="NSL29" s="170">
        <f>NSI29*NSK29</f>
        <v>704.16</v>
      </c>
      <c r="NSM29" s="170" t="s">
        <v>151</v>
      </c>
      <c r="NSN29" s="170" t="s">
        <v>152</v>
      </c>
      <c r="NSO29" s="170" t="s">
        <v>153</v>
      </c>
      <c r="NSP29" s="170" t="s">
        <v>150</v>
      </c>
      <c r="NSQ29" s="170">
        <v>2</v>
      </c>
      <c r="NSR29" s="170">
        <v>69.72</v>
      </c>
      <c r="NSS29" s="170">
        <f>ROUNDDOWN(NSR29*($I$10+1),2)</f>
        <v>352.08</v>
      </c>
      <c r="NST29" s="170">
        <f>NSQ29*NSS29</f>
        <v>704.16</v>
      </c>
      <c r="NSU29" s="170" t="s">
        <v>151</v>
      </c>
      <c r="NSV29" s="170" t="s">
        <v>152</v>
      </c>
      <c r="NSW29" s="170" t="s">
        <v>153</v>
      </c>
      <c r="NSX29" s="170" t="s">
        <v>150</v>
      </c>
      <c r="NSY29" s="170">
        <v>2</v>
      </c>
      <c r="NSZ29" s="170">
        <v>69.72</v>
      </c>
      <c r="NTA29" s="170">
        <f>ROUNDDOWN(NSZ29*($I$10+1),2)</f>
        <v>352.08</v>
      </c>
      <c r="NTB29" s="170">
        <f>NSY29*NTA29</f>
        <v>704.16</v>
      </c>
      <c r="NTC29" s="170" t="s">
        <v>151</v>
      </c>
      <c r="NTD29" s="170" t="s">
        <v>152</v>
      </c>
      <c r="NTE29" s="170" t="s">
        <v>153</v>
      </c>
      <c r="NTF29" s="170" t="s">
        <v>150</v>
      </c>
      <c r="NTG29" s="170">
        <v>2</v>
      </c>
      <c r="NTH29" s="170">
        <v>69.72</v>
      </c>
      <c r="NTI29" s="170">
        <f>ROUNDDOWN(NTH29*($I$10+1),2)</f>
        <v>352.08</v>
      </c>
      <c r="NTJ29" s="170">
        <f>NTG29*NTI29</f>
        <v>704.16</v>
      </c>
      <c r="NTK29" s="170" t="s">
        <v>151</v>
      </c>
      <c r="NTL29" s="170" t="s">
        <v>152</v>
      </c>
      <c r="NTM29" s="170" t="s">
        <v>153</v>
      </c>
      <c r="NTN29" s="170" t="s">
        <v>150</v>
      </c>
      <c r="NTO29" s="170">
        <v>2</v>
      </c>
      <c r="NTP29" s="170">
        <v>69.72</v>
      </c>
      <c r="NTQ29" s="170">
        <f>ROUNDDOWN(NTP29*($I$10+1),2)</f>
        <v>352.08</v>
      </c>
      <c r="NTR29" s="170">
        <f>NTO29*NTQ29</f>
        <v>704.16</v>
      </c>
      <c r="NTS29" s="170" t="s">
        <v>151</v>
      </c>
      <c r="NTT29" s="170" t="s">
        <v>152</v>
      </c>
      <c r="NTU29" s="170" t="s">
        <v>153</v>
      </c>
      <c r="NTV29" s="170" t="s">
        <v>150</v>
      </c>
      <c r="NTW29" s="170">
        <v>2</v>
      </c>
      <c r="NTX29" s="170">
        <v>69.72</v>
      </c>
      <c r="NTY29" s="170">
        <f>ROUNDDOWN(NTX29*($I$10+1),2)</f>
        <v>352.08</v>
      </c>
      <c r="NTZ29" s="170">
        <f>NTW29*NTY29</f>
        <v>704.16</v>
      </c>
      <c r="NUA29" s="170" t="s">
        <v>151</v>
      </c>
      <c r="NUB29" s="170" t="s">
        <v>152</v>
      </c>
      <c r="NUC29" s="170" t="s">
        <v>153</v>
      </c>
      <c r="NUD29" s="170" t="s">
        <v>150</v>
      </c>
      <c r="NUE29" s="170">
        <v>2</v>
      </c>
      <c r="NUF29" s="170">
        <v>69.72</v>
      </c>
      <c r="NUG29" s="170">
        <f>ROUNDDOWN(NUF29*($I$10+1),2)</f>
        <v>352.08</v>
      </c>
      <c r="NUH29" s="170">
        <f>NUE29*NUG29</f>
        <v>704.16</v>
      </c>
      <c r="NUI29" s="170" t="s">
        <v>151</v>
      </c>
      <c r="NUJ29" s="170" t="s">
        <v>152</v>
      </c>
      <c r="NUK29" s="170" t="s">
        <v>153</v>
      </c>
      <c r="NUL29" s="170" t="s">
        <v>150</v>
      </c>
      <c r="NUM29" s="170">
        <v>2</v>
      </c>
      <c r="NUN29" s="170">
        <v>69.72</v>
      </c>
      <c r="NUO29" s="170">
        <f>ROUNDDOWN(NUN29*($I$10+1),2)</f>
        <v>352.08</v>
      </c>
      <c r="NUP29" s="170">
        <f>NUM29*NUO29</f>
        <v>704.16</v>
      </c>
      <c r="NUQ29" s="170" t="s">
        <v>151</v>
      </c>
      <c r="NUR29" s="170" t="s">
        <v>152</v>
      </c>
      <c r="NUS29" s="170" t="s">
        <v>153</v>
      </c>
      <c r="NUT29" s="170" t="s">
        <v>150</v>
      </c>
      <c r="NUU29" s="170">
        <v>2</v>
      </c>
      <c r="NUV29" s="170">
        <v>69.72</v>
      </c>
      <c r="NUW29" s="170">
        <f>ROUNDDOWN(NUV29*($I$10+1),2)</f>
        <v>352.08</v>
      </c>
      <c r="NUX29" s="170">
        <f>NUU29*NUW29</f>
        <v>704.16</v>
      </c>
      <c r="NUY29" s="170" t="s">
        <v>151</v>
      </c>
      <c r="NUZ29" s="170" t="s">
        <v>152</v>
      </c>
      <c r="NVA29" s="170" t="s">
        <v>153</v>
      </c>
      <c r="NVB29" s="170" t="s">
        <v>150</v>
      </c>
      <c r="NVC29" s="170">
        <v>2</v>
      </c>
      <c r="NVD29" s="170">
        <v>69.72</v>
      </c>
      <c r="NVE29" s="170">
        <f>ROUNDDOWN(NVD29*($I$10+1),2)</f>
        <v>352.08</v>
      </c>
      <c r="NVF29" s="170">
        <f>NVC29*NVE29</f>
        <v>704.16</v>
      </c>
      <c r="NVG29" s="170" t="s">
        <v>151</v>
      </c>
      <c r="NVH29" s="170" t="s">
        <v>152</v>
      </c>
      <c r="NVI29" s="170" t="s">
        <v>153</v>
      </c>
      <c r="NVJ29" s="170" t="s">
        <v>150</v>
      </c>
      <c r="NVK29" s="170">
        <v>2</v>
      </c>
      <c r="NVL29" s="170">
        <v>69.72</v>
      </c>
      <c r="NVM29" s="170">
        <f>ROUNDDOWN(NVL29*($I$10+1),2)</f>
        <v>352.08</v>
      </c>
      <c r="NVN29" s="170">
        <f>NVK29*NVM29</f>
        <v>704.16</v>
      </c>
      <c r="NVO29" s="170" t="s">
        <v>151</v>
      </c>
      <c r="NVP29" s="170" t="s">
        <v>152</v>
      </c>
      <c r="NVQ29" s="170" t="s">
        <v>153</v>
      </c>
      <c r="NVR29" s="170" t="s">
        <v>150</v>
      </c>
      <c r="NVS29" s="170">
        <v>2</v>
      </c>
      <c r="NVT29" s="170">
        <v>69.72</v>
      </c>
      <c r="NVU29" s="170">
        <f>ROUNDDOWN(NVT29*($I$10+1),2)</f>
        <v>352.08</v>
      </c>
      <c r="NVV29" s="170">
        <f>NVS29*NVU29</f>
        <v>704.16</v>
      </c>
      <c r="NVW29" s="170" t="s">
        <v>151</v>
      </c>
      <c r="NVX29" s="170" t="s">
        <v>152</v>
      </c>
      <c r="NVY29" s="170" t="s">
        <v>153</v>
      </c>
      <c r="NVZ29" s="170" t="s">
        <v>150</v>
      </c>
      <c r="NWA29" s="170">
        <v>2</v>
      </c>
      <c r="NWB29" s="170">
        <v>69.72</v>
      </c>
      <c r="NWC29" s="170">
        <f>ROUNDDOWN(NWB29*($I$10+1),2)</f>
        <v>352.08</v>
      </c>
      <c r="NWD29" s="170">
        <f>NWA29*NWC29</f>
        <v>704.16</v>
      </c>
      <c r="NWE29" s="170" t="s">
        <v>151</v>
      </c>
      <c r="NWF29" s="170" t="s">
        <v>152</v>
      </c>
      <c r="NWG29" s="170" t="s">
        <v>153</v>
      </c>
      <c r="NWH29" s="170" t="s">
        <v>150</v>
      </c>
      <c r="NWI29" s="170">
        <v>2</v>
      </c>
      <c r="NWJ29" s="170">
        <v>69.72</v>
      </c>
      <c r="NWK29" s="170">
        <f>ROUNDDOWN(NWJ29*($I$10+1),2)</f>
        <v>352.08</v>
      </c>
      <c r="NWL29" s="170">
        <f>NWI29*NWK29</f>
        <v>704.16</v>
      </c>
      <c r="NWM29" s="170" t="s">
        <v>151</v>
      </c>
      <c r="NWN29" s="170" t="s">
        <v>152</v>
      </c>
      <c r="NWO29" s="170" t="s">
        <v>153</v>
      </c>
      <c r="NWP29" s="170" t="s">
        <v>150</v>
      </c>
      <c r="NWQ29" s="170">
        <v>2</v>
      </c>
      <c r="NWR29" s="170">
        <v>69.72</v>
      </c>
      <c r="NWS29" s="170">
        <f>ROUNDDOWN(NWR29*($I$10+1),2)</f>
        <v>352.08</v>
      </c>
      <c r="NWT29" s="170">
        <f>NWQ29*NWS29</f>
        <v>704.16</v>
      </c>
      <c r="NWU29" s="170" t="s">
        <v>151</v>
      </c>
      <c r="NWV29" s="170" t="s">
        <v>152</v>
      </c>
      <c r="NWW29" s="170" t="s">
        <v>153</v>
      </c>
      <c r="NWX29" s="170" t="s">
        <v>150</v>
      </c>
      <c r="NWY29" s="170">
        <v>2</v>
      </c>
      <c r="NWZ29" s="170">
        <v>69.72</v>
      </c>
      <c r="NXA29" s="170">
        <f>ROUNDDOWN(NWZ29*($I$10+1),2)</f>
        <v>352.08</v>
      </c>
      <c r="NXB29" s="170">
        <f>NWY29*NXA29</f>
        <v>704.16</v>
      </c>
      <c r="NXC29" s="170" t="s">
        <v>151</v>
      </c>
      <c r="NXD29" s="170" t="s">
        <v>152</v>
      </c>
      <c r="NXE29" s="170" t="s">
        <v>153</v>
      </c>
      <c r="NXF29" s="170" t="s">
        <v>150</v>
      </c>
      <c r="NXG29" s="170">
        <v>2</v>
      </c>
      <c r="NXH29" s="170">
        <v>69.72</v>
      </c>
      <c r="NXI29" s="170">
        <f>ROUNDDOWN(NXH29*($I$10+1),2)</f>
        <v>352.08</v>
      </c>
      <c r="NXJ29" s="170">
        <f>NXG29*NXI29</f>
        <v>704.16</v>
      </c>
      <c r="NXK29" s="170" t="s">
        <v>151</v>
      </c>
      <c r="NXL29" s="170" t="s">
        <v>152</v>
      </c>
      <c r="NXM29" s="170" t="s">
        <v>153</v>
      </c>
      <c r="NXN29" s="170" t="s">
        <v>150</v>
      </c>
      <c r="NXO29" s="170">
        <v>2</v>
      </c>
      <c r="NXP29" s="170">
        <v>69.72</v>
      </c>
      <c r="NXQ29" s="170">
        <f>ROUNDDOWN(NXP29*($I$10+1),2)</f>
        <v>352.08</v>
      </c>
      <c r="NXR29" s="170">
        <f>NXO29*NXQ29</f>
        <v>704.16</v>
      </c>
      <c r="NXS29" s="170" t="s">
        <v>151</v>
      </c>
      <c r="NXT29" s="170" t="s">
        <v>152</v>
      </c>
      <c r="NXU29" s="170" t="s">
        <v>153</v>
      </c>
      <c r="NXV29" s="170" t="s">
        <v>150</v>
      </c>
      <c r="NXW29" s="170">
        <v>2</v>
      </c>
      <c r="NXX29" s="170">
        <v>69.72</v>
      </c>
      <c r="NXY29" s="170">
        <f>ROUNDDOWN(NXX29*($I$10+1),2)</f>
        <v>352.08</v>
      </c>
      <c r="NXZ29" s="170">
        <f>NXW29*NXY29</f>
        <v>704.16</v>
      </c>
      <c r="NYA29" s="170" t="s">
        <v>151</v>
      </c>
      <c r="NYB29" s="170" t="s">
        <v>152</v>
      </c>
      <c r="NYC29" s="170" t="s">
        <v>153</v>
      </c>
      <c r="NYD29" s="170" t="s">
        <v>150</v>
      </c>
      <c r="NYE29" s="170">
        <v>2</v>
      </c>
      <c r="NYF29" s="170">
        <v>69.72</v>
      </c>
      <c r="NYG29" s="170">
        <f>ROUNDDOWN(NYF29*($I$10+1),2)</f>
        <v>352.08</v>
      </c>
      <c r="NYH29" s="170">
        <f>NYE29*NYG29</f>
        <v>704.16</v>
      </c>
      <c r="NYI29" s="170" t="s">
        <v>151</v>
      </c>
      <c r="NYJ29" s="170" t="s">
        <v>152</v>
      </c>
      <c r="NYK29" s="170" t="s">
        <v>153</v>
      </c>
      <c r="NYL29" s="170" t="s">
        <v>150</v>
      </c>
      <c r="NYM29" s="170">
        <v>2</v>
      </c>
      <c r="NYN29" s="170">
        <v>69.72</v>
      </c>
      <c r="NYO29" s="170">
        <f>ROUNDDOWN(NYN29*($I$10+1),2)</f>
        <v>352.08</v>
      </c>
      <c r="NYP29" s="170">
        <f>NYM29*NYO29</f>
        <v>704.16</v>
      </c>
      <c r="NYQ29" s="170" t="s">
        <v>151</v>
      </c>
      <c r="NYR29" s="170" t="s">
        <v>152</v>
      </c>
      <c r="NYS29" s="170" t="s">
        <v>153</v>
      </c>
      <c r="NYT29" s="170" t="s">
        <v>150</v>
      </c>
      <c r="NYU29" s="170">
        <v>2</v>
      </c>
      <c r="NYV29" s="170">
        <v>69.72</v>
      </c>
      <c r="NYW29" s="170">
        <f>ROUNDDOWN(NYV29*($I$10+1),2)</f>
        <v>352.08</v>
      </c>
      <c r="NYX29" s="170">
        <f>NYU29*NYW29</f>
        <v>704.16</v>
      </c>
      <c r="NYY29" s="170" t="s">
        <v>151</v>
      </c>
      <c r="NYZ29" s="170" t="s">
        <v>152</v>
      </c>
      <c r="NZA29" s="170" t="s">
        <v>153</v>
      </c>
      <c r="NZB29" s="170" t="s">
        <v>150</v>
      </c>
      <c r="NZC29" s="170">
        <v>2</v>
      </c>
      <c r="NZD29" s="170">
        <v>69.72</v>
      </c>
      <c r="NZE29" s="170">
        <f>ROUNDDOWN(NZD29*($I$10+1),2)</f>
        <v>352.08</v>
      </c>
      <c r="NZF29" s="170">
        <f>NZC29*NZE29</f>
        <v>704.16</v>
      </c>
      <c r="NZG29" s="170" t="s">
        <v>151</v>
      </c>
      <c r="NZH29" s="170" t="s">
        <v>152</v>
      </c>
      <c r="NZI29" s="170" t="s">
        <v>153</v>
      </c>
      <c r="NZJ29" s="170" t="s">
        <v>150</v>
      </c>
      <c r="NZK29" s="170">
        <v>2</v>
      </c>
      <c r="NZL29" s="170">
        <v>69.72</v>
      </c>
      <c r="NZM29" s="170">
        <f>ROUNDDOWN(NZL29*($I$10+1),2)</f>
        <v>352.08</v>
      </c>
      <c r="NZN29" s="170">
        <f>NZK29*NZM29</f>
        <v>704.16</v>
      </c>
      <c r="NZO29" s="170" t="s">
        <v>151</v>
      </c>
      <c r="NZP29" s="170" t="s">
        <v>152</v>
      </c>
      <c r="NZQ29" s="170" t="s">
        <v>153</v>
      </c>
      <c r="NZR29" s="170" t="s">
        <v>150</v>
      </c>
      <c r="NZS29" s="170">
        <v>2</v>
      </c>
      <c r="NZT29" s="170">
        <v>69.72</v>
      </c>
      <c r="NZU29" s="170">
        <f>ROUNDDOWN(NZT29*($I$10+1),2)</f>
        <v>352.08</v>
      </c>
      <c r="NZV29" s="170">
        <f>NZS29*NZU29</f>
        <v>704.16</v>
      </c>
      <c r="NZW29" s="170" t="s">
        <v>151</v>
      </c>
      <c r="NZX29" s="170" t="s">
        <v>152</v>
      </c>
      <c r="NZY29" s="170" t="s">
        <v>153</v>
      </c>
      <c r="NZZ29" s="170" t="s">
        <v>150</v>
      </c>
      <c r="OAA29" s="170">
        <v>2</v>
      </c>
      <c r="OAB29" s="170">
        <v>69.72</v>
      </c>
      <c r="OAC29" s="170">
        <f>ROUNDDOWN(OAB29*($I$10+1),2)</f>
        <v>352.08</v>
      </c>
      <c r="OAD29" s="170">
        <f>OAA29*OAC29</f>
        <v>704.16</v>
      </c>
      <c r="OAE29" s="170" t="s">
        <v>151</v>
      </c>
      <c r="OAF29" s="170" t="s">
        <v>152</v>
      </c>
      <c r="OAG29" s="170" t="s">
        <v>153</v>
      </c>
      <c r="OAH29" s="170" t="s">
        <v>150</v>
      </c>
      <c r="OAI29" s="170">
        <v>2</v>
      </c>
      <c r="OAJ29" s="170">
        <v>69.72</v>
      </c>
      <c r="OAK29" s="170">
        <f>ROUNDDOWN(OAJ29*($I$10+1),2)</f>
        <v>352.08</v>
      </c>
      <c r="OAL29" s="170">
        <f>OAI29*OAK29</f>
        <v>704.16</v>
      </c>
      <c r="OAM29" s="170" t="s">
        <v>151</v>
      </c>
      <c r="OAN29" s="170" t="s">
        <v>152</v>
      </c>
      <c r="OAO29" s="170" t="s">
        <v>153</v>
      </c>
      <c r="OAP29" s="170" t="s">
        <v>150</v>
      </c>
      <c r="OAQ29" s="170">
        <v>2</v>
      </c>
      <c r="OAR29" s="170">
        <v>69.72</v>
      </c>
      <c r="OAS29" s="170">
        <f>ROUNDDOWN(OAR29*($I$10+1),2)</f>
        <v>352.08</v>
      </c>
      <c r="OAT29" s="170">
        <f>OAQ29*OAS29</f>
        <v>704.16</v>
      </c>
      <c r="OAU29" s="170" t="s">
        <v>151</v>
      </c>
      <c r="OAV29" s="170" t="s">
        <v>152</v>
      </c>
      <c r="OAW29" s="170" t="s">
        <v>153</v>
      </c>
      <c r="OAX29" s="170" t="s">
        <v>150</v>
      </c>
      <c r="OAY29" s="170">
        <v>2</v>
      </c>
      <c r="OAZ29" s="170">
        <v>69.72</v>
      </c>
      <c r="OBA29" s="170">
        <f>ROUNDDOWN(OAZ29*($I$10+1),2)</f>
        <v>352.08</v>
      </c>
      <c r="OBB29" s="170">
        <f>OAY29*OBA29</f>
        <v>704.16</v>
      </c>
      <c r="OBC29" s="170" t="s">
        <v>151</v>
      </c>
      <c r="OBD29" s="170" t="s">
        <v>152</v>
      </c>
      <c r="OBE29" s="170" t="s">
        <v>153</v>
      </c>
      <c r="OBF29" s="170" t="s">
        <v>150</v>
      </c>
      <c r="OBG29" s="170">
        <v>2</v>
      </c>
      <c r="OBH29" s="170">
        <v>69.72</v>
      </c>
      <c r="OBI29" s="170">
        <f>ROUNDDOWN(OBH29*($I$10+1),2)</f>
        <v>352.08</v>
      </c>
      <c r="OBJ29" s="170">
        <f>OBG29*OBI29</f>
        <v>704.16</v>
      </c>
      <c r="OBK29" s="170" t="s">
        <v>151</v>
      </c>
      <c r="OBL29" s="170" t="s">
        <v>152</v>
      </c>
      <c r="OBM29" s="170" t="s">
        <v>153</v>
      </c>
      <c r="OBN29" s="170" t="s">
        <v>150</v>
      </c>
      <c r="OBO29" s="170">
        <v>2</v>
      </c>
      <c r="OBP29" s="170">
        <v>69.72</v>
      </c>
      <c r="OBQ29" s="170">
        <f>ROUNDDOWN(OBP29*($I$10+1),2)</f>
        <v>352.08</v>
      </c>
      <c r="OBR29" s="170">
        <f>OBO29*OBQ29</f>
        <v>704.16</v>
      </c>
      <c r="OBS29" s="170" t="s">
        <v>151</v>
      </c>
      <c r="OBT29" s="170" t="s">
        <v>152</v>
      </c>
      <c r="OBU29" s="170" t="s">
        <v>153</v>
      </c>
      <c r="OBV29" s="170" t="s">
        <v>150</v>
      </c>
      <c r="OBW29" s="170">
        <v>2</v>
      </c>
      <c r="OBX29" s="170">
        <v>69.72</v>
      </c>
      <c r="OBY29" s="170">
        <f>ROUNDDOWN(OBX29*($I$10+1),2)</f>
        <v>352.08</v>
      </c>
      <c r="OBZ29" s="170">
        <f>OBW29*OBY29</f>
        <v>704.16</v>
      </c>
      <c r="OCA29" s="170" t="s">
        <v>151</v>
      </c>
      <c r="OCB29" s="170" t="s">
        <v>152</v>
      </c>
      <c r="OCC29" s="170" t="s">
        <v>153</v>
      </c>
      <c r="OCD29" s="170" t="s">
        <v>150</v>
      </c>
      <c r="OCE29" s="170">
        <v>2</v>
      </c>
      <c r="OCF29" s="170">
        <v>69.72</v>
      </c>
      <c r="OCG29" s="170">
        <f>ROUNDDOWN(OCF29*($I$10+1),2)</f>
        <v>352.08</v>
      </c>
      <c r="OCH29" s="170">
        <f>OCE29*OCG29</f>
        <v>704.16</v>
      </c>
      <c r="OCI29" s="170" t="s">
        <v>151</v>
      </c>
      <c r="OCJ29" s="170" t="s">
        <v>152</v>
      </c>
      <c r="OCK29" s="170" t="s">
        <v>153</v>
      </c>
      <c r="OCL29" s="170" t="s">
        <v>150</v>
      </c>
      <c r="OCM29" s="170">
        <v>2</v>
      </c>
      <c r="OCN29" s="170">
        <v>69.72</v>
      </c>
      <c r="OCO29" s="170">
        <f>ROUNDDOWN(OCN29*($I$10+1),2)</f>
        <v>352.08</v>
      </c>
      <c r="OCP29" s="170">
        <f>OCM29*OCO29</f>
        <v>704.16</v>
      </c>
      <c r="OCQ29" s="170" t="s">
        <v>151</v>
      </c>
      <c r="OCR29" s="170" t="s">
        <v>152</v>
      </c>
      <c r="OCS29" s="170" t="s">
        <v>153</v>
      </c>
      <c r="OCT29" s="170" t="s">
        <v>150</v>
      </c>
      <c r="OCU29" s="170">
        <v>2</v>
      </c>
      <c r="OCV29" s="170">
        <v>69.72</v>
      </c>
      <c r="OCW29" s="170">
        <f>ROUNDDOWN(OCV29*($I$10+1),2)</f>
        <v>352.08</v>
      </c>
      <c r="OCX29" s="170">
        <f>OCU29*OCW29</f>
        <v>704.16</v>
      </c>
      <c r="OCY29" s="170" t="s">
        <v>151</v>
      </c>
      <c r="OCZ29" s="170" t="s">
        <v>152</v>
      </c>
      <c r="ODA29" s="170" t="s">
        <v>153</v>
      </c>
      <c r="ODB29" s="170" t="s">
        <v>150</v>
      </c>
      <c r="ODC29" s="170">
        <v>2</v>
      </c>
      <c r="ODD29" s="170">
        <v>69.72</v>
      </c>
      <c r="ODE29" s="170">
        <f>ROUNDDOWN(ODD29*($I$10+1),2)</f>
        <v>352.08</v>
      </c>
      <c r="ODF29" s="170">
        <f>ODC29*ODE29</f>
        <v>704.16</v>
      </c>
      <c r="ODG29" s="170" t="s">
        <v>151</v>
      </c>
      <c r="ODH29" s="170" t="s">
        <v>152</v>
      </c>
      <c r="ODI29" s="170" t="s">
        <v>153</v>
      </c>
      <c r="ODJ29" s="170" t="s">
        <v>150</v>
      </c>
      <c r="ODK29" s="170">
        <v>2</v>
      </c>
      <c r="ODL29" s="170">
        <v>69.72</v>
      </c>
      <c r="ODM29" s="170">
        <f>ROUNDDOWN(ODL29*($I$10+1),2)</f>
        <v>352.08</v>
      </c>
      <c r="ODN29" s="170">
        <f>ODK29*ODM29</f>
        <v>704.16</v>
      </c>
      <c r="ODO29" s="170" t="s">
        <v>151</v>
      </c>
      <c r="ODP29" s="170" t="s">
        <v>152</v>
      </c>
      <c r="ODQ29" s="170" t="s">
        <v>153</v>
      </c>
      <c r="ODR29" s="170" t="s">
        <v>150</v>
      </c>
      <c r="ODS29" s="170">
        <v>2</v>
      </c>
      <c r="ODT29" s="170">
        <v>69.72</v>
      </c>
      <c r="ODU29" s="170">
        <f>ROUNDDOWN(ODT29*($I$10+1),2)</f>
        <v>352.08</v>
      </c>
      <c r="ODV29" s="170">
        <f>ODS29*ODU29</f>
        <v>704.16</v>
      </c>
      <c r="ODW29" s="170" t="s">
        <v>151</v>
      </c>
      <c r="ODX29" s="170" t="s">
        <v>152</v>
      </c>
      <c r="ODY29" s="170" t="s">
        <v>153</v>
      </c>
      <c r="ODZ29" s="170" t="s">
        <v>150</v>
      </c>
      <c r="OEA29" s="170">
        <v>2</v>
      </c>
      <c r="OEB29" s="170">
        <v>69.72</v>
      </c>
      <c r="OEC29" s="170">
        <f>ROUNDDOWN(OEB29*($I$10+1),2)</f>
        <v>352.08</v>
      </c>
      <c r="OED29" s="170">
        <f>OEA29*OEC29</f>
        <v>704.16</v>
      </c>
      <c r="OEE29" s="170" t="s">
        <v>151</v>
      </c>
      <c r="OEF29" s="170" t="s">
        <v>152</v>
      </c>
      <c r="OEG29" s="170" t="s">
        <v>153</v>
      </c>
      <c r="OEH29" s="170" t="s">
        <v>150</v>
      </c>
      <c r="OEI29" s="170">
        <v>2</v>
      </c>
      <c r="OEJ29" s="170">
        <v>69.72</v>
      </c>
      <c r="OEK29" s="170">
        <f>ROUNDDOWN(OEJ29*($I$10+1),2)</f>
        <v>352.08</v>
      </c>
      <c r="OEL29" s="170">
        <f>OEI29*OEK29</f>
        <v>704.16</v>
      </c>
      <c r="OEM29" s="170" t="s">
        <v>151</v>
      </c>
      <c r="OEN29" s="170" t="s">
        <v>152</v>
      </c>
      <c r="OEO29" s="170" t="s">
        <v>153</v>
      </c>
      <c r="OEP29" s="170" t="s">
        <v>150</v>
      </c>
      <c r="OEQ29" s="170">
        <v>2</v>
      </c>
      <c r="OER29" s="170">
        <v>69.72</v>
      </c>
      <c r="OES29" s="170">
        <f>ROUNDDOWN(OER29*($I$10+1),2)</f>
        <v>352.08</v>
      </c>
      <c r="OET29" s="170">
        <f>OEQ29*OES29</f>
        <v>704.16</v>
      </c>
      <c r="OEU29" s="170" t="s">
        <v>151</v>
      </c>
      <c r="OEV29" s="170" t="s">
        <v>152</v>
      </c>
      <c r="OEW29" s="170" t="s">
        <v>153</v>
      </c>
      <c r="OEX29" s="170" t="s">
        <v>150</v>
      </c>
      <c r="OEY29" s="170">
        <v>2</v>
      </c>
      <c r="OEZ29" s="170">
        <v>69.72</v>
      </c>
      <c r="OFA29" s="170">
        <f>ROUNDDOWN(OEZ29*($I$10+1),2)</f>
        <v>352.08</v>
      </c>
      <c r="OFB29" s="170">
        <f>OEY29*OFA29</f>
        <v>704.16</v>
      </c>
      <c r="OFC29" s="170" t="s">
        <v>151</v>
      </c>
      <c r="OFD29" s="170" t="s">
        <v>152</v>
      </c>
      <c r="OFE29" s="170" t="s">
        <v>153</v>
      </c>
      <c r="OFF29" s="170" t="s">
        <v>150</v>
      </c>
      <c r="OFG29" s="170">
        <v>2</v>
      </c>
      <c r="OFH29" s="170">
        <v>69.72</v>
      </c>
      <c r="OFI29" s="170">
        <f>ROUNDDOWN(OFH29*($I$10+1),2)</f>
        <v>352.08</v>
      </c>
      <c r="OFJ29" s="170">
        <f>OFG29*OFI29</f>
        <v>704.16</v>
      </c>
      <c r="OFK29" s="170" t="s">
        <v>151</v>
      </c>
      <c r="OFL29" s="170" t="s">
        <v>152</v>
      </c>
      <c r="OFM29" s="170" t="s">
        <v>153</v>
      </c>
      <c r="OFN29" s="170" t="s">
        <v>150</v>
      </c>
      <c r="OFO29" s="170">
        <v>2</v>
      </c>
      <c r="OFP29" s="170">
        <v>69.72</v>
      </c>
      <c r="OFQ29" s="170">
        <f>ROUNDDOWN(OFP29*($I$10+1),2)</f>
        <v>352.08</v>
      </c>
      <c r="OFR29" s="170">
        <f>OFO29*OFQ29</f>
        <v>704.16</v>
      </c>
      <c r="OFS29" s="170" t="s">
        <v>151</v>
      </c>
      <c r="OFT29" s="170" t="s">
        <v>152</v>
      </c>
      <c r="OFU29" s="170" t="s">
        <v>153</v>
      </c>
      <c r="OFV29" s="170" t="s">
        <v>150</v>
      </c>
      <c r="OFW29" s="170">
        <v>2</v>
      </c>
      <c r="OFX29" s="170">
        <v>69.72</v>
      </c>
      <c r="OFY29" s="170">
        <f>ROUNDDOWN(OFX29*($I$10+1),2)</f>
        <v>352.08</v>
      </c>
      <c r="OFZ29" s="170">
        <f>OFW29*OFY29</f>
        <v>704.16</v>
      </c>
      <c r="OGA29" s="170" t="s">
        <v>151</v>
      </c>
      <c r="OGB29" s="170" t="s">
        <v>152</v>
      </c>
      <c r="OGC29" s="170" t="s">
        <v>153</v>
      </c>
      <c r="OGD29" s="170" t="s">
        <v>150</v>
      </c>
      <c r="OGE29" s="170">
        <v>2</v>
      </c>
      <c r="OGF29" s="170">
        <v>69.72</v>
      </c>
      <c r="OGG29" s="170">
        <f>ROUNDDOWN(OGF29*($I$10+1),2)</f>
        <v>352.08</v>
      </c>
      <c r="OGH29" s="170">
        <f>OGE29*OGG29</f>
        <v>704.16</v>
      </c>
      <c r="OGI29" s="170" t="s">
        <v>151</v>
      </c>
      <c r="OGJ29" s="170" t="s">
        <v>152</v>
      </c>
      <c r="OGK29" s="170" t="s">
        <v>153</v>
      </c>
      <c r="OGL29" s="170" t="s">
        <v>150</v>
      </c>
      <c r="OGM29" s="170">
        <v>2</v>
      </c>
      <c r="OGN29" s="170">
        <v>69.72</v>
      </c>
      <c r="OGO29" s="170">
        <f>ROUNDDOWN(OGN29*($I$10+1),2)</f>
        <v>352.08</v>
      </c>
      <c r="OGP29" s="170">
        <f>OGM29*OGO29</f>
        <v>704.16</v>
      </c>
      <c r="OGQ29" s="170" t="s">
        <v>151</v>
      </c>
      <c r="OGR29" s="170" t="s">
        <v>152</v>
      </c>
      <c r="OGS29" s="170" t="s">
        <v>153</v>
      </c>
      <c r="OGT29" s="170" t="s">
        <v>150</v>
      </c>
      <c r="OGU29" s="170">
        <v>2</v>
      </c>
      <c r="OGV29" s="170">
        <v>69.72</v>
      </c>
      <c r="OGW29" s="170">
        <f>ROUNDDOWN(OGV29*($I$10+1),2)</f>
        <v>352.08</v>
      </c>
      <c r="OGX29" s="170">
        <f>OGU29*OGW29</f>
        <v>704.16</v>
      </c>
      <c r="OGY29" s="170" t="s">
        <v>151</v>
      </c>
      <c r="OGZ29" s="170" t="s">
        <v>152</v>
      </c>
      <c r="OHA29" s="170" t="s">
        <v>153</v>
      </c>
      <c r="OHB29" s="170" t="s">
        <v>150</v>
      </c>
      <c r="OHC29" s="170">
        <v>2</v>
      </c>
      <c r="OHD29" s="170">
        <v>69.72</v>
      </c>
      <c r="OHE29" s="170">
        <f>ROUNDDOWN(OHD29*($I$10+1),2)</f>
        <v>352.08</v>
      </c>
      <c r="OHF29" s="170">
        <f>OHC29*OHE29</f>
        <v>704.16</v>
      </c>
      <c r="OHG29" s="170" t="s">
        <v>151</v>
      </c>
      <c r="OHH29" s="170" t="s">
        <v>152</v>
      </c>
      <c r="OHI29" s="170" t="s">
        <v>153</v>
      </c>
      <c r="OHJ29" s="170" t="s">
        <v>150</v>
      </c>
      <c r="OHK29" s="170">
        <v>2</v>
      </c>
      <c r="OHL29" s="170">
        <v>69.72</v>
      </c>
      <c r="OHM29" s="170">
        <f>ROUNDDOWN(OHL29*($I$10+1),2)</f>
        <v>352.08</v>
      </c>
      <c r="OHN29" s="170">
        <f>OHK29*OHM29</f>
        <v>704.16</v>
      </c>
      <c r="OHO29" s="170" t="s">
        <v>151</v>
      </c>
      <c r="OHP29" s="170" t="s">
        <v>152</v>
      </c>
      <c r="OHQ29" s="170" t="s">
        <v>153</v>
      </c>
      <c r="OHR29" s="170" t="s">
        <v>150</v>
      </c>
      <c r="OHS29" s="170">
        <v>2</v>
      </c>
      <c r="OHT29" s="170">
        <v>69.72</v>
      </c>
      <c r="OHU29" s="170">
        <f>ROUNDDOWN(OHT29*($I$10+1),2)</f>
        <v>352.08</v>
      </c>
      <c r="OHV29" s="170">
        <f>OHS29*OHU29</f>
        <v>704.16</v>
      </c>
      <c r="OHW29" s="170" t="s">
        <v>151</v>
      </c>
      <c r="OHX29" s="170" t="s">
        <v>152</v>
      </c>
      <c r="OHY29" s="170" t="s">
        <v>153</v>
      </c>
      <c r="OHZ29" s="170" t="s">
        <v>150</v>
      </c>
      <c r="OIA29" s="170">
        <v>2</v>
      </c>
      <c r="OIB29" s="170">
        <v>69.72</v>
      </c>
      <c r="OIC29" s="170">
        <f>ROUNDDOWN(OIB29*($I$10+1),2)</f>
        <v>352.08</v>
      </c>
      <c r="OID29" s="170">
        <f>OIA29*OIC29</f>
        <v>704.16</v>
      </c>
      <c r="OIE29" s="170" t="s">
        <v>151</v>
      </c>
      <c r="OIF29" s="170" t="s">
        <v>152</v>
      </c>
      <c r="OIG29" s="170" t="s">
        <v>153</v>
      </c>
      <c r="OIH29" s="170" t="s">
        <v>150</v>
      </c>
      <c r="OII29" s="170">
        <v>2</v>
      </c>
      <c r="OIJ29" s="170">
        <v>69.72</v>
      </c>
      <c r="OIK29" s="170">
        <f>ROUNDDOWN(OIJ29*($I$10+1),2)</f>
        <v>352.08</v>
      </c>
      <c r="OIL29" s="170">
        <f>OII29*OIK29</f>
        <v>704.16</v>
      </c>
      <c r="OIM29" s="170" t="s">
        <v>151</v>
      </c>
      <c r="OIN29" s="170" t="s">
        <v>152</v>
      </c>
      <c r="OIO29" s="170" t="s">
        <v>153</v>
      </c>
      <c r="OIP29" s="170" t="s">
        <v>150</v>
      </c>
      <c r="OIQ29" s="170">
        <v>2</v>
      </c>
      <c r="OIR29" s="170">
        <v>69.72</v>
      </c>
      <c r="OIS29" s="170">
        <f>ROUNDDOWN(OIR29*($I$10+1),2)</f>
        <v>352.08</v>
      </c>
      <c r="OIT29" s="170">
        <f>OIQ29*OIS29</f>
        <v>704.16</v>
      </c>
      <c r="OIU29" s="170" t="s">
        <v>151</v>
      </c>
      <c r="OIV29" s="170" t="s">
        <v>152</v>
      </c>
      <c r="OIW29" s="170" t="s">
        <v>153</v>
      </c>
      <c r="OIX29" s="170" t="s">
        <v>150</v>
      </c>
      <c r="OIY29" s="170">
        <v>2</v>
      </c>
      <c r="OIZ29" s="170">
        <v>69.72</v>
      </c>
      <c r="OJA29" s="170">
        <f>ROUNDDOWN(OIZ29*($I$10+1),2)</f>
        <v>352.08</v>
      </c>
      <c r="OJB29" s="170">
        <f>OIY29*OJA29</f>
        <v>704.16</v>
      </c>
      <c r="OJC29" s="170" t="s">
        <v>151</v>
      </c>
      <c r="OJD29" s="170" t="s">
        <v>152</v>
      </c>
      <c r="OJE29" s="170" t="s">
        <v>153</v>
      </c>
      <c r="OJF29" s="170" t="s">
        <v>150</v>
      </c>
      <c r="OJG29" s="170">
        <v>2</v>
      </c>
      <c r="OJH29" s="170">
        <v>69.72</v>
      </c>
      <c r="OJI29" s="170">
        <f>ROUNDDOWN(OJH29*($I$10+1),2)</f>
        <v>352.08</v>
      </c>
      <c r="OJJ29" s="170">
        <f>OJG29*OJI29</f>
        <v>704.16</v>
      </c>
      <c r="OJK29" s="170" t="s">
        <v>151</v>
      </c>
      <c r="OJL29" s="170" t="s">
        <v>152</v>
      </c>
      <c r="OJM29" s="170" t="s">
        <v>153</v>
      </c>
      <c r="OJN29" s="170" t="s">
        <v>150</v>
      </c>
      <c r="OJO29" s="170">
        <v>2</v>
      </c>
      <c r="OJP29" s="170">
        <v>69.72</v>
      </c>
      <c r="OJQ29" s="170">
        <f>ROUNDDOWN(OJP29*($I$10+1),2)</f>
        <v>352.08</v>
      </c>
      <c r="OJR29" s="170">
        <f>OJO29*OJQ29</f>
        <v>704.16</v>
      </c>
      <c r="OJS29" s="170" t="s">
        <v>151</v>
      </c>
      <c r="OJT29" s="170" t="s">
        <v>152</v>
      </c>
      <c r="OJU29" s="170" t="s">
        <v>153</v>
      </c>
      <c r="OJV29" s="170" t="s">
        <v>150</v>
      </c>
      <c r="OJW29" s="170">
        <v>2</v>
      </c>
      <c r="OJX29" s="170">
        <v>69.72</v>
      </c>
      <c r="OJY29" s="170">
        <f>ROUNDDOWN(OJX29*($I$10+1),2)</f>
        <v>352.08</v>
      </c>
      <c r="OJZ29" s="170">
        <f>OJW29*OJY29</f>
        <v>704.16</v>
      </c>
      <c r="OKA29" s="170" t="s">
        <v>151</v>
      </c>
      <c r="OKB29" s="170" t="s">
        <v>152</v>
      </c>
      <c r="OKC29" s="170" t="s">
        <v>153</v>
      </c>
      <c r="OKD29" s="170" t="s">
        <v>150</v>
      </c>
      <c r="OKE29" s="170">
        <v>2</v>
      </c>
      <c r="OKF29" s="170">
        <v>69.72</v>
      </c>
      <c r="OKG29" s="170">
        <f>ROUNDDOWN(OKF29*($I$10+1),2)</f>
        <v>352.08</v>
      </c>
      <c r="OKH29" s="170">
        <f>OKE29*OKG29</f>
        <v>704.16</v>
      </c>
      <c r="OKI29" s="170" t="s">
        <v>151</v>
      </c>
      <c r="OKJ29" s="170" t="s">
        <v>152</v>
      </c>
      <c r="OKK29" s="170" t="s">
        <v>153</v>
      </c>
      <c r="OKL29" s="170" t="s">
        <v>150</v>
      </c>
      <c r="OKM29" s="170">
        <v>2</v>
      </c>
      <c r="OKN29" s="170">
        <v>69.72</v>
      </c>
      <c r="OKO29" s="170">
        <f>ROUNDDOWN(OKN29*($I$10+1),2)</f>
        <v>352.08</v>
      </c>
      <c r="OKP29" s="170">
        <f>OKM29*OKO29</f>
        <v>704.16</v>
      </c>
      <c r="OKQ29" s="170" t="s">
        <v>151</v>
      </c>
      <c r="OKR29" s="170" t="s">
        <v>152</v>
      </c>
      <c r="OKS29" s="170" t="s">
        <v>153</v>
      </c>
      <c r="OKT29" s="170" t="s">
        <v>150</v>
      </c>
      <c r="OKU29" s="170">
        <v>2</v>
      </c>
      <c r="OKV29" s="170">
        <v>69.72</v>
      </c>
      <c r="OKW29" s="170">
        <f>ROUNDDOWN(OKV29*($I$10+1),2)</f>
        <v>352.08</v>
      </c>
      <c r="OKX29" s="170">
        <f>OKU29*OKW29</f>
        <v>704.16</v>
      </c>
      <c r="OKY29" s="170" t="s">
        <v>151</v>
      </c>
      <c r="OKZ29" s="170" t="s">
        <v>152</v>
      </c>
      <c r="OLA29" s="170" t="s">
        <v>153</v>
      </c>
      <c r="OLB29" s="170" t="s">
        <v>150</v>
      </c>
      <c r="OLC29" s="170">
        <v>2</v>
      </c>
      <c r="OLD29" s="170">
        <v>69.72</v>
      </c>
      <c r="OLE29" s="170">
        <f>ROUNDDOWN(OLD29*($I$10+1),2)</f>
        <v>352.08</v>
      </c>
      <c r="OLF29" s="170">
        <f>OLC29*OLE29</f>
        <v>704.16</v>
      </c>
      <c r="OLG29" s="170" t="s">
        <v>151</v>
      </c>
      <c r="OLH29" s="170" t="s">
        <v>152</v>
      </c>
      <c r="OLI29" s="170" t="s">
        <v>153</v>
      </c>
      <c r="OLJ29" s="170" t="s">
        <v>150</v>
      </c>
      <c r="OLK29" s="170">
        <v>2</v>
      </c>
      <c r="OLL29" s="170">
        <v>69.72</v>
      </c>
      <c r="OLM29" s="170">
        <f>ROUNDDOWN(OLL29*($I$10+1),2)</f>
        <v>352.08</v>
      </c>
      <c r="OLN29" s="170">
        <f>OLK29*OLM29</f>
        <v>704.16</v>
      </c>
      <c r="OLO29" s="170" t="s">
        <v>151</v>
      </c>
      <c r="OLP29" s="170" t="s">
        <v>152</v>
      </c>
      <c r="OLQ29" s="170" t="s">
        <v>153</v>
      </c>
      <c r="OLR29" s="170" t="s">
        <v>150</v>
      </c>
      <c r="OLS29" s="170">
        <v>2</v>
      </c>
      <c r="OLT29" s="170">
        <v>69.72</v>
      </c>
      <c r="OLU29" s="170">
        <f>ROUNDDOWN(OLT29*($I$10+1),2)</f>
        <v>352.08</v>
      </c>
      <c r="OLV29" s="170">
        <f>OLS29*OLU29</f>
        <v>704.16</v>
      </c>
      <c r="OLW29" s="170" t="s">
        <v>151</v>
      </c>
      <c r="OLX29" s="170" t="s">
        <v>152</v>
      </c>
      <c r="OLY29" s="170" t="s">
        <v>153</v>
      </c>
      <c r="OLZ29" s="170" t="s">
        <v>150</v>
      </c>
      <c r="OMA29" s="170">
        <v>2</v>
      </c>
      <c r="OMB29" s="170">
        <v>69.72</v>
      </c>
      <c r="OMC29" s="170">
        <f>ROUNDDOWN(OMB29*($I$10+1),2)</f>
        <v>352.08</v>
      </c>
      <c r="OMD29" s="170">
        <f>OMA29*OMC29</f>
        <v>704.16</v>
      </c>
      <c r="OME29" s="170" t="s">
        <v>151</v>
      </c>
      <c r="OMF29" s="170" t="s">
        <v>152</v>
      </c>
      <c r="OMG29" s="170" t="s">
        <v>153</v>
      </c>
      <c r="OMH29" s="170" t="s">
        <v>150</v>
      </c>
      <c r="OMI29" s="170">
        <v>2</v>
      </c>
      <c r="OMJ29" s="170">
        <v>69.72</v>
      </c>
      <c r="OMK29" s="170">
        <f>ROUNDDOWN(OMJ29*($I$10+1),2)</f>
        <v>352.08</v>
      </c>
      <c r="OML29" s="170">
        <f>OMI29*OMK29</f>
        <v>704.16</v>
      </c>
      <c r="OMM29" s="170" t="s">
        <v>151</v>
      </c>
      <c r="OMN29" s="170" t="s">
        <v>152</v>
      </c>
      <c r="OMO29" s="170" t="s">
        <v>153</v>
      </c>
      <c r="OMP29" s="170" t="s">
        <v>150</v>
      </c>
      <c r="OMQ29" s="170">
        <v>2</v>
      </c>
      <c r="OMR29" s="170">
        <v>69.72</v>
      </c>
      <c r="OMS29" s="170">
        <f>ROUNDDOWN(OMR29*($I$10+1),2)</f>
        <v>352.08</v>
      </c>
      <c r="OMT29" s="170">
        <f>OMQ29*OMS29</f>
        <v>704.16</v>
      </c>
      <c r="OMU29" s="170" t="s">
        <v>151</v>
      </c>
      <c r="OMV29" s="170" t="s">
        <v>152</v>
      </c>
      <c r="OMW29" s="170" t="s">
        <v>153</v>
      </c>
      <c r="OMX29" s="170" t="s">
        <v>150</v>
      </c>
      <c r="OMY29" s="170">
        <v>2</v>
      </c>
      <c r="OMZ29" s="170">
        <v>69.72</v>
      </c>
      <c r="ONA29" s="170">
        <f>ROUNDDOWN(OMZ29*($I$10+1),2)</f>
        <v>352.08</v>
      </c>
      <c r="ONB29" s="170">
        <f>OMY29*ONA29</f>
        <v>704.16</v>
      </c>
      <c r="ONC29" s="170" t="s">
        <v>151</v>
      </c>
      <c r="OND29" s="170" t="s">
        <v>152</v>
      </c>
      <c r="ONE29" s="170" t="s">
        <v>153</v>
      </c>
      <c r="ONF29" s="170" t="s">
        <v>150</v>
      </c>
      <c r="ONG29" s="170">
        <v>2</v>
      </c>
      <c r="ONH29" s="170">
        <v>69.72</v>
      </c>
      <c r="ONI29" s="170">
        <f>ROUNDDOWN(ONH29*($I$10+1),2)</f>
        <v>352.08</v>
      </c>
      <c r="ONJ29" s="170">
        <f>ONG29*ONI29</f>
        <v>704.16</v>
      </c>
      <c r="ONK29" s="170" t="s">
        <v>151</v>
      </c>
      <c r="ONL29" s="170" t="s">
        <v>152</v>
      </c>
      <c r="ONM29" s="170" t="s">
        <v>153</v>
      </c>
      <c r="ONN29" s="170" t="s">
        <v>150</v>
      </c>
      <c r="ONO29" s="170">
        <v>2</v>
      </c>
      <c r="ONP29" s="170">
        <v>69.72</v>
      </c>
      <c r="ONQ29" s="170">
        <f>ROUNDDOWN(ONP29*($I$10+1),2)</f>
        <v>352.08</v>
      </c>
      <c r="ONR29" s="170">
        <f>ONO29*ONQ29</f>
        <v>704.16</v>
      </c>
      <c r="ONS29" s="170" t="s">
        <v>151</v>
      </c>
      <c r="ONT29" s="170" t="s">
        <v>152</v>
      </c>
      <c r="ONU29" s="170" t="s">
        <v>153</v>
      </c>
      <c r="ONV29" s="170" t="s">
        <v>150</v>
      </c>
      <c r="ONW29" s="170">
        <v>2</v>
      </c>
      <c r="ONX29" s="170">
        <v>69.72</v>
      </c>
      <c r="ONY29" s="170">
        <f>ROUNDDOWN(ONX29*($I$10+1),2)</f>
        <v>352.08</v>
      </c>
      <c r="ONZ29" s="170">
        <f>ONW29*ONY29</f>
        <v>704.16</v>
      </c>
      <c r="OOA29" s="170" t="s">
        <v>151</v>
      </c>
      <c r="OOB29" s="170" t="s">
        <v>152</v>
      </c>
      <c r="OOC29" s="170" t="s">
        <v>153</v>
      </c>
      <c r="OOD29" s="170" t="s">
        <v>150</v>
      </c>
      <c r="OOE29" s="170">
        <v>2</v>
      </c>
      <c r="OOF29" s="170">
        <v>69.72</v>
      </c>
      <c r="OOG29" s="170">
        <f>ROUNDDOWN(OOF29*($I$10+1),2)</f>
        <v>352.08</v>
      </c>
      <c r="OOH29" s="170">
        <f>OOE29*OOG29</f>
        <v>704.16</v>
      </c>
      <c r="OOI29" s="170" t="s">
        <v>151</v>
      </c>
      <c r="OOJ29" s="170" t="s">
        <v>152</v>
      </c>
      <c r="OOK29" s="170" t="s">
        <v>153</v>
      </c>
      <c r="OOL29" s="170" t="s">
        <v>150</v>
      </c>
      <c r="OOM29" s="170">
        <v>2</v>
      </c>
      <c r="OON29" s="170">
        <v>69.72</v>
      </c>
      <c r="OOO29" s="170">
        <f>ROUNDDOWN(OON29*($I$10+1),2)</f>
        <v>352.08</v>
      </c>
      <c r="OOP29" s="170">
        <f>OOM29*OOO29</f>
        <v>704.16</v>
      </c>
      <c r="OOQ29" s="170" t="s">
        <v>151</v>
      </c>
      <c r="OOR29" s="170" t="s">
        <v>152</v>
      </c>
      <c r="OOS29" s="170" t="s">
        <v>153</v>
      </c>
      <c r="OOT29" s="170" t="s">
        <v>150</v>
      </c>
      <c r="OOU29" s="170">
        <v>2</v>
      </c>
      <c r="OOV29" s="170">
        <v>69.72</v>
      </c>
      <c r="OOW29" s="170">
        <f>ROUNDDOWN(OOV29*($I$10+1),2)</f>
        <v>352.08</v>
      </c>
      <c r="OOX29" s="170">
        <f>OOU29*OOW29</f>
        <v>704.16</v>
      </c>
      <c r="OOY29" s="170" t="s">
        <v>151</v>
      </c>
      <c r="OOZ29" s="170" t="s">
        <v>152</v>
      </c>
      <c r="OPA29" s="170" t="s">
        <v>153</v>
      </c>
      <c r="OPB29" s="170" t="s">
        <v>150</v>
      </c>
      <c r="OPC29" s="170">
        <v>2</v>
      </c>
      <c r="OPD29" s="170">
        <v>69.72</v>
      </c>
      <c r="OPE29" s="170">
        <f>ROUNDDOWN(OPD29*($I$10+1),2)</f>
        <v>352.08</v>
      </c>
      <c r="OPF29" s="170">
        <f>OPC29*OPE29</f>
        <v>704.16</v>
      </c>
      <c r="OPG29" s="170" t="s">
        <v>151</v>
      </c>
      <c r="OPH29" s="170" t="s">
        <v>152</v>
      </c>
      <c r="OPI29" s="170" t="s">
        <v>153</v>
      </c>
      <c r="OPJ29" s="170" t="s">
        <v>150</v>
      </c>
      <c r="OPK29" s="170">
        <v>2</v>
      </c>
      <c r="OPL29" s="170">
        <v>69.72</v>
      </c>
      <c r="OPM29" s="170">
        <f>ROUNDDOWN(OPL29*($I$10+1),2)</f>
        <v>352.08</v>
      </c>
      <c r="OPN29" s="170">
        <f>OPK29*OPM29</f>
        <v>704.16</v>
      </c>
      <c r="OPO29" s="170" t="s">
        <v>151</v>
      </c>
      <c r="OPP29" s="170" t="s">
        <v>152</v>
      </c>
      <c r="OPQ29" s="170" t="s">
        <v>153</v>
      </c>
      <c r="OPR29" s="170" t="s">
        <v>150</v>
      </c>
      <c r="OPS29" s="170">
        <v>2</v>
      </c>
      <c r="OPT29" s="170">
        <v>69.72</v>
      </c>
      <c r="OPU29" s="170">
        <f>ROUNDDOWN(OPT29*($I$10+1),2)</f>
        <v>352.08</v>
      </c>
      <c r="OPV29" s="170">
        <f>OPS29*OPU29</f>
        <v>704.16</v>
      </c>
      <c r="OPW29" s="170" t="s">
        <v>151</v>
      </c>
      <c r="OPX29" s="170" t="s">
        <v>152</v>
      </c>
      <c r="OPY29" s="170" t="s">
        <v>153</v>
      </c>
      <c r="OPZ29" s="170" t="s">
        <v>150</v>
      </c>
      <c r="OQA29" s="170">
        <v>2</v>
      </c>
      <c r="OQB29" s="170">
        <v>69.72</v>
      </c>
      <c r="OQC29" s="170">
        <f>ROUNDDOWN(OQB29*($I$10+1),2)</f>
        <v>352.08</v>
      </c>
      <c r="OQD29" s="170">
        <f>OQA29*OQC29</f>
        <v>704.16</v>
      </c>
      <c r="OQE29" s="170" t="s">
        <v>151</v>
      </c>
      <c r="OQF29" s="170" t="s">
        <v>152</v>
      </c>
      <c r="OQG29" s="170" t="s">
        <v>153</v>
      </c>
      <c r="OQH29" s="170" t="s">
        <v>150</v>
      </c>
      <c r="OQI29" s="170">
        <v>2</v>
      </c>
      <c r="OQJ29" s="170">
        <v>69.72</v>
      </c>
      <c r="OQK29" s="170">
        <f>ROUNDDOWN(OQJ29*($I$10+1),2)</f>
        <v>352.08</v>
      </c>
      <c r="OQL29" s="170">
        <f>OQI29*OQK29</f>
        <v>704.16</v>
      </c>
      <c r="OQM29" s="170" t="s">
        <v>151</v>
      </c>
      <c r="OQN29" s="170" t="s">
        <v>152</v>
      </c>
      <c r="OQO29" s="170" t="s">
        <v>153</v>
      </c>
      <c r="OQP29" s="170" t="s">
        <v>150</v>
      </c>
      <c r="OQQ29" s="170">
        <v>2</v>
      </c>
      <c r="OQR29" s="170">
        <v>69.72</v>
      </c>
      <c r="OQS29" s="170">
        <f>ROUNDDOWN(OQR29*($I$10+1),2)</f>
        <v>352.08</v>
      </c>
      <c r="OQT29" s="170">
        <f>OQQ29*OQS29</f>
        <v>704.16</v>
      </c>
      <c r="OQU29" s="170" t="s">
        <v>151</v>
      </c>
      <c r="OQV29" s="170" t="s">
        <v>152</v>
      </c>
      <c r="OQW29" s="170" t="s">
        <v>153</v>
      </c>
      <c r="OQX29" s="170" t="s">
        <v>150</v>
      </c>
      <c r="OQY29" s="170">
        <v>2</v>
      </c>
      <c r="OQZ29" s="170">
        <v>69.72</v>
      </c>
      <c r="ORA29" s="170">
        <f>ROUNDDOWN(OQZ29*($I$10+1),2)</f>
        <v>352.08</v>
      </c>
      <c r="ORB29" s="170">
        <f>OQY29*ORA29</f>
        <v>704.16</v>
      </c>
      <c r="ORC29" s="170" t="s">
        <v>151</v>
      </c>
      <c r="ORD29" s="170" t="s">
        <v>152</v>
      </c>
      <c r="ORE29" s="170" t="s">
        <v>153</v>
      </c>
      <c r="ORF29" s="170" t="s">
        <v>150</v>
      </c>
      <c r="ORG29" s="170">
        <v>2</v>
      </c>
      <c r="ORH29" s="170">
        <v>69.72</v>
      </c>
      <c r="ORI29" s="170">
        <f>ROUNDDOWN(ORH29*($I$10+1),2)</f>
        <v>352.08</v>
      </c>
      <c r="ORJ29" s="170">
        <f>ORG29*ORI29</f>
        <v>704.16</v>
      </c>
      <c r="ORK29" s="170" t="s">
        <v>151</v>
      </c>
      <c r="ORL29" s="170" t="s">
        <v>152</v>
      </c>
      <c r="ORM29" s="170" t="s">
        <v>153</v>
      </c>
      <c r="ORN29" s="170" t="s">
        <v>150</v>
      </c>
      <c r="ORO29" s="170">
        <v>2</v>
      </c>
      <c r="ORP29" s="170">
        <v>69.72</v>
      </c>
      <c r="ORQ29" s="170">
        <f>ROUNDDOWN(ORP29*($I$10+1),2)</f>
        <v>352.08</v>
      </c>
      <c r="ORR29" s="170">
        <f>ORO29*ORQ29</f>
        <v>704.16</v>
      </c>
      <c r="ORS29" s="170" t="s">
        <v>151</v>
      </c>
      <c r="ORT29" s="170" t="s">
        <v>152</v>
      </c>
      <c r="ORU29" s="170" t="s">
        <v>153</v>
      </c>
      <c r="ORV29" s="170" t="s">
        <v>150</v>
      </c>
      <c r="ORW29" s="170">
        <v>2</v>
      </c>
      <c r="ORX29" s="170">
        <v>69.72</v>
      </c>
      <c r="ORY29" s="170">
        <f>ROUNDDOWN(ORX29*($I$10+1),2)</f>
        <v>352.08</v>
      </c>
      <c r="ORZ29" s="170">
        <f>ORW29*ORY29</f>
        <v>704.16</v>
      </c>
      <c r="OSA29" s="170" t="s">
        <v>151</v>
      </c>
      <c r="OSB29" s="170" t="s">
        <v>152</v>
      </c>
      <c r="OSC29" s="170" t="s">
        <v>153</v>
      </c>
      <c r="OSD29" s="170" t="s">
        <v>150</v>
      </c>
      <c r="OSE29" s="170">
        <v>2</v>
      </c>
      <c r="OSF29" s="170">
        <v>69.72</v>
      </c>
      <c r="OSG29" s="170">
        <f>ROUNDDOWN(OSF29*($I$10+1),2)</f>
        <v>352.08</v>
      </c>
      <c r="OSH29" s="170">
        <f>OSE29*OSG29</f>
        <v>704.16</v>
      </c>
      <c r="OSI29" s="170" t="s">
        <v>151</v>
      </c>
      <c r="OSJ29" s="170" t="s">
        <v>152</v>
      </c>
      <c r="OSK29" s="170" t="s">
        <v>153</v>
      </c>
      <c r="OSL29" s="170" t="s">
        <v>150</v>
      </c>
      <c r="OSM29" s="170">
        <v>2</v>
      </c>
      <c r="OSN29" s="170">
        <v>69.72</v>
      </c>
      <c r="OSO29" s="170">
        <f>ROUNDDOWN(OSN29*($I$10+1),2)</f>
        <v>352.08</v>
      </c>
      <c r="OSP29" s="170">
        <f>OSM29*OSO29</f>
        <v>704.16</v>
      </c>
      <c r="OSQ29" s="170" t="s">
        <v>151</v>
      </c>
      <c r="OSR29" s="170" t="s">
        <v>152</v>
      </c>
      <c r="OSS29" s="170" t="s">
        <v>153</v>
      </c>
      <c r="OST29" s="170" t="s">
        <v>150</v>
      </c>
      <c r="OSU29" s="170">
        <v>2</v>
      </c>
      <c r="OSV29" s="170">
        <v>69.72</v>
      </c>
      <c r="OSW29" s="170">
        <f>ROUNDDOWN(OSV29*($I$10+1),2)</f>
        <v>352.08</v>
      </c>
      <c r="OSX29" s="170">
        <f>OSU29*OSW29</f>
        <v>704.16</v>
      </c>
      <c r="OSY29" s="170" t="s">
        <v>151</v>
      </c>
      <c r="OSZ29" s="170" t="s">
        <v>152</v>
      </c>
      <c r="OTA29" s="170" t="s">
        <v>153</v>
      </c>
      <c r="OTB29" s="170" t="s">
        <v>150</v>
      </c>
      <c r="OTC29" s="170">
        <v>2</v>
      </c>
      <c r="OTD29" s="170">
        <v>69.72</v>
      </c>
      <c r="OTE29" s="170">
        <f>ROUNDDOWN(OTD29*($I$10+1),2)</f>
        <v>352.08</v>
      </c>
      <c r="OTF29" s="170">
        <f>OTC29*OTE29</f>
        <v>704.16</v>
      </c>
      <c r="OTG29" s="170" t="s">
        <v>151</v>
      </c>
      <c r="OTH29" s="170" t="s">
        <v>152</v>
      </c>
      <c r="OTI29" s="170" t="s">
        <v>153</v>
      </c>
      <c r="OTJ29" s="170" t="s">
        <v>150</v>
      </c>
      <c r="OTK29" s="170">
        <v>2</v>
      </c>
      <c r="OTL29" s="170">
        <v>69.72</v>
      </c>
      <c r="OTM29" s="170">
        <f>ROUNDDOWN(OTL29*($I$10+1),2)</f>
        <v>352.08</v>
      </c>
      <c r="OTN29" s="170">
        <f>OTK29*OTM29</f>
        <v>704.16</v>
      </c>
      <c r="OTO29" s="170" t="s">
        <v>151</v>
      </c>
      <c r="OTP29" s="170" t="s">
        <v>152</v>
      </c>
      <c r="OTQ29" s="170" t="s">
        <v>153</v>
      </c>
      <c r="OTR29" s="170" t="s">
        <v>150</v>
      </c>
      <c r="OTS29" s="170">
        <v>2</v>
      </c>
      <c r="OTT29" s="170">
        <v>69.72</v>
      </c>
      <c r="OTU29" s="170">
        <f>ROUNDDOWN(OTT29*($I$10+1),2)</f>
        <v>352.08</v>
      </c>
      <c r="OTV29" s="170">
        <f>OTS29*OTU29</f>
        <v>704.16</v>
      </c>
      <c r="OTW29" s="170" t="s">
        <v>151</v>
      </c>
      <c r="OTX29" s="170" t="s">
        <v>152</v>
      </c>
      <c r="OTY29" s="170" t="s">
        <v>153</v>
      </c>
      <c r="OTZ29" s="170" t="s">
        <v>150</v>
      </c>
      <c r="OUA29" s="170">
        <v>2</v>
      </c>
      <c r="OUB29" s="170">
        <v>69.72</v>
      </c>
      <c r="OUC29" s="170">
        <f>ROUNDDOWN(OUB29*($I$10+1),2)</f>
        <v>352.08</v>
      </c>
      <c r="OUD29" s="170">
        <f>OUA29*OUC29</f>
        <v>704.16</v>
      </c>
      <c r="OUE29" s="170" t="s">
        <v>151</v>
      </c>
      <c r="OUF29" s="170" t="s">
        <v>152</v>
      </c>
      <c r="OUG29" s="170" t="s">
        <v>153</v>
      </c>
      <c r="OUH29" s="170" t="s">
        <v>150</v>
      </c>
      <c r="OUI29" s="170">
        <v>2</v>
      </c>
      <c r="OUJ29" s="170">
        <v>69.72</v>
      </c>
      <c r="OUK29" s="170">
        <f>ROUNDDOWN(OUJ29*($I$10+1),2)</f>
        <v>352.08</v>
      </c>
      <c r="OUL29" s="170">
        <f>OUI29*OUK29</f>
        <v>704.16</v>
      </c>
      <c r="OUM29" s="170" t="s">
        <v>151</v>
      </c>
      <c r="OUN29" s="170" t="s">
        <v>152</v>
      </c>
      <c r="OUO29" s="170" t="s">
        <v>153</v>
      </c>
      <c r="OUP29" s="170" t="s">
        <v>150</v>
      </c>
      <c r="OUQ29" s="170">
        <v>2</v>
      </c>
      <c r="OUR29" s="170">
        <v>69.72</v>
      </c>
      <c r="OUS29" s="170">
        <f>ROUNDDOWN(OUR29*($I$10+1),2)</f>
        <v>352.08</v>
      </c>
      <c r="OUT29" s="170">
        <f>OUQ29*OUS29</f>
        <v>704.16</v>
      </c>
      <c r="OUU29" s="170" t="s">
        <v>151</v>
      </c>
      <c r="OUV29" s="170" t="s">
        <v>152</v>
      </c>
      <c r="OUW29" s="170" t="s">
        <v>153</v>
      </c>
      <c r="OUX29" s="170" t="s">
        <v>150</v>
      </c>
      <c r="OUY29" s="170">
        <v>2</v>
      </c>
      <c r="OUZ29" s="170">
        <v>69.72</v>
      </c>
      <c r="OVA29" s="170">
        <f>ROUNDDOWN(OUZ29*($I$10+1),2)</f>
        <v>352.08</v>
      </c>
      <c r="OVB29" s="170">
        <f>OUY29*OVA29</f>
        <v>704.16</v>
      </c>
      <c r="OVC29" s="170" t="s">
        <v>151</v>
      </c>
      <c r="OVD29" s="170" t="s">
        <v>152</v>
      </c>
      <c r="OVE29" s="170" t="s">
        <v>153</v>
      </c>
      <c r="OVF29" s="170" t="s">
        <v>150</v>
      </c>
      <c r="OVG29" s="170">
        <v>2</v>
      </c>
      <c r="OVH29" s="170">
        <v>69.72</v>
      </c>
      <c r="OVI29" s="170">
        <f>ROUNDDOWN(OVH29*($I$10+1),2)</f>
        <v>352.08</v>
      </c>
      <c r="OVJ29" s="170">
        <f>OVG29*OVI29</f>
        <v>704.16</v>
      </c>
      <c r="OVK29" s="170" t="s">
        <v>151</v>
      </c>
      <c r="OVL29" s="170" t="s">
        <v>152</v>
      </c>
      <c r="OVM29" s="170" t="s">
        <v>153</v>
      </c>
      <c r="OVN29" s="170" t="s">
        <v>150</v>
      </c>
      <c r="OVO29" s="170">
        <v>2</v>
      </c>
      <c r="OVP29" s="170">
        <v>69.72</v>
      </c>
      <c r="OVQ29" s="170">
        <f>ROUNDDOWN(OVP29*($I$10+1),2)</f>
        <v>352.08</v>
      </c>
      <c r="OVR29" s="170">
        <f>OVO29*OVQ29</f>
        <v>704.16</v>
      </c>
      <c r="OVS29" s="170" t="s">
        <v>151</v>
      </c>
      <c r="OVT29" s="170" t="s">
        <v>152</v>
      </c>
      <c r="OVU29" s="170" t="s">
        <v>153</v>
      </c>
      <c r="OVV29" s="170" t="s">
        <v>150</v>
      </c>
      <c r="OVW29" s="170">
        <v>2</v>
      </c>
      <c r="OVX29" s="170">
        <v>69.72</v>
      </c>
      <c r="OVY29" s="170">
        <f>ROUNDDOWN(OVX29*($I$10+1),2)</f>
        <v>352.08</v>
      </c>
      <c r="OVZ29" s="170">
        <f>OVW29*OVY29</f>
        <v>704.16</v>
      </c>
      <c r="OWA29" s="170" t="s">
        <v>151</v>
      </c>
      <c r="OWB29" s="170" t="s">
        <v>152</v>
      </c>
      <c r="OWC29" s="170" t="s">
        <v>153</v>
      </c>
      <c r="OWD29" s="170" t="s">
        <v>150</v>
      </c>
      <c r="OWE29" s="170">
        <v>2</v>
      </c>
      <c r="OWF29" s="170">
        <v>69.72</v>
      </c>
      <c r="OWG29" s="170">
        <f>ROUNDDOWN(OWF29*($I$10+1),2)</f>
        <v>352.08</v>
      </c>
      <c r="OWH29" s="170">
        <f>OWE29*OWG29</f>
        <v>704.16</v>
      </c>
      <c r="OWI29" s="170" t="s">
        <v>151</v>
      </c>
      <c r="OWJ29" s="170" t="s">
        <v>152</v>
      </c>
      <c r="OWK29" s="170" t="s">
        <v>153</v>
      </c>
      <c r="OWL29" s="170" t="s">
        <v>150</v>
      </c>
      <c r="OWM29" s="170">
        <v>2</v>
      </c>
      <c r="OWN29" s="170">
        <v>69.72</v>
      </c>
      <c r="OWO29" s="170">
        <f>ROUNDDOWN(OWN29*($I$10+1),2)</f>
        <v>352.08</v>
      </c>
      <c r="OWP29" s="170">
        <f>OWM29*OWO29</f>
        <v>704.16</v>
      </c>
      <c r="OWQ29" s="170" t="s">
        <v>151</v>
      </c>
      <c r="OWR29" s="170" t="s">
        <v>152</v>
      </c>
      <c r="OWS29" s="170" t="s">
        <v>153</v>
      </c>
      <c r="OWT29" s="170" t="s">
        <v>150</v>
      </c>
      <c r="OWU29" s="170">
        <v>2</v>
      </c>
      <c r="OWV29" s="170">
        <v>69.72</v>
      </c>
      <c r="OWW29" s="170">
        <f>ROUNDDOWN(OWV29*($I$10+1),2)</f>
        <v>352.08</v>
      </c>
      <c r="OWX29" s="170">
        <f>OWU29*OWW29</f>
        <v>704.16</v>
      </c>
      <c r="OWY29" s="170" t="s">
        <v>151</v>
      </c>
      <c r="OWZ29" s="170" t="s">
        <v>152</v>
      </c>
      <c r="OXA29" s="170" t="s">
        <v>153</v>
      </c>
      <c r="OXB29" s="170" t="s">
        <v>150</v>
      </c>
      <c r="OXC29" s="170">
        <v>2</v>
      </c>
      <c r="OXD29" s="170">
        <v>69.72</v>
      </c>
      <c r="OXE29" s="170">
        <f>ROUNDDOWN(OXD29*($I$10+1),2)</f>
        <v>352.08</v>
      </c>
      <c r="OXF29" s="170">
        <f>OXC29*OXE29</f>
        <v>704.16</v>
      </c>
      <c r="OXG29" s="170" t="s">
        <v>151</v>
      </c>
      <c r="OXH29" s="170" t="s">
        <v>152</v>
      </c>
      <c r="OXI29" s="170" t="s">
        <v>153</v>
      </c>
      <c r="OXJ29" s="170" t="s">
        <v>150</v>
      </c>
      <c r="OXK29" s="170">
        <v>2</v>
      </c>
      <c r="OXL29" s="170">
        <v>69.72</v>
      </c>
      <c r="OXM29" s="170">
        <f>ROUNDDOWN(OXL29*($I$10+1),2)</f>
        <v>352.08</v>
      </c>
      <c r="OXN29" s="170">
        <f>OXK29*OXM29</f>
        <v>704.16</v>
      </c>
      <c r="OXO29" s="170" t="s">
        <v>151</v>
      </c>
      <c r="OXP29" s="170" t="s">
        <v>152</v>
      </c>
      <c r="OXQ29" s="170" t="s">
        <v>153</v>
      </c>
      <c r="OXR29" s="170" t="s">
        <v>150</v>
      </c>
      <c r="OXS29" s="170">
        <v>2</v>
      </c>
      <c r="OXT29" s="170">
        <v>69.72</v>
      </c>
      <c r="OXU29" s="170">
        <f>ROUNDDOWN(OXT29*($I$10+1),2)</f>
        <v>352.08</v>
      </c>
      <c r="OXV29" s="170">
        <f>OXS29*OXU29</f>
        <v>704.16</v>
      </c>
      <c r="OXW29" s="170" t="s">
        <v>151</v>
      </c>
      <c r="OXX29" s="170" t="s">
        <v>152</v>
      </c>
      <c r="OXY29" s="170" t="s">
        <v>153</v>
      </c>
      <c r="OXZ29" s="170" t="s">
        <v>150</v>
      </c>
      <c r="OYA29" s="170">
        <v>2</v>
      </c>
      <c r="OYB29" s="170">
        <v>69.72</v>
      </c>
      <c r="OYC29" s="170">
        <f>ROUNDDOWN(OYB29*($I$10+1),2)</f>
        <v>352.08</v>
      </c>
      <c r="OYD29" s="170">
        <f>OYA29*OYC29</f>
        <v>704.16</v>
      </c>
      <c r="OYE29" s="170" t="s">
        <v>151</v>
      </c>
      <c r="OYF29" s="170" t="s">
        <v>152</v>
      </c>
      <c r="OYG29" s="170" t="s">
        <v>153</v>
      </c>
      <c r="OYH29" s="170" t="s">
        <v>150</v>
      </c>
      <c r="OYI29" s="170">
        <v>2</v>
      </c>
      <c r="OYJ29" s="170">
        <v>69.72</v>
      </c>
      <c r="OYK29" s="170">
        <f>ROUNDDOWN(OYJ29*($I$10+1),2)</f>
        <v>352.08</v>
      </c>
      <c r="OYL29" s="170">
        <f>OYI29*OYK29</f>
        <v>704.16</v>
      </c>
      <c r="OYM29" s="170" t="s">
        <v>151</v>
      </c>
      <c r="OYN29" s="170" t="s">
        <v>152</v>
      </c>
      <c r="OYO29" s="170" t="s">
        <v>153</v>
      </c>
      <c r="OYP29" s="170" t="s">
        <v>150</v>
      </c>
      <c r="OYQ29" s="170">
        <v>2</v>
      </c>
      <c r="OYR29" s="170">
        <v>69.72</v>
      </c>
      <c r="OYS29" s="170">
        <f>ROUNDDOWN(OYR29*($I$10+1),2)</f>
        <v>352.08</v>
      </c>
      <c r="OYT29" s="170">
        <f>OYQ29*OYS29</f>
        <v>704.16</v>
      </c>
      <c r="OYU29" s="170" t="s">
        <v>151</v>
      </c>
      <c r="OYV29" s="170" t="s">
        <v>152</v>
      </c>
      <c r="OYW29" s="170" t="s">
        <v>153</v>
      </c>
      <c r="OYX29" s="170" t="s">
        <v>150</v>
      </c>
      <c r="OYY29" s="170">
        <v>2</v>
      </c>
      <c r="OYZ29" s="170">
        <v>69.72</v>
      </c>
      <c r="OZA29" s="170">
        <f>ROUNDDOWN(OYZ29*($I$10+1),2)</f>
        <v>352.08</v>
      </c>
      <c r="OZB29" s="170">
        <f>OYY29*OZA29</f>
        <v>704.16</v>
      </c>
      <c r="OZC29" s="170" t="s">
        <v>151</v>
      </c>
      <c r="OZD29" s="170" t="s">
        <v>152</v>
      </c>
      <c r="OZE29" s="170" t="s">
        <v>153</v>
      </c>
      <c r="OZF29" s="170" t="s">
        <v>150</v>
      </c>
      <c r="OZG29" s="170">
        <v>2</v>
      </c>
      <c r="OZH29" s="170">
        <v>69.72</v>
      </c>
      <c r="OZI29" s="170">
        <f>ROUNDDOWN(OZH29*($I$10+1),2)</f>
        <v>352.08</v>
      </c>
      <c r="OZJ29" s="170">
        <f>OZG29*OZI29</f>
        <v>704.16</v>
      </c>
      <c r="OZK29" s="170" t="s">
        <v>151</v>
      </c>
      <c r="OZL29" s="170" t="s">
        <v>152</v>
      </c>
      <c r="OZM29" s="170" t="s">
        <v>153</v>
      </c>
      <c r="OZN29" s="170" t="s">
        <v>150</v>
      </c>
      <c r="OZO29" s="170">
        <v>2</v>
      </c>
      <c r="OZP29" s="170">
        <v>69.72</v>
      </c>
      <c r="OZQ29" s="170">
        <f>ROUNDDOWN(OZP29*($I$10+1),2)</f>
        <v>352.08</v>
      </c>
      <c r="OZR29" s="170">
        <f>OZO29*OZQ29</f>
        <v>704.16</v>
      </c>
      <c r="OZS29" s="170" t="s">
        <v>151</v>
      </c>
      <c r="OZT29" s="170" t="s">
        <v>152</v>
      </c>
      <c r="OZU29" s="170" t="s">
        <v>153</v>
      </c>
      <c r="OZV29" s="170" t="s">
        <v>150</v>
      </c>
      <c r="OZW29" s="170">
        <v>2</v>
      </c>
      <c r="OZX29" s="170">
        <v>69.72</v>
      </c>
      <c r="OZY29" s="170">
        <f>ROUNDDOWN(OZX29*($I$10+1),2)</f>
        <v>352.08</v>
      </c>
      <c r="OZZ29" s="170">
        <f>OZW29*OZY29</f>
        <v>704.16</v>
      </c>
      <c r="PAA29" s="170" t="s">
        <v>151</v>
      </c>
      <c r="PAB29" s="170" t="s">
        <v>152</v>
      </c>
      <c r="PAC29" s="170" t="s">
        <v>153</v>
      </c>
      <c r="PAD29" s="170" t="s">
        <v>150</v>
      </c>
      <c r="PAE29" s="170">
        <v>2</v>
      </c>
      <c r="PAF29" s="170">
        <v>69.72</v>
      </c>
      <c r="PAG29" s="170">
        <f>ROUNDDOWN(PAF29*($I$10+1),2)</f>
        <v>352.08</v>
      </c>
      <c r="PAH29" s="170">
        <f>PAE29*PAG29</f>
        <v>704.16</v>
      </c>
      <c r="PAI29" s="170" t="s">
        <v>151</v>
      </c>
      <c r="PAJ29" s="170" t="s">
        <v>152</v>
      </c>
      <c r="PAK29" s="170" t="s">
        <v>153</v>
      </c>
      <c r="PAL29" s="170" t="s">
        <v>150</v>
      </c>
      <c r="PAM29" s="170">
        <v>2</v>
      </c>
      <c r="PAN29" s="170">
        <v>69.72</v>
      </c>
      <c r="PAO29" s="170">
        <f>ROUNDDOWN(PAN29*($I$10+1),2)</f>
        <v>352.08</v>
      </c>
      <c r="PAP29" s="170">
        <f>PAM29*PAO29</f>
        <v>704.16</v>
      </c>
      <c r="PAQ29" s="170" t="s">
        <v>151</v>
      </c>
      <c r="PAR29" s="170" t="s">
        <v>152</v>
      </c>
      <c r="PAS29" s="170" t="s">
        <v>153</v>
      </c>
      <c r="PAT29" s="170" t="s">
        <v>150</v>
      </c>
      <c r="PAU29" s="170">
        <v>2</v>
      </c>
      <c r="PAV29" s="170">
        <v>69.72</v>
      </c>
      <c r="PAW29" s="170">
        <f>ROUNDDOWN(PAV29*($I$10+1),2)</f>
        <v>352.08</v>
      </c>
      <c r="PAX29" s="170">
        <f>PAU29*PAW29</f>
        <v>704.16</v>
      </c>
      <c r="PAY29" s="170" t="s">
        <v>151</v>
      </c>
      <c r="PAZ29" s="170" t="s">
        <v>152</v>
      </c>
      <c r="PBA29" s="170" t="s">
        <v>153</v>
      </c>
      <c r="PBB29" s="170" t="s">
        <v>150</v>
      </c>
      <c r="PBC29" s="170">
        <v>2</v>
      </c>
      <c r="PBD29" s="170">
        <v>69.72</v>
      </c>
      <c r="PBE29" s="170">
        <f>ROUNDDOWN(PBD29*($I$10+1),2)</f>
        <v>352.08</v>
      </c>
      <c r="PBF29" s="170">
        <f>PBC29*PBE29</f>
        <v>704.16</v>
      </c>
      <c r="PBG29" s="170" t="s">
        <v>151</v>
      </c>
      <c r="PBH29" s="170" t="s">
        <v>152</v>
      </c>
      <c r="PBI29" s="170" t="s">
        <v>153</v>
      </c>
      <c r="PBJ29" s="170" t="s">
        <v>150</v>
      </c>
      <c r="PBK29" s="170">
        <v>2</v>
      </c>
      <c r="PBL29" s="170">
        <v>69.72</v>
      </c>
      <c r="PBM29" s="170">
        <f>ROUNDDOWN(PBL29*($I$10+1),2)</f>
        <v>352.08</v>
      </c>
      <c r="PBN29" s="170">
        <f>PBK29*PBM29</f>
        <v>704.16</v>
      </c>
      <c r="PBO29" s="170" t="s">
        <v>151</v>
      </c>
      <c r="PBP29" s="170" t="s">
        <v>152</v>
      </c>
      <c r="PBQ29" s="170" t="s">
        <v>153</v>
      </c>
      <c r="PBR29" s="170" t="s">
        <v>150</v>
      </c>
      <c r="PBS29" s="170">
        <v>2</v>
      </c>
      <c r="PBT29" s="170">
        <v>69.72</v>
      </c>
      <c r="PBU29" s="170">
        <f>ROUNDDOWN(PBT29*($I$10+1),2)</f>
        <v>352.08</v>
      </c>
      <c r="PBV29" s="170">
        <f>PBS29*PBU29</f>
        <v>704.16</v>
      </c>
      <c r="PBW29" s="170" t="s">
        <v>151</v>
      </c>
      <c r="PBX29" s="170" t="s">
        <v>152</v>
      </c>
      <c r="PBY29" s="170" t="s">
        <v>153</v>
      </c>
      <c r="PBZ29" s="170" t="s">
        <v>150</v>
      </c>
      <c r="PCA29" s="170">
        <v>2</v>
      </c>
      <c r="PCB29" s="170">
        <v>69.72</v>
      </c>
      <c r="PCC29" s="170">
        <f>ROUNDDOWN(PCB29*($I$10+1),2)</f>
        <v>352.08</v>
      </c>
      <c r="PCD29" s="170">
        <f>PCA29*PCC29</f>
        <v>704.16</v>
      </c>
      <c r="PCE29" s="170" t="s">
        <v>151</v>
      </c>
      <c r="PCF29" s="170" t="s">
        <v>152</v>
      </c>
      <c r="PCG29" s="170" t="s">
        <v>153</v>
      </c>
      <c r="PCH29" s="170" t="s">
        <v>150</v>
      </c>
      <c r="PCI29" s="170">
        <v>2</v>
      </c>
      <c r="PCJ29" s="170">
        <v>69.72</v>
      </c>
      <c r="PCK29" s="170">
        <f>ROUNDDOWN(PCJ29*($I$10+1),2)</f>
        <v>352.08</v>
      </c>
      <c r="PCL29" s="170">
        <f>PCI29*PCK29</f>
        <v>704.16</v>
      </c>
      <c r="PCM29" s="170" t="s">
        <v>151</v>
      </c>
      <c r="PCN29" s="170" t="s">
        <v>152</v>
      </c>
      <c r="PCO29" s="170" t="s">
        <v>153</v>
      </c>
      <c r="PCP29" s="170" t="s">
        <v>150</v>
      </c>
      <c r="PCQ29" s="170">
        <v>2</v>
      </c>
      <c r="PCR29" s="170">
        <v>69.72</v>
      </c>
      <c r="PCS29" s="170">
        <f>ROUNDDOWN(PCR29*($I$10+1),2)</f>
        <v>352.08</v>
      </c>
      <c r="PCT29" s="170">
        <f>PCQ29*PCS29</f>
        <v>704.16</v>
      </c>
      <c r="PCU29" s="170" t="s">
        <v>151</v>
      </c>
      <c r="PCV29" s="170" t="s">
        <v>152</v>
      </c>
      <c r="PCW29" s="170" t="s">
        <v>153</v>
      </c>
      <c r="PCX29" s="170" t="s">
        <v>150</v>
      </c>
      <c r="PCY29" s="170">
        <v>2</v>
      </c>
      <c r="PCZ29" s="170">
        <v>69.72</v>
      </c>
      <c r="PDA29" s="170">
        <f>ROUNDDOWN(PCZ29*($I$10+1),2)</f>
        <v>352.08</v>
      </c>
      <c r="PDB29" s="170">
        <f>PCY29*PDA29</f>
        <v>704.16</v>
      </c>
      <c r="PDC29" s="170" t="s">
        <v>151</v>
      </c>
      <c r="PDD29" s="170" t="s">
        <v>152</v>
      </c>
      <c r="PDE29" s="170" t="s">
        <v>153</v>
      </c>
      <c r="PDF29" s="170" t="s">
        <v>150</v>
      </c>
      <c r="PDG29" s="170">
        <v>2</v>
      </c>
      <c r="PDH29" s="170">
        <v>69.72</v>
      </c>
      <c r="PDI29" s="170">
        <f>ROUNDDOWN(PDH29*($I$10+1),2)</f>
        <v>352.08</v>
      </c>
      <c r="PDJ29" s="170">
        <f>PDG29*PDI29</f>
        <v>704.16</v>
      </c>
      <c r="PDK29" s="170" t="s">
        <v>151</v>
      </c>
      <c r="PDL29" s="170" t="s">
        <v>152</v>
      </c>
      <c r="PDM29" s="170" t="s">
        <v>153</v>
      </c>
      <c r="PDN29" s="170" t="s">
        <v>150</v>
      </c>
      <c r="PDO29" s="170">
        <v>2</v>
      </c>
      <c r="PDP29" s="170">
        <v>69.72</v>
      </c>
      <c r="PDQ29" s="170">
        <f>ROUNDDOWN(PDP29*($I$10+1),2)</f>
        <v>352.08</v>
      </c>
      <c r="PDR29" s="170">
        <f>PDO29*PDQ29</f>
        <v>704.16</v>
      </c>
      <c r="PDS29" s="170" t="s">
        <v>151</v>
      </c>
      <c r="PDT29" s="170" t="s">
        <v>152</v>
      </c>
      <c r="PDU29" s="170" t="s">
        <v>153</v>
      </c>
      <c r="PDV29" s="170" t="s">
        <v>150</v>
      </c>
      <c r="PDW29" s="170">
        <v>2</v>
      </c>
      <c r="PDX29" s="170">
        <v>69.72</v>
      </c>
      <c r="PDY29" s="170">
        <f>ROUNDDOWN(PDX29*($I$10+1),2)</f>
        <v>352.08</v>
      </c>
      <c r="PDZ29" s="170">
        <f>PDW29*PDY29</f>
        <v>704.16</v>
      </c>
      <c r="PEA29" s="170" t="s">
        <v>151</v>
      </c>
      <c r="PEB29" s="170" t="s">
        <v>152</v>
      </c>
      <c r="PEC29" s="170" t="s">
        <v>153</v>
      </c>
      <c r="PED29" s="170" t="s">
        <v>150</v>
      </c>
      <c r="PEE29" s="170">
        <v>2</v>
      </c>
      <c r="PEF29" s="170">
        <v>69.72</v>
      </c>
      <c r="PEG29" s="170">
        <f>ROUNDDOWN(PEF29*($I$10+1),2)</f>
        <v>352.08</v>
      </c>
      <c r="PEH29" s="170">
        <f>PEE29*PEG29</f>
        <v>704.16</v>
      </c>
      <c r="PEI29" s="170" t="s">
        <v>151</v>
      </c>
      <c r="PEJ29" s="170" t="s">
        <v>152</v>
      </c>
      <c r="PEK29" s="170" t="s">
        <v>153</v>
      </c>
      <c r="PEL29" s="170" t="s">
        <v>150</v>
      </c>
      <c r="PEM29" s="170">
        <v>2</v>
      </c>
      <c r="PEN29" s="170">
        <v>69.72</v>
      </c>
      <c r="PEO29" s="170">
        <f>ROUNDDOWN(PEN29*($I$10+1),2)</f>
        <v>352.08</v>
      </c>
      <c r="PEP29" s="170">
        <f>PEM29*PEO29</f>
        <v>704.16</v>
      </c>
      <c r="PEQ29" s="170" t="s">
        <v>151</v>
      </c>
      <c r="PER29" s="170" t="s">
        <v>152</v>
      </c>
      <c r="PES29" s="170" t="s">
        <v>153</v>
      </c>
      <c r="PET29" s="170" t="s">
        <v>150</v>
      </c>
      <c r="PEU29" s="170">
        <v>2</v>
      </c>
      <c r="PEV29" s="170">
        <v>69.72</v>
      </c>
      <c r="PEW29" s="170">
        <f>ROUNDDOWN(PEV29*($I$10+1),2)</f>
        <v>352.08</v>
      </c>
      <c r="PEX29" s="170">
        <f>PEU29*PEW29</f>
        <v>704.16</v>
      </c>
      <c r="PEY29" s="170" t="s">
        <v>151</v>
      </c>
      <c r="PEZ29" s="170" t="s">
        <v>152</v>
      </c>
      <c r="PFA29" s="170" t="s">
        <v>153</v>
      </c>
      <c r="PFB29" s="170" t="s">
        <v>150</v>
      </c>
      <c r="PFC29" s="170">
        <v>2</v>
      </c>
      <c r="PFD29" s="170">
        <v>69.72</v>
      </c>
      <c r="PFE29" s="170">
        <f>ROUNDDOWN(PFD29*($I$10+1),2)</f>
        <v>352.08</v>
      </c>
      <c r="PFF29" s="170">
        <f>PFC29*PFE29</f>
        <v>704.16</v>
      </c>
      <c r="PFG29" s="170" t="s">
        <v>151</v>
      </c>
      <c r="PFH29" s="170" t="s">
        <v>152</v>
      </c>
      <c r="PFI29" s="170" t="s">
        <v>153</v>
      </c>
      <c r="PFJ29" s="170" t="s">
        <v>150</v>
      </c>
      <c r="PFK29" s="170">
        <v>2</v>
      </c>
      <c r="PFL29" s="170">
        <v>69.72</v>
      </c>
      <c r="PFM29" s="170">
        <f>ROUNDDOWN(PFL29*($I$10+1),2)</f>
        <v>352.08</v>
      </c>
      <c r="PFN29" s="170">
        <f>PFK29*PFM29</f>
        <v>704.16</v>
      </c>
      <c r="PFO29" s="170" t="s">
        <v>151</v>
      </c>
      <c r="PFP29" s="170" t="s">
        <v>152</v>
      </c>
      <c r="PFQ29" s="170" t="s">
        <v>153</v>
      </c>
      <c r="PFR29" s="170" t="s">
        <v>150</v>
      </c>
      <c r="PFS29" s="170">
        <v>2</v>
      </c>
      <c r="PFT29" s="170">
        <v>69.72</v>
      </c>
      <c r="PFU29" s="170">
        <f>ROUNDDOWN(PFT29*($I$10+1),2)</f>
        <v>352.08</v>
      </c>
      <c r="PFV29" s="170">
        <f>PFS29*PFU29</f>
        <v>704.16</v>
      </c>
      <c r="PFW29" s="170" t="s">
        <v>151</v>
      </c>
      <c r="PFX29" s="170" t="s">
        <v>152</v>
      </c>
      <c r="PFY29" s="170" t="s">
        <v>153</v>
      </c>
      <c r="PFZ29" s="170" t="s">
        <v>150</v>
      </c>
      <c r="PGA29" s="170">
        <v>2</v>
      </c>
      <c r="PGB29" s="170">
        <v>69.72</v>
      </c>
      <c r="PGC29" s="170">
        <f>ROUNDDOWN(PGB29*($I$10+1),2)</f>
        <v>352.08</v>
      </c>
      <c r="PGD29" s="170">
        <f>PGA29*PGC29</f>
        <v>704.16</v>
      </c>
      <c r="PGE29" s="170" t="s">
        <v>151</v>
      </c>
      <c r="PGF29" s="170" t="s">
        <v>152</v>
      </c>
      <c r="PGG29" s="170" t="s">
        <v>153</v>
      </c>
      <c r="PGH29" s="170" t="s">
        <v>150</v>
      </c>
      <c r="PGI29" s="170">
        <v>2</v>
      </c>
      <c r="PGJ29" s="170">
        <v>69.72</v>
      </c>
      <c r="PGK29" s="170">
        <f>ROUNDDOWN(PGJ29*($I$10+1),2)</f>
        <v>352.08</v>
      </c>
      <c r="PGL29" s="170">
        <f>PGI29*PGK29</f>
        <v>704.16</v>
      </c>
      <c r="PGM29" s="170" t="s">
        <v>151</v>
      </c>
      <c r="PGN29" s="170" t="s">
        <v>152</v>
      </c>
      <c r="PGO29" s="170" t="s">
        <v>153</v>
      </c>
      <c r="PGP29" s="170" t="s">
        <v>150</v>
      </c>
      <c r="PGQ29" s="170">
        <v>2</v>
      </c>
      <c r="PGR29" s="170">
        <v>69.72</v>
      </c>
      <c r="PGS29" s="170">
        <f>ROUNDDOWN(PGR29*($I$10+1),2)</f>
        <v>352.08</v>
      </c>
      <c r="PGT29" s="170">
        <f>PGQ29*PGS29</f>
        <v>704.16</v>
      </c>
      <c r="PGU29" s="170" t="s">
        <v>151</v>
      </c>
      <c r="PGV29" s="170" t="s">
        <v>152</v>
      </c>
      <c r="PGW29" s="170" t="s">
        <v>153</v>
      </c>
      <c r="PGX29" s="170" t="s">
        <v>150</v>
      </c>
      <c r="PGY29" s="170">
        <v>2</v>
      </c>
      <c r="PGZ29" s="170">
        <v>69.72</v>
      </c>
      <c r="PHA29" s="170">
        <f>ROUNDDOWN(PGZ29*($I$10+1),2)</f>
        <v>352.08</v>
      </c>
      <c r="PHB29" s="170">
        <f>PGY29*PHA29</f>
        <v>704.16</v>
      </c>
      <c r="PHC29" s="170" t="s">
        <v>151</v>
      </c>
      <c r="PHD29" s="170" t="s">
        <v>152</v>
      </c>
      <c r="PHE29" s="170" t="s">
        <v>153</v>
      </c>
      <c r="PHF29" s="170" t="s">
        <v>150</v>
      </c>
      <c r="PHG29" s="170">
        <v>2</v>
      </c>
      <c r="PHH29" s="170">
        <v>69.72</v>
      </c>
      <c r="PHI29" s="170">
        <f>ROUNDDOWN(PHH29*($I$10+1),2)</f>
        <v>352.08</v>
      </c>
      <c r="PHJ29" s="170">
        <f>PHG29*PHI29</f>
        <v>704.16</v>
      </c>
      <c r="PHK29" s="170" t="s">
        <v>151</v>
      </c>
      <c r="PHL29" s="170" t="s">
        <v>152</v>
      </c>
      <c r="PHM29" s="170" t="s">
        <v>153</v>
      </c>
      <c r="PHN29" s="170" t="s">
        <v>150</v>
      </c>
      <c r="PHO29" s="170">
        <v>2</v>
      </c>
      <c r="PHP29" s="170">
        <v>69.72</v>
      </c>
      <c r="PHQ29" s="170">
        <f>ROUNDDOWN(PHP29*($I$10+1),2)</f>
        <v>352.08</v>
      </c>
      <c r="PHR29" s="170">
        <f>PHO29*PHQ29</f>
        <v>704.16</v>
      </c>
      <c r="PHS29" s="170" t="s">
        <v>151</v>
      </c>
      <c r="PHT29" s="170" t="s">
        <v>152</v>
      </c>
      <c r="PHU29" s="170" t="s">
        <v>153</v>
      </c>
      <c r="PHV29" s="170" t="s">
        <v>150</v>
      </c>
      <c r="PHW29" s="170">
        <v>2</v>
      </c>
      <c r="PHX29" s="170">
        <v>69.72</v>
      </c>
      <c r="PHY29" s="170">
        <f>ROUNDDOWN(PHX29*($I$10+1),2)</f>
        <v>352.08</v>
      </c>
      <c r="PHZ29" s="170">
        <f>PHW29*PHY29</f>
        <v>704.16</v>
      </c>
      <c r="PIA29" s="170" t="s">
        <v>151</v>
      </c>
      <c r="PIB29" s="170" t="s">
        <v>152</v>
      </c>
      <c r="PIC29" s="170" t="s">
        <v>153</v>
      </c>
      <c r="PID29" s="170" t="s">
        <v>150</v>
      </c>
      <c r="PIE29" s="170">
        <v>2</v>
      </c>
      <c r="PIF29" s="170">
        <v>69.72</v>
      </c>
      <c r="PIG29" s="170">
        <f>ROUNDDOWN(PIF29*($I$10+1),2)</f>
        <v>352.08</v>
      </c>
      <c r="PIH29" s="170">
        <f>PIE29*PIG29</f>
        <v>704.16</v>
      </c>
      <c r="PII29" s="170" t="s">
        <v>151</v>
      </c>
      <c r="PIJ29" s="170" t="s">
        <v>152</v>
      </c>
      <c r="PIK29" s="170" t="s">
        <v>153</v>
      </c>
      <c r="PIL29" s="170" t="s">
        <v>150</v>
      </c>
      <c r="PIM29" s="170">
        <v>2</v>
      </c>
      <c r="PIN29" s="170">
        <v>69.72</v>
      </c>
      <c r="PIO29" s="170">
        <f>ROUNDDOWN(PIN29*($I$10+1),2)</f>
        <v>352.08</v>
      </c>
      <c r="PIP29" s="170">
        <f>PIM29*PIO29</f>
        <v>704.16</v>
      </c>
      <c r="PIQ29" s="170" t="s">
        <v>151</v>
      </c>
      <c r="PIR29" s="170" t="s">
        <v>152</v>
      </c>
      <c r="PIS29" s="170" t="s">
        <v>153</v>
      </c>
      <c r="PIT29" s="170" t="s">
        <v>150</v>
      </c>
      <c r="PIU29" s="170">
        <v>2</v>
      </c>
      <c r="PIV29" s="170">
        <v>69.72</v>
      </c>
      <c r="PIW29" s="170">
        <f>ROUNDDOWN(PIV29*($I$10+1),2)</f>
        <v>352.08</v>
      </c>
      <c r="PIX29" s="170">
        <f>PIU29*PIW29</f>
        <v>704.16</v>
      </c>
      <c r="PIY29" s="170" t="s">
        <v>151</v>
      </c>
      <c r="PIZ29" s="170" t="s">
        <v>152</v>
      </c>
      <c r="PJA29" s="170" t="s">
        <v>153</v>
      </c>
      <c r="PJB29" s="170" t="s">
        <v>150</v>
      </c>
      <c r="PJC29" s="170">
        <v>2</v>
      </c>
      <c r="PJD29" s="170">
        <v>69.72</v>
      </c>
      <c r="PJE29" s="170">
        <f>ROUNDDOWN(PJD29*($I$10+1),2)</f>
        <v>352.08</v>
      </c>
      <c r="PJF29" s="170">
        <f>PJC29*PJE29</f>
        <v>704.16</v>
      </c>
      <c r="PJG29" s="170" t="s">
        <v>151</v>
      </c>
      <c r="PJH29" s="170" t="s">
        <v>152</v>
      </c>
      <c r="PJI29" s="170" t="s">
        <v>153</v>
      </c>
      <c r="PJJ29" s="170" t="s">
        <v>150</v>
      </c>
      <c r="PJK29" s="170">
        <v>2</v>
      </c>
      <c r="PJL29" s="170">
        <v>69.72</v>
      </c>
      <c r="PJM29" s="170">
        <f>ROUNDDOWN(PJL29*($I$10+1),2)</f>
        <v>352.08</v>
      </c>
      <c r="PJN29" s="170">
        <f>PJK29*PJM29</f>
        <v>704.16</v>
      </c>
      <c r="PJO29" s="170" t="s">
        <v>151</v>
      </c>
      <c r="PJP29" s="170" t="s">
        <v>152</v>
      </c>
      <c r="PJQ29" s="170" t="s">
        <v>153</v>
      </c>
      <c r="PJR29" s="170" t="s">
        <v>150</v>
      </c>
      <c r="PJS29" s="170">
        <v>2</v>
      </c>
      <c r="PJT29" s="170">
        <v>69.72</v>
      </c>
      <c r="PJU29" s="170">
        <f>ROUNDDOWN(PJT29*($I$10+1),2)</f>
        <v>352.08</v>
      </c>
      <c r="PJV29" s="170">
        <f>PJS29*PJU29</f>
        <v>704.16</v>
      </c>
      <c r="PJW29" s="170" t="s">
        <v>151</v>
      </c>
      <c r="PJX29" s="170" t="s">
        <v>152</v>
      </c>
      <c r="PJY29" s="170" t="s">
        <v>153</v>
      </c>
      <c r="PJZ29" s="170" t="s">
        <v>150</v>
      </c>
      <c r="PKA29" s="170">
        <v>2</v>
      </c>
      <c r="PKB29" s="170">
        <v>69.72</v>
      </c>
      <c r="PKC29" s="170">
        <f>ROUNDDOWN(PKB29*($I$10+1),2)</f>
        <v>352.08</v>
      </c>
      <c r="PKD29" s="170">
        <f>PKA29*PKC29</f>
        <v>704.16</v>
      </c>
      <c r="PKE29" s="170" t="s">
        <v>151</v>
      </c>
      <c r="PKF29" s="170" t="s">
        <v>152</v>
      </c>
      <c r="PKG29" s="170" t="s">
        <v>153</v>
      </c>
      <c r="PKH29" s="170" t="s">
        <v>150</v>
      </c>
      <c r="PKI29" s="170">
        <v>2</v>
      </c>
      <c r="PKJ29" s="170">
        <v>69.72</v>
      </c>
      <c r="PKK29" s="170">
        <f>ROUNDDOWN(PKJ29*($I$10+1),2)</f>
        <v>352.08</v>
      </c>
      <c r="PKL29" s="170">
        <f>PKI29*PKK29</f>
        <v>704.16</v>
      </c>
      <c r="PKM29" s="170" t="s">
        <v>151</v>
      </c>
      <c r="PKN29" s="170" t="s">
        <v>152</v>
      </c>
      <c r="PKO29" s="170" t="s">
        <v>153</v>
      </c>
      <c r="PKP29" s="170" t="s">
        <v>150</v>
      </c>
      <c r="PKQ29" s="170">
        <v>2</v>
      </c>
      <c r="PKR29" s="170">
        <v>69.72</v>
      </c>
      <c r="PKS29" s="170">
        <f>ROUNDDOWN(PKR29*($I$10+1),2)</f>
        <v>352.08</v>
      </c>
      <c r="PKT29" s="170">
        <f>PKQ29*PKS29</f>
        <v>704.16</v>
      </c>
      <c r="PKU29" s="170" t="s">
        <v>151</v>
      </c>
      <c r="PKV29" s="170" t="s">
        <v>152</v>
      </c>
      <c r="PKW29" s="170" t="s">
        <v>153</v>
      </c>
      <c r="PKX29" s="170" t="s">
        <v>150</v>
      </c>
      <c r="PKY29" s="170">
        <v>2</v>
      </c>
      <c r="PKZ29" s="170">
        <v>69.72</v>
      </c>
      <c r="PLA29" s="170">
        <f>ROUNDDOWN(PKZ29*($I$10+1),2)</f>
        <v>352.08</v>
      </c>
      <c r="PLB29" s="170">
        <f>PKY29*PLA29</f>
        <v>704.16</v>
      </c>
      <c r="PLC29" s="170" t="s">
        <v>151</v>
      </c>
      <c r="PLD29" s="170" t="s">
        <v>152</v>
      </c>
      <c r="PLE29" s="170" t="s">
        <v>153</v>
      </c>
      <c r="PLF29" s="170" t="s">
        <v>150</v>
      </c>
      <c r="PLG29" s="170">
        <v>2</v>
      </c>
      <c r="PLH29" s="170">
        <v>69.72</v>
      </c>
      <c r="PLI29" s="170">
        <f>ROUNDDOWN(PLH29*($I$10+1),2)</f>
        <v>352.08</v>
      </c>
      <c r="PLJ29" s="170">
        <f>PLG29*PLI29</f>
        <v>704.16</v>
      </c>
      <c r="PLK29" s="170" t="s">
        <v>151</v>
      </c>
      <c r="PLL29" s="170" t="s">
        <v>152</v>
      </c>
      <c r="PLM29" s="170" t="s">
        <v>153</v>
      </c>
      <c r="PLN29" s="170" t="s">
        <v>150</v>
      </c>
      <c r="PLO29" s="170">
        <v>2</v>
      </c>
      <c r="PLP29" s="170">
        <v>69.72</v>
      </c>
      <c r="PLQ29" s="170">
        <f>ROUNDDOWN(PLP29*($I$10+1),2)</f>
        <v>352.08</v>
      </c>
      <c r="PLR29" s="170">
        <f>PLO29*PLQ29</f>
        <v>704.16</v>
      </c>
      <c r="PLS29" s="170" t="s">
        <v>151</v>
      </c>
      <c r="PLT29" s="170" t="s">
        <v>152</v>
      </c>
      <c r="PLU29" s="170" t="s">
        <v>153</v>
      </c>
      <c r="PLV29" s="170" t="s">
        <v>150</v>
      </c>
      <c r="PLW29" s="170">
        <v>2</v>
      </c>
      <c r="PLX29" s="170">
        <v>69.72</v>
      </c>
      <c r="PLY29" s="170">
        <f>ROUNDDOWN(PLX29*($I$10+1),2)</f>
        <v>352.08</v>
      </c>
      <c r="PLZ29" s="170">
        <f>PLW29*PLY29</f>
        <v>704.16</v>
      </c>
      <c r="PMA29" s="170" t="s">
        <v>151</v>
      </c>
      <c r="PMB29" s="170" t="s">
        <v>152</v>
      </c>
      <c r="PMC29" s="170" t="s">
        <v>153</v>
      </c>
      <c r="PMD29" s="170" t="s">
        <v>150</v>
      </c>
      <c r="PME29" s="170">
        <v>2</v>
      </c>
      <c r="PMF29" s="170">
        <v>69.72</v>
      </c>
      <c r="PMG29" s="170">
        <f>ROUNDDOWN(PMF29*($I$10+1),2)</f>
        <v>352.08</v>
      </c>
      <c r="PMH29" s="170">
        <f>PME29*PMG29</f>
        <v>704.16</v>
      </c>
      <c r="PMI29" s="170" t="s">
        <v>151</v>
      </c>
      <c r="PMJ29" s="170" t="s">
        <v>152</v>
      </c>
      <c r="PMK29" s="170" t="s">
        <v>153</v>
      </c>
      <c r="PML29" s="170" t="s">
        <v>150</v>
      </c>
      <c r="PMM29" s="170">
        <v>2</v>
      </c>
      <c r="PMN29" s="170">
        <v>69.72</v>
      </c>
      <c r="PMO29" s="170">
        <f>ROUNDDOWN(PMN29*($I$10+1),2)</f>
        <v>352.08</v>
      </c>
      <c r="PMP29" s="170">
        <f>PMM29*PMO29</f>
        <v>704.16</v>
      </c>
      <c r="PMQ29" s="170" t="s">
        <v>151</v>
      </c>
      <c r="PMR29" s="170" t="s">
        <v>152</v>
      </c>
      <c r="PMS29" s="170" t="s">
        <v>153</v>
      </c>
      <c r="PMT29" s="170" t="s">
        <v>150</v>
      </c>
      <c r="PMU29" s="170">
        <v>2</v>
      </c>
      <c r="PMV29" s="170">
        <v>69.72</v>
      </c>
      <c r="PMW29" s="170">
        <f>ROUNDDOWN(PMV29*($I$10+1),2)</f>
        <v>352.08</v>
      </c>
      <c r="PMX29" s="170">
        <f>PMU29*PMW29</f>
        <v>704.16</v>
      </c>
      <c r="PMY29" s="170" t="s">
        <v>151</v>
      </c>
      <c r="PMZ29" s="170" t="s">
        <v>152</v>
      </c>
      <c r="PNA29" s="170" t="s">
        <v>153</v>
      </c>
      <c r="PNB29" s="170" t="s">
        <v>150</v>
      </c>
      <c r="PNC29" s="170">
        <v>2</v>
      </c>
      <c r="PND29" s="170">
        <v>69.72</v>
      </c>
      <c r="PNE29" s="170">
        <f>ROUNDDOWN(PND29*($I$10+1),2)</f>
        <v>352.08</v>
      </c>
      <c r="PNF29" s="170">
        <f>PNC29*PNE29</f>
        <v>704.16</v>
      </c>
      <c r="PNG29" s="170" t="s">
        <v>151</v>
      </c>
      <c r="PNH29" s="170" t="s">
        <v>152</v>
      </c>
      <c r="PNI29" s="170" t="s">
        <v>153</v>
      </c>
      <c r="PNJ29" s="170" t="s">
        <v>150</v>
      </c>
      <c r="PNK29" s="170">
        <v>2</v>
      </c>
      <c r="PNL29" s="170">
        <v>69.72</v>
      </c>
      <c r="PNM29" s="170">
        <f>ROUNDDOWN(PNL29*($I$10+1),2)</f>
        <v>352.08</v>
      </c>
      <c r="PNN29" s="170">
        <f>PNK29*PNM29</f>
        <v>704.16</v>
      </c>
      <c r="PNO29" s="170" t="s">
        <v>151</v>
      </c>
      <c r="PNP29" s="170" t="s">
        <v>152</v>
      </c>
      <c r="PNQ29" s="170" t="s">
        <v>153</v>
      </c>
      <c r="PNR29" s="170" t="s">
        <v>150</v>
      </c>
      <c r="PNS29" s="170">
        <v>2</v>
      </c>
      <c r="PNT29" s="170">
        <v>69.72</v>
      </c>
      <c r="PNU29" s="170">
        <f>ROUNDDOWN(PNT29*($I$10+1),2)</f>
        <v>352.08</v>
      </c>
      <c r="PNV29" s="170">
        <f>PNS29*PNU29</f>
        <v>704.16</v>
      </c>
      <c r="PNW29" s="170" t="s">
        <v>151</v>
      </c>
      <c r="PNX29" s="170" t="s">
        <v>152</v>
      </c>
      <c r="PNY29" s="170" t="s">
        <v>153</v>
      </c>
      <c r="PNZ29" s="170" t="s">
        <v>150</v>
      </c>
      <c r="POA29" s="170">
        <v>2</v>
      </c>
      <c r="POB29" s="170">
        <v>69.72</v>
      </c>
      <c r="POC29" s="170">
        <f>ROUNDDOWN(POB29*($I$10+1),2)</f>
        <v>352.08</v>
      </c>
      <c r="POD29" s="170">
        <f>POA29*POC29</f>
        <v>704.16</v>
      </c>
      <c r="POE29" s="170" t="s">
        <v>151</v>
      </c>
      <c r="POF29" s="170" t="s">
        <v>152</v>
      </c>
      <c r="POG29" s="170" t="s">
        <v>153</v>
      </c>
      <c r="POH29" s="170" t="s">
        <v>150</v>
      </c>
      <c r="POI29" s="170">
        <v>2</v>
      </c>
      <c r="POJ29" s="170">
        <v>69.72</v>
      </c>
      <c r="POK29" s="170">
        <f>ROUNDDOWN(POJ29*($I$10+1),2)</f>
        <v>352.08</v>
      </c>
      <c r="POL29" s="170">
        <f>POI29*POK29</f>
        <v>704.16</v>
      </c>
      <c r="POM29" s="170" t="s">
        <v>151</v>
      </c>
      <c r="PON29" s="170" t="s">
        <v>152</v>
      </c>
      <c r="POO29" s="170" t="s">
        <v>153</v>
      </c>
      <c r="POP29" s="170" t="s">
        <v>150</v>
      </c>
      <c r="POQ29" s="170">
        <v>2</v>
      </c>
      <c r="POR29" s="170">
        <v>69.72</v>
      </c>
      <c r="POS29" s="170">
        <f>ROUNDDOWN(POR29*($I$10+1),2)</f>
        <v>352.08</v>
      </c>
      <c r="POT29" s="170">
        <f>POQ29*POS29</f>
        <v>704.16</v>
      </c>
      <c r="POU29" s="170" t="s">
        <v>151</v>
      </c>
      <c r="POV29" s="170" t="s">
        <v>152</v>
      </c>
      <c r="POW29" s="170" t="s">
        <v>153</v>
      </c>
      <c r="POX29" s="170" t="s">
        <v>150</v>
      </c>
      <c r="POY29" s="170">
        <v>2</v>
      </c>
      <c r="POZ29" s="170">
        <v>69.72</v>
      </c>
      <c r="PPA29" s="170">
        <f>ROUNDDOWN(POZ29*($I$10+1),2)</f>
        <v>352.08</v>
      </c>
      <c r="PPB29" s="170">
        <f>POY29*PPA29</f>
        <v>704.16</v>
      </c>
      <c r="PPC29" s="170" t="s">
        <v>151</v>
      </c>
      <c r="PPD29" s="170" t="s">
        <v>152</v>
      </c>
      <c r="PPE29" s="170" t="s">
        <v>153</v>
      </c>
      <c r="PPF29" s="170" t="s">
        <v>150</v>
      </c>
      <c r="PPG29" s="170">
        <v>2</v>
      </c>
      <c r="PPH29" s="170">
        <v>69.72</v>
      </c>
      <c r="PPI29" s="170">
        <f>ROUNDDOWN(PPH29*($I$10+1),2)</f>
        <v>352.08</v>
      </c>
      <c r="PPJ29" s="170">
        <f>PPG29*PPI29</f>
        <v>704.16</v>
      </c>
      <c r="PPK29" s="170" t="s">
        <v>151</v>
      </c>
      <c r="PPL29" s="170" t="s">
        <v>152</v>
      </c>
      <c r="PPM29" s="170" t="s">
        <v>153</v>
      </c>
      <c r="PPN29" s="170" t="s">
        <v>150</v>
      </c>
      <c r="PPO29" s="170">
        <v>2</v>
      </c>
      <c r="PPP29" s="170">
        <v>69.72</v>
      </c>
      <c r="PPQ29" s="170">
        <f>ROUNDDOWN(PPP29*($I$10+1),2)</f>
        <v>352.08</v>
      </c>
      <c r="PPR29" s="170">
        <f>PPO29*PPQ29</f>
        <v>704.16</v>
      </c>
      <c r="PPS29" s="170" t="s">
        <v>151</v>
      </c>
      <c r="PPT29" s="170" t="s">
        <v>152</v>
      </c>
      <c r="PPU29" s="170" t="s">
        <v>153</v>
      </c>
      <c r="PPV29" s="170" t="s">
        <v>150</v>
      </c>
      <c r="PPW29" s="170">
        <v>2</v>
      </c>
      <c r="PPX29" s="170">
        <v>69.72</v>
      </c>
      <c r="PPY29" s="170">
        <f>ROUNDDOWN(PPX29*($I$10+1),2)</f>
        <v>352.08</v>
      </c>
      <c r="PPZ29" s="170">
        <f>PPW29*PPY29</f>
        <v>704.16</v>
      </c>
      <c r="PQA29" s="170" t="s">
        <v>151</v>
      </c>
      <c r="PQB29" s="170" t="s">
        <v>152</v>
      </c>
      <c r="PQC29" s="170" t="s">
        <v>153</v>
      </c>
      <c r="PQD29" s="170" t="s">
        <v>150</v>
      </c>
      <c r="PQE29" s="170">
        <v>2</v>
      </c>
      <c r="PQF29" s="170">
        <v>69.72</v>
      </c>
      <c r="PQG29" s="170">
        <f>ROUNDDOWN(PQF29*($I$10+1),2)</f>
        <v>352.08</v>
      </c>
      <c r="PQH29" s="170">
        <f>PQE29*PQG29</f>
        <v>704.16</v>
      </c>
      <c r="PQI29" s="170" t="s">
        <v>151</v>
      </c>
      <c r="PQJ29" s="170" t="s">
        <v>152</v>
      </c>
      <c r="PQK29" s="170" t="s">
        <v>153</v>
      </c>
      <c r="PQL29" s="170" t="s">
        <v>150</v>
      </c>
      <c r="PQM29" s="170">
        <v>2</v>
      </c>
      <c r="PQN29" s="170">
        <v>69.72</v>
      </c>
      <c r="PQO29" s="170">
        <f>ROUNDDOWN(PQN29*($I$10+1),2)</f>
        <v>352.08</v>
      </c>
      <c r="PQP29" s="170">
        <f>PQM29*PQO29</f>
        <v>704.16</v>
      </c>
      <c r="PQQ29" s="170" t="s">
        <v>151</v>
      </c>
      <c r="PQR29" s="170" t="s">
        <v>152</v>
      </c>
      <c r="PQS29" s="170" t="s">
        <v>153</v>
      </c>
      <c r="PQT29" s="170" t="s">
        <v>150</v>
      </c>
      <c r="PQU29" s="170">
        <v>2</v>
      </c>
      <c r="PQV29" s="170">
        <v>69.72</v>
      </c>
      <c r="PQW29" s="170">
        <f>ROUNDDOWN(PQV29*($I$10+1),2)</f>
        <v>352.08</v>
      </c>
      <c r="PQX29" s="170">
        <f>PQU29*PQW29</f>
        <v>704.16</v>
      </c>
      <c r="PQY29" s="170" t="s">
        <v>151</v>
      </c>
      <c r="PQZ29" s="170" t="s">
        <v>152</v>
      </c>
      <c r="PRA29" s="170" t="s">
        <v>153</v>
      </c>
      <c r="PRB29" s="170" t="s">
        <v>150</v>
      </c>
      <c r="PRC29" s="170">
        <v>2</v>
      </c>
      <c r="PRD29" s="170">
        <v>69.72</v>
      </c>
      <c r="PRE29" s="170">
        <f>ROUNDDOWN(PRD29*($I$10+1),2)</f>
        <v>352.08</v>
      </c>
      <c r="PRF29" s="170">
        <f>PRC29*PRE29</f>
        <v>704.16</v>
      </c>
      <c r="PRG29" s="170" t="s">
        <v>151</v>
      </c>
      <c r="PRH29" s="170" t="s">
        <v>152</v>
      </c>
      <c r="PRI29" s="170" t="s">
        <v>153</v>
      </c>
      <c r="PRJ29" s="170" t="s">
        <v>150</v>
      </c>
      <c r="PRK29" s="170">
        <v>2</v>
      </c>
      <c r="PRL29" s="170">
        <v>69.72</v>
      </c>
      <c r="PRM29" s="170">
        <f>ROUNDDOWN(PRL29*($I$10+1),2)</f>
        <v>352.08</v>
      </c>
      <c r="PRN29" s="170">
        <f>PRK29*PRM29</f>
        <v>704.16</v>
      </c>
      <c r="PRO29" s="170" t="s">
        <v>151</v>
      </c>
      <c r="PRP29" s="170" t="s">
        <v>152</v>
      </c>
      <c r="PRQ29" s="170" t="s">
        <v>153</v>
      </c>
      <c r="PRR29" s="170" t="s">
        <v>150</v>
      </c>
      <c r="PRS29" s="170">
        <v>2</v>
      </c>
      <c r="PRT29" s="170">
        <v>69.72</v>
      </c>
      <c r="PRU29" s="170">
        <f>ROUNDDOWN(PRT29*($I$10+1),2)</f>
        <v>352.08</v>
      </c>
      <c r="PRV29" s="170">
        <f>PRS29*PRU29</f>
        <v>704.16</v>
      </c>
      <c r="PRW29" s="170" t="s">
        <v>151</v>
      </c>
      <c r="PRX29" s="170" t="s">
        <v>152</v>
      </c>
      <c r="PRY29" s="170" t="s">
        <v>153</v>
      </c>
      <c r="PRZ29" s="170" t="s">
        <v>150</v>
      </c>
      <c r="PSA29" s="170">
        <v>2</v>
      </c>
      <c r="PSB29" s="170">
        <v>69.72</v>
      </c>
      <c r="PSC29" s="170">
        <f>ROUNDDOWN(PSB29*($I$10+1),2)</f>
        <v>352.08</v>
      </c>
      <c r="PSD29" s="170">
        <f>PSA29*PSC29</f>
        <v>704.16</v>
      </c>
      <c r="PSE29" s="170" t="s">
        <v>151</v>
      </c>
      <c r="PSF29" s="170" t="s">
        <v>152</v>
      </c>
      <c r="PSG29" s="170" t="s">
        <v>153</v>
      </c>
      <c r="PSH29" s="170" t="s">
        <v>150</v>
      </c>
      <c r="PSI29" s="170">
        <v>2</v>
      </c>
      <c r="PSJ29" s="170">
        <v>69.72</v>
      </c>
      <c r="PSK29" s="170">
        <f>ROUNDDOWN(PSJ29*($I$10+1),2)</f>
        <v>352.08</v>
      </c>
      <c r="PSL29" s="170">
        <f>PSI29*PSK29</f>
        <v>704.16</v>
      </c>
      <c r="PSM29" s="170" t="s">
        <v>151</v>
      </c>
      <c r="PSN29" s="170" t="s">
        <v>152</v>
      </c>
      <c r="PSO29" s="170" t="s">
        <v>153</v>
      </c>
      <c r="PSP29" s="170" t="s">
        <v>150</v>
      </c>
      <c r="PSQ29" s="170">
        <v>2</v>
      </c>
      <c r="PSR29" s="170">
        <v>69.72</v>
      </c>
      <c r="PSS29" s="170">
        <f>ROUNDDOWN(PSR29*($I$10+1),2)</f>
        <v>352.08</v>
      </c>
      <c r="PST29" s="170">
        <f>PSQ29*PSS29</f>
        <v>704.16</v>
      </c>
      <c r="PSU29" s="170" t="s">
        <v>151</v>
      </c>
      <c r="PSV29" s="170" t="s">
        <v>152</v>
      </c>
      <c r="PSW29" s="170" t="s">
        <v>153</v>
      </c>
      <c r="PSX29" s="170" t="s">
        <v>150</v>
      </c>
      <c r="PSY29" s="170">
        <v>2</v>
      </c>
      <c r="PSZ29" s="170">
        <v>69.72</v>
      </c>
      <c r="PTA29" s="170">
        <f>ROUNDDOWN(PSZ29*($I$10+1),2)</f>
        <v>352.08</v>
      </c>
      <c r="PTB29" s="170">
        <f>PSY29*PTA29</f>
        <v>704.16</v>
      </c>
      <c r="PTC29" s="170" t="s">
        <v>151</v>
      </c>
      <c r="PTD29" s="170" t="s">
        <v>152</v>
      </c>
      <c r="PTE29" s="170" t="s">
        <v>153</v>
      </c>
      <c r="PTF29" s="170" t="s">
        <v>150</v>
      </c>
      <c r="PTG29" s="170">
        <v>2</v>
      </c>
      <c r="PTH29" s="170">
        <v>69.72</v>
      </c>
      <c r="PTI29" s="170">
        <f>ROUNDDOWN(PTH29*($I$10+1),2)</f>
        <v>352.08</v>
      </c>
      <c r="PTJ29" s="170">
        <f>PTG29*PTI29</f>
        <v>704.16</v>
      </c>
      <c r="PTK29" s="170" t="s">
        <v>151</v>
      </c>
      <c r="PTL29" s="170" t="s">
        <v>152</v>
      </c>
      <c r="PTM29" s="170" t="s">
        <v>153</v>
      </c>
      <c r="PTN29" s="170" t="s">
        <v>150</v>
      </c>
      <c r="PTO29" s="170">
        <v>2</v>
      </c>
      <c r="PTP29" s="170">
        <v>69.72</v>
      </c>
      <c r="PTQ29" s="170">
        <f>ROUNDDOWN(PTP29*($I$10+1),2)</f>
        <v>352.08</v>
      </c>
      <c r="PTR29" s="170">
        <f>PTO29*PTQ29</f>
        <v>704.16</v>
      </c>
      <c r="PTS29" s="170" t="s">
        <v>151</v>
      </c>
      <c r="PTT29" s="170" t="s">
        <v>152</v>
      </c>
      <c r="PTU29" s="170" t="s">
        <v>153</v>
      </c>
      <c r="PTV29" s="170" t="s">
        <v>150</v>
      </c>
      <c r="PTW29" s="170">
        <v>2</v>
      </c>
      <c r="PTX29" s="170">
        <v>69.72</v>
      </c>
      <c r="PTY29" s="170">
        <f>ROUNDDOWN(PTX29*($I$10+1),2)</f>
        <v>352.08</v>
      </c>
      <c r="PTZ29" s="170">
        <f>PTW29*PTY29</f>
        <v>704.16</v>
      </c>
      <c r="PUA29" s="170" t="s">
        <v>151</v>
      </c>
      <c r="PUB29" s="170" t="s">
        <v>152</v>
      </c>
      <c r="PUC29" s="170" t="s">
        <v>153</v>
      </c>
      <c r="PUD29" s="170" t="s">
        <v>150</v>
      </c>
      <c r="PUE29" s="170">
        <v>2</v>
      </c>
      <c r="PUF29" s="170">
        <v>69.72</v>
      </c>
      <c r="PUG29" s="170">
        <f>ROUNDDOWN(PUF29*($I$10+1),2)</f>
        <v>352.08</v>
      </c>
      <c r="PUH29" s="170">
        <f>PUE29*PUG29</f>
        <v>704.16</v>
      </c>
      <c r="PUI29" s="170" t="s">
        <v>151</v>
      </c>
      <c r="PUJ29" s="170" t="s">
        <v>152</v>
      </c>
      <c r="PUK29" s="170" t="s">
        <v>153</v>
      </c>
      <c r="PUL29" s="170" t="s">
        <v>150</v>
      </c>
      <c r="PUM29" s="170">
        <v>2</v>
      </c>
      <c r="PUN29" s="170">
        <v>69.72</v>
      </c>
      <c r="PUO29" s="170">
        <f>ROUNDDOWN(PUN29*($I$10+1),2)</f>
        <v>352.08</v>
      </c>
      <c r="PUP29" s="170">
        <f>PUM29*PUO29</f>
        <v>704.16</v>
      </c>
      <c r="PUQ29" s="170" t="s">
        <v>151</v>
      </c>
      <c r="PUR29" s="170" t="s">
        <v>152</v>
      </c>
      <c r="PUS29" s="170" t="s">
        <v>153</v>
      </c>
      <c r="PUT29" s="170" t="s">
        <v>150</v>
      </c>
      <c r="PUU29" s="170">
        <v>2</v>
      </c>
      <c r="PUV29" s="170">
        <v>69.72</v>
      </c>
      <c r="PUW29" s="170">
        <f>ROUNDDOWN(PUV29*($I$10+1),2)</f>
        <v>352.08</v>
      </c>
      <c r="PUX29" s="170">
        <f>PUU29*PUW29</f>
        <v>704.16</v>
      </c>
      <c r="PUY29" s="170" t="s">
        <v>151</v>
      </c>
      <c r="PUZ29" s="170" t="s">
        <v>152</v>
      </c>
      <c r="PVA29" s="170" t="s">
        <v>153</v>
      </c>
      <c r="PVB29" s="170" t="s">
        <v>150</v>
      </c>
      <c r="PVC29" s="170">
        <v>2</v>
      </c>
      <c r="PVD29" s="170">
        <v>69.72</v>
      </c>
      <c r="PVE29" s="170">
        <f>ROUNDDOWN(PVD29*($I$10+1),2)</f>
        <v>352.08</v>
      </c>
      <c r="PVF29" s="170">
        <f>PVC29*PVE29</f>
        <v>704.16</v>
      </c>
      <c r="PVG29" s="170" t="s">
        <v>151</v>
      </c>
      <c r="PVH29" s="170" t="s">
        <v>152</v>
      </c>
      <c r="PVI29" s="170" t="s">
        <v>153</v>
      </c>
      <c r="PVJ29" s="170" t="s">
        <v>150</v>
      </c>
      <c r="PVK29" s="170">
        <v>2</v>
      </c>
      <c r="PVL29" s="170">
        <v>69.72</v>
      </c>
      <c r="PVM29" s="170">
        <f>ROUNDDOWN(PVL29*($I$10+1),2)</f>
        <v>352.08</v>
      </c>
      <c r="PVN29" s="170">
        <f>PVK29*PVM29</f>
        <v>704.16</v>
      </c>
      <c r="PVO29" s="170" t="s">
        <v>151</v>
      </c>
      <c r="PVP29" s="170" t="s">
        <v>152</v>
      </c>
      <c r="PVQ29" s="170" t="s">
        <v>153</v>
      </c>
      <c r="PVR29" s="170" t="s">
        <v>150</v>
      </c>
      <c r="PVS29" s="170">
        <v>2</v>
      </c>
      <c r="PVT29" s="170">
        <v>69.72</v>
      </c>
      <c r="PVU29" s="170">
        <f>ROUNDDOWN(PVT29*($I$10+1),2)</f>
        <v>352.08</v>
      </c>
      <c r="PVV29" s="170">
        <f>PVS29*PVU29</f>
        <v>704.16</v>
      </c>
      <c r="PVW29" s="170" t="s">
        <v>151</v>
      </c>
      <c r="PVX29" s="170" t="s">
        <v>152</v>
      </c>
      <c r="PVY29" s="170" t="s">
        <v>153</v>
      </c>
      <c r="PVZ29" s="170" t="s">
        <v>150</v>
      </c>
      <c r="PWA29" s="170">
        <v>2</v>
      </c>
      <c r="PWB29" s="170">
        <v>69.72</v>
      </c>
      <c r="PWC29" s="170">
        <f>ROUNDDOWN(PWB29*($I$10+1),2)</f>
        <v>352.08</v>
      </c>
      <c r="PWD29" s="170">
        <f>PWA29*PWC29</f>
        <v>704.16</v>
      </c>
      <c r="PWE29" s="170" t="s">
        <v>151</v>
      </c>
      <c r="PWF29" s="170" t="s">
        <v>152</v>
      </c>
      <c r="PWG29" s="170" t="s">
        <v>153</v>
      </c>
      <c r="PWH29" s="170" t="s">
        <v>150</v>
      </c>
      <c r="PWI29" s="170">
        <v>2</v>
      </c>
      <c r="PWJ29" s="170">
        <v>69.72</v>
      </c>
      <c r="PWK29" s="170">
        <f>ROUNDDOWN(PWJ29*($I$10+1),2)</f>
        <v>352.08</v>
      </c>
      <c r="PWL29" s="170">
        <f>PWI29*PWK29</f>
        <v>704.16</v>
      </c>
      <c r="PWM29" s="170" t="s">
        <v>151</v>
      </c>
      <c r="PWN29" s="170" t="s">
        <v>152</v>
      </c>
      <c r="PWO29" s="170" t="s">
        <v>153</v>
      </c>
      <c r="PWP29" s="170" t="s">
        <v>150</v>
      </c>
      <c r="PWQ29" s="170">
        <v>2</v>
      </c>
      <c r="PWR29" s="170">
        <v>69.72</v>
      </c>
      <c r="PWS29" s="170">
        <f>ROUNDDOWN(PWR29*($I$10+1),2)</f>
        <v>352.08</v>
      </c>
      <c r="PWT29" s="170">
        <f>PWQ29*PWS29</f>
        <v>704.16</v>
      </c>
      <c r="PWU29" s="170" t="s">
        <v>151</v>
      </c>
      <c r="PWV29" s="170" t="s">
        <v>152</v>
      </c>
      <c r="PWW29" s="170" t="s">
        <v>153</v>
      </c>
      <c r="PWX29" s="170" t="s">
        <v>150</v>
      </c>
      <c r="PWY29" s="170">
        <v>2</v>
      </c>
      <c r="PWZ29" s="170">
        <v>69.72</v>
      </c>
      <c r="PXA29" s="170">
        <f>ROUNDDOWN(PWZ29*($I$10+1),2)</f>
        <v>352.08</v>
      </c>
      <c r="PXB29" s="170">
        <f>PWY29*PXA29</f>
        <v>704.16</v>
      </c>
      <c r="PXC29" s="170" t="s">
        <v>151</v>
      </c>
      <c r="PXD29" s="170" t="s">
        <v>152</v>
      </c>
      <c r="PXE29" s="170" t="s">
        <v>153</v>
      </c>
      <c r="PXF29" s="170" t="s">
        <v>150</v>
      </c>
      <c r="PXG29" s="170">
        <v>2</v>
      </c>
      <c r="PXH29" s="170">
        <v>69.72</v>
      </c>
      <c r="PXI29" s="170">
        <f>ROUNDDOWN(PXH29*($I$10+1),2)</f>
        <v>352.08</v>
      </c>
      <c r="PXJ29" s="170">
        <f>PXG29*PXI29</f>
        <v>704.16</v>
      </c>
      <c r="PXK29" s="170" t="s">
        <v>151</v>
      </c>
      <c r="PXL29" s="170" t="s">
        <v>152</v>
      </c>
      <c r="PXM29" s="170" t="s">
        <v>153</v>
      </c>
      <c r="PXN29" s="170" t="s">
        <v>150</v>
      </c>
      <c r="PXO29" s="170">
        <v>2</v>
      </c>
      <c r="PXP29" s="170">
        <v>69.72</v>
      </c>
      <c r="PXQ29" s="170">
        <f>ROUNDDOWN(PXP29*($I$10+1),2)</f>
        <v>352.08</v>
      </c>
      <c r="PXR29" s="170">
        <f>PXO29*PXQ29</f>
        <v>704.16</v>
      </c>
      <c r="PXS29" s="170" t="s">
        <v>151</v>
      </c>
      <c r="PXT29" s="170" t="s">
        <v>152</v>
      </c>
      <c r="PXU29" s="170" t="s">
        <v>153</v>
      </c>
      <c r="PXV29" s="170" t="s">
        <v>150</v>
      </c>
      <c r="PXW29" s="170">
        <v>2</v>
      </c>
      <c r="PXX29" s="170">
        <v>69.72</v>
      </c>
      <c r="PXY29" s="170">
        <f>ROUNDDOWN(PXX29*($I$10+1),2)</f>
        <v>352.08</v>
      </c>
      <c r="PXZ29" s="170">
        <f>PXW29*PXY29</f>
        <v>704.16</v>
      </c>
      <c r="PYA29" s="170" t="s">
        <v>151</v>
      </c>
      <c r="PYB29" s="170" t="s">
        <v>152</v>
      </c>
      <c r="PYC29" s="170" t="s">
        <v>153</v>
      </c>
      <c r="PYD29" s="170" t="s">
        <v>150</v>
      </c>
      <c r="PYE29" s="170">
        <v>2</v>
      </c>
      <c r="PYF29" s="170">
        <v>69.72</v>
      </c>
      <c r="PYG29" s="170">
        <f>ROUNDDOWN(PYF29*($I$10+1),2)</f>
        <v>352.08</v>
      </c>
      <c r="PYH29" s="170">
        <f>PYE29*PYG29</f>
        <v>704.16</v>
      </c>
      <c r="PYI29" s="170" t="s">
        <v>151</v>
      </c>
      <c r="PYJ29" s="170" t="s">
        <v>152</v>
      </c>
      <c r="PYK29" s="170" t="s">
        <v>153</v>
      </c>
      <c r="PYL29" s="170" t="s">
        <v>150</v>
      </c>
      <c r="PYM29" s="170">
        <v>2</v>
      </c>
      <c r="PYN29" s="170">
        <v>69.72</v>
      </c>
      <c r="PYO29" s="170">
        <f>ROUNDDOWN(PYN29*($I$10+1),2)</f>
        <v>352.08</v>
      </c>
      <c r="PYP29" s="170">
        <f>PYM29*PYO29</f>
        <v>704.16</v>
      </c>
      <c r="PYQ29" s="170" t="s">
        <v>151</v>
      </c>
      <c r="PYR29" s="170" t="s">
        <v>152</v>
      </c>
      <c r="PYS29" s="170" t="s">
        <v>153</v>
      </c>
      <c r="PYT29" s="170" t="s">
        <v>150</v>
      </c>
      <c r="PYU29" s="170">
        <v>2</v>
      </c>
      <c r="PYV29" s="170">
        <v>69.72</v>
      </c>
      <c r="PYW29" s="170">
        <f>ROUNDDOWN(PYV29*($I$10+1),2)</f>
        <v>352.08</v>
      </c>
      <c r="PYX29" s="170">
        <f>PYU29*PYW29</f>
        <v>704.16</v>
      </c>
      <c r="PYY29" s="170" t="s">
        <v>151</v>
      </c>
      <c r="PYZ29" s="170" t="s">
        <v>152</v>
      </c>
      <c r="PZA29" s="170" t="s">
        <v>153</v>
      </c>
      <c r="PZB29" s="170" t="s">
        <v>150</v>
      </c>
      <c r="PZC29" s="170">
        <v>2</v>
      </c>
      <c r="PZD29" s="170">
        <v>69.72</v>
      </c>
      <c r="PZE29" s="170">
        <f>ROUNDDOWN(PZD29*($I$10+1),2)</f>
        <v>352.08</v>
      </c>
      <c r="PZF29" s="170">
        <f>PZC29*PZE29</f>
        <v>704.16</v>
      </c>
      <c r="PZG29" s="170" t="s">
        <v>151</v>
      </c>
      <c r="PZH29" s="170" t="s">
        <v>152</v>
      </c>
      <c r="PZI29" s="170" t="s">
        <v>153</v>
      </c>
      <c r="PZJ29" s="170" t="s">
        <v>150</v>
      </c>
      <c r="PZK29" s="170">
        <v>2</v>
      </c>
      <c r="PZL29" s="170">
        <v>69.72</v>
      </c>
      <c r="PZM29" s="170">
        <f>ROUNDDOWN(PZL29*($I$10+1),2)</f>
        <v>352.08</v>
      </c>
      <c r="PZN29" s="170">
        <f>PZK29*PZM29</f>
        <v>704.16</v>
      </c>
      <c r="PZO29" s="170" t="s">
        <v>151</v>
      </c>
      <c r="PZP29" s="170" t="s">
        <v>152</v>
      </c>
      <c r="PZQ29" s="170" t="s">
        <v>153</v>
      </c>
      <c r="PZR29" s="170" t="s">
        <v>150</v>
      </c>
      <c r="PZS29" s="170">
        <v>2</v>
      </c>
      <c r="PZT29" s="170">
        <v>69.72</v>
      </c>
      <c r="PZU29" s="170">
        <f>ROUNDDOWN(PZT29*($I$10+1),2)</f>
        <v>352.08</v>
      </c>
      <c r="PZV29" s="170">
        <f>PZS29*PZU29</f>
        <v>704.16</v>
      </c>
      <c r="PZW29" s="170" t="s">
        <v>151</v>
      </c>
      <c r="PZX29" s="170" t="s">
        <v>152</v>
      </c>
      <c r="PZY29" s="170" t="s">
        <v>153</v>
      </c>
      <c r="PZZ29" s="170" t="s">
        <v>150</v>
      </c>
      <c r="QAA29" s="170">
        <v>2</v>
      </c>
      <c r="QAB29" s="170">
        <v>69.72</v>
      </c>
      <c r="QAC29" s="170">
        <f>ROUNDDOWN(QAB29*($I$10+1),2)</f>
        <v>352.08</v>
      </c>
      <c r="QAD29" s="170">
        <f>QAA29*QAC29</f>
        <v>704.16</v>
      </c>
      <c r="QAE29" s="170" t="s">
        <v>151</v>
      </c>
      <c r="QAF29" s="170" t="s">
        <v>152</v>
      </c>
      <c r="QAG29" s="170" t="s">
        <v>153</v>
      </c>
      <c r="QAH29" s="170" t="s">
        <v>150</v>
      </c>
      <c r="QAI29" s="170">
        <v>2</v>
      </c>
      <c r="QAJ29" s="170">
        <v>69.72</v>
      </c>
      <c r="QAK29" s="170">
        <f>ROUNDDOWN(QAJ29*($I$10+1),2)</f>
        <v>352.08</v>
      </c>
      <c r="QAL29" s="170">
        <f>QAI29*QAK29</f>
        <v>704.16</v>
      </c>
      <c r="QAM29" s="170" t="s">
        <v>151</v>
      </c>
      <c r="QAN29" s="170" t="s">
        <v>152</v>
      </c>
      <c r="QAO29" s="170" t="s">
        <v>153</v>
      </c>
      <c r="QAP29" s="170" t="s">
        <v>150</v>
      </c>
      <c r="QAQ29" s="170">
        <v>2</v>
      </c>
      <c r="QAR29" s="170">
        <v>69.72</v>
      </c>
      <c r="QAS29" s="170">
        <f>ROUNDDOWN(QAR29*($I$10+1),2)</f>
        <v>352.08</v>
      </c>
      <c r="QAT29" s="170">
        <f>QAQ29*QAS29</f>
        <v>704.16</v>
      </c>
      <c r="QAU29" s="170" t="s">
        <v>151</v>
      </c>
      <c r="QAV29" s="170" t="s">
        <v>152</v>
      </c>
      <c r="QAW29" s="170" t="s">
        <v>153</v>
      </c>
      <c r="QAX29" s="170" t="s">
        <v>150</v>
      </c>
      <c r="QAY29" s="170">
        <v>2</v>
      </c>
      <c r="QAZ29" s="170">
        <v>69.72</v>
      </c>
      <c r="QBA29" s="170">
        <f>ROUNDDOWN(QAZ29*($I$10+1),2)</f>
        <v>352.08</v>
      </c>
      <c r="QBB29" s="170">
        <f>QAY29*QBA29</f>
        <v>704.16</v>
      </c>
      <c r="QBC29" s="170" t="s">
        <v>151</v>
      </c>
      <c r="QBD29" s="170" t="s">
        <v>152</v>
      </c>
      <c r="QBE29" s="170" t="s">
        <v>153</v>
      </c>
      <c r="QBF29" s="170" t="s">
        <v>150</v>
      </c>
      <c r="QBG29" s="170">
        <v>2</v>
      </c>
      <c r="QBH29" s="170">
        <v>69.72</v>
      </c>
      <c r="QBI29" s="170">
        <f>ROUNDDOWN(QBH29*($I$10+1),2)</f>
        <v>352.08</v>
      </c>
      <c r="QBJ29" s="170">
        <f>QBG29*QBI29</f>
        <v>704.16</v>
      </c>
      <c r="QBK29" s="170" t="s">
        <v>151</v>
      </c>
      <c r="QBL29" s="170" t="s">
        <v>152</v>
      </c>
      <c r="QBM29" s="170" t="s">
        <v>153</v>
      </c>
      <c r="QBN29" s="170" t="s">
        <v>150</v>
      </c>
      <c r="QBO29" s="170">
        <v>2</v>
      </c>
      <c r="QBP29" s="170">
        <v>69.72</v>
      </c>
      <c r="QBQ29" s="170">
        <f>ROUNDDOWN(QBP29*($I$10+1),2)</f>
        <v>352.08</v>
      </c>
      <c r="QBR29" s="170">
        <f>QBO29*QBQ29</f>
        <v>704.16</v>
      </c>
      <c r="QBS29" s="170" t="s">
        <v>151</v>
      </c>
      <c r="QBT29" s="170" t="s">
        <v>152</v>
      </c>
      <c r="QBU29" s="170" t="s">
        <v>153</v>
      </c>
      <c r="QBV29" s="170" t="s">
        <v>150</v>
      </c>
      <c r="QBW29" s="170">
        <v>2</v>
      </c>
      <c r="QBX29" s="170">
        <v>69.72</v>
      </c>
      <c r="QBY29" s="170">
        <f>ROUNDDOWN(QBX29*($I$10+1),2)</f>
        <v>352.08</v>
      </c>
      <c r="QBZ29" s="170">
        <f>QBW29*QBY29</f>
        <v>704.16</v>
      </c>
      <c r="QCA29" s="170" t="s">
        <v>151</v>
      </c>
      <c r="QCB29" s="170" t="s">
        <v>152</v>
      </c>
      <c r="QCC29" s="170" t="s">
        <v>153</v>
      </c>
      <c r="QCD29" s="170" t="s">
        <v>150</v>
      </c>
      <c r="QCE29" s="170">
        <v>2</v>
      </c>
      <c r="QCF29" s="170">
        <v>69.72</v>
      </c>
      <c r="QCG29" s="170">
        <f>ROUNDDOWN(QCF29*($I$10+1),2)</f>
        <v>352.08</v>
      </c>
      <c r="QCH29" s="170">
        <f>QCE29*QCG29</f>
        <v>704.16</v>
      </c>
      <c r="QCI29" s="170" t="s">
        <v>151</v>
      </c>
      <c r="QCJ29" s="170" t="s">
        <v>152</v>
      </c>
      <c r="QCK29" s="170" t="s">
        <v>153</v>
      </c>
      <c r="QCL29" s="170" t="s">
        <v>150</v>
      </c>
      <c r="QCM29" s="170">
        <v>2</v>
      </c>
      <c r="QCN29" s="170">
        <v>69.72</v>
      </c>
      <c r="QCO29" s="170">
        <f>ROUNDDOWN(QCN29*($I$10+1),2)</f>
        <v>352.08</v>
      </c>
      <c r="QCP29" s="170">
        <f>QCM29*QCO29</f>
        <v>704.16</v>
      </c>
      <c r="QCQ29" s="170" t="s">
        <v>151</v>
      </c>
      <c r="QCR29" s="170" t="s">
        <v>152</v>
      </c>
      <c r="QCS29" s="170" t="s">
        <v>153</v>
      </c>
      <c r="QCT29" s="170" t="s">
        <v>150</v>
      </c>
      <c r="QCU29" s="170">
        <v>2</v>
      </c>
      <c r="QCV29" s="170">
        <v>69.72</v>
      </c>
      <c r="QCW29" s="170">
        <f>ROUNDDOWN(QCV29*($I$10+1),2)</f>
        <v>352.08</v>
      </c>
      <c r="QCX29" s="170">
        <f>QCU29*QCW29</f>
        <v>704.16</v>
      </c>
      <c r="QCY29" s="170" t="s">
        <v>151</v>
      </c>
      <c r="QCZ29" s="170" t="s">
        <v>152</v>
      </c>
      <c r="QDA29" s="170" t="s">
        <v>153</v>
      </c>
      <c r="QDB29" s="170" t="s">
        <v>150</v>
      </c>
      <c r="QDC29" s="170">
        <v>2</v>
      </c>
      <c r="QDD29" s="170">
        <v>69.72</v>
      </c>
      <c r="QDE29" s="170">
        <f>ROUNDDOWN(QDD29*($I$10+1),2)</f>
        <v>352.08</v>
      </c>
      <c r="QDF29" s="170">
        <f>QDC29*QDE29</f>
        <v>704.16</v>
      </c>
      <c r="QDG29" s="170" t="s">
        <v>151</v>
      </c>
      <c r="QDH29" s="170" t="s">
        <v>152</v>
      </c>
      <c r="QDI29" s="170" t="s">
        <v>153</v>
      </c>
      <c r="QDJ29" s="170" t="s">
        <v>150</v>
      </c>
      <c r="QDK29" s="170">
        <v>2</v>
      </c>
      <c r="QDL29" s="170">
        <v>69.72</v>
      </c>
      <c r="QDM29" s="170">
        <f>ROUNDDOWN(QDL29*($I$10+1),2)</f>
        <v>352.08</v>
      </c>
      <c r="QDN29" s="170">
        <f>QDK29*QDM29</f>
        <v>704.16</v>
      </c>
      <c r="QDO29" s="170" t="s">
        <v>151</v>
      </c>
      <c r="QDP29" s="170" t="s">
        <v>152</v>
      </c>
      <c r="QDQ29" s="170" t="s">
        <v>153</v>
      </c>
      <c r="QDR29" s="170" t="s">
        <v>150</v>
      </c>
      <c r="QDS29" s="170">
        <v>2</v>
      </c>
      <c r="QDT29" s="170">
        <v>69.72</v>
      </c>
      <c r="QDU29" s="170">
        <f>ROUNDDOWN(QDT29*($I$10+1),2)</f>
        <v>352.08</v>
      </c>
      <c r="QDV29" s="170">
        <f>QDS29*QDU29</f>
        <v>704.16</v>
      </c>
      <c r="QDW29" s="170" t="s">
        <v>151</v>
      </c>
      <c r="QDX29" s="170" t="s">
        <v>152</v>
      </c>
      <c r="QDY29" s="170" t="s">
        <v>153</v>
      </c>
      <c r="QDZ29" s="170" t="s">
        <v>150</v>
      </c>
      <c r="QEA29" s="170">
        <v>2</v>
      </c>
      <c r="QEB29" s="170">
        <v>69.72</v>
      </c>
      <c r="QEC29" s="170">
        <f>ROUNDDOWN(QEB29*($I$10+1),2)</f>
        <v>352.08</v>
      </c>
      <c r="QED29" s="170">
        <f>QEA29*QEC29</f>
        <v>704.16</v>
      </c>
      <c r="QEE29" s="170" t="s">
        <v>151</v>
      </c>
      <c r="QEF29" s="170" t="s">
        <v>152</v>
      </c>
      <c r="QEG29" s="170" t="s">
        <v>153</v>
      </c>
      <c r="QEH29" s="170" t="s">
        <v>150</v>
      </c>
      <c r="QEI29" s="170">
        <v>2</v>
      </c>
      <c r="QEJ29" s="170">
        <v>69.72</v>
      </c>
      <c r="QEK29" s="170">
        <f>ROUNDDOWN(QEJ29*($I$10+1),2)</f>
        <v>352.08</v>
      </c>
      <c r="QEL29" s="170">
        <f>QEI29*QEK29</f>
        <v>704.16</v>
      </c>
      <c r="QEM29" s="170" t="s">
        <v>151</v>
      </c>
      <c r="QEN29" s="170" t="s">
        <v>152</v>
      </c>
      <c r="QEO29" s="170" t="s">
        <v>153</v>
      </c>
      <c r="QEP29" s="170" t="s">
        <v>150</v>
      </c>
      <c r="QEQ29" s="170">
        <v>2</v>
      </c>
      <c r="QER29" s="170">
        <v>69.72</v>
      </c>
      <c r="QES29" s="170">
        <f>ROUNDDOWN(QER29*($I$10+1),2)</f>
        <v>352.08</v>
      </c>
      <c r="QET29" s="170">
        <f>QEQ29*QES29</f>
        <v>704.16</v>
      </c>
      <c r="QEU29" s="170" t="s">
        <v>151</v>
      </c>
      <c r="QEV29" s="170" t="s">
        <v>152</v>
      </c>
      <c r="QEW29" s="170" t="s">
        <v>153</v>
      </c>
      <c r="QEX29" s="170" t="s">
        <v>150</v>
      </c>
      <c r="QEY29" s="170">
        <v>2</v>
      </c>
      <c r="QEZ29" s="170">
        <v>69.72</v>
      </c>
      <c r="QFA29" s="170">
        <f>ROUNDDOWN(QEZ29*($I$10+1),2)</f>
        <v>352.08</v>
      </c>
      <c r="QFB29" s="170">
        <f>QEY29*QFA29</f>
        <v>704.16</v>
      </c>
      <c r="QFC29" s="170" t="s">
        <v>151</v>
      </c>
      <c r="QFD29" s="170" t="s">
        <v>152</v>
      </c>
      <c r="QFE29" s="170" t="s">
        <v>153</v>
      </c>
      <c r="QFF29" s="170" t="s">
        <v>150</v>
      </c>
      <c r="QFG29" s="170">
        <v>2</v>
      </c>
      <c r="QFH29" s="170">
        <v>69.72</v>
      </c>
      <c r="QFI29" s="170">
        <f>ROUNDDOWN(QFH29*($I$10+1),2)</f>
        <v>352.08</v>
      </c>
      <c r="QFJ29" s="170">
        <f>QFG29*QFI29</f>
        <v>704.16</v>
      </c>
      <c r="QFK29" s="170" t="s">
        <v>151</v>
      </c>
      <c r="QFL29" s="170" t="s">
        <v>152</v>
      </c>
      <c r="QFM29" s="170" t="s">
        <v>153</v>
      </c>
      <c r="QFN29" s="170" t="s">
        <v>150</v>
      </c>
      <c r="QFO29" s="170">
        <v>2</v>
      </c>
      <c r="QFP29" s="170">
        <v>69.72</v>
      </c>
      <c r="QFQ29" s="170">
        <f>ROUNDDOWN(QFP29*($I$10+1),2)</f>
        <v>352.08</v>
      </c>
      <c r="QFR29" s="170">
        <f>QFO29*QFQ29</f>
        <v>704.16</v>
      </c>
      <c r="QFS29" s="170" t="s">
        <v>151</v>
      </c>
      <c r="QFT29" s="170" t="s">
        <v>152</v>
      </c>
      <c r="QFU29" s="170" t="s">
        <v>153</v>
      </c>
      <c r="QFV29" s="170" t="s">
        <v>150</v>
      </c>
      <c r="QFW29" s="170">
        <v>2</v>
      </c>
      <c r="QFX29" s="170">
        <v>69.72</v>
      </c>
      <c r="QFY29" s="170">
        <f>ROUNDDOWN(QFX29*($I$10+1),2)</f>
        <v>352.08</v>
      </c>
      <c r="QFZ29" s="170">
        <f>QFW29*QFY29</f>
        <v>704.16</v>
      </c>
      <c r="QGA29" s="170" t="s">
        <v>151</v>
      </c>
      <c r="QGB29" s="170" t="s">
        <v>152</v>
      </c>
      <c r="QGC29" s="170" t="s">
        <v>153</v>
      </c>
      <c r="QGD29" s="170" t="s">
        <v>150</v>
      </c>
      <c r="QGE29" s="170">
        <v>2</v>
      </c>
      <c r="QGF29" s="170">
        <v>69.72</v>
      </c>
      <c r="QGG29" s="170">
        <f>ROUNDDOWN(QGF29*($I$10+1),2)</f>
        <v>352.08</v>
      </c>
      <c r="QGH29" s="170">
        <f>QGE29*QGG29</f>
        <v>704.16</v>
      </c>
      <c r="QGI29" s="170" t="s">
        <v>151</v>
      </c>
      <c r="QGJ29" s="170" t="s">
        <v>152</v>
      </c>
      <c r="QGK29" s="170" t="s">
        <v>153</v>
      </c>
      <c r="QGL29" s="170" t="s">
        <v>150</v>
      </c>
      <c r="QGM29" s="170">
        <v>2</v>
      </c>
      <c r="QGN29" s="170">
        <v>69.72</v>
      </c>
      <c r="QGO29" s="170">
        <f>ROUNDDOWN(QGN29*($I$10+1),2)</f>
        <v>352.08</v>
      </c>
      <c r="QGP29" s="170">
        <f>QGM29*QGO29</f>
        <v>704.16</v>
      </c>
      <c r="QGQ29" s="170" t="s">
        <v>151</v>
      </c>
      <c r="QGR29" s="170" t="s">
        <v>152</v>
      </c>
      <c r="QGS29" s="170" t="s">
        <v>153</v>
      </c>
      <c r="QGT29" s="170" t="s">
        <v>150</v>
      </c>
      <c r="QGU29" s="170">
        <v>2</v>
      </c>
      <c r="QGV29" s="170">
        <v>69.72</v>
      </c>
      <c r="QGW29" s="170">
        <f>ROUNDDOWN(QGV29*($I$10+1),2)</f>
        <v>352.08</v>
      </c>
      <c r="QGX29" s="170">
        <f>QGU29*QGW29</f>
        <v>704.16</v>
      </c>
      <c r="QGY29" s="170" t="s">
        <v>151</v>
      </c>
      <c r="QGZ29" s="170" t="s">
        <v>152</v>
      </c>
      <c r="QHA29" s="170" t="s">
        <v>153</v>
      </c>
      <c r="QHB29" s="170" t="s">
        <v>150</v>
      </c>
      <c r="QHC29" s="170">
        <v>2</v>
      </c>
      <c r="QHD29" s="170">
        <v>69.72</v>
      </c>
      <c r="QHE29" s="170">
        <f>ROUNDDOWN(QHD29*($I$10+1),2)</f>
        <v>352.08</v>
      </c>
      <c r="QHF29" s="170">
        <f>QHC29*QHE29</f>
        <v>704.16</v>
      </c>
      <c r="QHG29" s="170" t="s">
        <v>151</v>
      </c>
      <c r="QHH29" s="170" t="s">
        <v>152</v>
      </c>
      <c r="QHI29" s="170" t="s">
        <v>153</v>
      </c>
      <c r="QHJ29" s="170" t="s">
        <v>150</v>
      </c>
      <c r="QHK29" s="170">
        <v>2</v>
      </c>
      <c r="QHL29" s="170">
        <v>69.72</v>
      </c>
      <c r="QHM29" s="170">
        <f>ROUNDDOWN(QHL29*($I$10+1),2)</f>
        <v>352.08</v>
      </c>
      <c r="QHN29" s="170">
        <f>QHK29*QHM29</f>
        <v>704.16</v>
      </c>
      <c r="QHO29" s="170" t="s">
        <v>151</v>
      </c>
      <c r="QHP29" s="170" t="s">
        <v>152</v>
      </c>
      <c r="QHQ29" s="170" t="s">
        <v>153</v>
      </c>
      <c r="QHR29" s="170" t="s">
        <v>150</v>
      </c>
      <c r="QHS29" s="170">
        <v>2</v>
      </c>
      <c r="QHT29" s="170">
        <v>69.72</v>
      </c>
      <c r="QHU29" s="170">
        <f>ROUNDDOWN(QHT29*($I$10+1),2)</f>
        <v>352.08</v>
      </c>
      <c r="QHV29" s="170">
        <f>QHS29*QHU29</f>
        <v>704.16</v>
      </c>
      <c r="QHW29" s="170" t="s">
        <v>151</v>
      </c>
      <c r="QHX29" s="170" t="s">
        <v>152</v>
      </c>
      <c r="QHY29" s="170" t="s">
        <v>153</v>
      </c>
      <c r="QHZ29" s="170" t="s">
        <v>150</v>
      </c>
      <c r="QIA29" s="170">
        <v>2</v>
      </c>
      <c r="QIB29" s="170">
        <v>69.72</v>
      </c>
      <c r="QIC29" s="170">
        <f>ROUNDDOWN(QIB29*($I$10+1),2)</f>
        <v>352.08</v>
      </c>
      <c r="QID29" s="170">
        <f>QIA29*QIC29</f>
        <v>704.16</v>
      </c>
      <c r="QIE29" s="170" t="s">
        <v>151</v>
      </c>
      <c r="QIF29" s="170" t="s">
        <v>152</v>
      </c>
      <c r="QIG29" s="170" t="s">
        <v>153</v>
      </c>
      <c r="QIH29" s="170" t="s">
        <v>150</v>
      </c>
      <c r="QII29" s="170">
        <v>2</v>
      </c>
      <c r="QIJ29" s="170">
        <v>69.72</v>
      </c>
      <c r="QIK29" s="170">
        <f>ROUNDDOWN(QIJ29*($I$10+1),2)</f>
        <v>352.08</v>
      </c>
      <c r="QIL29" s="170">
        <f>QII29*QIK29</f>
        <v>704.16</v>
      </c>
      <c r="QIM29" s="170" t="s">
        <v>151</v>
      </c>
      <c r="QIN29" s="170" t="s">
        <v>152</v>
      </c>
      <c r="QIO29" s="170" t="s">
        <v>153</v>
      </c>
      <c r="QIP29" s="170" t="s">
        <v>150</v>
      </c>
      <c r="QIQ29" s="170">
        <v>2</v>
      </c>
      <c r="QIR29" s="170">
        <v>69.72</v>
      </c>
      <c r="QIS29" s="170">
        <f>ROUNDDOWN(QIR29*($I$10+1),2)</f>
        <v>352.08</v>
      </c>
      <c r="QIT29" s="170">
        <f>QIQ29*QIS29</f>
        <v>704.16</v>
      </c>
      <c r="QIU29" s="170" t="s">
        <v>151</v>
      </c>
      <c r="QIV29" s="170" t="s">
        <v>152</v>
      </c>
      <c r="QIW29" s="170" t="s">
        <v>153</v>
      </c>
      <c r="QIX29" s="170" t="s">
        <v>150</v>
      </c>
      <c r="QIY29" s="170">
        <v>2</v>
      </c>
      <c r="QIZ29" s="170">
        <v>69.72</v>
      </c>
      <c r="QJA29" s="170">
        <f>ROUNDDOWN(QIZ29*($I$10+1),2)</f>
        <v>352.08</v>
      </c>
      <c r="QJB29" s="170">
        <f>QIY29*QJA29</f>
        <v>704.16</v>
      </c>
      <c r="QJC29" s="170" t="s">
        <v>151</v>
      </c>
      <c r="QJD29" s="170" t="s">
        <v>152</v>
      </c>
      <c r="QJE29" s="170" t="s">
        <v>153</v>
      </c>
      <c r="QJF29" s="170" t="s">
        <v>150</v>
      </c>
      <c r="QJG29" s="170">
        <v>2</v>
      </c>
      <c r="QJH29" s="170">
        <v>69.72</v>
      </c>
      <c r="QJI29" s="170">
        <f>ROUNDDOWN(QJH29*($I$10+1),2)</f>
        <v>352.08</v>
      </c>
      <c r="QJJ29" s="170">
        <f>QJG29*QJI29</f>
        <v>704.16</v>
      </c>
      <c r="QJK29" s="170" t="s">
        <v>151</v>
      </c>
      <c r="QJL29" s="170" t="s">
        <v>152</v>
      </c>
      <c r="QJM29" s="170" t="s">
        <v>153</v>
      </c>
      <c r="QJN29" s="170" t="s">
        <v>150</v>
      </c>
      <c r="QJO29" s="170">
        <v>2</v>
      </c>
      <c r="QJP29" s="170">
        <v>69.72</v>
      </c>
      <c r="QJQ29" s="170">
        <f>ROUNDDOWN(QJP29*($I$10+1),2)</f>
        <v>352.08</v>
      </c>
      <c r="QJR29" s="170">
        <f>QJO29*QJQ29</f>
        <v>704.16</v>
      </c>
      <c r="QJS29" s="170" t="s">
        <v>151</v>
      </c>
      <c r="QJT29" s="170" t="s">
        <v>152</v>
      </c>
      <c r="QJU29" s="170" t="s">
        <v>153</v>
      </c>
      <c r="QJV29" s="170" t="s">
        <v>150</v>
      </c>
      <c r="QJW29" s="170">
        <v>2</v>
      </c>
      <c r="QJX29" s="170">
        <v>69.72</v>
      </c>
      <c r="QJY29" s="170">
        <f>ROUNDDOWN(QJX29*($I$10+1),2)</f>
        <v>352.08</v>
      </c>
      <c r="QJZ29" s="170">
        <f>QJW29*QJY29</f>
        <v>704.16</v>
      </c>
      <c r="QKA29" s="170" t="s">
        <v>151</v>
      </c>
      <c r="QKB29" s="170" t="s">
        <v>152</v>
      </c>
      <c r="QKC29" s="170" t="s">
        <v>153</v>
      </c>
      <c r="QKD29" s="170" t="s">
        <v>150</v>
      </c>
      <c r="QKE29" s="170">
        <v>2</v>
      </c>
      <c r="QKF29" s="170">
        <v>69.72</v>
      </c>
      <c r="QKG29" s="170">
        <f>ROUNDDOWN(QKF29*($I$10+1),2)</f>
        <v>352.08</v>
      </c>
      <c r="QKH29" s="170">
        <f>QKE29*QKG29</f>
        <v>704.16</v>
      </c>
      <c r="QKI29" s="170" t="s">
        <v>151</v>
      </c>
      <c r="QKJ29" s="170" t="s">
        <v>152</v>
      </c>
      <c r="QKK29" s="170" t="s">
        <v>153</v>
      </c>
      <c r="QKL29" s="170" t="s">
        <v>150</v>
      </c>
      <c r="QKM29" s="170">
        <v>2</v>
      </c>
      <c r="QKN29" s="170">
        <v>69.72</v>
      </c>
      <c r="QKO29" s="170">
        <f>ROUNDDOWN(QKN29*($I$10+1),2)</f>
        <v>352.08</v>
      </c>
      <c r="QKP29" s="170">
        <f>QKM29*QKO29</f>
        <v>704.16</v>
      </c>
      <c r="QKQ29" s="170" t="s">
        <v>151</v>
      </c>
      <c r="QKR29" s="170" t="s">
        <v>152</v>
      </c>
      <c r="QKS29" s="170" t="s">
        <v>153</v>
      </c>
      <c r="QKT29" s="170" t="s">
        <v>150</v>
      </c>
      <c r="QKU29" s="170">
        <v>2</v>
      </c>
      <c r="QKV29" s="170">
        <v>69.72</v>
      </c>
      <c r="QKW29" s="170">
        <f>ROUNDDOWN(QKV29*($I$10+1),2)</f>
        <v>352.08</v>
      </c>
      <c r="QKX29" s="170">
        <f>QKU29*QKW29</f>
        <v>704.16</v>
      </c>
      <c r="QKY29" s="170" t="s">
        <v>151</v>
      </c>
      <c r="QKZ29" s="170" t="s">
        <v>152</v>
      </c>
      <c r="QLA29" s="170" t="s">
        <v>153</v>
      </c>
      <c r="QLB29" s="170" t="s">
        <v>150</v>
      </c>
      <c r="QLC29" s="170">
        <v>2</v>
      </c>
      <c r="QLD29" s="170">
        <v>69.72</v>
      </c>
      <c r="QLE29" s="170">
        <f>ROUNDDOWN(QLD29*($I$10+1),2)</f>
        <v>352.08</v>
      </c>
      <c r="QLF29" s="170">
        <f>QLC29*QLE29</f>
        <v>704.16</v>
      </c>
      <c r="QLG29" s="170" t="s">
        <v>151</v>
      </c>
      <c r="QLH29" s="170" t="s">
        <v>152</v>
      </c>
      <c r="QLI29" s="170" t="s">
        <v>153</v>
      </c>
      <c r="QLJ29" s="170" t="s">
        <v>150</v>
      </c>
      <c r="QLK29" s="170">
        <v>2</v>
      </c>
      <c r="QLL29" s="170">
        <v>69.72</v>
      </c>
      <c r="QLM29" s="170">
        <f>ROUNDDOWN(QLL29*($I$10+1),2)</f>
        <v>352.08</v>
      </c>
      <c r="QLN29" s="170">
        <f>QLK29*QLM29</f>
        <v>704.16</v>
      </c>
      <c r="QLO29" s="170" t="s">
        <v>151</v>
      </c>
      <c r="QLP29" s="170" t="s">
        <v>152</v>
      </c>
      <c r="QLQ29" s="170" t="s">
        <v>153</v>
      </c>
      <c r="QLR29" s="170" t="s">
        <v>150</v>
      </c>
      <c r="QLS29" s="170">
        <v>2</v>
      </c>
      <c r="QLT29" s="170">
        <v>69.72</v>
      </c>
      <c r="QLU29" s="170">
        <f>ROUNDDOWN(QLT29*($I$10+1),2)</f>
        <v>352.08</v>
      </c>
      <c r="QLV29" s="170">
        <f>QLS29*QLU29</f>
        <v>704.16</v>
      </c>
      <c r="QLW29" s="170" t="s">
        <v>151</v>
      </c>
      <c r="QLX29" s="170" t="s">
        <v>152</v>
      </c>
      <c r="QLY29" s="170" t="s">
        <v>153</v>
      </c>
      <c r="QLZ29" s="170" t="s">
        <v>150</v>
      </c>
      <c r="QMA29" s="170">
        <v>2</v>
      </c>
      <c r="QMB29" s="170">
        <v>69.72</v>
      </c>
      <c r="QMC29" s="170">
        <f>ROUNDDOWN(QMB29*($I$10+1),2)</f>
        <v>352.08</v>
      </c>
      <c r="QMD29" s="170">
        <f>QMA29*QMC29</f>
        <v>704.16</v>
      </c>
      <c r="QME29" s="170" t="s">
        <v>151</v>
      </c>
      <c r="QMF29" s="170" t="s">
        <v>152</v>
      </c>
      <c r="QMG29" s="170" t="s">
        <v>153</v>
      </c>
      <c r="QMH29" s="170" t="s">
        <v>150</v>
      </c>
      <c r="QMI29" s="170">
        <v>2</v>
      </c>
      <c r="QMJ29" s="170">
        <v>69.72</v>
      </c>
      <c r="QMK29" s="170">
        <f>ROUNDDOWN(QMJ29*($I$10+1),2)</f>
        <v>352.08</v>
      </c>
      <c r="QML29" s="170">
        <f>QMI29*QMK29</f>
        <v>704.16</v>
      </c>
      <c r="QMM29" s="170" t="s">
        <v>151</v>
      </c>
      <c r="QMN29" s="170" t="s">
        <v>152</v>
      </c>
      <c r="QMO29" s="170" t="s">
        <v>153</v>
      </c>
      <c r="QMP29" s="170" t="s">
        <v>150</v>
      </c>
      <c r="QMQ29" s="170">
        <v>2</v>
      </c>
      <c r="QMR29" s="170">
        <v>69.72</v>
      </c>
      <c r="QMS29" s="170">
        <f>ROUNDDOWN(QMR29*($I$10+1),2)</f>
        <v>352.08</v>
      </c>
      <c r="QMT29" s="170">
        <f>QMQ29*QMS29</f>
        <v>704.16</v>
      </c>
      <c r="QMU29" s="170" t="s">
        <v>151</v>
      </c>
      <c r="QMV29" s="170" t="s">
        <v>152</v>
      </c>
      <c r="QMW29" s="170" t="s">
        <v>153</v>
      </c>
      <c r="QMX29" s="170" t="s">
        <v>150</v>
      </c>
      <c r="QMY29" s="170">
        <v>2</v>
      </c>
      <c r="QMZ29" s="170">
        <v>69.72</v>
      </c>
      <c r="QNA29" s="170">
        <f>ROUNDDOWN(QMZ29*($I$10+1),2)</f>
        <v>352.08</v>
      </c>
      <c r="QNB29" s="170">
        <f>QMY29*QNA29</f>
        <v>704.16</v>
      </c>
      <c r="QNC29" s="170" t="s">
        <v>151</v>
      </c>
      <c r="QND29" s="170" t="s">
        <v>152</v>
      </c>
      <c r="QNE29" s="170" t="s">
        <v>153</v>
      </c>
      <c r="QNF29" s="170" t="s">
        <v>150</v>
      </c>
      <c r="QNG29" s="170">
        <v>2</v>
      </c>
      <c r="QNH29" s="170">
        <v>69.72</v>
      </c>
      <c r="QNI29" s="170">
        <f>ROUNDDOWN(QNH29*($I$10+1),2)</f>
        <v>352.08</v>
      </c>
      <c r="QNJ29" s="170">
        <f>QNG29*QNI29</f>
        <v>704.16</v>
      </c>
      <c r="QNK29" s="170" t="s">
        <v>151</v>
      </c>
      <c r="QNL29" s="170" t="s">
        <v>152</v>
      </c>
      <c r="QNM29" s="170" t="s">
        <v>153</v>
      </c>
      <c r="QNN29" s="170" t="s">
        <v>150</v>
      </c>
      <c r="QNO29" s="170">
        <v>2</v>
      </c>
      <c r="QNP29" s="170">
        <v>69.72</v>
      </c>
      <c r="QNQ29" s="170">
        <f>ROUNDDOWN(QNP29*($I$10+1),2)</f>
        <v>352.08</v>
      </c>
      <c r="QNR29" s="170">
        <f>QNO29*QNQ29</f>
        <v>704.16</v>
      </c>
      <c r="QNS29" s="170" t="s">
        <v>151</v>
      </c>
      <c r="QNT29" s="170" t="s">
        <v>152</v>
      </c>
      <c r="QNU29" s="170" t="s">
        <v>153</v>
      </c>
      <c r="QNV29" s="170" t="s">
        <v>150</v>
      </c>
      <c r="QNW29" s="170">
        <v>2</v>
      </c>
      <c r="QNX29" s="170">
        <v>69.72</v>
      </c>
      <c r="QNY29" s="170">
        <f>ROUNDDOWN(QNX29*($I$10+1),2)</f>
        <v>352.08</v>
      </c>
      <c r="QNZ29" s="170">
        <f>QNW29*QNY29</f>
        <v>704.16</v>
      </c>
      <c r="QOA29" s="170" t="s">
        <v>151</v>
      </c>
      <c r="QOB29" s="170" t="s">
        <v>152</v>
      </c>
      <c r="QOC29" s="170" t="s">
        <v>153</v>
      </c>
      <c r="QOD29" s="170" t="s">
        <v>150</v>
      </c>
      <c r="QOE29" s="170">
        <v>2</v>
      </c>
      <c r="QOF29" s="170">
        <v>69.72</v>
      </c>
      <c r="QOG29" s="170">
        <f>ROUNDDOWN(QOF29*($I$10+1),2)</f>
        <v>352.08</v>
      </c>
      <c r="QOH29" s="170">
        <f>QOE29*QOG29</f>
        <v>704.16</v>
      </c>
      <c r="QOI29" s="170" t="s">
        <v>151</v>
      </c>
      <c r="QOJ29" s="170" t="s">
        <v>152</v>
      </c>
      <c r="QOK29" s="170" t="s">
        <v>153</v>
      </c>
      <c r="QOL29" s="170" t="s">
        <v>150</v>
      </c>
      <c r="QOM29" s="170">
        <v>2</v>
      </c>
      <c r="QON29" s="170">
        <v>69.72</v>
      </c>
      <c r="QOO29" s="170">
        <f>ROUNDDOWN(QON29*($I$10+1),2)</f>
        <v>352.08</v>
      </c>
      <c r="QOP29" s="170">
        <f>QOM29*QOO29</f>
        <v>704.16</v>
      </c>
      <c r="QOQ29" s="170" t="s">
        <v>151</v>
      </c>
      <c r="QOR29" s="170" t="s">
        <v>152</v>
      </c>
      <c r="QOS29" s="170" t="s">
        <v>153</v>
      </c>
      <c r="QOT29" s="170" t="s">
        <v>150</v>
      </c>
      <c r="QOU29" s="170">
        <v>2</v>
      </c>
      <c r="QOV29" s="170">
        <v>69.72</v>
      </c>
      <c r="QOW29" s="170">
        <f>ROUNDDOWN(QOV29*($I$10+1),2)</f>
        <v>352.08</v>
      </c>
      <c r="QOX29" s="170">
        <f>QOU29*QOW29</f>
        <v>704.16</v>
      </c>
      <c r="QOY29" s="170" t="s">
        <v>151</v>
      </c>
      <c r="QOZ29" s="170" t="s">
        <v>152</v>
      </c>
      <c r="QPA29" s="170" t="s">
        <v>153</v>
      </c>
      <c r="QPB29" s="170" t="s">
        <v>150</v>
      </c>
      <c r="QPC29" s="170">
        <v>2</v>
      </c>
      <c r="QPD29" s="170">
        <v>69.72</v>
      </c>
      <c r="QPE29" s="170">
        <f>ROUNDDOWN(QPD29*($I$10+1),2)</f>
        <v>352.08</v>
      </c>
      <c r="QPF29" s="170">
        <f>QPC29*QPE29</f>
        <v>704.16</v>
      </c>
      <c r="QPG29" s="170" t="s">
        <v>151</v>
      </c>
      <c r="QPH29" s="170" t="s">
        <v>152</v>
      </c>
      <c r="QPI29" s="170" t="s">
        <v>153</v>
      </c>
      <c r="QPJ29" s="170" t="s">
        <v>150</v>
      </c>
      <c r="QPK29" s="170">
        <v>2</v>
      </c>
      <c r="QPL29" s="170">
        <v>69.72</v>
      </c>
      <c r="QPM29" s="170">
        <f>ROUNDDOWN(QPL29*($I$10+1),2)</f>
        <v>352.08</v>
      </c>
      <c r="QPN29" s="170">
        <f>QPK29*QPM29</f>
        <v>704.16</v>
      </c>
      <c r="QPO29" s="170" t="s">
        <v>151</v>
      </c>
      <c r="QPP29" s="170" t="s">
        <v>152</v>
      </c>
      <c r="QPQ29" s="170" t="s">
        <v>153</v>
      </c>
      <c r="QPR29" s="170" t="s">
        <v>150</v>
      </c>
      <c r="QPS29" s="170">
        <v>2</v>
      </c>
      <c r="QPT29" s="170">
        <v>69.72</v>
      </c>
      <c r="QPU29" s="170">
        <f>ROUNDDOWN(QPT29*($I$10+1),2)</f>
        <v>352.08</v>
      </c>
      <c r="QPV29" s="170">
        <f>QPS29*QPU29</f>
        <v>704.16</v>
      </c>
      <c r="QPW29" s="170" t="s">
        <v>151</v>
      </c>
      <c r="QPX29" s="170" t="s">
        <v>152</v>
      </c>
      <c r="QPY29" s="170" t="s">
        <v>153</v>
      </c>
      <c r="QPZ29" s="170" t="s">
        <v>150</v>
      </c>
      <c r="QQA29" s="170">
        <v>2</v>
      </c>
      <c r="QQB29" s="170">
        <v>69.72</v>
      </c>
      <c r="QQC29" s="170">
        <f>ROUNDDOWN(QQB29*($I$10+1),2)</f>
        <v>352.08</v>
      </c>
      <c r="QQD29" s="170">
        <f>QQA29*QQC29</f>
        <v>704.16</v>
      </c>
      <c r="QQE29" s="170" t="s">
        <v>151</v>
      </c>
      <c r="QQF29" s="170" t="s">
        <v>152</v>
      </c>
      <c r="QQG29" s="170" t="s">
        <v>153</v>
      </c>
      <c r="QQH29" s="170" t="s">
        <v>150</v>
      </c>
      <c r="QQI29" s="170">
        <v>2</v>
      </c>
      <c r="QQJ29" s="170">
        <v>69.72</v>
      </c>
      <c r="QQK29" s="170">
        <f>ROUNDDOWN(QQJ29*($I$10+1),2)</f>
        <v>352.08</v>
      </c>
      <c r="QQL29" s="170">
        <f>QQI29*QQK29</f>
        <v>704.16</v>
      </c>
      <c r="QQM29" s="170" t="s">
        <v>151</v>
      </c>
      <c r="QQN29" s="170" t="s">
        <v>152</v>
      </c>
      <c r="QQO29" s="170" t="s">
        <v>153</v>
      </c>
      <c r="QQP29" s="170" t="s">
        <v>150</v>
      </c>
      <c r="QQQ29" s="170">
        <v>2</v>
      </c>
      <c r="QQR29" s="170">
        <v>69.72</v>
      </c>
      <c r="QQS29" s="170">
        <f>ROUNDDOWN(QQR29*($I$10+1),2)</f>
        <v>352.08</v>
      </c>
      <c r="QQT29" s="170">
        <f>QQQ29*QQS29</f>
        <v>704.16</v>
      </c>
      <c r="QQU29" s="170" t="s">
        <v>151</v>
      </c>
      <c r="QQV29" s="170" t="s">
        <v>152</v>
      </c>
      <c r="QQW29" s="170" t="s">
        <v>153</v>
      </c>
      <c r="QQX29" s="170" t="s">
        <v>150</v>
      </c>
      <c r="QQY29" s="170">
        <v>2</v>
      </c>
      <c r="QQZ29" s="170">
        <v>69.72</v>
      </c>
      <c r="QRA29" s="170">
        <f>ROUNDDOWN(QQZ29*($I$10+1),2)</f>
        <v>352.08</v>
      </c>
      <c r="QRB29" s="170">
        <f>QQY29*QRA29</f>
        <v>704.16</v>
      </c>
      <c r="QRC29" s="170" t="s">
        <v>151</v>
      </c>
      <c r="QRD29" s="170" t="s">
        <v>152</v>
      </c>
      <c r="QRE29" s="170" t="s">
        <v>153</v>
      </c>
      <c r="QRF29" s="170" t="s">
        <v>150</v>
      </c>
      <c r="QRG29" s="170">
        <v>2</v>
      </c>
      <c r="QRH29" s="170">
        <v>69.72</v>
      </c>
      <c r="QRI29" s="170">
        <f>ROUNDDOWN(QRH29*($I$10+1),2)</f>
        <v>352.08</v>
      </c>
      <c r="QRJ29" s="170">
        <f>QRG29*QRI29</f>
        <v>704.16</v>
      </c>
      <c r="QRK29" s="170" t="s">
        <v>151</v>
      </c>
      <c r="QRL29" s="170" t="s">
        <v>152</v>
      </c>
      <c r="QRM29" s="170" t="s">
        <v>153</v>
      </c>
      <c r="QRN29" s="170" t="s">
        <v>150</v>
      </c>
      <c r="QRO29" s="170">
        <v>2</v>
      </c>
      <c r="QRP29" s="170">
        <v>69.72</v>
      </c>
      <c r="QRQ29" s="170">
        <f>ROUNDDOWN(QRP29*($I$10+1),2)</f>
        <v>352.08</v>
      </c>
      <c r="QRR29" s="170">
        <f>QRO29*QRQ29</f>
        <v>704.16</v>
      </c>
      <c r="QRS29" s="170" t="s">
        <v>151</v>
      </c>
      <c r="QRT29" s="170" t="s">
        <v>152</v>
      </c>
      <c r="QRU29" s="170" t="s">
        <v>153</v>
      </c>
      <c r="QRV29" s="170" t="s">
        <v>150</v>
      </c>
      <c r="QRW29" s="170">
        <v>2</v>
      </c>
      <c r="QRX29" s="170">
        <v>69.72</v>
      </c>
      <c r="QRY29" s="170">
        <f>ROUNDDOWN(QRX29*($I$10+1),2)</f>
        <v>352.08</v>
      </c>
      <c r="QRZ29" s="170">
        <f>QRW29*QRY29</f>
        <v>704.16</v>
      </c>
      <c r="QSA29" s="170" t="s">
        <v>151</v>
      </c>
      <c r="QSB29" s="170" t="s">
        <v>152</v>
      </c>
      <c r="QSC29" s="170" t="s">
        <v>153</v>
      </c>
      <c r="QSD29" s="170" t="s">
        <v>150</v>
      </c>
      <c r="QSE29" s="170">
        <v>2</v>
      </c>
      <c r="QSF29" s="170">
        <v>69.72</v>
      </c>
      <c r="QSG29" s="170">
        <f>ROUNDDOWN(QSF29*($I$10+1),2)</f>
        <v>352.08</v>
      </c>
      <c r="QSH29" s="170">
        <f>QSE29*QSG29</f>
        <v>704.16</v>
      </c>
      <c r="QSI29" s="170" t="s">
        <v>151</v>
      </c>
      <c r="QSJ29" s="170" t="s">
        <v>152</v>
      </c>
      <c r="QSK29" s="170" t="s">
        <v>153</v>
      </c>
      <c r="QSL29" s="170" t="s">
        <v>150</v>
      </c>
      <c r="QSM29" s="170">
        <v>2</v>
      </c>
      <c r="QSN29" s="170">
        <v>69.72</v>
      </c>
      <c r="QSO29" s="170">
        <f>ROUNDDOWN(QSN29*($I$10+1),2)</f>
        <v>352.08</v>
      </c>
      <c r="QSP29" s="170">
        <f>QSM29*QSO29</f>
        <v>704.16</v>
      </c>
      <c r="QSQ29" s="170" t="s">
        <v>151</v>
      </c>
      <c r="QSR29" s="170" t="s">
        <v>152</v>
      </c>
      <c r="QSS29" s="170" t="s">
        <v>153</v>
      </c>
      <c r="QST29" s="170" t="s">
        <v>150</v>
      </c>
      <c r="QSU29" s="170">
        <v>2</v>
      </c>
      <c r="QSV29" s="170">
        <v>69.72</v>
      </c>
      <c r="QSW29" s="170">
        <f>ROUNDDOWN(QSV29*($I$10+1),2)</f>
        <v>352.08</v>
      </c>
      <c r="QSX29" s="170">
        <f>QSU29*QSW29</f>
        <v>704.16</v>
      </c>
      <c r="QSY29" s="170" t="s">
        <v>151</v>
      </c>
      <c r="QSZ29" s="170" t="s">
        <v>152</v>
      </c>
      <c r="QTA29" s="170" t="s">
        <v>153</v>
      </c>
      <c r="QTB29" s="170" t="s">
        <v>150</v>
      </c>
      <c r="QTC29" s="170">
        <v>2</v>
      </c>
      <c r="QTD29" s="170">
        <v>69.72</v>
      </c>
      <c r="QTE29" s="170">
        <f>ROUNDDOWN(QTD29*($I$10+1),2)</f>
        <v>352.08</v>
      </c>
      <c r="QTF29" s="170">
        <f>QTC29*QTE29</f>
        <v>704.16</v>
      </c>
      <c r="QTG29" s="170" t="s">
        <v>151</v>
      </c>
      <c r="QTH29" s="170" t="s">
        <v>152</v>
      </c>
      <c r="QTI29" s="170" t="s">
        <v>153</v>
      </c>
      <c r="QTJ29" s="170" t="s">
        <v>150</v>
      </c>
      <c r="QTK29" s="170">
        <v>2</v>
      </c>
      <c r="QTL29" s="170">
        <v>69.72</v>
      </c>
      <c r="QTM29" s="170">
        <f>ROUNDDOWN(QTL29*($I$10+1),2)</f>
        <v>352.08</v>
      </c>
      <c r="QTN29" s="170">
        <f>QTK29*QTM29</f>
        <v>704.16</v>
      </c>
      <c r="QTO29" s="170" t="s">
        <v>151</v>
      </c>
      <c r="QTP29" s="170" t="s">
        <v>152</v>
      </c>
      <c r="QTQ29" s="170" t="s">
        <v>153</v>
      </c>
      <c r="QTR29" s="170" t="s">
        <v>150</v>
      </c>
      <c r="QTS29" s="170">
        <v>2</v>
      </c>
      <c r="QTT29" s="170">
        <v>69.72</v>
      </c>
      <c r="QTU29" s="170">
        <f>ROUNDDOWN(QTT29*($I$10+1),2)</f>
        <v>352.08</v>
      </c>
      <c r="QTV29" s="170">
        <f>QTS29*QTU29</f>
        <v>704.16</v>
      </c>
      <c r="QTW29" s="170" t="s">
        <v>151</v>
      </c>
      <c r="QTX29" s="170" t="s">
        <v>152</v>
      </c>
      <c r="QTY29" s="170" t="s">
        <v>153</v>
      </c>
      <c r="QTZ29" s="170" t="s">
        <v>150</v>
      </c>
      <c r="QUA29" s="170">
        <v>2</v>
      </c>
      <c r="QUB29" s="170">
        <v>69.72</v>
      </c>
      <c r="QUC29" s="170">
        <f>ROUNDDOWN(QUB29*($I$10+1),2)</f>
        <v>352.08</v>
      </c>
      <c r="QUD29" s="170">
        <f>QUA29*QUC29</f>
        <v>704.16</v>
      </c>
      <c r="QUE29" s="170" t="s">
        <v>151</v>
      </c>
      <c r="QUF29" s="170" t="s">
        <v>152</v>
      </c>
      <c r="QUG29" s="170" t="s">
        <v>153</v>
      </c>
      <c r="QUH29" s="170" t="s">
        <v>150</v>
      </c>
      <c r="QUI29" s="170">
        <v>2</v>
      </c>
      <c r="QUJ29" s="170">
        <v>69.72</v>
      </c>
      <c r="QUK29" s="170">
        <f>ROUNDDOWN(QUJ29*($I$10+1),2)</f>
        <v>352.08</v>
      </c>
      <c r="QUL29" s="170">
        <f>QUI29*QUK29</f>
        <v>704.16</v>
      </c>
      <c r="QUM29" s="170" t="s">
        <v>151</v>
      </c>
      <c r="QUN29" s="170" t="s">
        <v>152</v>
      </c>
      <c r="QUO29" s="170" t="s">
        <v>153</v>
      </c>
      <c r="QUP29" s="170" t="s">
        <v>150</v>
      </c>
      <c r="QUQ29" s="170">
        <v>2</v>
      </c>
      <c r="QUR29" s="170">
        <v>69.72</v>
      </c>
      <c r="QUS29" s="170">
        <f>ROUNDDOWN(QUR29*($I$10+1),2)</f>
        <v>352.08</v>
      </c>
      <c r="QUT29" s="170">
        <f>QUQ29*QUS29</f>
        <v>704.16</v>
      </c>
      <c r="QUU29" s="170" t="s">
        <v>151</v>
      </c>
      <c r="QUV29" s="170" t="s">
        <v>152</v>
      </c>
      <c r="QUW29" s="170" t="s">
        <v>153</v>
      </c>
      <c r="QUX29" s="170" t="s">
        <v>150</v>
      </c>
      <c r="QUY29" s="170">
        <v>2</v>
      </c>
      <c r="QUZ29" s="170">
        <v>69.72</v>
      </c>
      <c r="QVA29" s="170">
        <f>ROUNDDOWN(QUZ29*($I$10+1),2)</f>
        <v>352.08</v>
      </c>
      <c r="QVB29" s="170">
        <f>QUY29*QVA29</f>
        <v>704.16</v>
      </c>
      <c r="QVC29" s="170" t="s">
        <v>151</v>
      </c>
      <c r="QVD29" s="170" t="s">
        <v>152</v>
      </c>
      <c r="QVE29" s="170" t="s">
        <v>153</v>
      </c>
      <c r="QVF29" s="170" t="s">
        <v>150</v>
      </c>
      <c r="QVG29" s="170">
        <v>2</v>
      </c>
      <c r="QVH29" s="170">
        <v>69.72</v>
      </c>
      <c r="QVI29" s="170">
        <f>ROUNDDOWN(QVH29*($I$10+1),2)</f>
        <v>352.08</v>
      </c>
      <c r="QVJ29" s="170">
        <f>QVG29*QVI29</f>
        <v>704.16</v>
      </c>
      <c r="QVK29" s="170" t="s">
        <v>151</v>
      </c>
      <c r="QVL29" s="170" t="s">
        <v>152</v>
      </c>
      <c r="QVM29" s="170" t="s">
        <v>153</v>
      </c>
      <c r="QVN29" s="170" t="s">
        <v>150</v>
      </c>
      <c r="QVO29" s="170">
        <v>2</v>
      </c>
      <c r="QVP29" s="170">
        <v>69.72</v>
      </c>
      <c r="QVQ29" s="170">
        <f>ROUNDDOWN(QVP29*($I$10+1),2)</f>
        <v>352.08</v>
      </c>
      <c r="QVR29" s="170">
        <f>QVO29*QVQ29</f>
        <v>704.16</v>
      </c>
      <c r="QVS29" s="170" t="s">
        <v>151</v>
      </c>
      <c r="QVT29" s="170" t="s">
        <v>152</v>
      </c>
      <c r="QVU29" s="170" t="s">
        <v>153</v>
      </c>
      <c r="QVV29" s="170" t="s">
        <v>150</v>
      </c>
      <c r="QVW29" s="170">
        <v>2</v>
      </c>
      <c r="QVX29" s="170">
        <v>69.72</v>
      </c>
      <c r="QVY29" s="170">
        <f>ROUNDDOWN(QVX29*($I$10+1),2)</f>
        <v>352.08</v>
      </c>
      <c r="QVZ29" s="170">
        <f>QVW29*QVY29</f>
        <v>704.16</v>
      </c>
      <c r="QWA29" s="170" t="s">
        <v>151</v>
      </c>
      <c r="QWB29" s="170" t="s">
        <v>152</v>
      </c>
      <c r="QWC29" s="170" t="s">
        <v>153</v>
      </c>
      <c r="QWD29" s="170" t="s">
        <v>150</v>
      </c>
      <c r="QWE29" s="170">
        <v>2</v>
      </c>
      <c r="QWF29" s="170">
        <v>69.72</v>
      </c>
      <c r="QWG29" s="170">
        <f>ROUNDDOWN(QWF29*($I$10+1),2)</f>
        <v>352.08</v>
      </c>
      <c r="QWH29" s="170">
        <f>QWE29*QWG29</f>
        <v>704.16</v>
      </c>
      <c r="QWI29" s="170" t="s">
        <v>151</v>
      </c>
      <c r="QWJ29" s="170" t="s">
        <v>152</v>
      </c>
      <c r="QWK29" s="170" t="s">
        <v>153</v>
      </c>
      <c r="QWL29" s="170" t="s">
        <v>150</v>
      </c>
      <c r="QWM29" s="170">
        <v>2</v>
      </c>
      <c r="QWN29" s="170">
        <v>69.72</v>
      </c>
      <c r="QWO29" s="170">
        <f>ROUNDDOWN(QWN29*($I$10+1),2)</f>
        <v>352.08</v>
      </c>
      <c r="QWP29" s="170">
        <f>QWM29*QWO29</f>
        <v>704.16</v>
      </c>
      <c r="QWQ29" s="170" t="s">
        <v>151</v>
      </c>
      <c r="QWR29" s="170" t="s">
        <v>152</v>
      </c>
      <c r="QWS29" s="170" t="s">
        <v>153</v>
      </c>
      <c r="QWT29" s="170" t="s">
        <v>150</v>
      </c>
      <c r="QWU29" s="170">
        <v>2</v>
      </c>
      <c r="QWV29" s="170">
        <v>69.72</v>
      </c>
      <c r="QWW29" s="170">
        <f>ROUNDDOWN(QWV29*($I$10+1),2)</f>
        <v>352.08</v>
      </c>
      <c r="QWX29" s="170">
        <f>QWU29*QWW29</f>
        <v>704.16</v>
      </c>
      <c r="QWY29" s="170" t="s">
        <v>151</v>
      </c>
      <c r="QWZ29" s="170" t="s">
        <v>152</v>
      </c>
      <c r="QXA29" s="170" t="s">
        <v>153</v>
      </c>
      <c r="QXB29" s="170" t="s">
        <v>150</v>
      </c>
      <c r="QXC29" s="170">
        <v>2</v>
      </c>
      <c r="QXD29" s="170">
        <v>69.72</v>
      </c>
      <c r="QXE29" s="170">
        <f>ROUNDDOWN(QXD29*($I$10+1),2)</f>
        <v>352.08</v>
      </c>
      <c r="QXF29" s="170">
        <f>QXC29*QXE29</f>
        <v>704.16</v>
      </c>
      <c r="QXG29" s="170" t="s">
        <v>151</v>
      </c>
      <c r="QXH29" s="170" t="s">
        <v>152</v>
      </c>
      <c r="QXI29" s="170" t="s">
        <v>153</v>
      </c>
      <c r="QXJ29" s="170" t="s">
        <v>150</v>
      </c>
      <c r="QXK29" s="170">
        <v>2</v>
      </c>
      <c r="QXL29" s="170">
        <v>69.72</v>
      </c>
      <c r="QXM29" s="170">
        <f>ROUNDDOWN(QXL29*($I$10+1),2)</f>
        <v>352.08</v>
      </c>
      <c r="QXN29" s="170">
        <f>QXK29*QXM29</f>
        <v>704.16</v>
      </c>
      <c r="QXO29" s="170" t="s">
        <v>151</v>
      </c>
      <c r="QXP29" s="170" t="s">
        <v>152</v>
      </c>
      <c r="QXQ29" s="170" t="s">
        <v>153</v>
      </c>
      <c r="QXR29" s="170" t="s">
        <v>150</v>
      </c>
      <c r="QXS29" s="170">
        <v>2</v>
      </c>
      <c r="QXT29" s="170">
        <v>69.72</v>
      </c>
      <c r="QXU29" s="170">
        <f>ROUNDDOWN(QXT29*($I$10+1),2)</f>
        <v>352.08</v>
      </c>
      <c r="QXV29" s="170">
        <f>QXS29*QXU29</f>
        <v>704.16</v>
      </c>
      <c r="QXW29" s="170" t="s">
        <v>151</v>
      </c>
      <c r="QXX29" s="170" t="s">
        <v>152</v>
      </c>
      <c r="QXY29" s="170" t="s">
        <v>153</v>
      </c>
      <c r="QXZ29" s="170" t="s">
        <v>150</v>
      </c>
      <c r="QYA29" s="170">
        <v>2</v>
      </c>
      <c r="QYB29" s="170">
        <v>69.72</v>
      </c>
      <c r="QYC29" s="170">
        <f>ROUNDDOWN(QYB29*($I$10+1),2)</f>
        <v>352.08</v>
      </c>
      <c r="QYD29" s="170">
        <f>QYA29*QYC29</f>
        <v>704.16</v>
      </c>
      <c r="QYE29" s="170" t="s">
        <v>151</v>
      </c>
      <c r="QYF29" s="170" t="s">
        <v>152</v>
      </c>
      <c r="QYG29" s="170" t="s">
        <v>153</v>
      </c>
      <c r="QYH29" s="170" t="s">
        <v>150</v>
      </c>
      <c r="QYI29" s="170">
        <v>2</v>
      </c>
      <c r="QYJ29" s="170">
        <v>69.72</v>
      </c>
      <c r="QYK29" s="170">
        <f>ROUNDDOWN(QYJ29*($I$10+1),2)</f>
        <v>352.08</v>
      </c>
      <c r="QYL29" s="170">
        <f>QYI29*QYK29</f>
        <v>704.16</v>
      </c>
      <c r="QYM29" s="170" t="s">
        <v>151</v>
      </c>
      <c r="QYN29" s="170" t="s">
        <v>152</v>
      </c>
      <c r="QYO29" s="170" t="s">
        <v>153</v>
      </c>
      <c r="QYP29" s="170" t="s">
        <v>150</v>
      </c>
      <c r="QYQ29" s="170">
        <v>2</v>
      </c>
      <c r="QYR29" s="170">
        <v>69.72</v>
      </c>
      <c r="QYS29" s="170">
        <f>ROUNDDOWN(QYR29*($I$10+1),2)</f>
        <v>352.08</v>
      </c>
      <c r="QYT29" s="170">
        <f>QYQ29*QYS29</f>
        <v>704.16</v>
      </c>
      <c r="QYU29" s="170" t="s">
        <v>151</v>
      </c>
      <c r="QYV29" s="170" t="s">
        <v>152</v>
      </c>
      <c r="QYW29" s="170" t="s">
        <v>153</v>
      </c>
      <c r="QYX29" s="170" t="s">
        <v>150</v>
      </c>
      <c r="QYY29" s="170">
        <v>2</v>
      </c>
      <c r="QYZ29" s="170">
        <v>69.72</v>
      </c>
      <c r="QZA29" s="170">
        <f>ROUNDDOWN(QYZ29*($I$10+1),2)</f>
        <v>352.08</v>
      </c>
      <c r="QZB29" s="170">
        <f>QYY29*QZA29</f>
        <v>704.16</v>
      </c>
      <c r="QZC29" s="170" t="s">
        <v>151</v>
      </c>
      <c r="QZD29" s="170" t="s">
        <v>152</v>
      </c>
      <c r="QZE29" s="170" t="s">
        <v>153</v>
      </c>
      <c r="QZF29" s="170" t="s">
        <v>150</v>
      </c>
      <c r="QZG29" s="170">
        <v>2</v>
      </c>
      <c r="QZH29" s="170">
        <v>69.72</v>
      </c>
      <c r="QZI29" s="170">
        <f>ROUNDDOWN(QZH29*($I$10+1),2)</f>
        <v>352.08</v>
      </c>
      <c r="QZJ29" s="170">
        <f>QZG29*QZI29</f>
        <v>704.16</v>
      </c>
      <c r="QZK29" s="170" t="s">
        <v>151</v>
      </c>
      <c r="QZL29" s="170" t="s">
        <v>152</v>
      </c>
      <c r="QZM29" s="170" t="s">
        <v>153</v>
      </c>
      <c r="QZN29" s="170" t="s">
        <v>150</v>
      </c>
      <c r="QZO29" s="170">
        <v>2</v>
      </c>
      <c r="QZP29" s="170">
        <v>69.72</v>
      </c>
      <c r="QZQ29" s="170">
        <f>ROUNDDOWN(QZP29*($I$10+1),2)</f>
        <v>352.08</v>
      </c>
      <c r="QZR29" s="170">
        <f>QZO29*QZQ29</f>
        <v>704.16</v>
      </c>
      <c r="QZS29" s="170" t="s">
        <v>151</v>
      </c>
      <c r="QZT29" s="170" t="s">
        <v>152</v>
      </c>
      <c r="QZU29" s="170" t="s">
        <v>153</v>
      </c>
      <c r="QZV29" s="170" t="s">
        <v>150</v>
      </c>
      <c r="QZW29" s="170">
        <v>2</v>
      </c>
      <c r="QZX29" s="170">
        <v>69.72</v>
      </c>
      <c r="QZY29" s="170">
        <f>ROUNDDOWN(QZX29*($I$10+1),2)</f>
        <v>352.08</v>
      </c>
      <c r="QZZ29" s="170">
        <f>QZW29*QZY29</f>
        <v>704.16</v>
      </c>
      <c r="RAA29" s="170" t="s">
        <v>151</v>
      </c>
      <c r="RAB29" s="170" t="s">
        <v>152</v>
      </c>
      <c r="RAC29" s="170" t="s">
        <v>153</v>
      </c>
      <c r="RAD29" s="170" t="s">
        <v>150</v>
      </c>
      <c r="RAE29" s="170">
        <v>2</v>
      </c>
      <c r="RAF29" s="170">
        <v>69.72</v>
      </c>
      <c r="RAG29" s="170">
        <f>ROUNDDOWN(RAF29*($I$10+1),2)</f>
        <v>352.08</v>
      </c>
      <c r="RAH29" s="170">
        <f>RAE29*RAG29</f>
        <v>704.16</v>
      </c>
      <c r="RAI29" s="170" t="s">
        <v>151</v>
      </c>
      <c r="RAJ29" s="170" t="s">
        <v>152</v>
      </c>
      <c r="RAK29" s="170" t="s">
        <v>153</v>
      </c>
      <c r="RAL29" s="170" t="s">
        <v>150</v>
      </c>
      <c r="RAM29" s="170">
        <v>2</v>
      </c>
      <c r="RAN29" s="170">
        <v>69.72</v>
      </c>
      <c r="RAO29" s="170">
        <f>ROUNDDOWN(RAN29*($I$10+1),2)</f>
        <v>352.08</v>
      </c>
      <c r="RAP29" s="170">
        <f>RAM29*RAO29</f>
        <v>704.16</v>
      </c>
      <c r="RAQ29" s="170" t="s">
        <v>151</v>
      </c>
      <c r="RAR29" s="170" t="s">
        <v>152</v>
      </c>
      <c r="RAS29" s="170" t="s">
        <v>153</v>
      </c>
      <c r="RAT29" s="170" t="s">
        <v>150</v>
      </c>
      <c r="RAU29" s="170">
        <v>2</v>
      </c>
      <c r="RAV29" s="170">
        <v>69.72</v>
      </c>
      <c r="RAW29" s="170">
        <f>ROUNDDOWN(RAV29*($I$10+1),2)</f>
        <v>352.08</v>
      </c>
      <c r="RAX29" s="170">
        <f>RAU29*RAW29</f>
        <v>704.16</v>
      </c>
      <c r="RAY29" s="170" t="s">
        <v>151</v>
      </c>
      <c r="RAZ29" s="170" t="s">
        <v>152</v>
      </c>
      <c r="RBA29" s="170" t="s">
        <v>153</v>
      </c>
      <c r="RBB29" s="170" t="s">
        <v>150</v>
      </c>
      <c r="RBC29" s="170">
        <v>2</v>
      </c>
      <c r="RBD29" s="170">
        <v>69.72</v>
      </c>
      <c r="RBE29" s="170">
        <f>ROUNDDOWN(RBD29*($I$10+1),2)</f>
        <v>352.08</v>
      </c>
      <c r="RBF29" s="170">
        <f>RBC29*RBE29</f>
        <v>704.16</v>
      </c>
      <c r="RBG29" s="170" t="s">
        <v>151</v>
      </c>
      <c r="RBH29" s="170" t="s">
        <v>152</v>
      </c>
      <c r="RBI29" s="170" t="s">
        <v>153</v>
      </c>
      <c r="RBJ29" s="170" t="s">
        <v>150</v>
      </c>
      <c r="RBK29" s="170">
        <v>2</v>
      </c>
      <c r="RBL29" s="170">
        <v>69.72</v>
      </c>
      <c r="RBM29" s="170">
        <f>ROUNDDOWN(RBL29*($I$10+1),2)</f>
        <v>352.08</v>
      </c>
      <c r="RBN29" s="170">
        <f>RBK29*RBM29</f>
        <v>704.16</v>
      </c>
      <c r="RBO29" s="170" t="s">
        <v>151</v>
      </c>
      <c r="RBP29" s="170" t="s">
        <v>152</v>
      </c>
      <c r="RBQ29" s="170" t="s">
        <v>153</v>
      </c>
      <c r="RBR29" s="170" t="s">
        <v>150</v>
      </c>
      <c r="RBS29" s="170">
        <v>2</v>
      </c>
      <c r="RBT29" s="170">
        <v>69.72</v>
      </c>
      <c r="RBU29" s="170">
        <f>ROUNDDOWN(RBT29*($I$10+1),2)</f>
        <v>352.08</v>
      </c>
      <c r="RBV29" s="170">
        <f>RBS29*RBU29</f>
        <v>704.16</v>
      </c>
      <c r="RBW29" s="170" t="s">
        <v>151</v>
      </c>
      <c r="RBX29" s="170" t="s">
        <v>152</v>
      </c>
      <c r="RBY29" s="170" t="s">
        <v>153</v>
      </c>
      <c r="RBZ29" s="170" t="s">
        <v>150</v>
      </c>
      <c r="RCA29" s="170">
        <v>2</v>
      </c>
      <c r="RCB29" s="170">
        <v>69.72</v>
      </c>
      <c r="RCC29" s="170">
        <f>ROUNDDOWN(RCB29*($I$10+1),2)</f>
        <v>352.08</v>
      </c>
      <c r="RCD29" s="170">
        <f>RCA29*RCC29</f>
        <v>704.16</v>
      </c>
      <c r="RCE29" s="170" t="s">
        <v>151</v>
      </c>
      <c r="RCF29" s="170" t="s">
        <v>152</v>
      </c>
      <c r="RCG29" s="170" t="s">
        <v>153</v>
      </c>
      <c r="RCH29" s="170" t="s">
        <v>150</v>
      </c>
      <c r="RCI29" s="170">
        <v>2</v>
      </c>
      <c r="RCJ29" s="170">
        <v>69.72</v>
      </c>
      <c r="RCK29" s="170">
        <f>ROUNDDOWN(RCJ29*($I$10+1),2)</f>
        <v>352.08</v>
      </c>
      <c r="RCL29" s="170">
        <f>RCI29*RCK29</f>
        <v>704.16</v>
      </c>
      <c r="RCM29" s="170" t="s">
        <v>151</v>
      </c>
      <c r="RCN29" s="170" t="s">
        <v>152</v>
      </c>
      <c r="RCO29" s="170" t="s">
        <v>153</v>
      </c>
      <c r="RCP29" s="170" t="s">
        <v>150</v>
      </c>
      <c r="RCQ29" s="170">
        <v>2</v>
      </c>
      <c r="RCR29" s="170">
        <v>69.72</v>
      </c>
      <c r="RCS29" s="170">
        <f>ROUNDDOWN(RCR29*($I$10+1),2)</f>
        <v>352.08</v>
      </c>
      <c r="RCT29" s="170">
        <f>RCQ29*RCS29</f>
        <v>704.16</v>
      </c>
      <c r="RCU29" s="170" t="s">
        <v>151</v>
      </c>
      <c r="RCV29" s="170" t="s">
        <v>152</v>
      </c>
      <c r="RCW29" s="170" t="s">
        <v>153</v>
      </c>
      <c r="RCX29" s="170" t="s">
        <v>150</v>
      </c>
      <c r="RCY29" s="170">
        <v>2</v>
      </c>
      <c r="RCZ29" s="170">
        <v>69.72</v>
      </c>
      <c r="RDA29" s="170">
        <f>ROUNDDOWN(RCZ29*($I$10+1),2)</f>
        <v>352.08</v>
      </c>
      <c r="RDB29" s="170">
        <f>RCY29*RDA29</f>
        <v>704.16</v>
      </c>
      <c r="RDC29" s="170" t="s">
        <v>151</v>
      </c>
      <c r="RDD29" s="170" t="s">
        <v>152</v>
      </c>
      <c r="RDE29" s="170" t="s">
        <v>153</v>
      </c>
      <c r="RDF29" s="170" t="s">
        <v>150</v>
      </c>
      <c r="RDG29" s="170">
        <v>2</v>
      </c>
      <c r="RDH29" s="170">
        <v>69.72</v>
      </c>
      <c r="RDI29" s="170">
        <f>ROUNDDOWN(RDH29*($I$10+1),2)</f>
        <v>352.08</v>
      </c>
      <c r="RDJ29" s="170">
        <f>RDG29*RDI29</f>
        <v>704.16</v>
      </c>
      <c r="RDK29" s="170" t="s">
        <v>151</v>
      </c>
      <c r="RDL29" s="170" t="s">
        <v>152</v>
      </c>
      <c r="RDM29" s="170" t="s">
        <v>153</v>
      </c>
      <c r="RDN29" s="170" t="s">
        <v>150</v>
      </c>
      <c r="RDO29" s="170">
        <v>2</v>
      </c>
      <c r="RDP29" s="170">
        <v>69.72</v>
      </c>
      <c r="RDQ29" s="170">
        <f>ROUNDDOWN(RDP29*($I$10+1),2)</f>
        <v>352.08</v>
      </c>
      <c r="RDR29" s="170">
        <f>RDO29*RDQ29</f>
        <v>704.16</v>
      </c>
      <c r="RDS29" s="170" t="s">
        <v>151</v>
      </c>
      <c r="RDT29" s="170" t="s">
        <v>152</v>
      </c>
      <c r="RDU29" s="170" t="s">
        <v>153</v>
      </c>
      <c r="RDV29" s="170" t="s">
        <v>150</v>
      </c>
      <c r="RDW29" s="170">
        <v>2</v>
      </c>
      <c r="RDX29" s="170">
        <v>69.72</v>
      </c>
      <c r="RDY29" s="170">
        <f>ROUNDDOWN(RDX29*($I$10+1),2)</f>
        <v>352.08</v>
      </c>
      <c r="RDZ29" s="170">
        <f>RDW29*RDY29</f>
        <v>704.16</v>
      </c>
      <c r="REA29" s="170" t="s">
        <v>151</v>
      </c>
      <c r="REB29" s="170" t="s">
        <v>152</v>
      </c>
      <c r="REC29" s="170" t="s">
        <v>153</v>
      </c>
      <c r="RED29" s="170" t="s">
        <v>150</v>
      </c>
      <c r="REE29" s="170">
        <v>2</v>
      </c>
      <c r="REF29" s="170">
        <v>69.72</v>
      </c>
      <c r="REG29" s="170">
        <f>ROUNDDOWN(REF29*($I$10+1),2)</f>
        <v>352.08</v>
      </c>
      <c r="REH29" s="170">
        <f>REE29*REG29</f>
        <v>704.16</v>
      </c>
      <c r="REI29" s="170" t="s">
        <v>151</v>
      </c>
      <c r="REJ29" s="170" t="s">
        <v>152</v>
      </c>
      <c r="REK29" s="170" t="s">
        <v>153</v>
      </c>
      <c r="REL29" s="170" t="s">
        <v>150</v>
      </c>
      <c r="REM29" s="170">
        <v>2</v>
      </c>
      <c r="REN29" s="170">
        <v>69.72</v>
      </c>
      <c r="REO29" s="170">
        <f>ROUNDDOWN(REN29*($I$10+1),2)</f>
        <v>352.08</v>
      </c>
      <c r="REP29" s="170">
        <f>REM29*REO29</f>
        <v>704.16</v>
      </c>
      <c r="REQ29" s="170" t="s">
        <v>151</v>
      </c>
      <c r="RER29" s="170" t="s">
        <v>152</v>
      </c>
      <c r="RES29" s="170" t="s">
        <v>153</v>
      </c>
      <c r="RET29" s="170" t="s">
        <v>150</v>
      </c>
      <c r="REU29" s="170">
        <v>2</v>
      </c>
      <c r="REV29" s="170">
        <v>69.72</v>
      </c>
      <c r="REW29" s="170">
        <f>ROUNDDOWN(REV29*($I$10+1),2)</f>
        <v>352.08</v>
      </c>
      <c r="REX29" s="170">
        <f>REU29*REW29</f>
        <v>704.16</v>
      </c>
      <c r="REY29" s="170" t="s">
        <v>151</v>
      </c>
      <c r="REZ29" s="170" t="s">
        <v>152</v>
      </c>
      <c r="RFA29" s="170" t="s">
        <v>153</v>
      </c>
      <c r="RFB29" s="170" t="s">
        <v>150</v>
      </c>
      <c r="RFC29" s="170">
        <v>2</v>
      </c>
      <c r="RFD29" s="170">
        <v>69.72</v>
      </c>
      <c r="RFE29" s="170">
        <f>ROUNDDOWN(RFD29*($I$10+1),2)</f>
        <v>352.08</v>
      </c>
      <c r="RFF29" s="170">
        <f>RFC29*RFE29</f>
        <v>704.16</v>
      </c>
      <c r="RFG29" s="170" t="s">
        <v>151</v>
      </c>
      <c r="RFH29" s="170" t="s">
        <v>152</v>
      </c>
      <c r="RFI29" s="170" t="s">
        <v>153</v>
      </c>
      <c r="RFJ29" s="170" t="s">
        <v>150</v>
      </c>
      <c r="RFK29" s="170">
        <v>2</v>
      </c>
      <c r="RFL29" s="170">
        <v>69.72</v>
      </c>
      <c r="RFM29" s="170">
        <f>ROUNDDOWN(RFL29*($I$10+1),2)</f>
        <v>352.08</v>
      </c>
      <c r="RFN29" s="170">
        <f>RFK29*RFM29</f>
        <v>704.16</v>
      </c>
      <c r="RFO29" s="170" t="s">
        <v>151</v>
      </c>
      <c r="RFP29" s="170" t="s">
        <v>152</v>
      </c>
      <c r="RFQ29" s="170" t="s">
        <v>153</v>
      </c>
      <c r="RFR29" s="170" t="s">
        <v>150</v>
      </c>
      <c r="RFS29" s="170">
        <v>2</v>
      </c>
      <c r="RFT29" s="170">
        <v>69.72</v>
      </c>
      <c r="RFU29" s="170">
        <f>ROUNDDOWN(RFT29*($I$10+1),2)</f>
        <v>352.08</v>
      </c>
      <c r="RFV29" s="170">
        <f>RFS29*RFU29</f>
        <v>704.16</v>
      </c>
      <c r="RFW29" s="170" t="s">
        <v>151</v>
      </c>
      <c r="RFX29" s="170" t="s">
        <v>152</v>
      </c>
      <c r="RFY29" s="170" t="s">
        <v>153</v>
      </c>
      <c r="RFZ29" s="170" t="s">
        <v>150</v>
      </c>
      <c r="RGA29" s="170">
        <v>2</v>
      </c>
      <c r="RGB29" s="170">
        <v>69.72</v>
      </c>
      <c r="RGC29" s="170">
        <f>ROUNDDOWN(RGB29*($I$10+1),2)</f>
        <v>352.08</v>
      </c>
      <c r="RGD29" s="170">
        <f>RGA29*RGC29</f>
        <v>704.16</v>
      </c>
      <c r="RGE29" s="170" t="s">
        <v>151</v>
      </c>
      <c r="RGF29" s="170" t="s">
        <v>152</v>
      </c>
      <c r="RGG29" s="170" t="s">
        <v>153</v>
      </c>
      <c r="RGH29" s="170" t="s">
        <v>150</v>
      </c>
      <c r="RGI29" s="170">
        <v>2</v>
      </c>
      <c r="RGJ29" s="170">
        <v>69.72</v>
      </c>
      <c r="RGK29" s="170">
        <f>ROUNDDOWN(RGJ29*($I$10+1),2)</f>
        <v>352.08</v>
      </c>
      <c r="RGL29" s="170">
        <f>RGI29*RGK29</f>
        <v>704.16</v>
      </c>
      <c r="RGM29" s="170" t="s">
        <v>151</v>
      </c>
      <c r="RGN29" s="170" t="s">
        <v>152</v>
      </c>
      <c r="RGO29" s="170" t="s">
        <v>153</v>
      </c>
      <c r="RGP29" s="170" t="s">
        <v>150</v>
      </c>
      <c r="RGQ29" s="170">
        <v>2</v>
      </c>
      <c r="RGR29" s="170">
        <v>69.72</v>
      </c>
      <c r="RGS29" s="170">
        <f>ROUNDDOWN(RGR29*($I$10+1),2)</f>
        <v>352.08</v>
      </c>
      <c r="RGT29" s="170">
        <f>RGQ29*RGS29</f>
        <v>704.16</v>
      </c>
      <c r="RGU29" s="170" t="s">
        <v>151</v>
      </c>
      <c r="RGV29" s="170" t="s">
        <v>152</v>
      </c>
      <c r="RGW29" s="170" t="s">
        <v>153</v>
      </c>
      <c r="RGX29" s="170" t="s">
        <v>150</v>
      </c>
      <c r="RGY29" s="170">
        <v>2</v>
      </c>
      <c r="RGZ29" s="170">
        <v>69.72</v>
      </c>
      <c r="RHA29" s="170">
        <f>ROUNDDOWN(RGZ29*($I$10+1),2)</f>
        <v>352.08</v>
      </c>
      <c r="RHB29" s="170">
        <f>RGY29*RHA29</f>
        <v>704.16</v>
      </c>
      <c r="RHC29" s="170" t="s">
        <v>151</v>
      </c>
      <c r="RHD29" s="170" t="s">
        <v>152</v>
      </c>
      <c r="RHE29" s="170" t="s">
        <v>153</v>
      </c>
      <c r="RHF29" s="170" t="s">
        <v>150</v>
      </c>
      <c r="RHG29" s="170">
        <v>2</v>
      </c>
      <c r="RHH29" s="170">
        <v>69.72</v>
      </c>
      <c r="RHI29" s="170">
        <f>ROUNDDOWN(RHH29*($I$10+1),2)</f>
        <v>352.08</v>
      </c>
      <c r="RHJ29" s="170">
        <f>RHG29*RHI29</f>
        <v>704.16</v>
      </c>
      <c r="RHK29" s="170" t="s">
        <v>151</v>
      </c>
      <c r="RHL29" s="170" t="s">
        <v>152</v>
      </c>
      <c r="RHM29" s="170" t="s">
        <v>153</v>
      </c>
      <c r="RHN29" s="170" t="s">
        <v>150</v>
      </c>
      <c r="RHO29" s="170">
        <v>2</v>
      </c>
      <c r="RHP29" s="170">
        <v>69.72</v>
      </c>
      <c r="RHQ29" s="170">
        <f>ROUNDDOWN(RHP29*($I$10+1),2)</f>
        <v>352.08</v>
      </c>
      <c r="RHR29" s="170">
        <f>RHO29*RHQ29</f>
        <v>704.16</v>
      </c>
      <c r="RHS29" s="170" t="s">
        <v>151</v>
      </c>
      <c r="RHT29" s="170" t="s">
        <v>152</v>
      </c>
      <c r="RHU29" s="170" t="s">
        <v>153</v>
      </c>
      <c r="RHV29" s="170" t="s">
        <v>150</v>
      </c>
      <c r="RHW29" s="170">
        <v>2</v>
      </c>
      <c r="RHX29" s="170">
        <v>69.72</v>
      </c>
      <c r="RHY29" s="170">
        <f>ROUNDDOWN(RHX29*($I$10+1),2)</f>
        <v>352.08</v>
      </c>
      <c r="RHZ29" s="170">
        <f>RHW29*RHY29</f>
        <v>704.16</v>
      </c>
      <c r="RIA29" s="170" t="s">
        <v>151</v>
      </c>
      <c r="RIB29" s="170" t="s">
        <v>152</v>
      </c>
      <c r="RIC29" s="170" t="s">
        <v>153</v>
      </c>
      <c r="RID29" s="170" t="s">
        <v>150</v>
      </c>
      <c r="RIE29" s="170">
        <v>2</v>
      </c>
      <c r="RIF29" s="170">
        <v>69.72</v>
      </c>
      <c r="RIG29" s="170">
        <f>ROUNDDOWN(RIF29*($I$10+1),2)</f>
        <v>352.08</v>
      </c>
      <c r="RIH29" s="170">
        <f>RIE29*RIG29</f>
        <v>704.16</v>
      </c>
      <c r="RII29" s="170" t="s">
        <v>151</v>
      </c>
      <c r="RIJ29" s="170" t="s">
        <v>152</v>
      </c>
      <c r="RIK29" s="170" t="s">
        <v>153</v>
      </c>
      <c r="RIL29" s="170" t="s">
        <v>150</v>
      </c>
      <c r="RIM29" s="170">
        <v>2</v>
      </c>
      <c r="RIN29" s="170">
        <v>69.72</v>
      </c>
      <c r="RIO29" s="170">
        <f>ROUNDDOWN(RIN29*($I$10+1),2)</f>
        <v>352.08</v>
      </c>
      <c r="RIP29" s="170">
        <f>RIM29*RIO29</f>
        <v>704.16</v>
      </c>
      <c r="RIQ29" s="170" t="s">
        <v>151</v>
      </c>
      <c r="RIR29" s="170" t="s">
        <v>152</v>
      </c>
      <c r="RIS29" s="170" t="s">
        <v>153</v>
      </c>
      <c r="RIT29" s="170" t="s">
        <v>150</v>
      </c>
      <c r="RIU29" s="170">
        <v>2</v>
      </c>
      <c r="RIV29" s="170">
        <v>69.72</v>
      </c>
      <c r="RIW29" s="170">
        <f>ROUNDDOWN(RIV29*($I$10+1),2)</f>
        <v>352.08</v>
      </c>
      <c r="RIX29" s="170">
        <f>RIU29*RIW29</f>
        <v>704.16</v>
      </c>
      <c r="RIY29" s="170" t="s">
        <v>151</v>
      </c>
      <c r="RIZ29" s="170" t="s">
        <v>152</v>
      </c>
      <c r="RJA29" s="170" t="s">
        <v>153</v>
      </c>
      <c r="RJB29" s="170" t="s">
        <v>150</v>
      </c>
      <c r="RJC29" s="170">
        <v>2</v>
      </c>
      <c r="RJD29" s="170">
        <v>69.72</v>
      </c>
      <c r="RJE29" s="170">
        <f>ROUNDDOWN(RJD29*($I$10+1),2)</f>
        <v>352.08</v>
      </c>
      <c r="RJF29" s="170">
        <f>RJC29*RJE29</f>
        <v>704.16</v>
      </c>
      <c r="RJG29" s="170" t="s">
        <v>151</v>
      </c>
      <c r="RJH29" s="170" t="s">
        <v>152</v>
      </c>
      <c r="RJI29" s="170" t="s">
        <v>153</v>
      </c>
      <c r="RJJ29" s="170" t="s">
        <v>150</v>
      </c>
      <c r="RJK29" s="170">
        <v>2</v>
      </c>
      <c r="RJL29" s="170">
        <v>69.72</v>
      </c>
      <c r="RJM29" s="170">
        <f>ROUNDDOWN(RJL29*($I$10+1),2)</f>
        <v>352.08</v>
      </c>
      <c r="RJN29" s="170">
        <f>RJK29*RJM29</f>
        <v>704.16</v>
      </c>
      <c r="RJO29" s="170" t="s">
        <v>151</v>
      </c>
      <c r="RJP29" s="170" t="s">
        <v>152</v>
      </c>
      <c r="RJQ29" s="170" t="s">
        <v>153</v>
      </c>
      <c r="RJR29" s="170" t="s">
        <v>150</v>
      </c>
      <c r="RJS29" s="170">
        <v>2</v>
      </c>
      <c r="RJT29" s="170">
        <v>69.72</v>
      </c>
      <c r="RJU29" s="170">
        <f>ROUNDDOWN(RJT29*($I$10+1),2)</f>
        <v>352.08</v>
      </c>
      <c r="RJV29" s="170">
        <f>RJS29*RJU29</f>
        <v>704.16</v>
      </c>
      <c r="RJW29" s="170" t="s">
        <v>151</v>
      </c>
      <c r="RJX29" s="170" t="s">
        <v>152</v>
      </c>
      <c r="RJY29" s="170" t="s">
        <v>153</v>
      </c>
      <c r="RJZ29" s="170" t="s">
        <v>150</v>
      </c>
      <c r="RKA29" s="170">
        <v>2</v>
      </c>
      <c r="RKB29" s="170">
        <v>69.72</v>
      </c>
      <c r="RKC29" s="170">
        <f>ROUNDDOWN(RKB29*($I$10+1),2)</f>
        <v>352.08</v>
      </c>
      <c r="RKD29" s="170">
        <f>RKA29*RKC29</f>
        <v>704.16</v>
      </c>
      <c r="RKE29" s="170" t="s">
        <v>151</v>
      </c>
      <c r="RKF29" s="170" t="s">
        <v>152</v>
      </c>
      <c r="RKG29" s="170" t="s">
        <v>153</v>
      </c>
      <c r="RKH29" s="170" t="s">
        <v>150</v>
      </c>
      <c r="RKI29" s="170">
        <v>2</v>
      </c>
      <c r="RKJ29" s="170">
        <v>69.72</v>
      </c>
      <c r="RKK29" s="170">
        <f>ROUNDDOWN(RKJ29*($I$10+1),2)</f>
        <v>352.08</v>
      </c>
      <c r="RKL29" s="170">
        <f>RKI29*RKK29</f>
        <v>704.16</v>
      </c>
      <c r="RKM29" s="170" t="s">
        <v>151</v>
      </c>
      <c r="RKN29" s="170" t="s">
        <v>152</v>
      </c>
      <c r="RKO29" s="170" t="s">
        <v>153</v>
      </c>
      <c r="RKP29" s="170" t="s">
        <v>150</v>
      </c>
      <c r="RKQ29" s="170">
        <v>2</v>
      </c>
      <c r="RKR29" s="170">
        <v>69.72</v>
      </c>
      <c r="RKS29" s="170">
        <f>ROUNDDOWN(RKR29*($I$10+1),2)</f>
        <v>352.08</v>
      </c>
      <c r="RKT29" s="170">
        <f>RKQ29*RKS29</f>
        <v>704.16</v>
      </c>
      <c r="RKU29" s="170" t="s">
        <v>151</v>
      </c>
      <c r="RKV29" s="170" t="s">
        <v>152</v>
      </c>
      <c r="RKW29" s="170" t="s">
        <v>153</v>
      </c>
      <c r="RKX29" s="170" t="s">
        <v>150</v>
      </c>
      <c r="RKY29" s="170">
        <v>2</v>
      </c>
      <c r="RKZ29" s="170">
        <v>69.72</v>
      </c>
      <c r="RLA29" s="170">
        <f>ROUNDDOWN(RKZ29*($I$10+1),2)</f>
        <v>352.08</v>
      </c>
      <c r="RLB29" s="170">
        <f>RKY29*RLA29</f>
        <v>704.16</v>
      </c>
      <c r="RLC29" s="170" t="s">
        <v>151</v>
      </c>
      <c r="RLD29" s="170" t="s">
        <v>152</v>
      </c>
      <c r="RLE29" s="170" t="s">
        <v>153</v>
      </c>
      <c r="RLF29" s="170" t="s">
        <v>150</v>
      </c>
      <c r="RLG29" s="170">
        <v>2</v>
      </c>
      <c r="RLH29" s="170">
        <v>69.72</v>
      </c>
      <c r="RLI29" s="170">
        <f>ROUNDDOWN(RLH29*($I$10+1),2)</f>
        <v>352.08</v>
      </c>
      <c r="RLJ29" s="170">
        <f>RLG29*RLI29</f>
        <v>704.16</v>
      </c>
      <c r="RLK29" s="170" t="s">
        <v>151</v>
      </c>
      <c r="RLL29" s="170" t="s">
        <v>152</v>
      </c>
      <c r="RLM29" s="170" t="s">
        <v>153</v>
      </c>
      <c r="RLN29" s="170" t="s">
        <v>150</v>
      </c>
      <c r="RLO29" s="170">
        <v>2</v>
      </c>
      <c r="RLP29" s="170">
        <v>69.72</v>
      </c>
      <c r="RLQ29" s="170">
        <f>ROUNDDOWN(RLP29*($I$10+1),2)</f>
        <v>352.08</v>
      </c>
      <c r="RLR29" s="170">
        <f>RLO29*RLQ29</f>
        <v>704.16</v>
      </c>
      <c r="RLS29" s="170" t="s">
        <v>151</v>
      </c>
      <c r="RLT29" s="170" t="s">
        <v>152</v>
      </c>
      <c r="RLU29" s="170" t="s">
        <v>153</v>
      </c>
      <c r="RLV29" s="170" t="s">
        <v>150</v>
      </c>
      <c r="RLW29" s="170">
        <v>2</v>
      </c>
      <c r="RLX29" s="170">
        <v>69.72</v>
      </c>
      <c r="RLY29" s="170">
        <f>ROUNDDOWN(RLX29*($I$10+1),2)</f>
        <v>352.08</v>
      </c>
      <c r="RLZ29" s="170">
        <f>RLW29*RLY29</f>
        <v>704.16</v>
      </c>
      <c r="RMA29" s="170" t="s">
        <v>151</v>
      </c>
      <c r="RMB29" s="170" t="s">
        <v>152</v>
      </c>
      <c r="RMC29" s="170" t="s">
        <v>153</v>
      </c>
      <c r="RMD29" s="170" t="s">
        <v>150</v>
      </c>
      <c r="RME29" s="170">
        <v>2</v>
      </c>
      <c r="RMF29" s="170">
        <v>69.72</v>
      </c>
      <c r="RMG29" s="170">
        <f>ROUNDDOWN(RMF29*($I$10+1),2)</f>
        <v>352.08</v>
      </c>
      <c r="RMH29" s="170">
        <f>RME29*RMG29</f>
        <v>704.16</v>
      </c>
      <c r="RMI29" s="170" t="s">
        <v>151</v>
      </c>
      <c r="RMJ29" s="170" t="s">
        <v>152</v>
      </c>
      <c r="RMK29" s="170" t="s">
        <v>153</v>
      </c>
      <c r="RML29" s="170" t="s">
        <v>150</v>
      </c>
      <c r="RMM29" s="170">
        <v>2</v>
      </c>
      <c r="RMN29" s="170">
        <v>69.72</v>
      </c>
      <c r="RMO29" s="170">
        <f>ROUNDDOWN(RMN29*($I$10+1),2)</f>
        <v>352.08</v>
      </c>
      <c r="RMP29" s="170">
        <f>RMM29*RMO29</f>
        <v>704.16</v>
      </c>
      <c r="RMQ29" s="170" t="s">
        <v>151</v>
      </c>
      <c r="RMR29" s="170" t="s">
        <v>152</v>
      </c>
      <c r="RMS29" s="170" t="s">
        <v>153</v>
      </c>
      <c r="RMT29" s="170" t="s">
        <v>150</v>
      </c>
      <c r="RMU29" s="170">
        <v>2</v>
      </c>
      <c r="RMV29" s="170">
        <v>69.72</v>
      </c>
      <c r="RMW29" s="170">
        <f>ROUNDDOWN(RMV29*($I$10+1),2)</f>
        <v>352.08</v>
      </c>
      <c r="RMX29" s="170">
        <f>RMU29*RMW29</f>
        <v>704.16</v>
      </c>
      <c r="RMY29" s="170" t="s">
        <v>151</v>
      </c>
      <c r="RMZ29" s="170" t="s">
        <v>152</v>
      </c>
      <c r="RNA29" s="170" t="s">
        <v>153</v>
      </c>
      <c r="RNB29" s="170" t="s">
        <v>150</v>
      </c>
      <c r="RNC29" s="170">
        <v>2</v>
      </c>
      <c r="RND29" s="170">
        <v>69.72</v>
      </c>
      <c r="RNE29" s="170">
        <f>ROUNDDOWN(RND29*($I$10+1),2)</f>
        <v>352.08</v>
      </c>
      <c r="RNF29" s="170">
        <f>RNC29*RNE29</f>
        <v>704.16</v>
      </c>
      <c r="RNG29" s="170" t="s">
        <v>151</v>
      </c>
      <c r="RNH29" s="170" t="s">
        <v>152</v>
      </c>
      <c r="RNI29" s="170" t="s">
        <v>153</v>
      </c>
      <c r="RNJ29" s="170" t="s">
        <v>150</v>
      </c>
      <c r="RNK29" s="170">
        <v>2</v>
      </c>
      <c r="RNL29" s="170">
        <v>69.72</v>
      </c>
      <c r="RNM29" s="170">
        <f>ROUNDDOWN(RNL29*($I$10+1),2)</f>
        <v>352.08</v>
      </c>
      <c r="RNN29" s="170">
        <f>RNK29*RNM29</f>
        <v>704.16</v>
      </c>
      <c r="RNO29" s="170" t="s">
        <v>151</v>
      </c>
      <c r="RNP29" s="170" t="s">
        <v>152</v>
      </c>
      <c r="RNQ29" s="170" t="s">
        <v>153</v>
      </c>
      <c r="RNR29" s="170" t="s">
        <v>150</v>
      </c>
      <c r="RNS29" s="170">
        <v>2</v>
      </c>
      <c r="RNT29" s="170">
        <v>69.72</v>
      </c>
      <c r="RNU29" s="170">
        <f>ROUNDDOWN(RNT29*($I$10+1),2)</f>
        <v>352.08</v>
      </c>
      <c r="RNV29" s="170">
        <f>RNS29*RNU29</f>
        <v>704.16</v>
      </c>
      <c r="RNW29" s="170" t="s">
        <v>151</v>
      </c>
      <c r="RNX29" s="170" t="s">
        <v>152</v>
      </c>
      <c r="RNY29" s="170" t="s">
        <v>153</v>
      </c>
      <c r="RNZ29" s="170" t="s">
        <v>150</v>
      </c>
      <c r="ROA29" s="170">
        <v>2</v>
      </c>
      <c r="ROB29" s="170">
        <v>69.72</v>
      </c>
      <c r="ROC29" s="170">
        <f>ROUNDDOWN(ROB29*($I$10+1),2)</f>
        <v>352.08</v>
      </c>
      <c r="ROD29" s="170">
        <f>ROA29*ROC29</f>
        <v>704.16</v>
      </c>
      <c r="ROE29" s="170" t="s">
        <v>151</v>
      </c>
      <c r="ROF29" s="170" t="s">
        <v>152</v>
      </c>
      <c r="ROG29" s="170" t="s">
        <v>153</v>
      </c>
      <c r="ROH29" s="170" t="s">
        <v>150</v>
      </c>
      <c r="ROI29" s="170">
        <v>2</v>
      </c>
      <c r="ROJ29" s="170">
        <v>69.72</v>
      </c>
      <c r="ROK29" s="170">
        <f>ROUNDDOWN(ROJ29*($I$10+1),2)</f>
        <v>352.08</v>
      </c>
      <c r="ROL29" s="170">
        <f>ROI29*ROK29</f>
        <v>704.16</v>
      </c>
      <c r="ROM29" s="170" t="s">
        <v>151</v>
      </c>
      <c r="RON29" s="170" t="s">
        <v>152</v>
      </c>
      <c r="ROO29" s="170" t="s">
        <v>153</v>
      </c>
      <c r="ROP29" s="170" t="s">
        <v>150</v>
      </c>
      <c r="ROQ29" s="170">
        <v>2</v>
      </c>
      <c r="ROR29" s="170">
        <v>69.72</v>
      </c>
      <c r="ROS29" s="170">
        <f>ROUNDDOWN(ROR29*($I$10+1),2)</f>
        <v>352.08</v>
      </c>
      <c r="ROT29" s="170">
        <f>ROQ29*ROS29</f>
        <v>704.16</v>
      </c>
      <c r="ROU29" s="170" t="s">
        <v>151</v>
      </c>
      <c r="ROV29" s="170" t="s">
        <v>152</v>
      </c>
      <c r="ROW29" s="170" t="s">
        <v>153</v>
      </c>
      <c r="ROX29" s="170" t="s">
        <v>150</v>
      </c>
      <c r="ROY29" s="170">
        <v>2</v>
      </c>
      <c r="ROZ29" s="170">
        <v>69.72</v>
      </c>
      <c r="RPA29" s="170">
        <f>ROUNDDOWN(ROZ29*($I$10+1),2)</f>
        <v>352.08</v>
      </c>
      <c r="RPB29" s="170">
        <f>ROY29*RPA29</f>
        <v>704.16</v>
      </c>
      <c r="RPC29" s="170" t="s">
        <v>151</v>
      </c>
      <c r="RPD29" s="170" t="s">
        <v>152</v>
      </c>
      <c r="RPE29" s="170" t="s">
        <v>153</v>
      </c>
      <c r="RPF29" s="170" t="s">
        <v>150</v>
      </c>
      <c r="RPG29" s="170">
        <v>2</v>
      </c>
      <c r="RPH29" s="170">
        <v>69.72</v>
      </c>
      <c r="RPI29" s="170">
        <f>ROUNDDOWN(RPH29*($I$10+1),2)</f>
        <v>352.08</v>
      </c>
      <c r="RPJ29" s="170">
        <f>RPG29*RPI29</f>
        <v>704.16</v>
      </c>
      <c r="RPK29" s="170" t="s">
        <v>151</v>
      </c>
      <c r="RPL29" s="170" t="s">
        <v>152</v>
      </c>
      <c r="RPM29" s="170" t="s">
        <v>153</v>
      </c>
      <c r="RPN29" s="170" t="s">
        <v>150</v>
      </c>
      <c r="RPO29" s="170">
        <v>2</v>
      </c>
      <c r="RPP29" s="170">
        <v>69.72</v>
      </c>
      <c r="RPQ29" s="170">
        <f>ROUNDDOWN(RPP29*($I$10+1),2)</f>
        <v>352.08</v>
      </c>
      <c r="RPR29" s="170">
        <f>RPO29*RPQ29</f>
        <v>704.16</v>
      </c>
      <c r="RPS29" s="170" t="s">
        <v>151</v>
      </c>
      <c r="RPT29" s="170" t="s">
        <v>152</v>
      </c>
      <c r="RPU29" s="170" t="s">
        <v>153</v>
      </c>
      <c r="RPV29" s="170" t="s">
        <v>150</v>
      </c>
      <c r="RPW29" s="170">
        <v>2</v>
      </c>
      <c r="RPX29" s="170">
        <v>69.72</v>
      </c>
      <c r="RPY29" s="170">
        <f>ROUNDDOWN(RPX29*($I$10+1),2)</f>
        <v>352.08</v>
      </c>
      <c r="RPZ29" s="170">
        <f>RPW29*RPY29</f>
        <v>704.16</v>
      </c>
      <c r="RQA29" s="170" t="s">
        <v>151</v>
      </c>
      <c r="RQB29" s="170" t="s">
        <v>152</v>
      </c>
      <c r="RQC29" s="170" t="s">
        <v>153</v>
      </c>
      <c r="RQD29" s="170" t="s">
        <v>150</v>
      </c>
      <c r="RQE29" s="170">
        <v>2</v>
      </c>
      <c r="RQF29" s="170">
        <v>69.72</v>
      </c>
      <c r="RQG29" s="170">
        <f>ROUNDDOWN(RQF29*($I$10+1),2)</f>
        <v>352.08</v>
      </c>
      <c r="RQH29" s="170">
        <f>RQE29*RQG29</f>
        <v>704.16</v>
      </c>
      <c r="RQI29" s="170" t="s">
        <v>151</v>
      </c>
      <c r="RQJ29" s="170" t="s">
        <v>152</v>
      </c>
      <c r="RQK29" s="170" t="s">
        <v>153</v>
      </c>
      <c r="RQL29" s="170" t="s">
        <v>150</v>
      </c>
      <c r="RQM29" s="170">
        <v>2</v>
      </c>
      <c r="RQN29" s="170">
        <v>69.72</v>
      </c>
      <c r="RQO29" s="170">
        <f>ROUNDDOWN(RQN29*($I$10+1),2)</f>
        <v>352.08</v>
      </c>
      <c r="RQP29" s="170">
        <f>RQM29*RQO29</f>
        <v>704.16</v>
      </c>
      <c r="RQQ29" s="170" t="s">
        <v>151</v>
      </c>
      <c r="RQR29" s="170" t="s">
        <v>152</v>
      </c>
      <c r="RQS29" s="170" t="s">
        <v>153</v>
      </c>
      <c r="RQT29" s="170" t="s">
        <v>150</v>
      </c>
      <c r="RQU29" s="170">
        <v>2</v>
      </c>
      <c r="RQV29" s="170">
        <v>69.72</v>
      </c>
      <c r="RQW29" s="170">
        <f>ROUNDDOWN(RQV29*($I$10+1),2)</f>
        <v>352.08</v>
      </c>
      <c r="RQX29" s="170">
        <f>RQU29*RQW29</f>
        <v>704.16</v>
      </c>
      <c r="RQY29" s="170" t="s">
        <v>151</v>
      </c>
      <c r="RQZ29" s="170" t="s">
        <v>152</v>
      </c>
      <c r="RRA29" s="170" t="s">
        <v>153</v>
      </c>
      <c r="RRB29" s="170" t="s">
        <v>150</v>
      </c>
      <c r="RRC29" s="170">
        <v>2</v>
      </c>
      <c r="RRD29" s="170">
        <v>69.72</v>
      </c>
      <c r="RRE29" s="170">
        <f>ROUNDDOWN(RRD29*($I$10+1),2)</f>
        <v>352.08</v>
      </c>
      <c r="RRF29" s="170">
        <f>RRC29*RRE29</f>
        <v>704.16</v>
      </c>
      <c r="RRG29" s="170" t="s">
        <v>151</v>
      </c>
      <c r="RRH29" s="170" t="s">
        <v>152</v>
      </c>
      <c r="RRI29" s="170" t="s">
        <v>153</v>
      </c>
      <c r="RRJ29" s="170" t="s">
        <v>150</v>
      </c>
      <c r="RRK29" s="170">
        <v>2</v>
      </c>
      <c r="RRL29" s="170">
        <v>69.72</v>
      </c>
      <c r="RRM29" s="170">
        <f>ROUNDDOWN(RRL29*($I$10+1),2)</f>
        <v>352.08</v>
      </c>
      <c r="RRN29" s="170">
        <f>RRK29*RRM29</f>
        <v>704.16</v>
      </c>
      <c r="RRO29" s="170" t="s">
        <v>151</v>
      </c>
      <c r="RRP29" s="170" t="s">
        <v>152</v>
      </c>
      <c r="RRQ29" s="170" t="s">
        <v>153</v>
      </c>
      <c r="RRR29" s="170" t="s">
        <v>150</v>
      </c>
      <c r="RRS29" s="170">
        <v>2</v>
      </c>
      <c r="RRT29" s="170">
        <v>69.72</v>
      </c>
      <c r="RRU29" s="170">
        <f>ROUNDDOWN(RRT29*($I$10+1),2)</f>
        <v>352.08</v>
      </c>
      <c r="RRV29" s="170">
        <f>RRS29*RRU29</f>
        <v>704.16</v>
      </c>
      <c r="RRW29" s="170" t="s">
        <v>151</v>
      </c>
      <c r="RRX29" s="170" t="s">
        <v>152</v>
      </c>
      <c r="RRY29" s="170" t="s">
        <v>153</v>
      </c>
      <c r="RRZ29" s="170" t="s">
        <v>150</v>
      </c>
      <c r="RSA29" s="170">
        <v>2</v>
      </c>
      <c r="RSB29" s="170">
        <v>69.72</v>
      </c>
      <c r="RSC29" s="170">
        <f>ROUNDDOWN(RSB29*($I$10+1),2)</f>
        <v>352.08</v>
      </c>
      <c r="RSD29" s="170">
        <f>RSA29*RSC29</f>
        <v>704.16</v>
      </c>
      <c r="RSE29" s="170" t="s">
        <v>151</v>
      </c>
      <c r="RSF29" s="170" t="s">
        <v>152</v>
      </c>
      <c r="RSG29" s="170" t="s">
        <v>153</v>
      </c>
      <c r="RSH29" s="170" t="s">
        <v>150</v>
      </c>
      <c r="RSI29" s="170">
        <v>2</v>
      </c>
      <c r="RSJ29" s="170">
        <v>69.72</v>
      </c>
      <c r="RSK29" s="170">
        <f>ROUNDDOWN(RSJ29*($I$10+1),2)</f>
        <v>352.08</v>
      </c>
      <c r="RSL29" s="170">
        <f>RSI29*RSK29</f>
        <v>704.16</v>
      </c>
      <c r="RSM29" s="170" t="s">
        <v>151</v>
      </c>
      <c r="RSN29" s="170" t="s">
        <v>152</v>
      </c>
      <c r="RSO29" s="170" t="s">
        <v>153</v>
      </c>
      <c r="RSP29" s="170" t="s">
        <v>150</v>
      </c>
      <c r="RSQ29" s="170">
        <v>2</v>
      </c>
      <c r="RSR29" s="170">
        <v>69.72</v>
      </c>
      <c r="RSS29" s="170">
        <f>ROUNDDOWN(RSR29*($I$10+1),2)</f>
        <v>352.08</v>
      </c>
      <c r="RST29" s="170">
        <f>RSQ29*RSS29</f>
        <v>704.16</v>
      </c>
      <c r="RSU29" s="170" t="s">
        <v>151</v>
      </c>
      <c r="RSV29" s="170" t="s">
        <v>152</v>
      </c>
      <c r="RSW29" s="170" t="s">
        <v>153</v>
      </c>
      <c r="RSX29" s="170" t="s">
        <v>150</v>
      </c>
      <c r="RSY29" s="170">
        <v>2</v>
      </c>
      <c r="RSZ29" s="170">
        <v>69.72</v>
      </c>
      <c r="RTA29" s="170">
        <f>ROUNDDOWN(RSZ29*($I$10+1),2)</f>
        <v>352.08</v>
      </c>
      <c r="RTB29" s="170">
        <f>RSY29*RTA29</f>
        <v>704.16</v>
      </c>
      <c r="RTC29" s="170" t="s">
        <v>151</v>
      </c>
      <c r="RTD29" s="170" t="s">
        <v>152</v>
      </c>
      <c r="RTE29" s="170" t="s">
        <v>153</v>
      </c>
      <c r="RTF29" s="170" t="s">
        <v>150</v>
      </c>
      <c r="RTG29" s="170">
        <v>2</v>
      </c>
      <c r="RTH29" s="170">
        <v>69.72</v>
      </c>
      <c r="RTI29" s="170">
        <f>ROUNDDOWN(RTH29*($I$10+1),2)</f>
        <v>352.08</v>
      </c>
      <c r="RTJ29" s="170">
        <f>RTG29*RTI29</f>
        <v>704.16</v>
      </c>
      <c r="RTK29" s="170" t="s">
        <v>151</v>
      </c>
      <c r="RTL29" s="170" t="s">
        <v>152</v>
      </c>
      <c r="RTM29" s="170" t="s">
        <v>153</v>
      </c>
      <c r="RTN29" s="170" t="s">
        <v>150</v>
      </c>
      <c r="RTO29" s="170">
        <v>2</v>
      </c>
      <c r="RTP29" s="170">
        <v>69.72</v>
      </c>
      <c r="RTQ29" s="170">
        <f>ROUNDDOWN(RTP29*($I$10+1),2)</f>
        <v>352.08</v>
      </c>
      <c r="RTR29" s="170">
        <f>RTO29*RTQ29</f>
        <v>704.16</v>
      </c>
      <c r="RTS29" s="170" t="s">
        <v>151</v>
      </c>
      <c r="RTT29" s="170" t="s">
        <v>152</v>
      </c>
      <c r="RTU29" s="170" t="s">
        <v>153</v>
      </c>
      <c r="RTV29" s="170" t="s">
        <v>150</v>
      </c>
      <c r="RTW29" s="170">
        <v>2</v>
      </c>
      <c r="RTX29" s="170">
        <v>69.72</v>
      </c>
      <c r="RTY29" s="170">
        <f>ROUNDDOWN(RTX29*($I$10+1),2)</f>
        <v>352.08</v>
      </c>
      <c r="RTZ29" s="170">
        <f>RTW29*RTY29</f>
        <v>704.16</v>
      </c>
      <c r="RUA29" s="170" t="s">
        <v>151</v>
      </c>
      <c r="RUB29" s="170" t="s">
        <v>152</v>
      </c>
      <c r="RUC29" s="170" t="s">
        <v>153</v>
      </c>
      <c r="RUD29" s="170" t="s">
        <v>150</v>
      </c>
      <c r="RUE29" s="170">
        <v>2</v>
      </c>
      <c r="RUF29" s="170">
        <v>69.72</v>
      </c>
      <c r="RUG29" s="170">
        <f>ROUNDDOWN(RUF29*($I$10+1),2)</f>
        <v>352.08</v>
      </c>
      <c r="RUH29" s="170">
        <f>RUE29*RUG29</f>
        <v>704.16</v>
      </c>
      <c r="RUI29" s="170" t="s">
        <v>151</v>
      </c>
      <c r="RUJ29" s="170" t="s">
        <v>152</v>
      </c>
      <c r="RUK29" s="170" t="s">
        <v>153</v>
      </c>
      <c r="RUL29" s="170" t="s">
        <v>150</v>
      </c>
      <c r="RUM29" s="170">
        <v>2</v>
      </c>
      <c r="RUN29" s="170">
        <v>69.72</v>
      </c>
      <c r="RUO29" s="170">
        <f>ROUNDDOWN(RUN29*($I$10+1),2)</f>
        <v>352.08</v>
      </c>
      <c r="RUP29" s="170">
        <f>RUM29*RUO29</f>
        <v>704.16</v>
      </c>
      <c r="RUQ29" s="170" t="s">
        <v>151</v>
      </c>
      <c r="RUR29" s="170" t="s">
        <v>152</v>
      </c>
      <c r="RUS29" s="170" t="s">
        <v>153</v>
      </c>
      <c r="RUT29" s="170" t="s">
        <v>150</v>
      </c>
      <c r="RUU29" s="170">
        <v>2</v>
      </c>
      <c r="RUV29" s="170">
        <v>69.72</v>
      </c>
      <c r="RUW29" s="170">
        <f>ROUNDDOWN(RUV29*($I$10+1),2)</f>
        <v>352.08</v>
      </c>
      <c r="RUX29" s="170">
        <f>RUU29*RUW29</f>
        <v>704.16</v>
      </c>
      <c r="RUY29" s="170" t="s">
        <v>151</v>
      </c>
      <c r="RUZ29" s="170" t="s">
        <v>152</v>
      </c>
      <c r="RVA29" s="170" t="s">
        <v>153</v>
      </c>
      <c r="RVB29" s="170" t="s">
        <v>150</v>
      </c>
      <c r="RVC29" s="170">
        <v>2</v>
      </c>
      <c r="RVD29" s="170">
        <v>69.72</v>
      </c>
      <c r="RVE29" s="170">
        <f>ROUNDDOWN(RVD29*($I$10+1),2)</f>
        <v>352.08</v>
      </c>
      <c r="RVF29" s="170">
        <f>RVC29*RVE29</f>
        <v>704.16</v>
      </c>
      <c r="RVG29" s="170" t="s">
        <v>151</v>
      </c>
      <c r="RVH29" s="170" t="s">
        <v>152</v>
      </c>
      <c r="RVI29" s="170" t="s">
        <v>153</v>
      </c>
      <c r="RVJ29" s="170" t="s">
        <v>150</v>
      </c>
      <c r="RVK29" s="170">
        <v>2</v>
      </c>
      <c r="RVL29" s="170">
        <v>69.72</v>
      </c>
      <c r="RVM29" s="170">
        <f>ROUNDDOWN(RVL29*($I$10+1),2)</f>
        <v>352.08</v>
      </c>
      <c r="RVN29" s="170">
        <f>RVK29*RVM29</f>
        <v>704.16</v>
      </c>
      <c r="RVO29" s="170" t="s">
        <v>151</v>
      </c>
      <c r="RVP29" s="170" t="s">
        <v>152</v>
      </c>
      <c r="RVQ29" s="170" t="s">
        <v>153</v>
      </c>
      <c r="RVR29" s="170" t="s">
        <v>150</v>
      </c>
      <c r="RVS29" s="170">
        <v>2</v>
      </c>
      <c r="RVT29" s="170">
        <v>69.72</v>
      </c>
      <c r="RVU29" s="170">
        <f>ROUNDDOWN(RVT29*($I$10+1),2)</f>
        <v>352.08</v>
      </c>
      <c r="RVV29" s="170">
        <f>RVS29*RVU29</f>
        <v>704.16</v>
      </c>
      <c r="RVW29" s="170" t="s">
        <v>151</v>
      </c>
      <c r="RVX29" s="170" t="s">
        <v>152</v>
      </c>
      <c r="RVY29" s="170" t="s">
        <v>153</v>
      </c>
      <c r="RVZ29" s="170" t="s">
        <v>150</v>
      </c>
      <c r="RWA29" s="170">
        <v>2</v>
      </c>
      <c r="RWB29" s="170">
        <v>69.72</v>
      </c>
      <c r="RWC29" s="170">
        <f>ROUNDDOWN(RWB29*($I$10+1),2)</f>
        <v>352.08</v>
      </c>
      <c r="RWD29" s="170">
        <f>RWA29*RWC29</f>
        <v>704.16</v>
      </c>
      <c r="RWE29" s="170" t="s">
        <v>151</v>
      </c>
      <c r="RWF29" s="170" t="s">
        <v>152</v>
      </c>
      <c r="RWG29" s="170" t="s">
        <v>153</v>
      </c>
      <c r="RWH29" s="170" t="s">
        <v>150</v>
      </c>
      <c r="RWI29" s="170">
        <v>2</v>
      </c>
      <c r="RWJ29" s="170">
        <v>69.72</v>
      </c>
      <c r="RWK29" s="170">
        <f>ROUNDDOWN(RWJ29*($I$10+1),2)</f>
        <v>352.08</v>
      </c>
      <c r="RWL29" s="170">
        <f>RWI29*RWK29</f>
        <v>704.16</v>
      </c>
      <c r="RWM29" s="170" t="s">
        <v>151</v>
      </c>
      <c r="RWN29" s="170" t="s">
        <v>152</v>
      </c>
      <c r="RWO29" s="170" t="s">
        <v>153</v>
      </c>
      <c r="RWP29" s="170" t="s">
        <v>150</v>
      </c>
      <c r="RWQ29" s="170">
        <v>2</v>
      </c>
      <c r="RWR29" s="170">
        <v>69.72</v>
      </c>
      <c r="RWS29" s="170">
        <f>ROUNDDOWN(RWR29*($I$10+1),2)</f>
        <v>352.08</v>
      </c>
      <c r="RWT29" s="170">
        <f>RWQ29*RWS29</f>
        <v>704.16</v>
      </c>
      <c r="RWU29" s="170" t="s">
        <v>151</v>
      </c>
      <c r="RWV29" s="170" t="s">
        <v>152</v>
      </c>
      <c r="RWW29" s="170" t="s">
        <v>153</v>
      </c>
      <c r="RWX29" s="170" t="s">
        <v>150</v>
      </c>
      <c r="RWY29" s="170">
        <v>2</v>
      </c>
      <c r="RWZ29" s="170">
        <v>69.72</v>
      </c>
      <c r="RXA29" s="170">
        <f>ROUNDDOWN(RWZ29*($I$10+1),2)</f>
        <v>352.08</v>
      </c>
      <c r="RXB29" s="170">
        <f>RWY29*RXA29</f>
        <v>704.16</v>
      </c>
      <c r="RXC29" s="170" t="s">
        <v>151</v>
      </c>
      <c r="RXD29" s="170" t="s">
        <v>152</v>
      </c>
      <c r="RXE29" s="170" t="s">
        <v>153</v>
      </c>
      <c r="RXF29" s="170" t="s">
        <v>150</v>
      </c>
      <c r="RXG29" s="170">
        <v>2</v>
      </c>
      <c r="RXH29" s="170">
        <v>69.72</v>
      </c>
      <c r="RXI29" s="170">
        <f>ROUNDDOWN(RXH29*($I$10+1),2)</f>
        <v>352.08</v>
      </c>
      <c r="RXJ29" s="170">
        <f>RXG29*RXI29</f>
        <v>704.16</v>
      </c>
      <c r="RXK29" s="170" t="s">
        <v>151</v>
      </c>
      <c r="RXL29" s="170" t="s">
        <v>152</v>
      </c>
      <c r="RXM29" s="170" t="s">
        <v>153</v>
      </c>
      <c r="RXN29" s="170" t="s">
        <v>150</v>
      </c>
      <c r="RXO29" s="170">
        <v>2</v>
      </c>
      <c r="RXP29" s="170">
        <v>69.72</v>
      </c>
      <c r="RXQ29" s="170">
        <f>ROUNDDOWN(RXP29*($I$10+1),2)</f>
        <v>352.08</v>
      </c>
      <c r="RXR29" s="170">
        <f>RXO29*RXQ29</f>
        <v>704.16</v>
      </c>
      <c r="RXS29" s="170" t="s">
        <v>151</v>
      </c>
      <c r="RXT29" s="170" t="s">
        <v>152</v>
      </c>
      <c r="RXU29" s="170" t="s">
        <v>153</v>
      </c>
      <c r="RXV29" s="170" t="s">
        <v>150</v>
      </c>
      <c r="RXW29" s="170">
        <v>2</v>
      </c>
      <c r="RXX29" s="170">
        <v>69.72</v>
      </c>
      <c r="RXY29" s="170">
        <f>ROUNDDOWN(RXX29*($I$10+1),2)</f>
        <v>352.08</v>
      </c>
      <c r="RXZ29" s="170">
        <f>RXW29*RXY29</f>
        <v>704.16</v>
      </c>
      <c r="RYA29" s="170" t="s">
        <v>151</v>
      </c>
      <c r="RYB29" s="170" t="s">
        <v>152</v>
      </c>
      <c r="RYC29" s="170" t="s">
        <v>153</v>
      </c>
      <c r="RYD29" s="170" t="s">
        <v>150</v>
      </c>
      <c r="RYE29" s="170">
        <v>2</v>
      </c>
      <c r="RYF29" s="170">
        <v>69.72</v>
      </c>
      <c r="RYG29" s="170">
        <f>ROUNDDOWN(RYF29*($I$10+1),2)</f>
        <v>352.08</v>
      </c>
      <c r="RYH29" s="170">
        <f>RYE29*RYG29</f>
        <v>704.16</v>
      </c>
      <c r="RYI29" s="170" t="s">
        <v>151</v>
      </c>
      <c r="RYJ29" s="170" t="s">
        <v>152</v>
      </c>
      <c r="RYK29" s="170" t="s">
        <v>153</v>
      </c>
      <c r="RYL29" s="170" t="s">
        <v>150</v>
      </c>
      <c r="RYM29" s="170">
        <v>2</v>
      </c>
      <c r="RYN29" s="170">
        <v>69.72</v>
      </c>
      <c r="RYO29" s="170">
        <f>ROUNDDOWN(RYN29*($I$10+1),2)</f>
        <v>352.08</v>
      </c>
      <c r="RYP29" s="170">
        <f>RYM29*RYO29</f>
        <v>704.16</v>
      </c>
      <c r="RYQ29" s="170" t="s">
        <v>151</v>
      </c>
      <c r="RYR29" s="170" t="s">
        <v>152</v>
      </c>
      <c r="RYS29" s="170" t="s">
        <v>153</v>
      </c>
      <c r="RYT29" s="170" t="s">
        <v>150</v>
      </c>
      <c r="RYU29" s="170">
        <v>2</v>
      </c>
      <c r="RYV29" s="170">
        <v>69.72</v>
      </c>
      <c r="RYW29" s="170">
        <f>ROUNDDOWN(RYV29*($I$10+1),2)</f>
        <v>352.08</v>
      </c>
      <c r="RYX29" s="170">
        <f>RYU29*RYW29</f>
        <v>704.16</v>
      </c>
      <c r="RYY29" s="170" t="s">
        <v>151</v>
      </c>
      <c r="RYZ29" s="170" t="s">
        <v>152</v>
      </c>
      <c r="RZA29" s="170" t="s">
        <v>153</v>
      </c>
      <c r="RZB29" s="170" t="s">
        <v>150</v>
      </c>
      <c r="RZC29" s="170">
        <v>2</v>
      </c>
      <c r="RZD29" s="170">
        <v>69.72</v>
      </c>
      <c r="RZE29" s="170">
        <f>ROUNDDOWN(RZD29*($I$10+1),2)</f>
        <v>352.08</v>
      </c>
      <c r="RZF29" s="170">
        <f>RZC29*RZE29</f>
        <v>704.16</v>
      </c>
      <c r="RZG29" s="170" t="s">
        <v>151</v>
      </c>
      <c r="RZH29" s="170" t="s">
        <v>152</v>
      </c>
      <c r="RZI29" s="170" t="s">
        <v>153</v>
      </c>
      <c r="RZJ29" s="170" t="s">
        <v>150</v>
      </c>
      <c r="RZK29" s="170">
        <v>2</v>
      </c>
      <c r="RZL29" s="170">
        <v>69.72</v>
      </c>
      <c r="RZM29" s="170">
        <f>ROUNDDOWN(RZL29*($I$10+1),2)</f>
        <v>352.08</v>
      </c>
      <c r="RZN29" s="170">
        <f>RZK29*RZM29</f>
        <v>704.16</v>
      </c>
      <c r="RZO29" s="170" t="s">
        <v>151</v>
      </c>
      <c r="RZP29" s="170" t="s">
        <v>152</v>
      </c>
      <c r="RZQ29" s="170" t="s">
        <v>153</v>
      </c>
      <c r="RZR29" s="170" t="s">
        <v>150</v>
      </c>
      <c r="RZS29" s="170">
        <v>2</v>
      </c>
      <c r="RZT29" s="170">
        <v>69.72</v>
      </c>
      <c r="RZU29" s="170">
        <f>ROUNDDOWN(RZT29*($I$10+1),2)</f>
        <v>352.08</v>
      </c>
      <c r="RZV29" s="170">
        <f>RZS29*RZU29</f>
        <v>704.16</v>
      </c>
      <c r="RZW29" s="170" t="s">
        <v>151</v>
      </c>
      <c r="RZX29" s="170" t="s">
        <v>152</v>
      </c>
      <c r="RZY29" s="170" t="s">
        <v>153</v>
      </c>
      <c r="RZZ29" s="170" t="s">
        <v>150</v>
      </c>
      <c r="SAA29" s="170">
        <v>2</v>
      </c>
      <c r="SAB29" s="170">
        <v>69.72</v>
      </c>
      <c r="SAC29" s="170">
        <f>ROUNDDOWN(SAB29*($I$10+1),2)</f>
        <v>352.08</v>
      </c>
      <c r="SAD29" s="170">
        <f>SAA29*SAC29</f>
        <v>704.16</v>
      </c>
      <c r="SAE29" s="170" t="s">
        <v>151</v>
      </c>
      <c r="SAF29" s="170" t="s">
        <v>152</v>
      </c>
      <c r="SAG29" s="170" t="s">
        <v>153</v>
      </c>
      <c r="SAH29" s="170" t="s">
        <v>150</v>
      </c>
      <c r="SAI29" s="170">
        <v>2</v>
      </c>
      <c r="SAJ29" s="170">
        <v>69.72</v>
      </c>
      <c r="SAK29" s="170">
        <f>ROUNDDOWN(SAJ29*($I$10+1),2)</f>
        <v>352.08</v>
      </c>
      <c r="SAL29" s="170">
        <f>SAI29*SAK29</f>
        <v>704.16</v>
      </c>
      <c r="SAM29" s="170" t="s">
        <v>151</v>
      </c>
      <c r="SAN29" s="170" t="s">
        <v>152</v>
      </c>
      <c r="SAO29" s="170" t="s">
        <v>153</v>
      </c>
      <c r="SAP29" s="170" t="s">
        <v>150</v>
      </c>
      <c r="SAQ29" s="170">
        <v>2</v>
      </c>
      <c r="SAR29" s="170">
        <v>69.72</v>
      </c>
      <c r="SAS29" s="170">
        <f>ROUNDDOWN(SAR29*($I$10+1),2)</f>
        <v>352.08</v>
      </c>
      <c r="SAT29" s="170">
        <f>SAQ29*SAS29</f>
        <v>704.16</v>
      </c>
      <c r="SAU29" s="170" t="s">
        <v>151</v>
      </c>
      <c r="SAV29" s="170" t="s">
        <v>152</v>
      </c>
      <c r="SAW29" s="170" t="s">
        <v>153</v>
      </c>
      <c r="SAX29" s="170" t="s">
        <v>150</v>
      </c>
      <c r="SAY29" s="170">
        <v>2</v>
      </c>
      <c r="SAZ29" s="170">
        <v>69.72</v>
      </c>
      <c r="SBA29" s="170">
        <f>ROUNDDOWN(SAZ29*($I$10+1),2)</f>
        <v>352.08</v>
      </c>
      <c r="SBB29" s="170">
        <f>SAY29*SBA29</f>
        <v>704.16</v>
      </c>
      <c r="SBC29" s="170" t="s">
        <v>151</v>
      </c>
      <c r="SBD29" s="170" t="s">
        <v>152</v>
      </c>
      <c r="SBE29" s="170" t="s">
        <v>153</v>
      </c>
      <c r="SBF29" s="170" t="s">
        <v>150</v>
      </c>
      <c r="SBG29" s="170">
        <v>2</v>
      </c>
      <c r="SBH29" s="170">
        <v>69.72</v>
      </c>
      <c r="SBI29" s="170">
        <f>ROUNDDOWN(SBH29*($I$10+1),2)</f>
        <v>352.08</v>
      </c>
      <c r="SBJ29" s="170">
        <f>SBG29*SBI29</f>
        <v>704.16</v>
      </c>
      <c r="SBK29" s="170" t="s">
        <v>151</v>
      </c>
      <c r="SBL29" s="170" t="s">
        <v>152</v>
      </c>
      <c r="SBM29" s="170" t="s">
        <v>153</v>
      </c>
      <c r="SBN29" s="170" t="s">
        <v>150</v>
      </c>
      <c r="SBO29" s="170">
        <v>2</v>
      </c>
      <c r="SBP29" s="170">
        <v>69.72</v>
      </c>
      <c r="SBQ29" s="170">
        <f>ROUNDDOWN(SBP29*($I$10+1),2)</f>
        <v>352.08</v>
      </c>
      <c r="SBR29" s="170">
        <f>SBO29*SBQ29</f>
        <v>704.16</v>
      </c>
      <c r="SBS29" s="170" t="s">
        <v>151</v>
      </c>
      <c r="SBT29" s="170" t="s">
        <v>152</v>
      </c>
      <c r="SBU29" s="170" t="s">
        <v>153</v>
      </c>
      <c r="SBV29" s="170" t="s">
        <v>150</v>
      </c>
      <c r="SBW29" s="170">
        <v>2</v>
      </c>
      <c r="SBX29" s="170">
        <v>69.72</v>
      </c>
      <c r="SBY29" s="170">
        <f>ROUNDDOWN(SBX29*($I$10+1),2)</f>
        <v>352.08</v>
      </c>
      <c r="SBZ29" s="170">
        <f>SBW29*SBY29</f>
        <v>704.16</v>
      </c>
      <c r="SCA29" s="170" t="s">
        <v>151</v>
      </c>
      <c r="SCB29" s="170" t="s">
        <v>152</v>
      </c>
      <c r="SCC29" s="170" t="s">
        <v>153</v>
      </c>
      <c r="SCD29" s="170" t="s">
        <v>150</v>
      </c>
      <c r="SCE29" s="170">
        <v>2</v>
      </c>
      <c r="SCF29" s="170">
        <v>69.72</v>
      </c>
      <c r="SCG29" s="170">
        <f>ROUNDDOWN(SCF29*($I$10+1),2)</f>
        <v>352.08</v>
      </c>
      <c r="SCH29" s="170">
        <f>SCE29*SCG29</f>
        <v>704.16</v>
      </c>
      <c r="SCI29" s="170" t="s">
        <v>151</v>
      </c>
      <c r="SCJ29" s="170" t="s">
        <v>152</v>
      </c>
      <c r="SCK29" s="170" t="s">
        <v>153</v>
      </c>
      <c r="SCL29" s="170" t="s">
        <v>150</v>
      </c>
      <c r="SCM29" s="170">
        <v>2</v>
      </c>
      <c r="SCN29" s="170">
        <v>69.72</v>
      </c>
      <c r="SCO29" s="170">
        <f>ROUNDDOWN(SCN29*($I$10+1),2)</f>
        <v>352.08</v>
      </c>
      <c r="SCP29" s="170">
        <f>SCM29*SCO29</f>
        <v>704.16</v>
      </c>
      <c r="SCQ29" s="170" t="s">
        <v>151</v>
      </c>
      <c r="SCR29" s="170" t="s">
        <v>152</v>
      </c>
      <c r="SCS29" s="170" t="s">
        <v>153</v>
      </c>
      <c r="SCT29" s="170" t="s">
        <v>150</v>
      </c>
      <c r="SCU29" s="170">
        <v>2</v>
      </c>
      <c r="SCV29" s="170">
        <v>69.72</v>
      </c>
      <c r="SCW29" s="170">
        <f>ROUNDDOWN(SCV29*($I$10+1),2)</f>
        <v>352.08</v>
      </c>
      <c r="SCX29" s="170">
        <f>SCU29*SCW29</f>
        <v>704.16</v>
      </c>
      <c r="SCY29" s="170" t="s">
        <v>151</v>
      </c>
      <c r="SCZ29" s="170" t="s">
        <v>152</v>
      </c>
      <c r="SDA29" s="170" t="s">
        <v>153</v>
      </c>
      <c r="SDB29" s="170" t="s">
        <v>150</v>
      </c>
      <c r="SDC29" s="170">
        <v>2</v>
      </c>
      <c r="SDD29" s="170">
        <v>69.72</v>
      </c>
      <c r="SDE29" s="170">
        <f>ROUNDDOWN(SDD29*($I$10+1),2)</f>
        <v>352.08</v>
      </c>
      <c r="SDF29" s="170">
        <f>SDC29*SDE29</f>
        <v>704.16</v>
      </c>
      <c r="SDG29" s="170" t="s">
        <v>151</v>
      </c>
      <c r="SDH29" s="170" t="s">
        <v>152</v>
      </c>
      <c r="SDI29" s="170" t="s">
        <v>153</v>
      </c>
      <c r="SDJ29" s="170" t="s">
        <v>150</v>
      </c>
      <c r="SDK29" s="170">
        <v>2</v>
      </c>
      <c r="SDL29" s="170">
        <v>69.72</v>
      </c>
      <c r="SDM29" s="170">
        <f>ROUNDDOWN(SDL29*($I$10+1),2)</f>
        <v>352.08</v>
      </c>
      <c r="SDN29" s="170">
        <f>SDK29*SDM29</f>
        <v>704.16</v>
      </c>
      <c r="SDO29" s="170" t="s">
        <v>151</v>
      </c>
      <c r="SDP29" s="170" t="s">
        <v>152</v>
      </c>
      <c r="SDQ29" s="170" t="s">
        <v>153</v>
      </c>
      <c r="SDR29" s="170" t="s">
        <v>150</v>
      </c>
      <c r="SDS29" s="170">
        <v>2</v>
      </c>
      <c r="SDT29" s="170">
        <v>69.72</v>
      </c>
      <c r="SDU29" s="170">
        <f>ROUNDDOWN(SDT29*($I$10+1),2)</f>
        <v>352.08</v>
      </c>
      <c r="SDV29" s="170">
        <f>SDS29*SDU29</f>
        <v>704.16</v>
      </c>
      <c r="SDW29" s="170" t="s">
        <v>151</v>
      </c>
      <c r="SDX29" s="170" t="s">
        <v>152</v>
      </c>
      <c r="SDY29" s="170" t="s">
        <v>153</v>
      </c>
      <c r="SDZ29" s="170" t="s">
        <v>150</v>
      </c>
      <c r="SEA29" s="170">
        <v>2</v>
      </c>
      <c r="SEB29" s="170">
        <v>69.72</v>
      </c>
      <c r="SEC29" s="170">
        <f>ROUNDDOWN(SEB29*($I$10+1),2)</f>
        <v>352.08</v>
      </c>
      <c r="SED29" s="170">
        <f>SEA29*SEC29</f>
        <v>704.16</v>
      </c>
      <c r="SEE29" s="170" t="s">
        <v>151</v>
      </c>
      <c r="SEF29" s="170" t="s">
        <v>152</v>
      </c>
      <c r="SEG29" s="170" t="s">
        <v>153</v>
      </c>
      <c r="SEH29" s="170" t="s">
        <v>150</v>
      </c>
      <c r="SEI29" s="170">
        <v>2</v>
      </c>
      <c r="SEJ29" s="170">
        <v>69.72</v>
      </c>
      <c r="SEK29" s="170">
        <f>ROUNDDOWN(SEJ29*($I$10+1),2)</f>
        <v>352.08</v>
      </c>
      <c r="SEL29" s="170">
        <f>SEI29*SEK29</f>
        <v>704.16</v>
      </c>
      <c r="SEM29" s="170" t="s">
        <v>151</v>
      </c>
      <c r="SEN29" s="170" t="s">
        <v>152</v>
      </c>
      <c r="SEO29" s="170" t="s">
        <v>153</v>
      </c>
      <c r="SEP29" s="170" t="s">
        <v>150</v>
      </c>
      <c r="SEQ29" s="170">
        <v>2</v>
      </c>
      <c r="SER29" s="170">
        <v>69.72</v>
      </c>
      <c r="SES29" s="170">
        <f>ROUNDDOWN(SER29*($I$10+1),2)</f>
        <v>352.08</v>
      </c>
      <c r="SET29" s="170">
        <f>SEQ29*SES29</f>
        <v>704.16</v>
      </c>
      <c r="SEU29" s="170" t="s">
        <v>151</v>
      </c>
      <c r="SEV29" s="170" t="s">
        <v>152</v>
      </c>
      <c r="SEW29" s="170" t="s">
        <v>153</v>
      </c>
      <c r="SEX29" s="170" t="s">
        <v>150</v>
      </c>
      <c r="SEY29" s="170">
        <v>2</v>
      </c>
      <c r="SEZ29" s="170">
        <v>69.72</v>
      </c>
      <c r="SFA29" s="170">
        <f>ROUNDDOWN(SEZ29*($I$10+1),2)</f>
        <v>352.08</v>
      </c>
      <c r="SFB29" s="170">
        <f>SEY29*SFA29</f>
        <v>704.16</v>
      </c>
      <c r="SFC29" s="170" t="s">
        <v>151</v>
      </c>
      <c r="SFD29" s="170" t="s">
        <v>152</v>
      </c>
      <c r="SFE29" s="170" t="s">
        <v>153</v>
      </c>
      <c r="SFF29" s="170" t="s">
        <v>150</v>
      </c>
      <c r="SFG29" s="170">
        <v>2</v>
      </c>
      <c r="SFH29" s="170">
        <v>69.72</v>
      </c>
      <c r="SFI29" s="170">
        <f>ROUNDDOWN(SFH29*($I$10+1),2)</f>
        <v>352.08</v>
      </c>
      <c r="SFJ29" s="170">
        <f>SFG29*SFI29</f>
        <v>704.16</v>
      </c>
      <c r="SFK29" s="170" t="s">
        <v>151</v>
      </c>
      <c r="SFL29" s="170" t="s">
        <v>152</v>
      </c>
      <c r="SFM29" s="170" t="s">
        <v>153</v>
      </c>
      <c r="SFN29" s="170" t="s">
        <v>150</v>
      </c>
      <c r="SFO29" s="170">
        <v>2</v>
      </c>
      <c r="SFP29" s="170">
        <v>69.72</v>
      </c>
      <c r="SFQ29" s="170">
        <f>ROUNDDOWN(SFP29*($I$10+1),2)</f>
        <v>352.08</v>
      </c>
      <c r="SFR29" s="170">
        <f>SFO29*SFQ29</f>
        <v>704.16</v>
      </c>
      <c r="SFS29" s="170" t="s">
        <v>151</v>
      </c>
      <c r="SFT29" s="170" t="s">
        <v>152</v>
      </c>
      <c r="SFU29" s="170" t="s">
        <v>153</v>
      </c>
      <c r="SFV29" s="170" t="s">
        <v>150</v>
      </c>
      <c r="SFW29" s="170">
        <v>2</v>
      </c>
      <c r="SFX29" s="170">
        <v>69.72</v>
      </c>
      <c r="SFY29" s="170">
        <f>ROUNDDOWN(SFX29*($I$10+1),2)</f>
        <v>352.08</v>
      </c>
      <c r="SFZ29" s="170">
        <f>SFW29*SFY29</f>
        <v>704.16</v>
      </c>
      <c r="SGA29" s="170" t="s">
        <v>151</v>
      </c>
      <c r="SGB29" s="170" t="s">
        <v>152</v>
      </c>
      <c r="SGC29" s="170" t="s">
        <v>153</v>
      </c>
      <c r="SGD29" s="170" t="s">
        <v>150</v>
      </c>
      <c r="SGE29" s="170">
        <v>2</v>
      </c>
      <c r="SGF29" s="170">
        <v>69.72</v>
      </c>
      <c r="SGG29" s="170">
        <f>ROUNDDOWN(SGF29*($I$10+1),2)</f>
        <v>352.08</v>
      </c>
      <c r="SGH29" s="170">
        <f>SGE29*SGG29</f>
        <v>704.16</v>
      </c>
      <c r="SGI29" s="170" t="s">
        <v>151</v>
      </c>
      <c r="SGJ29" s="170" t="s">
        <v>152</v>
      </c>
      <c r="SGK29" s="170" t="s">
        <v>153</v>
      </c>
      <c r="SGL29" s="170" t="s">
        <v>150</v>
      </c>
      <c r="SGM29" s="170">
        <v>2</v>
      </c>
      <c r="SGN29" s="170">
        <v>69.72</v>
      </c>
      <c r="SGO29" s="170">
        <f>ROUNDDOWN(SGN29*($I$10+1),2)</f>
        <v>352.08</v>
      </c>
      <c r="SGP29" s="170">
        <f>SGM29*SGO29</f>
        <v>704.16</v>
      </c>
      <c r="SGQ29" s="170" t="s">
        <v>151</v>
      </c>
      <c r="SGR29" s="170" t="s">
        <v>152</v>
      </c>
      <c r="SGS29" s="170" t="s">
        <v>153</v>
      </c>
      <c r="SGT29" s="170" t="s">
        <v>150</v>
      </c>
      <c r="SGU29" s="170">
        <v>2</v>
      </c>
      <c r="SGV29" s="170">
        <v>69.72</v>
      </c>
      <c r="SGW29" s="170">
        <f>ROUNDDOWN(SGV29*($I$10+1),2)</f>
        <v>352.08</v>
      </c>
      <c r="SGX29" s="170">
        <f>SGU29*SGW29</f>
        <v>704.16</v>
      </c>
      <c r="SGY29" s="170" t="s">
        <v>151</v>
      </c>
      <c r="SGZ29" s="170" t="s">
        <v>152</v>
      </c>
      <c r="SHA29" s="170" t="s">
        <v>153</v>
      </c>
      <c r="SHB29" s="170" t="s">
        <v>150</v>
      </c>
      <c r="SHC29" s="170">
        <v>2</v>
      </c>
      <c r="SHD29" s="170">
        <v>69.72</v>
      </c>
      <c r="SHE29" s="170">
        <f>ROUNDDOWN(SHD29*($I$10+1),2)</f>
        <v>352.08</v>
      </c>
      <c r="SHF29" s="170">
        <f>SHC29*SHE29</f>
        <v>704.16</v>
      </c>
      <c r="SHG29" s="170" t="s">
        <v>151</v>
      </c>
      <c r="SHH29" s="170" t="s">
        <v>152</v>
      </c>
      <c r="SHI29" s="170" t="s">
        <v>153</v>
      </c>
      <c r="SHJ29" s="170" t="s">
        <v>150</v>
      </c>
      <c r="SHK29" s="170">
        <v>2</v>
      </c>
      <c r="SHL29" s="170">
        <v>69.72</v>
      </c>
      <c r="SHM29" s="170">
        <f>ROUNDDOWN(SHL29*($I$10+1),2)</f>
        <v>352.08</v>
      </c>
      <c r="SHN29" s="170">
        <f>SHK29*SHM29</f>
        <v>704.16</v>
      </c>
      <c r="SHO29" s="170" t="s">
        <v>151</v>
      </c>
      <c r="SHP29" s="170" t="s">
        <v>152</v>
      </c>
      <c r="SHQ29" s="170" t="s">
        <v>153</v>
      </c>
      <c r="SHR29" s="170" t="s">
        <v>150</v>
      </c>
      <c r="SHS29" s="170">
        <v>2</v>
      </c>
      <c r="SHT29" s="170">
        <v>69.72</v>
      </c>
      <c r="SHU29" s="170">
        <f>ROUNDDOWN(SHT29*($I$10+1),2)</f>
        <v>352.08</v>
      </c>
      <c r="SHV29" s="170">
        <f>SHS29*SHU29</f>
        <v>704.16</v>
      </c>
      <c r="SHW29" s="170" t="s">
        <v>151</v>
      </c>
      <c r="SHX29" s="170" t="s">
        <v>152</v>
      </c>
      <c r="SHY29" s="170" t="s">
        <v>153</v>
      </c>
      <c r="SHZ29" s="170" t="s">
        <v>150</v>
      </c>
      <c r="SIA29" s="170">
        <v>2</v>
      </c>
      <c r="SIB29" s="170">
        <v>69.72</v>
      </c>
      <c r="SIC29" s="170">
        <f>ROUNDDOWN(SIB29*($I$10+1),2)</f>
        <v>352.08</v>
      </c>
      <c r="SID29" s="170">
        <f>SIA29*SIC29</f>
        <v>704.16</v>
      </c>
      <c r="SIE29" s="170" t="s">
        <v>151</v>
      </c>
      <c r="SIF29" s="170" t="s">
        <v>152</v>
      </c>
      <c r="SIG29" s="170" t="s">
        <v>153</v>
      </c>
      <c r="SIH29" s="170" t="s">
        <v>150</v>
      </c>
      <c r="SII29" s="170">
        <v>2</v>
      </c>
      <c r="SIJ29" s="170">
        <v>69.72</v>
      </c>
      <c r="SIK29" s="170">
        <f>ROUNDDOWN(SIJ29*($I$10+1),2)</f>
        <v>352.08</v>
      </c>
      <c r="SIL29" s="170">
        <f>SII29*SIK29</f>
        <v>704.16</v>
      </c>
      <c r="SIM29" s="170" t="s">
        <v>151</v>
      </c>
      <c r="SIN29" s="170" t="s">
        <v>152</v>
      </c>
      <c r="SIO29" s="170" t="s">
        <v>153</v>
      </c>
      <c r="SIP29" s="170" t="s">
        <v>150</v>
      </c>
      <c r="SIQ29" s="170">
        <v>2</v>
      </c>
      <c r="SIR29" s="170">
        <v>69.72</v>
      </c>
      <c r="SIS29" s="170">
        <f>ROUNDDOWN(SIR29*($I$10+1),2)</f>
        <v>352.08</v>
      </c>
      <c r="SIT29" s="170">
        <f>SIQ29*SIS29</f>
        <v>704.16</v>
      </c>
      <c r="SIU29" s="170" t="s">
        <v>151</v>
      </c>
      <c r="SIV29" s="170" t="s">
        <v>152</v>
      </c>
      <c r="SIW29" s="170" t="s">
        <v>153</v>
      </c>
      <c r="SIX29" s="170" t="s">
        <v>150</v>
      </c>
      <c r="SIY29" s="170">
        <v>2</v>
      </c>
      <c r="SIZ29" s="170">
        <v>69.72</v>
      </c>
      <c r="SJA29" s="170">
        <f>ROUNDDOWN(SIZ29*($I$10+1),2)</f>
        <v>352.08</v>
      </c>
      <c r="SJB29" s="170">
        <f>SIY29*SJA29</f>
        <v>704.16</v>
      </c>
      <c r="SJC29" s="170" t="s">
        <v>151</v>
      </c>
      <c r="SJD29" s="170" t="s">
        <v>152</v>
      </c>
      <c r="SJE29" s="170" t="s">
        <v>153</v>
      </c>
      <c r="SJF29" s="170" t="s">
        <v>150</v>
      </c>
      <c r="SJG29" s="170">
        <v>2</v>
      </c>
      <c r="SJH29" s="170">
        <v>69.72</v>
      </c>
      <c r="SJI29" s="170">
        <f>ROUNDDOWN(SJH29*($I$10+1),2)</f>
        <v>352.08</v>
      </c>
      <c r="SJJ29" s="170">
        <f>SJG29*SJI29</f>
        <v>704.16</v>
      </c>
      <c r="SJK29" s="170" t="s">
        <v>151</v>
      </c>
      <c r="SJL29" s="170" t="s">
        <v>152</v>
      </c>
      <c r="SJM29" s="170" t="s">
        <v>153</v>
      </c>
      <c r="SJN29" s="170" t="s">
        <v>150</v>
      </c>
      <c r="SJO29" s="170">
        <v>2</v>
      </c>
      <c r="SJP29" s="170">
        <v>69.72</v>
      </c>
      <c r="SJQ29" s="170">
        <f>ROUNDDOWN(SJP29*($I$10+1),2)</f>
        <v>352.08</v>
      </c>
      <c r="SJR29" s="170">
        <f>SJO29*SJQ29</f>
        <v>704.16</v>
      </c>
      <c r="SJS29" s="170" t="s">
        <v>151</v>
      </c>
      <c r="SJT29" s="170" t="s">
        <v>152</v>
      </c>
      <c r="SJU29" s="170" t="s">
        <v>153</v>
      </c>
      <c r="SJV29" s="170" t="s">
        <v>150</v>
      </c>
      <c r="SJW29" s="170">
        <v>2</v>
      </c>
      <c r="SJX29" s="170">
        <v>69.72</v>
      </c>
      <c r="SJY29" s="170">
        <f>ROUNDDOWN(SJX29*($I$10+1),2)</f>
        <v>352.08</v>
      </c>
      <c r="SJZ29" s="170">
        <f>SJW29*SJY29</f>
        <v>704.16</v>
      </c>
      <c r="SKA29" s="170" t="s">
        <v>151</v>
      </c>
      <c r="SKB29" s="170" t="s">
        <v>152</v>
      </c>
      <c r="SKC29" s="170" t="s">
        <v>153</v>
      </c>
      <c r="SKD29" s="170" t="s">
        <v>150</v>
      </c>
      <c r="SKE29" s="170">
        <v>2</v>
      </c>
      <c r="SKF29" s="170">
        <v>69.72</v>
      </c>
      <c r="SKG29" s="170">
        <f>ROUNDDOWN(SKF29*($I$10+1),2)</f>
        <v>352.08</v>
      </c>
      <c r="SKH29" s="170">
        <f>SKE29*SKG29</f>
        <v>704.16</v>
      </c>
      <c r="SKI29" s="170" t="s">
        <v>151</v>
      </c>
      <c r="SKJ29" s="170" t="s">
        <v>152</v>
      </c>
      <c r="SKK29" s="170" t="s">
        <v>153</v>
      </c>
      <c r="SKL29" s="170" t="s">
        <v>150</v>
      </c>
      <c r="SKM29" s="170">
        <v>2</v>
      </c>
      <c r="SKN29" s="170">
        <v>69.72</v>
      </c>
      <c r="SKO29" s="170">
        <f>ROUNDDOWN(SKN29*($I$10+1),2)</f>
        <v>352.08</v>
      </c>
      <c r="SKP29" s="170">
        <f>SKM29*SKO29</f>
        <v>704.16</v>
      </c>
      <c r="SKQ29" s="170" t="s">
        <v>151</v>
      </c>
      <c r="SKR29" s="170" t="s">
        <v>152</v>
      </c>
      <c r="SKS29" s="170" t="s">
        <v>153</v>
      </c>
      <c r="SKT29" s="170" t="s">
        <v>150</v>
      </c>
      <c r="SKU29" s="170">
        <v>2</v>
      </c>
      <c r="SKV29" s="170">
        <v>69.72</v>
      </c>
      <c r="SKW29" s="170">
        <f>ROUNDDOWN(SKV29*($I$10+1),2)</f>
        <v>352.08</v>
      </c>
      <c r="SKX29" s="170">
        <f>SKU29*SKW29</f>
        <v>704.16</v>
      </c>
      <c r="SKY29" s="170" t="s">
        <v>151</v>
      </c>
      <c r="SKZ29" s="170" t="s">
        <v>152</v>
      </c>
      <c r="SLA29" s="170" t="s">
        <v>153</v>
      </c>
      <c r="SLB29" s="170" t="s">
        <v>150</v>
      </c>
      <c r="SLC29" s="170">
        <v>2</v>
      </c>
      <c r="SLD29" s="170">
        <v>69.72</v>
      </c>
      <c r="SLE29" s="170">
        <f>ROUNDDOWN(SLD29*($I$10+1),2)</f>
        <v>352.08</v>
      </c>
      <c r="SLF29" s="170">
        <f>SLC29*SLE29</f>
        <v>704.16</v>
      </c>
      <c r="SLG29" s="170" t="s">
        <v>151</v>
      </c>
      <c r="SLH29" s="170" t="s">
        <v>152</v>
      </c>
      <c r="SLI29" s="170" t="s">
        <v>153</v>
      </c>
      <c r="SLJ29" s="170" t="s">
        <v>150</v>
      </c>
      <c r="SLK29" s="170">
        <v>2</v>
      </c>
      <c r="SLL29" s="170">
        <v>69.72</v>
      </c>
      <c r="SLM29" s="170">
        <f>ROUNDDOWN(SLL29*($I$10+1),2)</f>
        <v>352.08</v>
      </c>
      <c r="SLN29" s="170">
        <f>SLK29*SLM29</f>
        <v>704.16</v>
      </c>
      <c r="SLO29" s="170" t="s">
        <v>151</v>
      </c>
      <c r="SLP29" s="170" t="s">
        <v>152</v>
      </c>
      <c r="SLQ29" s="170" t="s">
        <v>153</v>
      </c>
      <c r="SLR29" s="170" t="s">
        <v>150</v>
      </c>
      <c r="SLS29" s="170">
        <v>2</v>
      </c>
      <c r="SLT29" s="170">
        <v>69.72</v>
      </c>
      <c r="SLU29" s="170">
        <f>ROUNDDOWN(SLT29*($I$10+1),2)</f>
        <v>352.08</v>
      </c>
      <c r="SLV29" s="170">
        <f>SLS29*SLU29</f>
        <v>704.16</v>
      </c>
      <c r="SLW29" s="170" t="s">
        <v>151</v>
      </c>
      <c r="SLX29" s="170" t="s">
        <v>152</v>
      </c>
      <c r="SLY29" s="170" t="s">
        <v>153</v>
      </c>
      <c r="SLZ29" s="170" t="s">
        <v>150</v>
      </c>
      <c r="SMA29" s="170">
        <v>2</v>
      </c>
      <c r="SMB29" s="170">
        <v>69.72</v>
      </c>
      <c r="SMC29" s="170">
        <f>ROUNDDOWN(SMB29*($I$10+1),2)</f>
        <v>352.08</v>
      </c>
      <c r="SMD29" s="170">
        <f>SMA29*SMC29</f>
        <v>704.16</v>
      </c>
      <c r="SME29" s="170" t="s">
        <v>151</v>
      </c>
      <c r="SMF29" s="170" t="s">
        <v>152</v>
      </c>
      <c r="SMG29" s="170" t="s">
        <v>153</v>
      </c>
      <c r="SMH29" s="170" t="s">
        <v>150</v>
      </c>
      <c r="SMI29" s="170">
        <v>2</v>
      </c>
      <c r="SMJ29" s="170">
        <v>69.72</v>
      </c>
      <c r="SMK29" s="170">
        <f>ROUNDDOWN(SMJ29*($I$10+1),2)</f>
        <v>352.08</v>
      </c>
      <c r="SML29" s="170">
        <f>SMI29*SMK29</f>
        <v>704.16</v>
      </c>
      <c r="SMM29" s="170" t="s">
        <v>151</v>
      </c>
      <c r="SMN29" s="170" t="s">
        <v>152</v>
      </c>
      <c r="SMO29" s="170" t="s">
        <v>153</v>
      </c>
      <c r="SMP29" s="170" t="s">
        <v>150</v>
      </c>
      <c r="SMQ29" s="170">
        <v>2</v>
      </c>
      <c r="SMR29" s="170">
        <v>69.72</v>
      </c>
      <c r="SMS29" s="170">
        <f>ROUNDDOWN(SMR29*($I$10+1),2)</f>
        <v>352.08</v>
      </c>
      <c r="SMT29" s="170">
        <f>SMQ29*SMS29</f>
        <v>704.16</v>
      </c>
      <c r="SMU29" s="170" t="s">
        <v>151</v>
      </c>
      <c r="SMV29" s="170" t="s">
        <v>152</v>
      </c>
      <c r="SMW29" s="170" t="s">
        <v>153</v>
      </c>
      <c r="SMX29" s="170" t="s">
        <v>150</v>
      </c>
      <c r="SMY29" s="170">
        <v>2</v>
      </c>
      <c r="SMZ29" s="170">
        <v>69.72</v>
      </c>
      <c r="SNA29" s="170">
        <f>ROUNDDOWN(SMZ29*($I$10+1),2)</f>
        <v>352.08</v>
      </c>
      <c r="SNB29" s="170">
        <f>SMY29*SNA29</f>
        <v>704.16</v>
      </c>
      <c r="SNC29" s="170" t="s">
        <v>151</v>
      </c>
      <c r="SND29" s="170" t="s">
        <v>152</v>
      </c>
      <c r="SNE29" s="170" t="s">
        <v>153</v>
      </c>
      <c r="SNF29" s="170" t="s">
        <v>150</v>
      </c>
      <c r="SNG29" s="170">
        <v>2</v>
      </c>
      <c r="SNH29" s="170">
        <v>69.72</v>
      </c>
      <c r="SNI29" s="170">
        <f>ROUNDDOWN(SNH29*($I$10+1),2)</f>
        <v>352.08</v>
      </c>
      <c r="SNJ29" s="170">
        <f>SNG29*SNI29</f>
        <v>704.16</v>
      </c>
      <c r="SNK29" s="170" t="s">
        <v>151</v>
      </c>
      <c r="SNL29" s="170" t="s">
        <v>152</v>
      </c>
      <c r="SNM29" s="170" t="s">
        <v>153</v>
      </c>
      <c r="SNN29" s="170" t="s">
        <v>150</v>
      </c>
      <c r="SNO29" s="170">
        <v>2</v>
      </c>
      <c r="SNP29" s="170">
        <v>69.72</v>
      </c>
      <c r="SNQ29" s="170">
        <f>ROUNDDOWN(SNP29*($I$10+1),2)</f>
        <v>352.08</v>
      </c>
      <c r="SNR29" s="170">
        <f>SNO29*SNQ29</f>
        <v>704.16</v>
      </c>
      <c r="SNS29" s="170" t="s">
        <v>151</v>
      </c>
      <c r="SNT29" s="170" t="s">
        <v>152</v>
      </c>
      <c r="SNU29" s="170" t="s">
        <v>153</v>
      </c>
      <c r="SNV29" s="170" t="s">
        <v>150</v>
      </c>
      <c r="SNW29" s="170">
        <v>2</v>
      </c>
      <c r="SNX29" s="170">
        <v>69.72</v>
      </c>
      <c r="SNY29" s="170">
        <f>ROUNDDOWN(SNX29*($I$10+1),2)</f>
        <v>352.08</v>
      </c>
      <c r="SNZ29" s="170">
        <f>SNW29*SNY29</f>
        <v>704.16</v>
      </c>
      <c r="SOA29" s="170" t="s">
        <v>151</v>
      </c>
      <c r="SOB29" s="170" t="s">
        <v>152</v>
      </c>
      <c r="SOC29" s="170" t="s">
        <v>153</v>
      </c>
      <c r="SOD29" s="170" t="s">
        <v>150</v>
      </c>
      <c r="SOE29" s="170">
        <v>2</v>
      </c>
      <c r="SOF29" s="170">
        <v>69.72</v>
      </c>
      <c r="SOG29" s="170">
        <f>ROUNDDOWN(SOF29*($I$10+1),2)</f>
        <v>352.08</v>
      </c>
      <c r="SOH29" s="170">
        <f>SOE29*SOG29</f>
        <v>704.16</v>
      </c>
      <c r="SOI29" s="170" t="s">
        <v>151</v>
      </c>
      <c r="SOJ29" s="170" t="s">
        <v>152</v>
      </c>
      <c r="SOK29" s="170" t="s">
        <v>153</v>
      </c>
      <c r="SOL29" s="170" t="s">
        <v>150</v>
      </c>
      <c r="SOM29" s="170">
        <v>2</v>
      </c>
      <c r="SON29" s="170">
        <v>69.72</v>
      </c>
      <c r="SOO29" s="170">
        <f>ROUNDDOWN(SON29*($I$10+1),2)</f>
        <v>352.08</v>
      </c>
      <c r="SOP29" s="170">
        <f>SOM29*SOO29</f>
        <v>704.16</v>
      </c>
      <c r="SOQ29" s="170" t="s">
        <v>151</v>
      </c>
      <c r="SOR29" s="170" t="s">
        <v>152</v>
      </c>
      <c r="SOS29" s="170" t="s">
        <v>153</v>
      </c>
      <c r="SOT29" s="170" t="s">
        <v>150</v>
      </c>
      <c r="SOU29" s="170">
        <v>2</v>
      </c>
      <c r="SOV29" s="170">
        <v>69.72</v>
      </c>
      <c r="SOW29" s="170">
        <f>ROUNDDOWN(SOV29*($I$10+1),2)</f>
        <v>352.08</v>
      </c>
      <c r="SOX29" s="170">
        <f>SOU29*SOW29</f>
        <v>704.16</v>
      </c>
      <c r="SOY29" s="170" t="s">
        <v>151</v>
      </c>
      <c r="SOZ29" s="170" t="s">
        <v>152</v>
      </c>
      <c r="SPA29" s="170" t="s">
        <v>153</v>
      </c>
      <c r="SPB29" s="170" t="s">
        <v>150</v>
      </c>
      <c r="SPC29" s="170">
        <v>2</v>
      </c>
      <c r="SPD29" s="170">
        <v>69.72</v>
      </c>
      <c r="SPE29" s="170">
        <f>ROUNDDOWN(SPD29*($I$10+1),2)</f>
        <v>352.08</v>
      </c>
      <c r="SPF29" s="170">
        <f>SPC29*SPE29</f>
        <v>704.16</v>
      </c>
      <c r="SPG29" s="170" t="s">
        <v>151</v>
      </c>
      <c r="SPH29" s="170" t="s">
        <v>152</v>
      </c>
      <c r="SPI29" s="170" t="s">
        <v>153</v>
      </c>
      <c r="SPJ29" s="170" t="s">
        <v>150</v>
      </c>
      <c r="SPK29" s="170">
        <v>2</v>
      </c>
      <c r="SPL29" s="170">
        <v>69.72</v>
      </c>
      <c r="SPM29" s="170">
        <f>ROUNDDOWN(SPL29*($I$10+1),2)</f>
        <v>352.08</v>
      </c>
      <c r="SPN29" s="170">
        <f>SPK29*SPM29</f>
        <v>704.16</v>
      </c>
      <c r="SPO29" s="170" t="s">
        <v>151</v>
      </c>
      <c r="SPP29" s="170" t="s">
        <v>152</v>
      </c>
      <c r="SPQ29" s="170" t="s">
        <v>153</v>
      </c>
      <c r="SPR29" s="170" t="s">
        <v>150</v>
      </c>
      <c r="SPS29" s="170">
        <v>2</v>
      </c>
      <c r="SPT29" s="170">
        <v>69.72</v>
      </c>
      <c r="SPU29" s="170">
        <f>ROUNDDOWN(SPT29*($I$10+1),2)</f>
        <v>352.08</v>
      </c>
      <c r="SPV29" s="170">
        <f>SPS29*SPU29</f>
        <v>704.16</v>
      </c>
      <c r="SPW29" s="170" t="s">
        <v>151</v>
      </c>
      <c r="SPX29" s="170" t="s">
        <v>152</v>
      </c>
      <c r="SPY29" s="170" t="s">
        <v>153</v>
      </c>
      <c r="SPZ29" s="170" t="s">
        <v>150</v>
      </c>
      <c r="SQA29" s="170">
        <v>2</v>
      </c>
      <c r="SQB29" s="170">
        <v>69.72</v>
      </c>
      <c r="SQC29" s="170">
        <f>ROUNDDOWN(SQB29*($I$10+1),2)</f>
        <v>352.08</v>
      </c>
      <c r="SQD29" s="170">
        <f>SQA29*SQC29</f>
        <v>704.16</v>
      </c>
      <c r="SQE29" s="170" t="s">
        <v>151</v>
      </c>
      <c r="SQF29" s="170" t="s">
        <v>152</v>
      </c>
      <c r="SQG29" s="170" t="s">
        <v>153</v>
      </c>
      <c r="SQH29" s="170" t="s">
        <v>150</v>
      </c>
      <c r="SQI29" s="170">
        <v>2</v>
      </c>
      <c r="SQJ29" s="170">
        <v>69.72</v>
      </c>
      <c r="SQK29" s="170">
        <f>ROUNDDOWN(SQJ29*($I$10+1),2)</f>
        <v>352.08</v>
      </c>
      <c r="SQL29" s="170">
        <f>SQI29*SQK29</f>
        <v>704.16</v>
      </c>
      <c r="SQM29" s="170" t="s">
        <v>151</v>
      </c>
      <c r="SQN29" s="170" t="s">
        <v>152</v>
      </c>
      <c r="SQO29" s="170" t="s">
        <v>153</v>
      </c>
      <c r="SQP29" s="170" t="s">
        <v>150</v>
      </c>
      <c r="SQQ29" s="170">
        <v>2</v>
      </c>
      <c r="SQR29" s="170">
        <v>69.72</v>
      </c>
      <c r="SQS29" s="170">
        <f>ROUNDDOWN(SQR29*($I$10+1),2)</f>
        <v>352.08</v>
      </c>
      <c r="SQT29" s="170">
        <f>SQQ29*SQS29</f>
        <v>704.16</v>
      </c>
      <c r="SQU29" s="170" t="s">
        <v>151</v>
      </c>
      <c r="SQV29" s="170" t="s">
        <v>152</v>
      </c>
      <c r="SQW29" s="170" t="s">
        <v>153</v>
      </c>
      <c r="SQX29" s="170" t="s">
        <v>150</v>
      </c>
      <c r="SQY29" s="170">
        <v>2</v>
      </c>
      <c r="SQZ29" s="170">
        <v>69.72</v>
      </c>
      <c r="SRA29" s="170">
        <f>ROUNDDOWN(SQZ29*($I$10+1),2)</f>
        <v>352.08</v>
      </c>
      <c r="SRB29" s="170">
        <f>SQY29*SRA29</f>
        <v>704.16</v>
      </c>
      <c r="SRC29" s="170" t="s">
        <v>151</v>
      </c>
      <c r="SRD29" s="170" t="s">
        <v>152</v>
      </c>
      <c r="SRE29" s="170" t="s">
        <v>153</v>
      </c>
      <c r="SRF29" s="170" t="s">
        <v>150</v>
      </c>
      <c r="SRG29" s="170">
        <v>2</v>
      </c>
      <c r="SRH29" s="170">
        <v>69.72</v>
      </c>
      <c r="SRI29" s="170">
        <f>ROUNDDOWN(SRH29*($I$10+1),2)</f>
        <v>352.08</v>
      </c>
      <c r="SRJ29" s="170">
        <f>SRG29*SRI29</f>
        <v>704.16</v>
      </c>
      <c r="SRK29" s="170" t="s">
        <v>151</v>
      </c>
      <c r="SRL29" s="170" t="s">
        <v>152</v>
      </c>
      <c r="SRM29" s="170" t="s">
        <v>153</v>
      </c>
      <c r="SRN29" s="170" t="s">
        <v>150</v>
      </c>
      <c r="SRO29" s="170">
        <v>2</v>
      </c>
      <c r="SRP29" s="170">
        <v>69.72</v>
      </c>
      <c r="SRQ29" s="170">
        <f>ROUNDDOWN(SRP29*($I$10+1),2)</f>
        <v>352.08</v>
      </c>
      <c r="SRR29" s="170">
        <f>SRO29*SRQ29</f>
        <v>704.16</v>
      </c>
      <c r="SRS29" s="170" t="s">
        <v>151</v>
      </c>
      <c r="SRT29" s="170" t="s">
        <v>152</v>
      </c>
      <c r="SRU29" s="170" t="s">
        <v>153</v>
      </c>
      <c r="SRV29" s="170" t="s">
        <v>150</v>
      </c>
      <c r="SRW29" s="170">
        <v>2</v>
      </c>
      <c r="SRX29" s="170">
        <v>69.72</v>
      </c>
      <c r="SRY29" s="170">
        <f>ROUNDDOWN(SRX29*($I$10+1),2)</f>
        <v>352.08</v>
      </c>
      <c r="SRZ29" s="170">
        <f>SRW29*SRY29</f>
        <v>704.16</v>
      </c>
      <c r="SSA29" s="170" t="s">
        <v>151</v>
      </c>
      <c r="SSB29" s="170" t="s">
        <v>152</v>
      </c>
      <c r="SSC29" s="170" t="s">
        <v>153</v>
      </c>
      <c r="SSD29" s="170" t="s">
        <v>150</v>
      </c>
      <c r="SSE29" s="170">
        <v>2</v>
      </c>
      <c r="SSF29" s="170">
        <v>69.72</v>
      </c>
      <c r="SSG29" s="170">
        <f>ROUNDDOWN(SSF29*($I$10+1),2)</f>
        <v>352.08</v>
      </c>
      <c r="SSH29" s="170">
        <f>SSE29*SSG29</f>
        <v>704.16</v>
      </c>
      <c r="SSI29" s="170" t="s">
        <v>151</v>
      </c>
      <c r="SSJ29" s="170" t="s">
        <v>152</v>
      </c>
      <c r="SSK29" s="170" t="s">
        <v>153</v>
      </c>
      <c r="SSL29" s="170" t="s">
        <v>150</v>
      </c>
      <c r="SSM29" s="170">
        <v>2</v>
      </c>
      <c r="SSN29" s="170">
        <v>69.72</v>
      </c>
      <c r="SSO29" s="170">
        <f>ROUNDDOWN(SSN29*($I$10+1),2)</f>
        <v>352.08</v>
      </c>
      <c r="SSP29" s="170">
        <f>SSM29*SSO29</f>
        <v>704.16</v>
      </c>
      <c r="SSQ29" s="170" t="s">
        <v>151</v>
      </c>
      <c r="SSR29" s="170" t="s">
        <v>152</v>
      </c>
      <c r="SSS29" s="170" t="s">
        <v>153</v>
      </c>
      <c r="SST29" s="170" t="s">
        <v>150</v>
      </c>
      <c r="SSU29" s="170">
        <v>2</v>
      </c>
      <c r="SSV29" s="170">
        <v>69.72</v>
      </c>
      <c r="SSW29" s="170">
        <f>ROUNDDOWN(SSV29*($I$10+1),2)</f>
        <v>352.08</v>
      </c>
      <c r="SSX29" s="170">
        <f>SSU29*SSW29</f>
        <v>704.16</v>
      </c>
      <c r="SSY29" s="170" t="s">
        <v>151</v>
      </c>
      <c r="SSZ29" s="170" t="s">
        <v>152</v>
      </c>
      <c r="STA29" s="170" t="s">
        <v>153</v>
      </c>
      <c r="STB29" s="170" t="s">
        <v>150</v>
      </c>
      <c r="STC29" s="170">
        <v>2</v>
      </c>
      <c r="STD29" s="170">
        <v>69.72</v>
      </c>
      <c r="STE29" s="170">
        <f>ROUNDDOWN(STD29*($I$10+1),2)</f>
        <v>352.08</v>
      </c>
      <c r="STF29" s="170">
        <f>STC29*STE29</f>
        <v>704.16</v>
      </c>
      <c r="STG29" s="170" t="s">
        <v>151</v>
      </c>
      <c r="STH29" s="170" t="s">
        <v>152</v>
      </c>
      <c r="STI29" s="170" t="s">
        <v>153</v>
      </c>
      <c r="STJ29" s="170" t="s">
        <v>150</v>
      </c>
      <c r="STK29" s="170">
        <v>2</v>
      </c>
      <c r="STL29" s="170">
        <v>69.72</v>
      </c>
      <c r="STM29" s="170">
        <f>ROUNDDOWN(STL29*($I$10+1),2)</f>
        <v>352.08</v>
      </c>
      <c r="STN29" s="170">
        <f>STK29*STM29</f>
        <v>704.16</v>
      </c>
      <c r="STO29" s="170" t="s">
        <v>151</v>
      </c>
      <c r="STP29" s="170" t="s">
        <v>152</v>
      </c>
      <c r="STQ29" s="170" t="s">
        <v>153</v>
      </c>
      <c r="STR29" s="170" t="s">
        <v>150</v>
      </c>
      <c r="STS29" s="170">
        <v>2</v>
      </c>
      <c r="STT29" s="170">
        <v>69.72</v>
      </c>
      <c r="STU29" s="170">
        <f>ROUNDDOWN(STT29*($I$10+1),2)</f>
        <v>352.08</v>
      </c>
      <c r="STV29" s="170">
        <f>STS29*STU29</f>
        <v>704.16</v>
      </c>
      <c r="STW29" s="170" t="s">
        <v>151</v>
      </c>
      <c r="STX29" s="170" t="s">
        <v>152</v>
      </c>
      <c r="STY29" s="170" t="s">
        <v>153</v>
      </c>
      <c r="STZ29" s="170" t="s">
        <v>150</v>
      </c>
      <c r="SUA29" s="170">
        <v>2</v>
      </c>
      <c r="SUB29" s="170">
        <v>69.72</v>
      </c>
      <c r="SUC29" s="170">
        <f>ROUNDDOWN(SUB29*($I$10+1),2)</f>
        <v>352.08</v>
      </c>
      <c r="SUD29" s="170">
        <f>SUA29*SUC29</f>
        <v>704.16</v>
      </c>
      <c r="SUE29" s="170" t="s">
        <v>151</v>
      </c>
      <c r="SUF29" s="170" t="s">
        <v>152</v>
      </c>
      <c r="SUG29" s="170" t="s">
        <v>153</v>
      </c>
      <c r="SUH29" s="170" t="s">
        <v>150</v>
      </c>
      <c r="SUI29" s="170">
        <v>2</v>
      </c>
      <c r="SUJ29" s="170">
        <v>69.72</v>
      </c>
      <c r="SUK29" s="170">
        <f>ROUNDDOWN(SUJ29*($I$10+1),2)</f>
        <v>352.08</v>
      </c>
      <c r="SUL29" s="170">
        <f>SUI29*SUK29</f>
        <v>704.16</v>
      </c>
      <c r="SUM29" s="170" t="s">
        <v>151</v>
      </c>
      <c r="SUN29" s="170" t="s">
        <v>152</v>
      </c>
      <c r="SUO29" s="170" t="s">
        <v>153</v>
      </c>
      <c r="SUP29" s="170" t="s">
        <v>150</v>
      </c>
      <c r="SUQ29" s="170">
        <v>2</v>
      </c>
      <c r="SUR29" s="170">
        <v>69.72</v>
      </c>
      <c r="SUS29" s="170">
        <f>ROUNDDOWN(SUR29*($I$10+1),2)</f>
        <v>352.08</v>
      </c>
      <c r="SUT29" s="170">
        <f>SUQ29*SUS29</f>
        <v>704.16</v>
      </c>
      <c r="SUU29" s="170" t="s">
        <v>151</v>
      </c>
      <c r="SUV29" s="170" t="s">
        <v>152</v>
      </c>
      <c r="SUW29" s="170" t="s">
        <v>153</v>
      </c>
      <c r="SUX29" s="170" t="s">
        <v>150</v>
      </c>
      <c r="SUY29" s="170">
        <v>2</v>
      </c>
      <c r="SUZ29" s="170">
        <v>69.72</v>
      </c>
      <c r="SVA29" s="170">
        <f>ROUNDDOWN(SUZ29*($I$10+1),2)</f>
        <v>352.08</v>
      </c>
      <c r="SVB29" s="170">
        <f>SUY29*SVA29</f>
        <v>704.16</v>
      </c>
      <c r="SVC29" s="170" t="s">
        <v>151</v>
      </c>
      <c r="SVD29" s="170" t="s">
        <v>152</v>
      </c>
      <c r="SVE29" s="170" t="s">
        <v>153</v>
      </c>
      <c r="SVF29" s="170" t="s">
        <v>150</v>
      </c>
      <c r="SVG29" s="170">
        <v>2</v>
      </c>
      <c r="SVH29" s="170">
        <v>69.72</v>
      </c>
      <c r="SVI29" s="170">
        <f>ROUNDDOWN(SVH29*($I$10+1),2)</f>
        <v>352.08</v>
      </c>
      <c r="SVJ29" s="170">
        <f>SVG29*SVI29</f>
        <v>704.16</v>
      </c>
      <c r="SVK29" s="170" t="s">
        <v>151</v>
      </c>
      <c r="SVL29" s="170" t="s">
        <v>152</v>
      </c>
      <c r="SVM29" s="170" t="s">
        <v>153</v>
      </c>
      <c r="SVN29" s="170" t="s">
        <v>150</v>
      </c>
      <c r="SVO29" s="170">
        <v>2</v>
      </c>
      <c r="SVP29" s="170">
        <v>69.72</v>
      </c>
      <c r="SVQ29" s="170">
        <f>ROUNDDOWN(SVP29*($I$10+1),2)</f>
        <v>352.08</v>
      </c>
      <c r="SVR29" s="170">
        <f>SVO29*SVQ29</f>
        <v>704.16</v>
      </c>
      <c r="SVS29" s="170" t="s">
        <v>151</v>
      </c>
      <c r="SVT29" s="170" t="s">
        <v>152</v>
      </c>
      <c r="SVU29" s="170" t="s">
        <v>153</v>
      </c>
      <c r="SVV29" s="170" t="s">
        <v>150</v>
      </c>
      <c r="SVW29" s="170">
        <v>2</v>
      </c>
      <c r="SVX29" s="170">
        <v>69.72</v>
      </c>
      <c r="SVY29" s="170">
        <f>ROUNDDOWN(SVX29*($I$10+1),2)</f>
        <v>352.08</v>
      </c>
      <c r="SVZ29" s="170">
        <f>SVW29*SVY29</f>
        <v>704.16</v>
      </c>
      <c r="SWA29" s="170" t="s">
        <v>151</v>
      </c>
      <c r="SWB29" s="170" t="s">
        <v>152</v>
      </c>
      <c r="SWC29" s="170" t="s">
        <v>153</v>
      </c>
      <c r="SWD29" s="170" t="s">
        <v>150</v>
      </c>
      <c r="SWE29" s="170">
        <v>2</v>
      </c>
      <c r="SWF29" s="170">
        <v>69.72</v>
      </c>
      <c r="SWG29" s="170">
        <f>ROUNDDOWN(SWF29*($I$10+1),2)</f>
        <v>352.08</v>
      </c>
      <c r="SWH29" s="170">
        <f>SWE29*SWG29</f>
        <v>704.16</v>
      </c>
      <c r="SWI29" s="170" t="s">
        <v>151</v>
      </c>
      <c r="SWJ29" s="170" t="s">
        <v>152</v>
      </c>
      <c r="SWK29" s="170" t="s">
        <v>153</v>
      </c>
      <c r="SWL29" s="170" t="s">
        <v>150</v>
      </c>
      <c r="SWM29" s="170">
        <v>2</v>
      </c>
      <c r="SWN29" s="170">
        <v>69.72</v>
      </c>
      <c r="SWO29" s="170">
        <f>ROUNDDOWN(SWN29*($I$10+1),2)</f>
        <v>352.08</v>
      </c>
      <c r="SWP29" s="170">
        <f>SWM29*SWO29</f>
        <v>704.16</v>
      </c>
      <c r="SWQ29" s="170" t="s">
        <v>151</v>
      </c>
      <c r="SWR29" s="170" t="s">
        <v>152</v>
      </c>
      <c r="SWS29" s="170" t="s">
        <v>153</v>
      </c>
      <c r="SWT29" s="170" t="s">
        <v>150</v>
      </c>
      <c r="SWU29" s="170">
        <v>2</v>
      </c>
      <c r="SWV29" s="170">
        <v>69.72</v>
      </c>
      <c r="SWW29" s="170">
        <f>ROUNDDOWN(SWV29*($I$10+1),2)</f>
        <v>352.08</v>
      </c>
      <c r="SWX29" s="170">
        <f>SWU29*SWW29</f>
        <v>704.16</v>
      </c>
      <c r="SWY29" s="170" t="s">
        <v>151</v>
      </c>
      <c r="SWZ29" s="170" t="s">
        <v>152</v>
      </c>
      <c r="SXA29" s="170" t="s">
        <v>153</v>
      </c>
      <c r="SXB29" s="170" t="s">
        <v>150</v>
      </c>
      <c r="SXC29" s="170">
        <v>2</v>
      </c>
      <c r="SXD29" s="170">
        <v>69.72</v>
      </c>
      <c r="SXE29" s="170">
        <f>ROUNDDOWN(SXD29*($I$10+1),2)</f>
        <v>352.08</v>
      </c>
      <c r="SXF29" s="170">
        <f>SXC29*SXE29</f>
        <v>704.16</v>
      </c>
      <c r="SXG29" s="170" t="s">
        <v>151</v>
      </c>
      <c r="SXH29" s="170" t="s">
        <v>152</v>
      </c>
      <c r="SXI29" s="170" t="s">
        <v>153</v>
      </c>
      <c r="SXJ29" s="170" t="s">
        <v>150</v>
      </c>
      <c r="SXK29" s="170">
        <v>2</v>
      </c>
      <c r="SXL29" s="170">
        <v>69.72</v>
      </c>
      <c r="SXM29" s="170">
        <f>ROUNDDOWN(SXL29*($I$10+1),2)</f>
        <v>352.08</v>
      </c>
      <c r="SXN29" s="170">
        <f>SXK29*SXM29</f>
        <v>704.16</v>
      </c>
      <c r="SXO29" s="170" t="s">
        <v>151</v>
      </c>
      <c r="SXP29" s="170" t="s">
        <v>152</v>
      </c>
      <c r="SXQ29" s="170" t="s">
        <v>153</v>
      </c>
      <c r="SXR29" s="170" t="s">
        <v>150</v>
      </c>
      <c r="SXS29" s="170">
        <v>2</v>
      </c>
      <c r="SXT29" s="170">
        <v>69.72</v>
      </c>
      <c r="SXU29" s="170">
        <f>ROUNDDOWN(SXT29*($I$10+1),2)</f>
        <v>352.08</v>
      </c>
      <c r="SXV29" s="170">
        <f>SXS29*SXU29</f>
        <v>704.16</v>
      </c>
      <c r="SXW29" s="170" t="s">
        <v>151</v>
      </c>
      <c r="SXX29" s="170" t="s">
        <v>152</v>
      </c>
      <c r="SXY29" s="170" t="s">
        <v>153</v>
      </c>
      <c r="SXZ29" s="170" t="s">
        <v>150</v>
      </c>
      <c r="SYA29" s="170">
        <v>2</v>
      </c>
      <c r="SYB29" s="170">
        <v>69.72</v>
      </c>
      <c r="SYC29" s="170">
        <f>ROUNDDOWN(SYB29*($I$10+1),2)</f>
        <v>352.08</v>
      </c>
      <c r="SYD29" s="170">
        <f>SYA29*SYC29</f>
        <v>704.16</v>
      </c>
      <c r="SYE29" s="170" t="s">
        <v>151</v>
      </c>
      <c r="SYF29" s="170" t="s">
        <v>152</v>
      </c>
      <c r="SYG29" s="170" t="s">
        <v>153</v>
      </c>
      <c r="SYH29" s="170" t="s">
        <v>150</v>
      </c>
      <c r="SYI29" s="170">
        <v>2</v>
      </c>
      <c r="SYJ29" s="170">
        <v>69.72</v>
      </c>
      <c r="SYK29" s="170">
        <f>ROUNDDOWN(SYJ29*($I$10+1),2)</f>
        <v>352.08</v>
      </c>
      <c r="SYL29" s="170">
        <f>SYI29*SYK29</f>
        <v>704.16</v>
      </c>
      <c r="SYM29" s="170" t="s">
        <v>151</v>
      </c>
      <c r="SYN29" s="170" t="s">
        <v>152</v>
      </c>
      <c r="SYO29" s="170" t="s">
        <v>153</v>
      </c>
      <c r="SYP29" s="170" t="s">
        <v>150</v>
      </c>
      <c r="SYQ29" s="170">
        <v>2</v>
      </c>
      <c r="SYR29" s="170">
        <v>69.72</v>
      </c>
      <c r="SYS29" s="170">
        <f>ROUNDDOWN(SYR29*($I$10+1),2)</f>
        <v>352.08</v>
      </c>
      <c r="SYT29" s="170">
        <f>SYQ29*SYS29</f>
        <v>704.16</v>
      </c>
      <c r="SYU29" s="170" t="s">
        <v>151</v>
      </c>
      <c r="SYV29" s="170" t="s">
        <v>152</v>
      </c>
      <c r="SYW29" s="170" t="s">
        <v>153</v>
      </c>
      <c r="SYX29" s="170" t="s">
        <v>150</v>
      </c>
      <c r="SYY29" s="170">
        <v>2</v>
      </c>
      <c r="SYZ29" s="170">
        <v>69.72</v>
      </c>
      <c r="SZA29" s="170">
        <f>ROUNDDOWN(SYZ29*($I$10+1),2)</f>
        <v>352.08</v>
      </c>
      <c r="SZB29" s="170">
        <f>SYY29*SZA29</f>
        <v>704.16</v>
      </c>
      <c r="SZC29" s="170" t="s">
        <v>151</v>
      </c>
      <c r="SZD29" s="170" t="s">
        <v>152</v>
      </c>
      <c r="SZE29" s="170" t="s">
        <v>153</v>
      </c>
      <c r="SZF29" s="170" t="s">
        <v>150</v>
      </c>
      <c r="SZG29" s="170">
        <v>2</v>
      </c>
      <c r="SZH29" s="170">
        <v>69.72</v>
      </c>
      <c r="SZI29" s="170">
        <f>ROUNDDOWN(SZH29*($I$10+1),2)</f>
        <v>352.08</v>
      </c>
      <c r="SZJ29" s="170">
        <f>SZG29*SZI29</f>
        <v>704.16</v>
      </c>
      <c r="SZK29" s="170" t="s">
        <v>151</v>
      </c>
      <c r="SZL29" s="170" t="s">
        <v>152</v>
      </c>
      <c r="SZM29" s="170" t="s">
        <v>153</v>
      </c>
      <c r="SZN29" s="170" t="s">
        <v>150</v>
      </c>
      <c r="SZO29" s="170">
        <v>2</v>
      </c>
      <c r="SZP29" s="170">
        <v>69.72</v>
      </c>
      <c r="SZQ29" s="170">
        <f>ROUNDDOWN(SZP29*($I$10+1),2)</f>
        <v>352.08</v>
      </c>
      <c r="SZR29" s="170">
        <f>SZO29*SZQ29</f>
        <v>704.16</v>
      </c>
      <c r="SZS29" s="170" t="s">
        <v>151</v>
      </c>
      <c r="SZT29" s="170" t="s">
        <v>152</v>
      </c>
      <c r="SZU29" s="170" t="s">
        <v>153</v>
      </c>
      <c r="SZV29" s="170" t="s">
        <v>150</v>
      </c>
      <c r="SZW29" s="170">
        <v>2</v>
      </c>
      <c r="SZX29" s="170">
        <v>69.72</v>
      </c>
      <c r="SZY29" s="170">
        <f>ROUNDDOWN(SZX29*($I$10+1),2)</f>
        <v>352.08</v>
      </c>
      <c r="SZZ29" s="170">
        <f>SZW29*SZY29</f>
        <v>704.16</v>
      </c>
      <c r="TAA29" s="170" t="s">
        <v>151</v>
      </c>
      <c r="TAB29" s="170" t="s">
        <v>152</v>
      </c>
      <c r="TAC29" s="170" t="s">
        <v>153</v>
      </c>
      <c r="TAD29" s="170" t="s">
        <v>150</v>
      </c>
      <c r="TAE29" s="170">
        <v>2</v>
      </c>
      <c r="TAF29" s="170">
        <v>69.72</v>
      </c>
      <c r="TAG29" s="170">
        <f>ROUNDDOWN(TAF29*($I$10+1),2)</f>
        <v>352.08</v>
      </c>
      <c r="TAH29" s="170">
        <f>TAE29*TAG29</f>
        <v>704.16</v>
      </c>
      <c r="TAI29" s="170" t="s">
        <v>151</v>
      </c>
      <c r="TAJ29" s="170" t="s">
        <v>152</v>
      </c>
      <c r="TAK29" s="170" t="s">
        <v>153</v>
      </c>
      <c r="TAL29" s="170" t="s">
        <v>150</v>
      </c>
      <c r="TAM29" s="170">
        <v>2</v>
      </c>
      <c r="TAN29" s="170">
        <v>69.72</v>
      </c>
      <c r="TAO29" s="170">
        <f>ROUNDDOWN(TAN29*($I$10+1),2)</f>
        <v>352.08</v>
      </c>
      <c r="TAP29" s="170">
        <f>TAM29*TAO29</f>
        <v>704.16</v>
      </c>
      <c r="TAQ29" s="170" t="s">
        <v>151</v>
      </c>
      <c r="TAR29" s="170" t="s">
        <v>152</v>
      </c>
      <c r="TAS29" s="170" t="s">
        <v>153</v>
      </c>
      <c r="TAT29" s="170" t="s">
        <v>150</v>
      </c>
      <c r="TAU29" s="170">
        <v>2</v>
      </c>
      <c r="TAV29" s="170">
        <v>69.72</v>
      </c>
      <c r="TAW29" s="170">
        <f>ROUNDDOWN(TAV29*($I$10+1),2)</f>
        <v>352.08</v>
      </c>
      <c r="TAX29" s="170">
        <f>TAU29*TAW29</f>
        <v>704.16</v>
      </c>
      <c r="TAY29" s="170" t="s">
        <v>151</v>
      </c>
      <c r="TAZ29" s="170" t="s">
        <v>152</v>
      </c>
      <c r="TBA29" s="170" t="s">
        <v>153</v>
      </c>
      <c r="TBB29" s="170" t="s">
        <v>150</v>
      </c>
      <c r="TBC29" s="170">
        <v>2</v>
      </c>
      <c r="TBD29" s="170">
        <v>69.72</v>
      </c>
      <c r="TBE29" s="170">
        <f>ROUNDDOWN(TBD29*($I$10+1),2)</f>
        <v>352.08</v>
      </c>
      <c r="TBF29" s="170">
        <f>TBC29*TBE29</f>
        <v>704.16</v>
      </c>
      <c r="TBG29" s="170" t="s">
        <v>151</v>
      </c>
      <c r="TBH29" s="170" t="s">
        <v>152</v>
      </c>
      <c r="TBI29" s="170" t="s">
        <v>153</v>
      </c>
      <c r="TBJ29" s="170" t="s">
        <v>150</v>
      </c>
      <c r="TBK29" s="170">
        <v>2</v>
      </c>
      <c r="TBL29" s="170">
        <v>69.72</v>
      </c>
      <c r="TBM29" s="170">
        <f>ROUNDDOWN(TBL29*($I$10+1),2)</f>
        <v>352.08</v>
      </c>
      <c r="TBN29" s="170">
        <f>TBK29*TBM29</f>
        <v>704.16</v>
      </c>
      <c r="TBO29" s="170" t="s">
        <v>151</v>
      </c>
      <c r="TBP29" s="170" t="s">
        <v>152</v>
      </c>
      <c r="TBQ29" s="170" t="s">
        <v>153</v>
      </c>
      <c r="TBR29" s="170" t="s">
        <v>150</v>
      </c>
      <c r="TBS29" s="170">
        <v>2</v>
      </c>
      <c r="TBT29" s="170">
        <v>69.72</v>
      </c>
      <c r="TBU29" s="170">
        <f>ROUNDDOWN(TBT29*($I$10+1),2)</f>
        <v>352.08</v>
      </c>
      <c r="TBV29" s="170">
        <f>TBS29*TBU29</f>
        <v>704.16</v>
      </c>
      <c r="TBW29" s="170" t="s">
        <v>151</v>
      </c>
      <c r="TBX29" s="170" t="s">
        <v>152</v>
      </c>
      <c r="TBY29" s="170" t="s">
        <v>153</v>
      </c>
      <c r="TBZ29" s="170" t="s">
        <v>150</v>
      </c>
      <c r="TCA29" s="170">
        <v>2</v>
      </c>
      <c r="TCB29" s="170">
        <v>69.72</v>
      </c>
      <c r="TCC29" s="170">
        <f>ROUNDDOWN(TCB29*($I$10+1),2)</f>
        <v>352.08</v>
      </c>
      <c r="TCD29" s="170">
        <f>TCA29*TCC29</f>
        <v>704.16</v>
      </c>
      <c r="TCE29" s="170" t="s">
        <v>151</v>
      </c>
      <c r="TCF29" s="170" t="s">
        <v>152</v>
      </c>
      <c r="TCG29" s="170" t="s">
        <v>153</v>
      </c>
      <c r="TCH29" s="170" t="s">
        <v>150</v>
      </c>
      <c r="TCI29" s="170">
        <v>2</v>
      </c>
      <c r="TCJ29" s="170">
        <v>69.72</v>
      </c>
      <c r="TCK29" s="170">
        <f>ROUNDDOWN(TCJ29*($I$10+1),2)</f>
        <v>352.08</v>
      </c>
      <c r="TCL29" s="170">
        <f>TCI29*TCK29</f>
        <v>704.16</v>
      </c>
      <c r="TCM29" s="170" t="s">
        <v>151</v>
      </c>
      <c r="TCN29" s="170" t="s">
        <v>152</v>
      </c>
      <c r="TCO29" s="170" t="s">
        <v>153</v>
      </c>
      <c r="TCP29" s="170" t="s">
        <v>150</v>
      </c>
      <c r="TCQ29" s="170">
        <v>2</v>
      </c>
      <c r="TCR29" s="170">
        <v>69.72</v>
      </c>
      <c r="TCS29" s="170">
        <f>ROUNDDOWN(TCR29*($I$10+1),2)</f>
        <v>352.08</v>
      </c>
      <c r="TCT29" s="170">
        <f>TCQ29*TCS29</f>
        <v>704.16</v>
      </c>
      <c r="TCU29" s="170" t="s">
        <v>151</v>
      </c>
      <c r="TCV29" s="170" t="s">
        <v>152</v>
      </c>
      <c r="TCW29" s="170" t="s">
        <v>153</v>
      </c>
      <c r="TCX29" s="170" t="s">
        <v>150</v>
      </c>
      <c r="TCY29" s="170">
        <v>2</v>
      </c>
      <c r="TCZ29" s="170">
        <v>69.72</v>
      </c>
      <c r="TDA29" s="170">
        <f>ROUNDDOWN(TCZ29*($I$10+1),2)</f>
        <v>352.08</v>
      </c>
      <c r="TDB29" s="170">
        <f>TCY29*TDA29</f>
        <v>704.16</v>
      </c>
      <c r="TDC29" s="170" t="s">
        <v>151</v>
      </c>
      <c r="TDD29" s="170" t="s">
        <v>152</v>
      </c>
      <c r="TDE29" s="170" t="s">
        <v>153</v>
      </c>
      <c r="TDF29" s="170" t="s">
        <v>150</v>
      </c>
      <c r="TDG29" s="170">
        <v>2</v>
      </c>
      <c r="TDH29" s="170">
        <v>69.72</v>
      </c>
      <c r="TDI29" s="170">
        <f>ROUNDDOWN(TDH29*($I$10+1),2)</f>
        <v>352.08</v>
      </c>
      <c r="TDJ29" s="170">
        <f>TDG29*TDI29</f>
        <v>704.16</v>
      </c>
      <c r="TDK29" s="170" t="s">
        <v>151</v>
      </c>
      <c r="TDL29" s="170" t="s">
        <v>152</v>
      </c>
      <c r="TDM29" s="170" t="s">
        <v>153</v>
      </c>
      <c r="TDN29" s="170" t="s">
        <v>150</v>
      </c>
      <c r="TDO29" s="170">
        <v>2</v>
      </c>
      <c r="TDP29" s="170">
        <v>69.72</v>
      </c>
      <c r="TDQ29" s="170">
        <f>ROUNDDOWN(TDP29*($I$10+1),2)</f>
        <v>352.08</v>
      </c>
      <c r="TDR29" s="170">
        <f>TDO29*TDQ29</f>
        <v>704.16</v>
      </c>
      <c r="TDS29" s="170" t="s">
        <v>151</v>
      </c>
      <c r="TDT29" s="170" t="s">
        <v>152</v>
      </c>
      <c r="TDU29" s="170" t="s">
        <v>153</v>
      </c>
      <c r="TDV29" s="170" t="s">
        <v>150</v>
      </c>
      <c r="TDW29" s="170">
        <v>2</v>
      </c>
      <c r="TDX29" s="170">
        <v>69.72</v>
      </c>
      <c r="TDY29" s="170">
        <f>ROUNDDOWN(TDX29*($I$10+1),2)</f>
        <v>352.08</v>
      </c>
      <c r="TDZ29" s="170">
        <f>TDW29*TDY29</f>
        <v>704.16</v>
      </c>
      <c r="TEA29" s="170" t="s">
        <v>151</v>
      </c>
      <c r="TEB29" s="170" t="s">
        <v>152</v>
      </c>
      <c r="TEC29" s="170" t="s">
        <v>153</v>
      </c>
      <c r="TED29" s="170" t="s">
        <v>150</v>
      </c>
      <c r="TEE29" s="170">
        <v>2</v>
      </c>
      <c r="TEF29" s="170">
        <v>69.72</v>
      </c>
      <c r="TEG29" s="170">
        <f>ROUNDDOWN(TEF29*($I$10+1),2)</f>
        <v>352.08</v>
      </c>
      <c r="TEH29" s="170">
        <f>TEE29*TEG29</f>
        <v>704.16</v>
      </c>
      <c r="TEI29" s="170" t="s">
        <v>151</v>
      </c>
      <c r="TEJ29" s="170" t="s">
        <v>152</v>
      </c>
      <c r="TEK29" s="170" t="s">
        <v>153</v>
      </c>
      <c r="TEL29" s="170" t="s">
        <v>150</v>
      </c>
      <c r="TEM29" s="170">
        <v>2</v>
      </c>
      <c r="TEN29" s="170">
        <v>69.72</v>
      </c>
      <c r="TEO29" s="170">
        <f>ROUNDDOWN(TEN29*($I$10+1),2)</f>
        <v>352.08</v>
      </c>
      <c r="TEP29" s="170">
        <f>TEM29*TEO29</f>
        <v>704.16</v>
      </c>
      <c r="TEQ29" s="170" t="s">
        <v>151</v>
      </c>
      <c r="TER29" s="170" t="s">
        <v>152</v>
      </c>
      <c r="TES29" s="170" t="s">
        <v>153</v>
      </c>
      <c r="TET29" s="170" t="s">
        <v>150</v>
      </c>
      <c r="TEU29" s="170">
        <v>2</v>
      </c>
      <c r="TEV29" s="170">
        <v>69.72</v>
      </c>
      <c r="TEW29" s="170">
        <f>ROUNDDOWN(TEV29*($I$10+1),2)</f>
        <v>352.08</v>
      </c>
      <c r="TEX29" s="170">
        <f>TEU29*TEW29</f>
        <v>704.16</v>
      </c>
      <c r="TEY29" s="170" t="s">
        <v>151</v>
      </c>
      <c r="TEZ29" s="170" t="s">
        <v>152</v>
      </c>
      <c r="TFA29" s="170" t="s">
        <v>153</v>
      </c>
      <c r="TFB29" s="170" t="s">
        <v>150</v>
      </c>
      <c r="TFC29" s="170">
        <v>2</v>
      </c>
      <c r="TFD29" s="170">
        <v>69.72</v>
      </c>
      <c r="TFE29" s="170">
        <f>ROUNDDOWN(TFD29*($I$10+1),2)</f>
        <v>352.08</v>
      </c>
      <c r="TFF29" s="170">
        <f>TFC29*TFE29</f>
        <v>704.16</v>
      </c>
      <c r="TFG29" s="170" t="s">
        <v>151</v>
      </c>
      <c r="TFH29" s="170" t="s">
        <v>152</v>
      </c>
      <c r="TFI29" s="170" t="s">
        <v>153</v>
      </c>
      <c r="TFJ29" s="170" t="s">
        <v>150</v>
      </c>
      <c r="TFK29" s="170">
        <v>2</v>
      </c>
      <c r="TFL29" s="170">
        <v>69.72</v>
      </c>
      <c r="TFM29" s="170">
        <f>ROUNDDOWN(TFL29*($I$10+1),2)</f>
        <v>352.08</v>
      </c>
      <c r="TFN29" s="170">
        <f>TFK29*TFM29</f>
        <v>704.16</v>
      </c>
      <c r="TFO29" s="170" t="s">
        <v>151</v>
      </c>
      <c r="TFP29" s="170" t="s">
        <v>152</v>
      </c>
      <c r="TFQ29" s="170" t="s">
        <v>153</v>
      </c>
      <c r="TFR29" s="170" t="s">
        <v>150</v>
      </c>
      <c r="TFS29" s="170">
        <v>2</v>
      </c>
      <c r="TFT29" s="170">
        <v>69.72</v>
      </c>
      <c r="TFU29" s="170">
        <f>ROUNDDOWN(TFT29*($I$10+1),2)</f>
        <v>352.08</v>
      </c>
      <c r="TFV29" s="170">
        <f>TFS29*TFU29</f>
        <v>704.16</v>
      </c>
      <c r="TFW29" s="170" t="s">
        <v>151</v>
      </c>
      <c r="TFX29" s="170" t="s">
        <v>152</v>
      </c>
      <c r="TFY29" s="170" t="s">
        <v>153</v>
      </c>
      <c r="TFZ29" s="170" t="s">
        <v>150</v>
      </c>
      <c r="TGA29" s="170">
        <v>2</v>
      </c>
      <c r="TGB29" s="170">
        <v>69.72</v>
      </c>
      <c r="TGC29" s="170">
        <f>ROUNDDOWN(TGB29*($I$10+1),2)</f>
        <v>352.08</v>
      </c>
      <c r="TGD29" s="170">
        <f>TGA29*TGC29</f>
        <v>704.16</v>
      </c>
      <c r="TGE29" s="170" t="s">
        <v>151</v>
      </c>
      <c r="TGF29" s="170" t="s">
        <v>152</v>
      </c>
      <c r="TGG29" s="170" t="s">
        <v>153</v>
      </c>
      <c r="TGH29" s="170" t="s">
        <v>150</v>
      </c>
      <c r="TGI29" s="170">
        <v>2</v>
      </c>
      <c r="TGJ29" s="170">
        <v>69.72</v>
      </c>
      <c r="TGK29" s="170">
        <f>ROUNDDOWN(TGJ29*($I$10+1),2)</f>
        <v>352.08</v>
      </c>
      <c r="TGL29" s="170">
        <f>TGI29*TGK29</f>
        <v>704.16</v>
      </c>
      <c r="TGM29" s="170" t="s">
        <v>151</v>
      </c>
      <c r="TGN29" s="170" t="s">
        <v>152</v>
      </c>
      <c r="TGO29" s="170" t="s">
        <v>153</v>
      </c>
      <c r="TGP29" s="170" t="s">
        <v>150</v>
      </c>
      <c r="TGQ29" s="170">
        <v>2</v>
      </c>
      <c r="TGR29" s="170">
        <v>69.72</v>
      </c>
      <c r="TGS29" s="170">
        <f>ROUNDDOWN(TGR29*($I$10+1),2)</f>
        <v>352.08</v>
      </c>
      <c r="TGT29" s="170">
        <f>TGQ29*TGS29</f>
        <v>704.16</v>
      </c>
      <c r="TGU29" s="170" t="s">
        <v>151</v>
      </c>
      <c r="TGV29" s="170" t="s">
        <v>152</v>
      </c>
      <c r="TGW29" s="170" t="s">
        <v>153</v>
      </c>
      <c r="TGX29" s="170" t="s">
        <v>150</v>
      </c>
      <c r="TGY29" s="170">
        <v>2</v>
      </c>
      <c r="TGZ29" s="170">
        <v>69.72</v>
      </c>
      <c r="THA29" s="170">
        <f>ROUNDDOWN(TGZ29*($I$10+1),2)</f>
        <v>352.08</v>
      </c>
      <c r="THB29" s="170">
        <f>TGY29*THA29</f>
        <v>704.16</v>
      </c>
      <c r="THC29" s="170" t="s">
        <v>151</v>
      </c>
      <c r="THD29" s="170" t="s">
        <v>152</v>
      </c>
      <c r="THE29" s="170" t="s">
        <v>153</v>
      </c>
      <c r="THF29" s="170" t="s">
        <v>150</v>
      </c>
      <c r="THG29" s="170">
        <v>2</v>
      </c>
      <c r="THH29" s="170">
        <v>69.72</v>
      </c>
      <c r="THI29" s="170">
        <f>ROUNDDOWN(THH29*($I$10+1),2)</f>
        <v>352.08</v>
      </c>
      <c r="THJ29" s="170">
        <f>THG29*THI29</f>
        <v>704.16</v>
      </c>
      <c r="THK29" s="170" t="s">
        <v>151</v>
      </c>
      <c r="THL29" s="170" t="s">
        <v>152</v>
      </c>
      <c r="THM29" s="170" t="s">
        <v>153</v>
      </c>
      <c r="THN29" s="170" t="s">
        <v>150</v>
      </c>
      <c r="THO29" s="170">
        <v>2</v>
      </c>
      <c r="THP29" s="170">
        <v>69.72</v>
      </c>
      <c r="THQ29" s="170">
        <f>ROUNDDOWN(THP29*($I$10+1),2)</f>
        <v>352.08</v>
      </c>
      <c r="THR29" s="170">
        <f>THO29*THQ29</f>
        <v>704.16</v>
      </c>
      <c r="THS29" s="170" t="s">
        <v>151</v>
      </c>
      <c r="THT29" s="170" t="s">
        <v>152</v>
      </c>
      <c r="THU29" s="170" t="s">
        <v>153</v>
      </c>
      <c r="THV29" s="170" t="s">
        <v>150</v>
      </c>
      <c r="THW29" s="170">
        <v>2</v>
      </c>
      <c r="THX29" s="170">
        <v>69.72</v>
      </c>
      <c r="THY29" s="170">
        <f>ROUNDDOWN(THX29*($I$10+1),2)</f>
        <v>352.08</v>
      </c>
      <c r="THZ29" s="170">
        <f>THW29*THY29</f>
        <v>704.16</v>
      </c>
      <c r="TIA29" s="170" t="s">
        <v>151</v>
      </c>
      <c r="TIB29" s="170" t="s">
        <v>152</v>
      </c>
      <c r="TIC29" s="170" t="s">
        <v>153</v>
      </c>
      <c r="TID29" s="170" t="s">
        <v>150</v>
      </c>
      <c r="TIE29" s="170">
        <v>2</v>
      </c>
      <c r="TIF29" s="170">
        <v>69.72</v>
      </c>
      <c r="TIG29" s="170">
        <f>ROUNDDOWN(TIF29*($I$10+1),2)</f>
        <v>352.08</v>
      </c>
      <c r="TIH29" s="170">
        <f>TIE29*TIG29</f>
        <v>704.16</v>
      </c>
      <c r="TII29" s="170" t="s">
        <v>151</v>
      </c>
      <c r="TIJ29" s="170" t="s">
        <v>152</v>
      </c>
      <c r="TIK29" s="170" t="s">
        <v>153</v>
      </c>
      <c r="TIL29" s="170" t="s">
        <v>150</v>
      </c>
      <c r="TIM29" s="170">
        <v>2</v>
      </c>
      <c r="TIN29" s="170">
        <v>69.72</v>
      </c>
      <c r="TIO29" s="170">
        <f>ROUNDDOWN(TIN29*($I$10+1),2)</f>
        <v>352.08</v>
      </c>
      <c r="TIP29" s="170">
        <f>TIM29*TIO29</f>
        <v>704.16</v>
      </c>
      <c r="TIQ29" s="170" t="s">
        <v>151</v>
      </c>
      <c r="TIR29" s="170" t="s">
        <v>152</v>
      </c>
      <c r="TIS29" s="170" t="s">
        <v>153</v>
      </c>
      <c r="TIT29" s="170" t="s">
        <v>150</v>
      </c>
      <c r="TIU29" s="170">
        <v>2</v>
      </c>
      <c r="TIV29" s="170">
        <v>69.72</v>
      </c>
      <c r="TIW29" s="170">
        <f>ROUNDDOWN(TIV29*($I$10+1),2)</f>
        <v>352.08</v>
      </c>
      <c r="TIX29" s="170">
        <f>TIU29*TIW29</f>
        <v>704.16</v>
      </c>
      <c r="TIY29" s="170" t="s">
        <v>151</v>
      </c>
      <c r="TIZ29" s="170" t="s">
        <v>152</v>
      </c>
      <c r="TJA29" s="170" t="s">
        <v>153</v>
      </c>
      <c r="TJB29" s="170" t="s">
        <v>150</v>
      </c>
      <c r="TJC29" s="170">
        <v>2</v>
      </c>
      <c r="TJD29" s="170">
        <v>69.72</v>
      </c>
      <c r="TJE29" s="170">
        <f>ROUNDDOWN(TJD29*($I$10+1),2)</f>
        <v>352.08</v>
      </c>
      <c r="TJF29" s="170">
        <f>TJC29*TJE29</f>
        <v>704.16</v>
      </c>
      <c r="TJG29" s="170" t="s">
        <v>151</v>
      </c>
      <c r="TJH29" s="170" t="s">
        <v>152</v>
      </c>
      <c r="TJI29" s="170" t="s">
        <v>153</v>
      </c>
      <c r="TJJ29" s="170" t="s">
        <v>150</v>
      </c>
      <c r="TJK29" s="170">
        <v>2</v>
      </c>
      <c r="TJL29" s="170">
        <v>69.72</v>
      </c>
      <c r="TJM29" s="170">
        <f>ROUNDDOWN(TJL29*($I$10+1),2)</f>
        <v>352.08</v>
      </c>
      <c r="TJN29" s="170">
        <f>TJK29*TJM29</f>
        <v>704.16</v>
      </c>
      <c r="TJO29" s="170" t="s">
        <v>151</v>
      </c>
      <c r="TJP29" s="170" t="s">
        <v>152</v>
      </c>
      <c r="TJQ29" s="170" t="s">
        <v>153</v>
      </c>
      <c r="TJR29" s="170" t="s">
        <v>150</v>
      </c>
      <c r="TJS29" s="170">
        <v>2</v>
      </c>
      <c r="TJT29" s="170">
        <v>69.72</v>
      </c>
      <c r="TJU29" s="170">
        <f>ROUNDDOWN(TJT29*($I$10+1),2)</f>
        <v>352.08</v>
      </c>
      <c r="TJV29" s="170">
        <f>TJS29*TJU29</f>
        <v>704.16</v>
      </c>
      <c r="TJW29" s="170" t="s">
        <v>151</v>
      </c>
      <c r="TJX29" s="170" t="s">
        <v>152</v>
      </c>
      <c r="TJY29" s="170" t="s">
        <v>153</v>
      </c>
      <c r="TJZ29" s="170" t="s">
        <v>150</v>
      </c>
      <c r="TKA29" s="170">
        <v>2</v>
      </c>
      <c r="TKB29" s="170">
        <v>69.72</v>
      </c>
      <c r="TKC29" s="170">
        <f>ROUNDDOWN(TKB29*($I$10+1),2)</f>
        <v>352.08</v>
      </c>
      <c r="TKD29" s="170">
        <f>TKA29*TKC29</f>
        <v>704.16</v>
      </c>
      <c r="TKE29" s="170" t="s">
        <v>151</v>
      </c>
      <c r="TKF29" s="170" t="s">
        <v>152</v>
      </c>
      <c r="TKG29" s="170" t="s">
        <v>153</v>
      </c>
      <c r="TKH29" s="170" t="s">
        <v>150</v>
      </c>
      <c r="TKI29" s="170">
        <v>2</v>
      </c>
      <c r="TKJ29" s="170">
        <v>69.72</v>
      </c>
      <c r="TKK29" s="170">
        <f>ROUNDDOWN(TKJ29*($I$10+1),2)</f>
        <v>352.08</v>
      </c>
      <c r="TKL29" s="170">
        <f>TKI29*TKK29</f>
        <v>704.16</v>
      </c>
      <c r="TKM29" s="170" t="s">
        <v>151</v>
      </c>
      <c r="TKN29" s="170" t="s">
        <v>152</v>
      </c>
      <c r="TKO29" s="170" t="s">
        <v>153</v>
      </c>
      <c r="TKP29" s="170" t="s">
        <v>150</v>
      </c>
      <c r="TKQ29" s="170">
        <v>2</v>
      </c>
      <c r="TKR29" s="170">
        <v>69.72</v>
      </c>
      <c r="TKS29" s="170">
        <f>ROUNDDOWN(TKR29*($I$10+1),2)</f>
        <v>352.08</v>
      </c>
      <c r="TKT29" s="170">
        <f>TKQ29*TKS29</f>
        <v>704.16</v>
      </c>
      <c r="TKU29" s="170" t="s">
        <v>151</v>
      </c>
      <c r="TKV29" s="170" t="s">
        <v>152</v>
      </c>
      <c r="TKW29" s="170" t="s">
        <v>153</v>
      </c>
      <c r="TKX29" s="170" t="s">
        <v>150</v>
      </c>
      <c r="TKY29" s="170">
        <v>2</v>
      </c>
      <c r="TKZ29" s="170">
        <v>69.72</v>
      </c>
      <c r="TLA29" s="170">
        <f>ROUNDDOWN(TKZ29*($I$10+1),2)</f>
        <v>352.08</v>
      </c>
      <c r="TLB29" s="170">
        <f>TKY29*TLA29</f>
        <v>704.16</v>
      </c>
      <c r="TLC29" s="170" t="s">
        <v>151</v>
      </c>
      <c r="TLD29" s="170" t="s">
        <v>152</v>
      </c>
      <c r="TLE29" s="170" t="s">
        <v>153</v>
      </c>
      <c r="TLF29" s="170" t="s">
        <v>150</v>
      </c>
      <c r="TLG29" s="170">
        <v>2</v>
      </c>
      <c r="TLH29" s="170">
        <v>69.72</v>
      </c>
      <c r="TLI29" s="170">
        <f>ROUNDDOWN(TLH29*($I$10+1),2)</f>
        <v>352.08</v>
      </c>
      <c r="TLJ29" s="170">
        <f>TLG29*TLI29</f>
        <v>704.16</v>
      </c>
      <c r="TLK29" s="170" t="s">
        <v>151</v>
      </c>
      <c r="TLL29" s="170" t="s">
        <v>152</v>
      </c>
      <c r="TLM29" s="170" t="s">
        <v>153</v>
      </c>
      <c r="TLN29" s="170" t="s">
        <v>150</v>
      </c>
      <c r="TLO29" s="170">
        <v>2</v>
      </c>
      <c r="TLP29" s="170">
        <v>69.72</v>
      </c>
      <c r="TLQ29" s="170">
        <f>ROUNDDOWN(TLP29*($I$10+1),2)</f>
        <v>352.08</v>
      </c>
      <c r="TLR29" s="170">
        <f>TLO29*TLQ29</f>
        <v>704.16</v>
      </c>
      <c r="TLS29" s="170" t="s">
        <v>151</v>
      </c>
      <c r="TLT29" s="170" t="s">
        <v>152</v>
      </c>
      <c r="TLU29" s="170" t="s">
        <v>153</v>
      </c>
      <c r="TLV29" s="170" t="s">
        <v>150</v>
      </c>
      <c r="TLW29" s="170">
        <v>2</v>
      </c>
      <c r="TLX29" s="170">
        <v>69.72</v>
      </c>
      <c r="TLY29" s="170">
        <f>ROUNDDOWN(TLX29*($I$10+1),2)</f>
        <v>352.08</v>
      </c>
      <c r="TLZ29" s="170">
        <f>TLW29*TLY29</f>
        <v>704.16</v>
      </c>
      <c r="TMA29" s="170" t="s">
        <v>151</v>
      </c>
      <c r="TMB29" s="170" t="s">
        <v>152</v>
      </c>
      <c r="TMC29" s="170" t="s">
        <v>153</v>
      </c>
      <c r="TMD29" s="170" t="s">
        <v>150</v>
      </c>
      <c r="TME29" s="170">
        <v>2</v>
      </c>
      <c r="TMF29" s="170">
        <v>69.72</v>
      </c>
      <c r="TMG29" s="170">
        <f>ROUNDDOWN(TMF29*($I$10+1),2)</f>
        <v>352.08</v>
      </c>
      <c r="TMH29" s="170">
        <f>TME29*TMG29</f>
        <v>704.16</v>
      </c>
      <c r="TMI29" s="170" t="s">
        <v>151</v>
      </c>
      <c r="TMJ29" s="170" t="s">
        <v>152</v>
      </c>
      <c r="TMK29" s="170" t="s">
        <v>153</v>
      </c>
      <c r="TML29" s="170" t="s">
        <v>150</v>
      </c>
      <c r="TMM29" s="170">
        <v>2</v>
      </c>
      <c r="TMN29" s="170">
        <v>69.72</v>
      </c>
      <c r="TMO29" s="170">
        <f>ROUNDDOWN(TMN29*($I$10+1),2)</f>
        <v>352.08</v>
      </c>
      <c r="TMP29" s="170">
        <f>TMM29*TMO29</f>
        <v>704.16</v>
      </c>
      <c r="TMQ29" s="170" t="s">
        <v>151</v>
      </c>
      <c r="TMR29" s="170" t="s">
        <v>152</v>
      </c>
      <c r="TMS29" s="170" t="s">
        <v>153</v>
      </c>
      <c r="TMT29" s="170" t="s">
        <v>150</v>
      </c>
      <c r="TMU29" s="170">
        <v>2</v>
      </c>
      <c r="TMV29" s="170">
        <v>69.72</v>
      </c>
      <c r="TMW29" s="170">
        <f>ROUNDDOWN(TMV29*($I$10+1),2)</f>
        <v>352.08</v>
      </c>
      <c r="TMX29" s="170">
        <f>TMU29*TMW29</f>
        <v>704.16</v>
      </c>
      <c r="TMY29" s="170" t="s">
        <v>151</v>
      </c>
      <c r="TMZ29" s="170" t="s">
        <v>152</v>
      </c>
      <c r="TNA29" s="170" t="s">
        <v>153</v>
      </c>
      <c r="TNB29" s="170" t="s">
        <v>150</v>
      </c>
      <c r="TNC29" s="170">
        <v>2</v>
      </c>
      <c r="TND29" s="170">
        <v>69.72</v>
      </c>
      <c r="TNE29" s="170">
        <f>ROUNDDOWN(TND29*($I$10+1),2)</f>
        <v>352.08</v>
      </c>
      <c r="TNF29" s="170">
        <f>TNC29*TNE29</f>
        <v>704.16</v>
      </c>
      <c r="TNG29" s="170" t="s">
        <v>151</v>
      </c>
      <c r="TNH29" s="170" t="s">
        <v>152</v>
      </c>
      <c r="TNI29" s="170" t="s">
        <v>153</v>
      </c>
      <c r="TNJ29" s="170" t="s">
        <v>150</v>
      </c>
      <c r="TNK29" s="170">
        <v>2</v>
      </c>
      <c r="TNL29" s="170">
        <v>69.72</v>
      </c>
      <c r="TNM29" s="170">
        <f>ROUNDDOWN(TNL29*($I$10+1),2)</f>
        <v>352.08</v>
      </c>
      <c r="TNN29" s="170">
        <f>TNK29*TNM29</f>
        <v>704.16</v>
      </c>
      <c r="TNO29" s="170" t="s">
        <v>151</v>
      </c>
      <c r="TNP29" s="170" t="s">
        <v>152</v>
      </c>
      <c r="TNQ29" s="170" t="s">
        <v>153</v>
      </c>
      <c r="TNR29" s="170" t="s">
        <v>150</v>
      </c>
      <c r="TNS29" s="170">
        <v>2</v>
      </c>
      <c r="TNT29" s="170">
        <v>69.72</v>
      </c>
      <c r="TNU29" s="170">
        <f>ROUNDDOWN(TNT29*($I$10+1),2)</f>
        <v>352.08</v>
      </c>
      <c r="TNV29" s="170">
        <f>TNS29*TNU29</f>
        <v>704.16</v>
      </c>
      <c r="TNW29" s="170" t="s">
        <v>151</v>
      </c>
      <c r="TNX29" s="170" t="s">
        <v>152</v>
      </c>
      <c r="TNY29" s="170" t="s">
        <v>153</v>
      </c>
      <c r="TNZ29" s="170" t="s">
        <v>150</v>
      </c>
      <c r="TOA29" s="170">
        <v>2</v>
      </c>
      <c r="TOB29" s="170">
        <v>69.72</v>
      </c>
      <c r="TOC29" s="170">
        <f>ROUNDDOWN(TOB29*($I$10+1),2)</f>
        <v>352.08</v>
      </c>
      <c r="TOD29" s="170">
        <f>TOA29*TOC29</f>
        <v>704.16</v>
      </c>
      <c r="TOE29" s="170" t="s">
        <v>151</v>
      </c>
      <c r="TOF29" s="170" t="s">
        <v>152</v>
      </c>
      <c r="TOG29" s="170" t="s">
        <v>153</v>
      </c>
      <c r="TOH29" s="170" t="s">
        <v>150</v>
      </c>
      <c r="TOI29" s="170">
        <v>2</v>
      </c>
      <c r="TOJ29" s="170">
        <v>69.72</v>
      </c>
      <c r="TOK29" s="170">
        <f>ROUNDDOWN(TOJ29*($I$10+1),2)</f>
        <v>352.08</v>
      </c>
      <c r="TOL29" s="170">
        <f>TOI29*TOK29</f>
        <v>704.16</v>
      </c>
      <c r="TOM29" s="170" t="s">
        <v>151</v>
      </c>
      <c r="TON29" s="170" t="s">
        <v>152</v>
      </c>
      <c r="TOO29" s="170" t="s">
        <v>153</v>
      </c>
      <c r="TOP29" s="170" t="s">
        <v>150</v>
      </c>
      <c r="TOQ29" s="170">
        <v>2</v>
      </c>
      <c r="TOR29" s="170">
        <v>69.72</v>
      </c>
      <c r="TOS29" s="170">
        <f>ROUNDDOWN(TOR29*($I$10+1),2)</f>
        <v>352.08</v>
      </c>
      <c r="TOT29" s="170">
        <f>TOQ29*TOS29</f>
        <v>704.16</v>
      </c>
      <c r="TOU29" s="170" t="s">
        <v>151</v>
      </c>
      <c r="TOV29" s="170" t="s">
        <v>152</v>
      </c>
      <c r="TOW29" s="170" t="s">
        <v>153</v>
      </c>
      <c r="TOX29" s="170" t="s">
        <v>150</v>
      </c>
      <c r="TOY29" s="170">
        <v>2</v>
      </c>
      <c r="TOZ29" s="170">
        <v>69.72</v>
      </c>
      <c r="TPA29" s="170">
        <f>ROUNDDOWN(TOZ29*($I$10+1),2)</f>
        <v>352.08</v>
      </c>
      <c r="TPB29" s="170">
        <f>TOY29*TPA29</f>
        <v>704.16</v>
      </c>
      <c r="TPC29" s="170" t="s">
        <v>151</v>
      </c>
      <c r="TPD29" s="170" t="s">
        <v>152</v>
      </c>
      <c r="TPE29" s="170" t="s">
        <v>153</v>
      </c>
      <c r="TPF29" s="170" t="s">
        <v>150</v>
      </c>
      <c r="TPG29" s="170">
        <v>2</v>
      </c>
      <c r="TPH29" s="170">
        <v>69.72</v>
      </c>
      <c r="TPI29" s="170">
        <f>ROUNDDOWN(TPH29*($I$10+1),2)</f>
        <v>352.08</v>
      </c>
      <c r="TPJ29" s="170">
        <f>TPG29*TPI29</f>
        <v>704.16</v>
      </c>
      <c r="TPK29" s="170" t="s">
        <v>151</v>
      </c>
      <c r="TPL29" s="170" t="s">
        <v>152</v>
      </c>
      <c r="TPM29" s="170" t="s">
        <v>153</v>
      </c>
      <c r="TPN29" s="170" t="s">
        <v>150</v>
      </c>
      <c r="TPO29" s="170">
        <v>2</v>
      </c>
      <c r="TPP29" s="170">
        <v>69.72</v>
      </c>
      <c r="TPQ29" s="170">
        <f>ROUNDDOWN(TPP29*($I$10+1),2)</f>
        <v>352.08</v>
      </c>
      <c r="TPR29" s="170">
        <f>TPO29*TPQ29</f>
        <v>704.16</v>
      </c>
      <c r="TPS29" s="170" t="s">
        <v>151</v>
      </c>
      <c r="TPT29" s="170" t="s">
        <v>152</v>
      </c>
      <c r="TPU29" s="170" t="s">
        <v>153</v>
      </c>
      <c r="TPV29" s="170" t="s">
        <v>150</v>
      </c>
      <c r="TPW29" s="170">
        <v>2</v>
      </c>
      <c r="TPX29" s="170">
        <v>69.72</v>
      </c>
      <c r="TPY29" s="170">
        <f>ROUNDDOWN(TPX29*($I$10+1),2)</f>
        <v>352.08</v>
      </c>
      <c r="TPZ29" s="170">
        <f>TPW29*TPY29</f>
        <v>704.16</v>
      </c>
      <c r="TQA29" s="170" t="s">
        <v>151</v>
      </c>
      <c r="TQB29" s="170" t="s">
        <v>152</v>
      </c>
      <c r="TQC29" s="170" t="s">
        <v>153</v>
      </c>
      <c r="TQD29" s="170" t="s">
        <v>150</v>
      </c>
      <c r="TQE29" s="170">
        <v>2</v>
      </c>
      <c r="TQF29" s="170">
        <v>69.72</v>
      </c>
      <c r="TQG29" s="170">
        <f>ROUNDDOWN(TQF29*($I$10+1),2)</f>
        <v>352.08</v>
      </c>
      <c r="TQH29" s="170">
        <f>TQE29*TQG29</f>
        <v>704.16</v>
      </c>
      <c r="TQI29" s="170" t="s">
        <v>151</v>
      </c>
      <c r="TQJ29" s="170" t="s">
        <v>152</v>
      </c>
      <c r="TQK29" s="170" t="s">
        <v>153</v>
      </c>
      <c r="TQL29" s="170" t="s">
        <v>150</v>
      </c>
      <c r="TQM29" s="170">
        <v>2</v>
      </c>
      <c r="TQN29" s="170">
        <v>69.72</v>
      </c>
      <c r="TQO29" s="170">
        <f>ROUNDDOWN(TQN29*($I$10+1),2)</f>
        <v>352.08</v>
      </c>
      <c r="TQP29" s="170">
        <f>TQM29*TQO29</f>
        <v>704.16</v>
      </c>
      <c r="TQQ29" s="170" t="s">
        <v>151</v>
      </c>
      <c r="TQR29" s="170" t="s">
        <v>152</v>
      </c>
      <c r="TQS29" s="170" t="s">
        <v>153</v>
      </c>
      <c r="TQT29" s="170" t="s">
        <v>150</v>
      </c>
      <c r="TQU29" s="170">
        <v>2</v>
      </c>
      <c r="TQV29" s="170">
        <v>69.72</v>
      </c>
      <c r="TQW29" s="170">
        <f>ROUNDDOWN(TQV29*($I$10+1),2)</f>
        <v>352.08</v>
      </c>
      <c r="TQX29" s="170">
        <f>TQU29*TQW29</f>
        <v>704.16</v>
      </c>
      <c r="TQY29" s="170" t="s">
        <v>151</v>
      </c>
      <c r="TQZ29" s="170" t="s">
        <v>152</v>
      </c>
      <c r="TRA29" s="170" t="s">
        <v>153</v>
      </c>
      <c r="TRB29" s="170" t="s">
        <v>150</v>
      </c>
      <c r="TRC29" s="170">
        <v>2</v>
      </c>
      <c r="TRD29" s="170">
        <v>69.72</v>
      </c>
      <c r="TRE29" s="170">
        <f>ROUNDDOWN(TRD29*($I$10+1),2)</f>
        <v>352.08</v>
      </c>
      <c r="TRF29" s="170">
        <f>TRC29*TRE29</f>
        <v>704.16</v>
      </c>
      <c r="TRG29" s="170" t="s">
        <v>151</v>
      </c>
      <c r="TRH29" s="170" t="s">
        <v>152</v>
      </c>
      <c r="TRI29" s="170" t="s">
        <v>153</v>
      </c>
      <c r="TRJ29" s="170" t="s">
        <v>150</v>
      </c>
      <c r="TRK29" s="170">
        <v>2</v>
      </c>
      <c r="TRL29" s="170">
        <v>69.72</v>
      </c>
      <c r="TRM29" s="170">
        <f>ROUNDDOWN(TRL29*($I$10+1),2)</f>
        <v>352.08</v>
      </c>
      <c r="TRN29" s="170">
        <f>TRK29*TRM29</f>
        <v>704.16</v>
      </c>
      <c r="TRO29" s="170" t="s">
        <v>151</v>
      </c>
      <c r="TRP29" s="170" t="s">
        <v>152</v>
      </c>
      <c r="TRQ29" s="170" t="s">
        <v>153</v>
      </c>
      <c r="TRR29" s="170" t="s">
        <v>150</v>
      </c>
      <c r="TRS29" s="170">
        <v>2</v>
      </c>
      <c r="TRT29" s="170">
        <v>69.72</v>
      </c>
      <c r="TRU29" s="170">
        <f>ROUNDDOWN(TRT29*($I$10+1),2)</f>
        <v>352.08</v>
      </c>
      <c r="TRV29" s="170">
        <f>TRS29*TRU29</f>
        <v>704.16</v>
      </c>
      <c r="TRW29" s="170" t="s">
        <v>151</v>
      </c>
      <c r="TRX29" s="170" t="s">
        <v>152</v>
      </c>
      <c r="TRY29" s="170" t="s">
        <v>153</v>
      </c>
      <c r="TRZ29" s="170" t="s">
        <v>150</v>
      </c>
      <c r="TSA29" s="170">
        <v>2</v>
      </c>
      <c r="TSB29" s="170">
        <v>69.72</v>
      </c>
      <c r="TSC29" s="170">
        <f>ROUNDDOWN(TSB29*($I$10+1),2)</f>
        <v>352.08</v>
      </c>
      <c r="TSD29" s="170">
        <f>TSA29*TSC29</f>
        <v>704.16</v>
      </c>
      <c r="TSE29" s="170" t="s">
        <v>151</v>
      </c>
      <c r="TSF29" s="170" t="s">
        <v>152</v>
      </c>
      <c r="TSG29" s="170" t="s">
        <v>153</v>
      </c>
      <c r="TSH29" s="170" t="s">
        <v>150</v>
      </c>
      <c r="TSI29" s="170">
        <v>2</v>
      </c>
      <c r="TSJ29" s="170">
        <v>69.72</v>
      </c>
      <c r="TSK29" s="170">
        <f>ROUNDDOWN(TSJ29*($I$10+1),2)</f>
        <v>352.08</v>
      </c>
      <c r="TSL29" s="170">
        <f>TSI29*TSK29</f>
        <v>704.16</v>
      </c>
      <c r="TSM29" s="170" t="s">
        <v>151</v>
      </c>
      <c r="TSN29" s="170" t="s">
        <v>152</v>
      </c>
      <c r="TSO29" s="170" t="s">
        <v>153</v>
      </c>
      <c r="TSP29" s="170" t="s">
        <v>150</v>
      </c>
      <c r="TSQ29" s="170">
        <v>2</v>
      </c>
      <c r="TSR29" s="170">
        <v>69.72</v>
      </c>
      <c r="TSS29" s="170">
        <f>ROUNDDOWN(TSR29*($I$10+1),2)</f>
        <v>352.08</v>
      </c>
      <c r="TST29" s="170">
        <f>TSQ29*TSS29</f>
        <v>704.16</v>
      </c>
      <c r="TSU29" s="170" t="s">
        <v>151</v>
      </c>
      <c r="TSV29" s="170" t="s">
        <v>152</v>
      </c>
      <c r="TSW29" s="170" t="s">
        <v>153</v>
      </c>
      <c r="TSX29" s="170" t="s">
        <v>150</v>
      </c>
      <c r="TSY29" s="170">
        <v>2</v>
      </c>
      <c r="TSZ29" s="170">
        <v>69.72</v>
      </c>
      <c r="TTA29" s="170">
        <f>ROUNDDOWN(TSZ29*($I$10+1),2)</f>
        <v>352.08</v>
      </c>
      <c r="TTB29" s="170">
        <f>TSY29*TTA29</f>
        <v>704.16</v>
      </c>
      <c r="TTC29" s="170" t="s">
        <v>151</v>
      </c>
      <c r="TTD29" s="170" t="s">
        <v>152</v>
      </c>
      <c r="TTE29" s="170" t="s">
        <v>153</v>
      </c>
      <c r="TTF29" s="170" t="s">
        <v>150</v>
      </c>
      <c r="TTG29" s="170">
        <v>2</v>
      </c>
      <c r="TTH29" s="170">
        <v>69.72</v>
      </c>
      <c r="TTI29" s="170">
        <f>ROUNDDOWN(TTH29*($I$10+1),2)</f>
        <v>352.08</v>
      </c>
      <c r="TTJ29" s="170">
        <f>TTG29*TTI29</f>
        <v>704.16</v>
      </c>
      <c r="TTK29" s="170" t="s">
        <v>151</v>
      </c>
      <c r="TTL29" s="170" t="s">
        <v>152</v>
      </c>
      <c r="TTM29" s="170" t="s">
        <v>153</v>
      </c>
      <c r="TTN29" s="170" t="s">
        <v>150</v>
      </c>
      <c r="TTO29" s="170">
        <v>2</v>
      </c>
      <c r="TTP29" s="170">
        <v>69.72</v>
      </c>
      <c r="TTQ29" s="170">
        <f>ROUNDDOWN(TTP29*($I$10+1),2)</f>
        <v>352.08</v>
      </c>
      <c r="TTR29" s="170">
        <f>TTO29*TTQ29</f>
        <v>704.16</v>
      </c>
      <c r="TTS29" s="170" t="s">
        <v>151</v>
      </c>
      <c r="TTT29" s="170" t="s">
        <v>152</v>
      </c>
      <c r="TTU29" s="170" t="s">
        <v>153</v>
      </c>
      <c r="TTV29" s="170" t="s">
        <v>150</v>
      </c>
      <c r="TTW29" s="170">
        <v>2</v>
      </c>
      <c r="TTX29" s="170">
        <v>69.72</v>
      </c>
      <c r="TTY29" s="170">
        <f>ROUNDDOWN(TTX29*($I$10+1),2)</f>
        <v>352.08</v>
      </c>
      <c r="TTZ29" s="170">
        <f>TTW29*TTY29</f>
        <v>704.16</v>
      </c>
      <c r="TUA29" s="170" t="s">
        <v>151</v>
      </c>
      <c r="TUB29" s="170" t="s">
        <v>152</v>
      </c>
      <c r="TUC29" s="170" t="s">
        <v>153</v>
      </c>
      <c r="TUD29" s="170" t="s">
        <v>150</v>
      </c>
      <c r="TUE29" s="170">
        <v>2</v>
      </c>
      <c r="TUF29" s="170">
        <v>69.72</v>
      </c>
      <c r="TUG29" s="170">
        <f>ROUNDDOWN(TUF29*($I$10+1),2)</f>
        <v>352.08</v>
      </c>
      <c r="TUH29" s="170">
        <f>TUE29*TUG29</f>
        <v>704.16</v>
      </c>
      <c r="TUI29" s="170" t="s">
        <v>151</v>
      </c>
      <c r="TUJ29" s="170" t="s">
        <v>152</v>
      </c>
      <c r="TUK29" s="170" t="s">
        <v>153</v>
      </c>
      <c r="TUL29" s="170" t="s">
        <v>150</v>
      </c>
      <c r="TUM29" s="170">
        <v>2</v>
      </c>
      <c r="TUN29" s="170">
        <v>69.72</v>
      </c>
      <c r="TUO29" s="170">
        <f>ROUNDDOWN(TUN29*($I$10+1),2)</f>
        <v>352.08</v>
      </c>
      <c r="TUP29" s="170">
        <f>TUM29*TUO29</f>
        <v>704.16</v>
      </c>
      <c r="TUQ29" s="170" t="s">
        <v>151</v>
      </c>
      <c r="TUR29" s="170" t="s">
        <v>152</v>
      </c>
      <c r="TUS29" s="170" t="s">
        <v>153</v>
      </c>
      <c r="TUT29" s="170" t="s">
        <v>150</v>
      </c>
      <c r="TUU29" s="170">
        <v>2</v>
      </c>
      <c r="TUV29" s="170">
        <v>69.72</v>
      </c>
      <c r="TUW29" s="170">
        <f>ROUNDDOWN(TUV29*($I$10+1),2)</f>
        <v>352.08</v>
      </c>
      <c r="TUX29" s="170">
        <f>TUU29*TUW29</f>
        <v>704.16</v>
      </c>
      <c r="TUY29" s="170" t="s">
        <v>151</v>
      </c>
      <c r="TUZ29" s="170" t="s">
        <v>152</v>
      </c>
      <c r="TVA29" s="170" t="s">
        <v>153</v>
      </c>
      <c r="TVB29" s="170" t="s">
        <v>150</v>
      </c>
      <c r="TVC29" s="170">
        <v>2</v>
      </c>
      <c r="TVD29" s="170">
        <v>69.72</v>
      </c>
      <c r="TVE29" s="170">
        <f>ROUNDDOWN(TVD29*($I$10+1),2)</f>
        <v>352.08</v>
      </c>
      <c r="TVF29" s="170">
        <f>TVC29*TVE29</f>
        <v>704.16</v>
      </c>
      <c r="TVG29" s="170" t="s">
        <v>151</v>
      </c>
      <c r="TVH29" s="170" t="s">
        <v>152</v>
      </c>
      <c r="TVI29" s="170" t="s">
        <v>153</v>
      </c>
      <c r="TVJ29" s="170" t="s">
        <v>150</v>
      </c>
      <c r="TVK29" s="170">
        <v>2</v>
      </c>
      <c r="TVL29" s="170">
        <v>69.72</v>
      </c>
      <c r="TVM29" s="170">
        <f>ROUNDDOWN(TVL29*($I$10+1),2)</f>
        <v>352.08</v>
      </c>
      <c r="TVN29" s="170">
        <f>TVK29*TVM29</f>
        <v>704.16</v>
      </c>
      <c r="TVO29" s="170" t="s">
        <v>151</v>
      </c>
      <c r="TVP29" s="170" t="s">
        <v>152</v>
      </c>
      <c r="TVQ29" s="170" t="s">
        <v>153</v>
      </c>
      <c r="TVR29" s="170" t="s">
        <v>150</v>
      </c>
      <c r="TVS29" s="170">
        <v>2</v>
      </c>
      <c r="TVT29" s="170">
        <v>69.72</v>
      </c>
      <c r="TVU29" s="170">
        <f>ROUNDDOWN(TVT29*($I$10+1),2)</f>
        <v>352.08</v>
      </c>
      <c r="TVV29" s="170">
        <f>TVS29*TVU29</f>
        <v>704.16</v>
      </c>
      <c r="TVW29" s="170" t="s">
        <v>151</v>
      </c>
      <c r="TVX29" s="170" t="s">
        <v>152</v>
      </c>
      <c r="TVY29" s="170" t="s">
        <v>153</v>
      </c>
      <c r="TVZ29" s="170" t="s">
        <v>150</v>
      </c>
      <c r="TWA29" s="170">
        <v>2</v>
      </c>
      <c r="TWB29" s="170">
        <v>69.72</v>
      </c>
      <c r="TWC29" s="170">
        <f>ROUNDDOWN(TWB29*($I$10+1),2)</f>
        <v>352.08</v>
      </c>
      <c r="TWD29" s="170">
        <f>TWA29*TWC29</f>
        <v>704.16</v>
      </c>
      <c r="TWE29" s="170" t="s">
        <v>151</v>
      </c>
      <c r="TWF29" s="170" t="s">
        <v>152</v>
      </c>
      <c r="TWG29" s="170" t="s">
        <v>153</v>
      </c>
      <c r="TWH29" s="170" t="s">
        <v>150</v>
      </c>
      <c r="TWI29" s="170">
        <v>2</v>
      </c>
      <c r="TWJ29" s="170">
        <v>69.72</v>
      </c>
      <c r="TWK29" s="170">
        <f>ROUNDDOWN(TWJ29*($I$10+1),2)</f>
        <v>352.08</v>
      </c>
      <c r="TWL29" s="170">
        <f>TWI29*TWK29</f>
        <v>704.16</v>
      </c>
      <c r="TWM29" s="170" t="s">
        <v>151</v>
      </c>
      <c r="TWN29" s="170" t="s">
        <v>152</v>
      </c>
      <c r="TWO29" s="170" t="s">
        <v>153</v>
      </c>
      <c r="TWP29" s="170" t="s">
        <v>150</v>
      </c>
      <c r="TWQ29" s="170">
        <v>2</v>
      </c>
      <c r="TWR29" s="170">
        <v>69.72</v>
      </c>
      <c r="TWS29" s="170">
        <f>ROUNDDOWN(TWR29*($I$10+1),2)</f>
        <v>352.08</v>
      </c>
      <c r="TWT29" s="170">
        <f>TWQ29*TWS29</f>
        <v>704.16</v>
      </c>
      <c r="TWU29" s="170" t="s">
        <v>151</v>
      </c>
      <c r="TWV29" s="170" t="s">
        <v>152</v>
      </c>
      <c r="TWW29" s="170" t="s">
        <v>153</v>
      </c>
      <c r="TWX29" s="170" t="s">
        <v>150</v>
      </c>
      <c r="TWY29" s="170">
        <v>2</v>
      </c>
      <c r="TWZ29" s="170">
        <v>69.72</v>
      </c>
      <c r="TXA29" s="170">
        <f>ROUNDDOWN(TWZ29*($I$10+1),2)</f>
        <v>352.08</v>
      </c>
      <c r="TXB29" s="170">
        <f>TWY29*TXA29</f>
        <v>704.16</v>
      </c>
      <c r="TXC29" s="170" t="s">
        <v>151</v>
      </c>
      <c r="TXD29" s="170" t="s">
        <v>152</v>
      </c>
      <c r="TXE29" s="170" t="s">
        <v>153</v>
      </c>
      <c r="TXF29" s="170" t="s">
        <v>150</v>
      </c>
      <c r="TXG29" s="170">
        <v>2</v>
      </c>
      <c r="TXH29" s="170">
        <v>69.72</v>
      </c>
      <c r="TXI29" s="170">
        <f>ROUNDDOWN(TXH29*($I$10+1),2)</f>
        <v>352.08</v>
      </c>
      <c r="TXJ29" s="170">
        <f>TXG29*TXI29</f>
        <v>704.16</v>
      </c>
      <c r="TXK29" s="170" t="s">
        <v>151</v>
      </c>
      <c r="TXL29" s="170" t="s">
        <v>152</v>
      </c>
      <c r="TXM29" s="170" t="s">
        <v>153</v>
      </c>
      <c r="TXN29" s="170" t="s">
        <v>150</v>
      </c>
      <c r="TXO29" s="170">
        <v>2</v>
      </c>
      <c r="TXP29" s="170">
        <v>69.72</v>
      </c>
      <c r="TXQ29" s="170">
        <f>ROUNDDOWN(TXP29*($I$10+1),2)</f>
        <v>352.08</v>
      </c>
      <c r="TXR29" s="170">
        <f>TXO29*TXQ29</f>
        <v>704.16</v>
      </c>
      <c r="TXS29" s="170" t="s">
        <v>151</v>
      </c>
      <c r="TXT29" s="170" t="s">
        <v>152</v>
      </c>
      <c r="TXU29" s="170" t="s">
        <v>153</v>
      </c>
      <c r="TXV29" s="170" t="s">
        <v>150</v>
      </c>
      <c r="TXW29" s="170">
        <v>2</v>
      </c>
      <c r="TXX29" s="170">
        <v>69.72</v>
      </c>
      <c r="TXY29" s="170">
        <f>ROUNDDOWN(TXX29*($I$10+1),2)</f>
        <v>352.08</v>
      </c>
      <c r="TXZ29" s="170">
        <f>TXW29*TXY29</f>
        <v>704.16</v>
      </c>
      <c r="TYA29" s="170" t="s">
        <v>151</v>
      </c>
      <c r="TYB29" s="170" t="s">
        <v>152</v>
      </c>
      <c r="TYC29" s="170" t="s">
        <v>153</v>
      </c>
      <c r="TYD29" s="170" t="s">
        <v>150</v>
      </c>
      <c r="TYE29" s="170">
        <v>2</v>
      </c>
      <c r="TYF29" s="170">
        <v>69.72</v>
      </c>
      <c r="TYG29" s="170">
        <f>ROUNDDOWN(TYF29*($I$10+1),2)</f>
        <v>352.08</v>
      </c>
      <c r="TYH29" s="170">
        <f>TYE29*TYG29</f>
        <v>704.16</v>
      </c>
      <c r="TYI29" s="170" t="s">
        <v>151</v>
      </c>
      <c r="TYJ29" s="170" t="s">
        <v>152</v>
      </c>
      <c r="TYK29" s="170" t="s">
        <v>153</v>
      </c>
      <c r="TYL29" s="170" t="s">
        <v>150</v>
      </c>
      <c r="TYM29" s="170">
        <v>2</v>
      </c>
      <c r="TYN29" s="170">
        <v>69.72</v>
      </c>
      <c r="TYO29" s="170">
        <f>ROUNDDOWN(TYN29*($I$10+1),2)</f>
        <v>352.08</v>
      </c>
      <c r="TYP29" s="170">
        <f>TYM29*TYO29</f>
        <v>704.16</v>
      </c>
      <c r="TYQ29" s="170" t="s">
        <v>151</v>
      </c>
      <c r="TYR29" s="170" t="s">
        <v>152</v>
      </c>
      <c r="TYS29" s="170" t="s">
        <v>153</v>
      </c>
      <c r="TYT29" s="170" t="s">
        <v>150</v>
      </c>
      <c r="TYU29" s="170">
        <v>2</v>
      </c>
      <c r="TYV29" s="170">
        <v>69.72</v>
      </c>
      <c r="TYW29" s="170">
        <f>ROUNDDOWN(TYV29*($I$10+1),2)</f>
        <v>352.08</v>
      </c>
      <c r="TYX29" s="170">
        <f>TYU29*TYW29</f>
        <v>704.16</v>
      </c>
      <c r="TYY29" s="170" t="s">
        <v>151</v>
      </c>
      <c r="TYZ29" s="170" t="s">
        <v>152</v>
      </c>
      <c r="TZA29" s="170" t="s">
        <v>153</v>
      </c>
      <c r="TZB29" s="170" t="s">
        <v>150</v>
      </c>
      <c r="TZC29" s="170">
        <v>2</v>
      </c>
      <c r="TZD29" s="170">
        <v>69.72</v>
      </c>
      <c r="TZE29" s="170">
        <f>ROUNDDOWN(TZD29*($I$10+1),2)</f>
        <v>352.08</v>
      </c>
      <c r="TZF29" s="170">
        <f>TZC29*TZE29</f>
        <v>704.16</v>
      </c>
      <c r="TZG29" s="170" t="s">
        <v>151</v>
      </c>
      <c r="TZH29" s="170" t="s">
        <v>152</v>
      </c>
      <c r="TZI29" s="170" t="s">
        <v>153</v>
      </c>
      <c r="TZJ29" s="170" t="s">
        <v>150</v>
      </c>
      <c r="TZK29" s="170">
        <v>2</v>
      </c>
      <c r="TZL29" s="170">
        <v>69.72</v>
      </c>
      <c r="TZM29" s="170">
        <f>ROUNDDOWN(TZL29*($I$10+1),2)</f>
        <v>352.08</v>
      </c>
      <c r="TZN29" s="170">
        <f>TZK29*TZM29</f>
        <v>704.16</v>
      </c>
      <c r="TZO29" s="170" t="s">
        <v>151</v>
      </c>
      <c r="TZP29" s="170" t="s">
        <v>152</v>
      </c>
      <c r="TZQ29" s="170" t="s">
        <v>153</v>
      </c>
      <c r="TZR29" s="170" t="s">
        <v>150</v>
      </c>
      <c r="TZS29" s="170">
        <v>2</v>
      </c>
      <c r="TZT29" s="170">
        <v>69.72</v>
      </c>
      <c r="TZU29" s="170">
        <f>ROUNDDOWN(TZT29*($I$10+1),2)</f>
        <v>352.08</v>
      </c>
      <c r="TZV29" s="170">
        <f>TZS29*TZU29</f>
        <v>704.16</v>
      </c>
      <c r="TZW29" s="170" t="s">
        <v>151</v>
      </c>
      <c r="TZX29" s="170" t="s">
        <v>152</v>
      </c>
      <c r="TZY29" s="170" t="s">
        <v>153</v>
      </c>
      <c r="TZZ29" s="170" t="s">
        <v>150</v>
      </c>
      <c r="UAA29" s="170">
        <v>2</v>
      </c>
      <c r="UAB29" s="170">
        <v>69.72</v>
      </c>
      <c r="UAC29" s="170">
        <f>ROUNDDOWN(UAB29*($I$10+1),2)</f>
        <v>352.08</v>
      </c>
      <c r="UAD29" s="170">
        <f>UAA29*UAC29</f>
        <v>704.16</v>
      </c>
      <c r="UAE29" s="170" t="s">
        <v>151</v>
      </c>
      <c r="UAF29" s="170" t="s">
        <v>152</v>
      </c>
      <c r="UAG29" s="170" t="s">
        <v>153</v>
      </c>
      <c r="UAH29" s="170" t="s">
        <v>150</v>
      </c>
      <c r="UAI29" s="170">
        <v>2</v>
      </c>
      <c r="UAJ29" s="170">
        <v>69.72</v>
      </c>
      <c r="UAK29" s="170">
        <f>ROUNDDOWN(UAJ29*($I$10+1),2)</f>
        <v>352.08</v>
      </c>
      <c r="UAL29" s="170">
        <f>UAI29*UAK29</f>
        <v>704.16</v>
      </c>
      <c r="UAM29" s="170" t="s">
        <v>151</v>
      </c>
      <c r="UAN29" s="170" t="s">
        <v>152</v>
      </c>
      <c r="UAO29" s="170" t="s">
        <v>153</v>
      </c>
      <c r="UAP29" s="170" t="s">
        <v>150</v>
      </c>
      <c r="UAQ29" s="170">
        <v>2</v>
      </c>
      <c r="UAR29" s="170">
        <v>69.72</v>
      </c>
      <c r="UAS29" s="170">
        <f>ROUNDDOWN(UAR29*($I$10+1),2)</f>
        <v>352.08</v>
      </c>
      <c r="UAT29" s="170">
        <f>UAQ29*UAS29</f>
        <v>704.16</v>
      </c>
      <c r="UAU29" s="170" t="s">
        <v>151</v>
      </c>
      <c r="UAV29" s="170" t="s">
        <v>152</v>
      </c>
      <c r="UAW29" s="170" t="s">
        <v>153</v>
      </c>
      <c r="UAX29" s="170" t="s">
        <v>150</v>
      </c>
      <c r="UAY29" s="170">
        <v>2</v>
      </c>
      <c r="UAZ29" s="170">
        <v>69.72</v>
      </c>
      <c r="UBA29" s="170">
        <f>ROUNDDOWN(UAZ29*($I$10+1),2)</f>
        <v>352.08</v>
      </c>
      <c r="UBB29" s="170">
        <f>UAY29*UBA29</f>
        <v>704.16</v>
      </c>
      <c r="UBC29" s="170" t="s">
        <v>151</v>
      </c>
      <c r="UBD29" s="170" t="s">
        <v>152</v>
      </c>
      <c r="UBE29" s="170" t="s">
        <v>153</v>
      </c>
      <c r="UBF29" s="170" t="s">
        <v>150</v>
      </c>
      <c r="UBG29" s="170">
        <v>2</v>
      </c>
      <c r="UBH29" s="170">
        <v>69.72</v>
      </c>
      <c r="UBI29" s="170">
        <f>ROUNDDOWN(UBH29*($I$10+1),2)</f>
        <v>352.08</v>
      </c>
      <c r="UBJ29" s="170">
        <f>UBG29*UBI29</f>
        <v>704.16</v>
      </c>
      <c r="UBK29" s="170" t="s">
        <v>151</v>
      </c>
      <c r="UBL29" s="170" t="s">
        <v>152</v>
      </c>
      <c r="UBM29" s="170" t="s">
        <v>153</v>
      </c>
      <c r="UBN29" s="170" t="s">
        <v>150</v>
      </c>
      <c r="UBO29" s="170">
        <v>2</v>
      </c>
      <c r="UBP29" s="170">
        <v>69.72</v>
      </c>
      <c r="UBQ29" s="170">
        <f>ROUNDDOWN(UBP29*($I$10+1),2)</f>
        <v>352.08</v>
      </c>
      <c r="UBR29" s="170">
        <f>UBO29*UBQ29</f>
        <v>704.16</v>
      </c>
      <c r="UBS29" s="170" t="s">
        <v>151</v>
      </c>
      <c r="UBT29" s="170" t="s">
        <v>152</v>
      </c>
      <c r="UBU29" s="170" t="s">
        <v>153</v>
      </c>
      <c r="UBV29" s="170" t="s">
        <v>150</v>
      </c>
      <c r="UBW29" s="170">
        <v>2</v>
      </c>
      <c r="UBX29" s="170">
        <v>69.72</v>
      </c>
      <c r="UBY29" s="170">
        <f>ROUNDDOWN(UBX29*($I$10+1),2)</f>
        <v>352.08</v>
      </c>
      <c r="UBZ29" s="170">
        <f>UBW29*UBY29</f>
        <v>704.16</v>
      </c>
      <c r="UCA29" s="170" t="s">
        <v>151</v>
      </c>
      <c r="UCB29" s="170" t="s">
        <v>152</v>
      </c>
      <c r="UCC29" s="170" t="s">
        <v>153</v>
      </c>
      <c r="UCD29" s="170" t="s">
        <v>150</v>
      </c>
      <c r="UCE29" s="170">
        <v>2</v>
      </c>
      <c r="UCF29" s="170">
        <v>69.72</v>
      </c>
      <c r="UCG29" s="170">
        <f>ROUNDDOWN(UCF29*($I$10+1),2)</f>
        <v>352.08</v>
      </c>
      <c r="UCH29" s="170">
        <f>UCE29*UCG29</f>
        <v>704.16</v>
      </c>
      <c r="UCI29" s="170" t="s">
        <v>151</v>
      </c>
      <c r="UCJ29" s="170" t="s">
        <v>152</v>
      </c>
      <c r="UCK29" s="170" t="s">
        <v>153</v>
      </c>
      <c r="UCL29" s="170" t="s">
        <v>150</v>
      </c>
      <c r="UCM29" s="170">
        <v>2</v>
      </c>
      <c r="UCN29" s="170">
        <v>69.72</v>
      </c>
      <c r="UCO29" s="170">
        <f>ROUNDDOWN(UCN29*($I$10+1),2)</f>
        <v>352.08</v>
      </c>
      <c r="UCP29" s="170">
        <f>UCM29*UCO29</f>
        <v>704.16</v>
      </c>
      <c r="UCQ29" s="170" t="s">
        <v>151</v>
      </c>
      <c r="UCR29" s="170" t="s">
        <v>152</v>
      </c>
      <c r="UCS29" s="170" t="s">
        <v>153</v>
      </c>
      <c r="UCT29" s="170" t="s">
        <v>150</v>
      </c>
      <c r="UCU29" s="170">
        <v>2</v>
      </c>
      <c r="UCV29" s="170">
        <v>69.72</v>
      </c>
      <c r="UCW29" s="170">
        <f>ROUNDDOWN(UCV29*($I$10+1),2)</f>
        <v>352.08</v>
      </c>
      <c r="UCX29" s="170">
        <f>UCU29*UCW29</f>
        <v>704.16</v>
      </c>
      <c r="UCY29" s="170" t="s">
        <v>151</v>
      </c>
      <c r="UCZ29" s="170" t="s">
        <v>152</v>
      </c>
      <c r="UDA29" s="170" t="s">
        <v>153</v>
      </c>
      <c r="UDB29" s="170" t="s">
        <v>150</v>
      </c>
      <c r="UDC29" s="170">
        <v>2</v>
      </c>
      <c r="UDD29" s="170">
        <v>69.72</v>
      </c>
      <c r="UDE29" s="170">
        <f>ROUNDDOWN(UDD29*($I$10+1),2)</f>
        <v>352.08</v>
      </c>
      <c r="UDF29" s="170">
        <f>UDC29*UDE29</f>
        <v>704.16</v>
      </c>
      <c r="UDG29" s="170" t="s">
        <v>151</v>
      </c>
      <c r="UDH29" s="170" t="s">
        <v>152</v>
      </c>
      <c r="UDI29" s="170" t="s">
        <v>153</v>
      </c>
      <c r="UDJ29" s="170" t="s">
        <v>150</v>
      </c>
      <c r="UDK29" s="170">
        <v>2</v>
      </c>
      <c r="UDL29" s="170">
        <v>69.72</v>
      </c>
      <c r="UDM29" s="170">
        <f>ROUNDDOWN(UDL29*($I$10+1),2)</f>
        <v>352.08</v>
      </c>
      <c r="UDN29" s="170">
        <f>UDK29*UDM29</f>
        <v>704.16</v>
      </c>
      <c r="UDO29" s="170" t="s">
        <v>151</v>
      </c>
      <c r="UDP29" s="170" t="s">
        <v>152</v>
      </c>
      <c r="UDQ29" s="170" t="s">
        <v>153</v>
      </c>
      <c r="UDR29" s="170" t="s">
        <v>150</v>
      </c>
      <c r="UDS29" s="170">
        <v>2</v>
      </c>
      <c r="UDT29" s="170">
        <v>69.72</v>
      </c>
      <c r="UDU29" s="170">
        <f>ROUNDDOWN(UDT29*($I$10+1),2)</f>
        <v>352.08</v>
      </c>
      <c r="UDV29" s="170">
        <f>UDS29*UDU29</f>
        <v>704.16</v>
      </c>
      <c r="UDW29" s="170" t="s">
        <v>151</v>
      </c>
      <c r="UDX29" s="170" t="s">
        <v>152</v>
      </c>
      <c r="UDY29" s="170" t="s">
        <v>153</v>
      </c>
      <c r="UDZ29" s="170" t="s">
        <v>150</v>
      </c>
      <c r="UEA29" s="170">
        <v>2</v>
      </c>
      <c r="UEB29" s="170">
        <v>69.72</v>
      </c>
      <c r="UEC29" s="170">
        <f>ROUNDDOWN(UEB29*($I$10+1),2)</f>
        <v>352.08</v>
      </c>
      <c r="UED29" s="170">
        <f>UEA29*UEC29</f>
        <v>704.16</v>
      </c>
      <c r="UEE29" s="170" t="s">
        <v>151</v>
      </c>
      <c r="UEF29" s="170" t="s">
        <v>152</v>
      </c>
      <c r="UEG29" s="170" t="s">
        <v>153</v>
      </c>
      <c r="UEH29" s="170" t="s">
        <v>150</v>
      </c>
      <c r="UEI29" s="170">
        <v>2</v>
      </c>
      <c r="UEJ29" s="170">
        <v>69.72</v>
      </c>
      <c r="UEK29" s="170">
        <f>ROUNDDOWN(UEJ29*($I$10+1),2)</f>
        <v>352.08</v>
      </c>
      <c r="UEL29" s="170">
        <f>UEI29*UEK29</f>
        <v>704.16</v>
      </c>
      <c r="UEM29" s="170" t="s">
        <v>151</v>
      </c>
      <c r="UEN29" s="170" t="s">
        <v>152</v>
      </c>
      <c r="UEO29" s="170" t="s">
        <v>153</v>
      </c>
      <c r="UEP29" s="170" t="s">
        <v>150</v>
      </c>
      <c r="UEQ29" s="170">
        <v>2</v>
      </c>
      <c r="UER29" s="170">
        <v>69.72</v>
      </c>
      <c r="UES29" s="170">
        <f>ROUNDDOWN(UER29*($I$10+1),2)</f>
        <v>352.08</v>
      </c>
      <c r="UET29" s="170">
        <f>UEQ29*UES29</f>
        <v>704.16</v>
      </c>
      <c r="UEU29" s="170" t="s">
        <v>151</v>
      </c>
      <c r="UEV29" s="170" t="s">
        <v>152</v>
      </c>
      <c r="UEW29" s="170" t="s">
        <v>153</v>
      </c>
      <c r="UEX29" s="170" t="s">
        <v>150</v>
      </c>
      <c r="UEY29" s="170">
        <v>2</v>
      </c>
      <c r="UEZ29" s="170">
        <v>69.72</v>
      </c>
      <c r="UFA29" s="170">
        <f>ROUNDDOWN(UEZ29*($I$10+1),2)</f>
        <v>352.08</v>
      </c>
      <c r="UFB29" s="170">
        <f>UEY29*UFA29</f>
        <v>704.16</v>
      </c>
      <c r="UFC29" s="170" t="s">
        <v>151</v>
      </c>
      <c r="UFD29" s="170" t="s">
        <v>152</v>
      </c>
      <c r="UFE29" s="170" t="s">
        <v>153</v>
      </c>
      <c r="UFF29" s="170" t="s">
        <v>150</v>
      </c>
      <c r="UFG29" s="170">
        <v>2</v>
      </c>
      <c r="UFH29" s="170">
        <v>69.72</v>
      </c>
      <c r="UFI29" s="170">
        <f>ROUNDDOWN(UFH29*($I$10+1),2)</f>
        <v>352.08</v>
      </c>
      <c r="UFJ29" s="170">
        <f>UFG29*UFI29</f>
        <v>704.16</v>
      </c>
      <c r="UFK29" s="170" t="s">
        <v>151</v>
      </c>
      <c r="UFL29" s="170" t="s">
        <v>152</v>
      </c>
      <c r="UFM29" s="170" t="s">
        <v>153</v>
      </c>
      <c r="UFN29" s="170" t="s">
        <v>150</v>
      </c>
      <c r="UFO29" s="170">
        <v>2</v>
      </c>
      <c r="UFP29" s="170">
        <v>69.72</v>
      </c>
      <c r="UFQ29" s="170">
        <f>ROUNDDOWN(UFP29*($I$10+1),2)</f>
        <v>352.08</v>
      </c>
      <c r="UFR29" s="170">
        <f>UFO29*UFQ29</f>
        <v>704.16</v>
      </c>
      <c r="UFS29" s="170" t="s">
        <v>151</v>
      </c>
      <c r="UFT29" s="170" t="s">
        <v>152</v>
      </c>
      <c r="UFU29" s="170" t="s">
        <v>153</v>
      </c>
      <c r="UFV29" s="170" t="s">
        <v>150</v>
      </c>
      <c r="UFW29" s="170">
        <v>2</v>
      </c>
      <c r="UFX29" s="170">
        <v>69.72</v>
      </c>
      <c r="UFY29" s="170">
        <f>ROUNDDOWN(UFX29*($I$10+1),2)</f>
        <v>352.08</v>
      </c>
      <c r="UFZ29" s="170">
        <f>UFW29*UFY29</f>
        <v>704.16</v>
      </c>
      <c r="UGA29" s="170" t="s">
        <v>151</v>
      </c>
      <c r="UGB29" s="170" t="s">
        <v>152</v>
      </c>
      <c r="UGC29" s="170" t="s">
        <v>153</v>
      </c>
      <c r="UGD29" s="170" t="s">
        <v>150</v>
      </c>
      <c r="UGE29" s="170">
        <v>2</v>
      </c>
      <c r="UGF29" s="170">
        <v>69.72</v>
      </c>
      <c r="UGG29" s="170">
        <f>ROUNDDOWN(UGF29*($I$10+1),2)</f>
        <v>352.08</v>
      </c>
      <c r="UGH29" s="170">
        <f>UGE29*UGG29</f>
        <v>704.16</v>
      </c>
      <c r="UGI29" s="170" t="s">
        <v>151</v>
      </c>
      <c r="UGJ29" s="170" t="s">
        <v>152</v>
      </c>
      <c r="UGK29" s="170" t="s">
        <v>153</v>
      </c>
      <c r="UGL29" s="170" t="s">
        <v>150</v>
      </c>
      <c r="UGM29" s="170">
        <v>2</v>
      </c>
      <c r="UGN29" s="170">
        <v>69.72</v>
      </c>
      <c r="UGO29" s="170">
        <f>ROUNDDOWN(UGN29*($I$10+1),2)</f>
        <v>352.08</v>
      </c>
      <c r="UGP29" s="170">
        <f>UGM29*UGO29</f>
        <v>704.16</v>
      </c>
      <c r="UGQ29" s="170" t="s">
        <v>151</v>
      </c>
      <c r="UGR29" s="170" t="s">
        <v>152</v>
      </c>
      <c r="UGS29" s="170" t="s">
        <v>153</v>
      </c>
      <c r="UGT29" s="170" t="s">
        <v>150</v>
      </c>
      <c r="UGU29" s="170">
        <v>2</v>
      </c>
      <c r="UGV29" s="170">
        <v>69.72</v>
      </c>
      <c r="UGW29" s="170">
        <f>ROUNDDOWN(UGV29*($I$10+1),2)</f>
        <v>352.08</v>
      </c>
      <c r="UGX29" s="170">
        <f>UGU29*UGW29</f>
        <v>704.16</v>
      </c>
      <c r="UGY29" s="170" t="s">
        <v>151</v>
      </c>
      <c r="UGZ29" s="170" t="s">
        <v>152</v>
      </c>
      <c r="UHA29" s="170" t="s">
        <v>153</v>
      </c>
      <c r="UHB29" s="170" t="s">
        <v>150</v>
      </c>
      <c r="UHC29" s="170">
        <v>2</v>
      </c>
      <c r="UHD29" s="170">
        <v>69.72</v>
      </c>
      <c r="UHE29" s="170">
        <f>ROUNDDOWN(UHD29*($I$10+1),2)</f>
        <v>352.08</v>
      </c>
      <c r="UHF29" s="170">
        <f>UHC29*UHE29</f>
        <v>704.16</v>
      </c>
      <c r="UHG29" s="170" t="s">
        <v>151</v>
      </c>
      <c r="UHH29" s="170" t="s">
        <v>152</v>
      </c>
      <c r="UHI29" s="170" t="s">
        <v>153</v>
      </c>
      <c r="UHJ29" s="170" t="s">
        <v>150</v>
      </c>
      <c r="UHK29" s="170">
        <v>2</v>
      </c>
      <c r="UHL29" s="170">
        <v>69.72</v>
      </c>
      <c r="UHM29" s="170">
        <f>ROUNDDOWN(UHL29*($I$10+1),2)</f>
        <v>352.08</v>
      </c>
      <c r="UHN29" s="170">
        <f>UHK29*UHM29</f>
        <v>704.16</v>
      </c>
      <c r="UHO29" s="170" t="s">
        <v>151</v>
      </c>
      <c r="UHP29" s="170" t="s">
        <v>152</v>
      </c>
      <c r="UHQ29" s="170" t="s">
        <v>153</v>
      </c>
      <c r="UHR29" s="170" t="s">
        <v>150</v>
      </c>
      <c r="UHS29" s="170">
        <v>2</v>
      </c>
      <c r="UHT29" s="170">
        <v>69.72</v>
      </c>
      <c r="UHU29" s="170">
        <f>ROUNDDOWN(UHT29*($I$10+1),2)</f>
        <v>352.08</v>
      </c>
      <c r="UHV29" s="170">
        <f>UHS29*UHU29</f>
        <v>704.16</v>
      </c>
      <c r="UHW29" s="170" t="s">
        <v>151</v>
      </c>
      <c r="UHX29" s="170" t="s">
        <v>152</v>
      </c>
      <c r="UHY29" s="170" t="s">
        <v>153</v>
      </c>
      <c r="UHZ29" s="170" t="s">
        <v>150</v>
      </c>
      <c r="UIA29" s="170">
        <v>2</v>
      </c>
      <c r="UIB29" s="170">
        <v>69.72</v>
      </c>
      <c r="UIC29" s="170">
        <f>ROUNDDOWN(UIB29*($I$10+1),2)</f>
        <v>352.08</v>
      </c>
      <c r="UID29" s="170">
        <f>UIA29*UIC29</f>
        <v>704.16</v>
      </c>
      <c r="UIE29" s="170" t="s">
        <v>151</v>
      </c>
      <c r="UIF29" s="170" t="s">
        <v>152</v>
      </c>
      <c r="UIG29" s="170" t="s">
        <v>153</v>
      </c>
      <c r="UIH29" s="170" t="s">
        <v>150</v>
      </c>
      <c r="UII29" s="170">
        <v>2</v>
      </c>
      <c r="UIJ29" s="170">
        <v>69.72</v>
      </c>
      <c r="UIK29" s="170">
        <f>ROUNDDOWN(UIJ29*($I$10+1),2)</f>
        <v>352.08</v>
      </c>
      <c r="UIL29" s="170">
        <f>UII29*UIK29</f>
        <v>704.16</v>
      </c>
      <c r="UIM29" s="170" t="s">
        <v>151</v>
      </c>
      <c r="UIN29" s="170" t="s">
        <v>152</v>
      </c>
      <c r="UIO29" s="170" t="s">
        <v>153</v>
      </c>
      <c r="UIP29" s="170" t="s">
        <v>150</v>
      </c>
      <c r="UIQ29" s="170">
        <v>2</v>
      </c>
      <c r="UIR29" s="170">
        <v>69.72</v>
      </c>
      <c r="UIS29" s="170">
        <f>ROUNDDOWN(UIR29*($I$10+1),2)</f>
        <v>352.08</v>
      </c>
      <c r="UIT29" s="170">
        <f>UIQ29*UIS29</f>
        <v>704.16</v>
      </c>
      <c r="UIU29" s="170" t="s">
        <v>151</v>
      </c>
      <c r="UIV29" s="170" t="s">
        <v>152</v>
      </c>
      <c r="UIW29" s="170" t="s">
        <v>153</v>
      </c>
      <c r="UIX29" s="170" t="s">
        <v>150</v>
      </c>
      <c r="UIY29" s="170">
        <v>2</v>
      </c>
      <c r="UIZ29" s="170">
        <v>69.72</v>
      </c>
      <c r="UJA29" s="170">
        <f>ROUNDDOWN(UIZ29*($I$10+1),2)</f>
        <v>352.08</v>
      </c>
      <c r="UJB29" s="170">
        <f>UIY29*UJA29</f>
        <v>704.16</v>
      </c>
      <c r="UJC29" s="170" t="s">
        <v>151</v>
      </c>
      <c r="UJD29" s="170" t="s">
        <v>152</v>
      </c>
      <c r="UJE29" s="170" t="s">
        <v>153</v>
      </c>
      <c r="UJF29" s="170" t="s">
        <v>150</v>
      </c>
      <c r="UJG29" s="170">
        <v>2</v>
      </c>
      <c r="UJH29" s="170">
        <v>69.72</v>
      </c>
      <c r="UJI29" s="170">
        <f>ROUNDDOWN(UJH29*($I$10+1),2)</f>
        <v>352.08</v>
      </c>
      <c r="UJJ29" s="170">
        <f>UJG29*UJI29</f>
        <v>704.16</v>
      </c>
      <c r="UJK29" s="170" t="s">
        <v>151</v>
      </c>
      <c r="UJL29" s="170" t="s">
        <v>152</v>
      </c>
      <c r="UJM29" s="170" t="s">
        <v>153</v>
      </c>
      <c r="UJN29" s="170" t="s">
        <v>150</v>
      </c>
      <c r="UJO29" s="170">
        <v>2</v>
      </c>
      <c r="UJP29" s="170">
        <v>69.72</v>
      </c>
      <c r="UJQ29" s="170">
        <f>ROUNDDOWN(UJP29*($I$10+1),2)</f>
        <v>352.08</v>
      </c>
      <c r="UJR29" s="170">
        <f>UJO29*UJQ29</f>
        <v>704.16</v>
      </c>
      <c r="UJS29" s="170" t="s">
        <v>151</v>
      </c>
      <c r="UJT29" s="170" t="s">
        <v>152</v>
      </c>
      <c r="UJU29" s="170" t="s">
        <v>153</v>
      </c>
      <c r="UJV29" s="170" t="s">
        <v>150</v>
      </c>
      <c r="UJW29" s="170">
        <v>2</v>
      </c>
      <c r="UJX29" s="170">
        <v>69.72</v>
      </c>
      <c r="UJY29" s="170">
        <f>ROUNDDOWN(UJX29*($I$10+1),2)</f>
        <v>352.08</v>
      </c>
      <c r="UJZ29" s="170">
        <f>UJW29*UJY29</f>
        <v>704.16</v>
      </c>
      <c r="UKA29" s="170" t="s">
        <v>151</v>
      </c>
      <c r="UKB29" s="170" t="s">
        <v>152</v>
      </c>
      <c r="UKC29" s="170" t="s">
        <v>153</v>
      </c>
      <c r="UKD29" s="170" t="s">
        <v>150</v>
      </c>
      <c r="UKE29" s="170">
        <v>2</v>
      </c>
      <c r="UKF29" s="170">
        <v>69.72</v>
      </c>
      <c r="UKG29" s="170">
        <f>ROUNDDOWN(UKF29*($I$10+1),2)</f>
        <v>352.08</v>
      </c>
      <c r="UKH29" s="170">
        <f>UKE29*UKG29</f>
        <v>704.16</v>
      </c>
      <c r="UKI29" s="170" t="s">
        <v>151</v>
      </c>
      <c r="UKJ29" s="170" t="s">
        <v>152</v>
      </c>
      <c r="UKK29" s="170" t="s">
        <v>153</v>
      </c>
      <c r="UKL29" s="170" t="s">
        <v>150</v>
      </c>
      <c r="UKM29" s="170">
        <v>2</v>
      </c>
      <c r="UKN29" s="170">
        <v>69.72</v>
      </c>
      <c r="UKO29" s="170">
        <f>ROUNDDOWN(UKN29*($I$10+1),2)</f>
        <v>352.08</v>
      </c>
      <c r="UKP29" s="170">
        <f>UKM29*UKO29</f>
        <v>704.16</v>
      </c>
      <c r="UKQ29" s="170" t="s">
        <v>151</v>
      </c>
      <c r="UKR29" s="170" t="s">
        <v>152</v>
      </c>
      <c r="UKS29" s="170" t="s">
        <v>153</v>
      </c>
      <c r="UKT29" s="170" t="s">
        <v>150</v>
      </c>
      <c r="UKU29" s="170">
        <v>2</v>
      </c>
      <c r="UKV29" s="170">
        <v>69.72</v>
      </c>
      <c r="UKW29" s="170">
        <f>ROUNDDOWN(UKV29*($I$10+1),2)</f>
        <v>352.08</v>
      </c>
      <c r="UKX29" s="170">
        <f>UKU29*UKW29</f>
        <v>704.16</v>
      </c>
      <c r="UKY29" s="170" t="s">
        <v>151</v>
      </c>
      <c r="UKZ29" s="170" t="s">
        <v>152</v>
      </c>
      <c r="ULA29" s="170" t="s">
        <v>153</v>
      </c>
      <c r="ULB29" s="170" t="s">
        <v>150</v>
      </c>
      <c r="ULC29" s="170">
        <v>2</v>
      </c>
      <c r="ULD29" s="170">
        <v>69.72</v>
      </c>
      <c r="ULE29" s="170">
        <f>ROUNDDOWN(ULD29*($I$10+1),2)</f>
        <v>352.08</v>
      </c>
      <c r="ULF29" s="170">
        <f>ULC29*ULE29</f>
        <v>704.16</v>
      </c>
      <c r="ULG29" s="170" t="s">
        <v>151</v>
      </c>
      <c r="ULH29" s="170" t="s">
        <v>152</v>
      </c>
      <c r="ULI29" s="170" t="s">
        <v>153</v>
      </c>
      <c r="ULJ29" s="170" t="s">
        <v>150</v>
      </c>
      <c r="ULK29" s="170">
        <v>2</v>
      </c>
      <c r="ULL29" s="170">
        <v>69.72</v>
      </c>
      <c r="ULM29" s="170">
        <f>ROUNDDOWN(ULL29*($I$10+1),2)</f>
        <v>352.08</v>
      </c>
      <c r="ULN29" s="170">
        <f>ULK29*ULM29</f>
        <v>704.16</v>
      </c>
      <c r="ULO29" s="170" t="s">
        <v>151</v>
      </c>
      <c r="ULP29" s="170" t="s">
        <v>152</v>
      </c>
      <c r="ULQ29" s="170" t="s">
        <v>153</v>
      </c>
      <c r="ULR29" s="170" t="s">
        <v>150</v>
      </c>
      <c r="ULS29" s="170">
        <v>2</v>
      </c>
      <c r="ULT29" s="170">
        <v>69.72</v>
      </c>
      <c r="ULU29" s="170">
        <f>ROUNDDOWN(ULT29*($I$10+1),2)</f>
        <v>352.08</v>
      </c>
      <c r="ULV29" s="170">
        <f>ULS29*ULU29</f>
        <v>704.16</v>
      </c>
      <c r="ULW29" s="170" t="s">
        <v>151</v>
      </c>
      <c r="ULX29" s="170" t="s">
        <v>152</v>
      </c>
      <c r="ULY29" s="170" t="s">
        <v>153</v>
      </c>
      <c r="ULZ29" s="170" t="s">
        <v>150</v>
      </c>
      <c r="UMA29" s="170">
        <v>2</v>
      </c>
      <c r="UMB29" s="170">
        <v>69.72</v>
      </c>
      <c r="UMC29" s="170">
        <f>ROUNDDOWN(UMB29*($I$10+1),2)</f>
        <v>352.08</v>
      </c>
      <c r="UMD29" s="170">
        <f>UMA29*UMC29</f>
        <v>704.16</v>
      </c>
      <c r="UME29" s="170" t="s">
        <v>151</v>
      </c>
      <c r="UMF29" s="170" t="s">
        <v>152</v>
      </c>
      <c r="UMG29" s="170" t="s">
        <v>153</v>
      </c>
      <c r="UMH29" s="170" t="s">
        <v>150</v>
      </c>
      <c r="UMI29" s="170">
        <v>2</v>
      </c>
      <c r="UMJ29" s="170">
        <v>69.72</v>
      </c>
      <c r="UMK29" s="170">
        <f>ROUNDDOWN(UMJ29*($I$10+1),2)</f>
        <v>352.08</v>
      </c>
      <c r="UML29" s="170">
        <f>UMI29*UMK29</f>
        <v>704.16</v>
      </c>
      <c r="UMM29" s="170" t="s">
        <v>151</v>
      </c>
      <c r="UMN29" s="170" t="s">
        <v>152</v>
      </c>
      <c r="UMO29" s="170" t="s">
        <v>153</v>
      </c>
      <c r="UMP29" s="170" t="s">
        <v>150</v>
      </c>
      <c r="UMQ29" s="170">
        <v>2</v>
      </c>
      <c r="UMR29" s="170">
        <v>69.72</v>
      </c>
      <c r="UMS29" s="170">
        <f>ROUNDDOWN(UMR29*($I$10+1),2)</f>
        <v>352.08</v>
      </c>
      <c r="UMT29" s="170">
        <f>UMQ29*UMS29</f>
        <v>704.16</v>
      </c>
      <c r="UMU29" s="170" t="s">
        <v>151</v>
      </c>
      <c r="UMV29" s="170" t="s">
        <v>152</v>
      </c>
      <c r="UMW29" s="170" t="s">
        <v>153</v>
      </c>
      <c r="UMX29" s="170" t="s">
        <v>150</v>
      </c>
      <c r="UMY29" s="170">
        <v>2</v>
      </c>
      <c r="UMZ29" s="170">
        <v>69.72</v>
      </c>
      <c r="UNA29" s="170">
        <f>ROUNDDOWN(UMZ29*($I$10+1),2)</f>
        <v>352.08</v>
      </c>
      <c r="UNB29" s="170">
        <f>UMY29*UNA29</f>
        <v>704.16</v>
      </c>
      <c r="UNC29" s="170" t="s">
        <v>151</v>
      </c>
      <c r="UND29" s="170" t="s">
        <v>152</v>
      </c>
      <c r="UNE29" s="170" t="s">
        <v>153</v>
      </c>
      <c r="UNF29" s="170" t="s">
        <v>150</v>
      </c>
      <c r="UNG29" s="170">
        <v>2</v>
      </c>
      <c r="UNH29" s="170">
        <v>69.72</v>
      </c>
      <c r="UNI29" s="170">
        <f>ROUNDDOWN(UNH29*($I$10+1),2)</f>
        <v>352.08</v>
      </c>
      <c r="UNJ29" s="170">
        <f>UNG29*UNI29</f>
        <v>704.16</v>
      </c>
      <c r="UNK29" s="170" t="s">
        <v>151</v>
      </c>
      <c r="UNL29" s="170" t="s">
        <v>152</v>
      </c>
      <c r="UNM29" s="170" t="s">
        <v>153</v>
      </c>
      <c r="UNN29" s="170" t="s">
        <v>150</v>
      </c>
      <c r="UNO29" s="170">
        <v>2</v>
      </c>
      <c r="UNP29" s="170">
        <v>69.72</v>
      </c>
      <c r="UNQ29" s="170">
        <f>ROUNDDOWN(UNP29*($I$10+1),2)</f>
        <v>352.08</v>
      </c>
      <c r="UNR29" s="170">
        <f>UNO29*UNQ29</f>
        <v>704.16</v>
      </c>
      <c r="UNS29" s="170" t="s">
        <v>151</v>
      </c>
      <c r="UNT29" s="170" t="s">
        <v>152</v>
      </c>
      <c r="UNU29" s="170" t="s">
        <v>153</v>
      </c>
      <c r="UNV29" s="170" t="s">
        <v>150</v>
      </c>
      <c r="UNW29" s="170">
        <v>2</v>
      </c>
      <c r="UNX29" s="170">
        <v>69.72</v>
      </c>
      <c r="UNY29" s="170">
        <f>ROUNDDOWN(UNX29*($I$10+1),2)</f>
        <v>352.08</v>
      </c>
      <c r="UNZ29" s="170">
        <f>UNW29*UNY29</f>
        <v>704.16</v>
      </c>
      <c r="UOA29" s="170" t="s">
        <v>151</v>
      </c>
      <c r="UOB29" s="170" t="s">
        <v>152</v>
      </c>
      <c r="UOC29" s="170" t="s">
        <v>153</v>
      </c>
      <c r="UOD29" s="170" t="s">
        <v>150</v>
      </c>
      <c r="UOE29" s="170">
        <v>2</v>
      </c>
      <c r="UOF29" s="170">
        <v>69.72</v>
      </c>
      <c r="UOG29" s="170">
        <f>ROUNDDOWN(UOF29*($I$10+1),2)</f>
        <v>352.08</v>
      </c>
      <c r="UOH29" s="170">
        <f>UOE29*UOG29</f>
        <v>704.16</v>
      </c>
      <c r="UOI29" s="170" t="s">
        <v>151</v>
      </c>
      <c r="UOJ29" s="170" t="s">
        <v>152</v>
      </c>
      <c r="UOK29" s="170" t="s">
        <v>153</v>
      </c>
      <c r="UOL29" s="170" t="s">
        <v>150</v>
      </c>
      <c r="UOM29" s="170">
        <v>2</v>
      </c>
      <c r="UON29" s="170">
        <v>69.72</v>
      </c>
      <c r="UOO29" s="170">
        <f>ROUNDDOWN(UON29*($I$10+1),2)</f>
        <v>352.08</v>
      </c>
      <c r="UOP29" s="170">
        <f>UOM29*UOO29</f>
        <v>704.16</v>
      </c>
      <c r="UOQ29" s="170" t="s">
        <v>151</v>
      </c>
      <c r="UOR29" s="170" t="s">
        <v>152</v>
      </c>
      <c r="UOS29" s="170" t="s">
        <v>153</v>
      </c>
      <c r="UOT29" s="170" t="s">
        <v>150</v>
      </c>
      <c r="UOU29" s="170">
        <v>2</v>
      </c>
      <c r="UOV29" s="170">
        <v>69.72</v>
      </c>
      <c r="UOW29" s="170">
        <f>ROUNDDOWN(UOV29*($I$10+1),2)</f>
        <v>352.08</v>
      </c>
      <c r="UOX29" s="170">
        <f>UOU29*UOW29</f>
        <v>704.16</v>
      </c>
      <c r="UOY29" s="170" t="s">
        <v>151</v>
      </c>
      <c r="UOZ29" s="170" t="s">
        <v>152</v>
      </c>
      <c r="UPA29" s="170" t="s">
        <v>153</v>
      </c>
      <c r="UPB29" s="170" t="s">
        <v>150</v>
      </c>
      <c r="UPC29" s="170">
        <v>2</v>
      </c>
      <c r="UPD29" s="170">
        <v>69.72</v>
      </c>
      <c r="UPE29" s="170">
        <f>ROUNDDOWN(UPD29*($I$10+1),2)</f>
        <v>352.08</v>
      </c>
      <c r="UPF29" s="170">
        <f>UPC29*UPE29</f>
        <v>704.16</v>
      </c>
      <c r="UPG29" s="170" t="s">
        <v>151</v>
      </c>
      <c r="UPH29" s="170" t="s">
        <v>152</v>
      </c>
      <c r="UPI29" s="170" t="s">
        <v>153</v>
      </c>
      <c r="UPJ29" s="170" t="s">
        <v>150</v>
      </c>
      <c r="UPK29" s="170">
        <v>2</v>
      </c>
      <c r="UPL29" s="170">
        <v>69.72</v>
      </c>
      <c r="UPM29" s="170">
        <f>ROUNDDOWN(UPL29*($I$10+1),2)</f>
        <v>352.08</v>
      </c>
      <c r="UPN29" s="170">
        <f>UPK29*UPM29</f>
        <v>704.16</v>
      </c>
      <c r="UPO29" s="170" t="s">
        <v>151</v>
      </c>
      <c r="UPP29" s="170" t="s">
        <v>152</v>
      </c>
      <c r="UPQ29" s="170" t="s">
        <v>153</v>
      </c>
      <c r="UPR29" s="170" t="s">
        <v>150</v>
      </c>
      <c r="UPS29" s="170">
        <v>2</v>
      </c>
      <c r="UPT29" s="170">
        <v>69.72</v>
      </c>
      <c r="UPU29" s="170">
        <f>ROUNDDOWN(UPT29*($I$10+1),2)</f>
        <v>352.08</v>
      </c>
      <c r="UPV29" s="170">
        <f>UPS29*UPU29</f>
        <v>704.16</v>
      </c>
      <c r="UPW29" s="170" t="s">
        <v>151</v>
      </c>
      <c r="UPX29" s="170" t="s">
        <v>152</v>
      </c>
      <c r="UPY29" s="170" t="s">
        <v>153</v>
      </c>
      <c r="UPZ29" s="170" t="s">
        <v>150</v>
      </c>
      <c r="UQA29" s="170">
        <v>2</v>
      </c>
      <c r="UQB29" s="170">
        <v>69.72</v>
      </c>
      <c r="UQC29" s="170">
        <f>ROUNDDOWN(UQB29*($I$10+1),2)</f>
        <v>352.08</v>
      </c>
      <c r="UQD29" s="170">
        <f>UQA29*UQC29</f>
        <v>704.16</v>
      </c>
      <c r="UQE29" s="170" t="s">
        <v>151</v>
      </c>
      <c r="UQF29" s="170" t="s">
        <v>152</v>
      </c>
      <c r="UQG29" s="170" t="s">
        <v>153</v>
      </c>
      <c r="UQH29" s="170" t="s">
        <v>150</v>
      </c>
      <c r="UQI29" s="170">
        <v>2</v>
      </c>
      <c r="UQJ29" s="170">
        <v>69.72</v>
      </c>
      <c r="UQK29" s="170">
        <f>ROUNDDOWN(UQJ29*($I$10+1),2)</f>
        <v>352.08</v>
      </c>
      <c r="UQL29" s="170">
        <f>UQI29*UQK29</f>
        <v>704.16</v>
      </c>
      <c r="UQM29" s="170" t="s">
        <v>151</v>
      </c>
      <c r="UQN29" s="170" t="s">
        <v>152</v>
      </c>
      <c r="UQO29" s="170" t="s">
        <v>153</v>
      </c>
      <c r="UQP29" s="170" t="s">
        <v>150</v>
      </c>
      <c r="UQQ29" s="170">
        <v>2</v>
      </c>
      <c r="UQR29" s="170">
        <v>69.72</v>
      </c>
      <c r="UQS29" s="170">
        <f>ROUNDDOWN(UQR29*($I$10+1),2)</f>
        <v>352.08</v>
      </c>
      <c r="UQT29" s="170">
        <f>UQQ29*UQS29</f>
        <v>704.16</v>
      </c>
      <c r="UQU29" s="170" t="s">
        <v>151</v>
      </c>
      <c r="UQV29" s="170" t="s">
        <v>152</v>
      </c>
      <c r="UQW29" s="170" t="s">
        <v>153</v>
      </c>
      <c r="UQX29" s="170" t="s">
        <v>150</v>
      </c>
      <c r="UQY29" s="170">
        <v>2</v>
      </c>
      <c r="UQZ29" s="170">
        <v>69.72</v>
      </c>
      <c r="URA29" s="170">
        <f>ROUNDDOWN(UQZ29*($I$10+1),2)</f>
        <v>352.08</v>
      </c>
      <c r="URB29" s="170">
        <f>UQY29*URA29</f>
        <v>704.16</v>
      </c>
      <c r="URC29" s="170" t="s">
        <v>151</v>
      </c>
      <c r="URD29" s="170" t="s">
        <v>152</v>
      </c>
      <c r="URE29" s="170" t="s">
        <v>153</v>
      </c>
      <c r="URF29" s="170" t="s">
        <v>150</v>
      </c>
      <c r="URG29" s="170">
        <v>2</v>
      </c>
      <c r="URH29" s="170">
        <v>69.72</v>
      </c>
      <c r="URI29" s="170">
        <f>ROUNDDOWN(URH29*($I$10+1),2)</f>
        <v>352.08</v>
      </c>
      <c r="URJ29" s="170">
        <f>URG29*URI29</f>
        <v>704.16</v>
      </c>
      <c r="URK29" s="170" t="s">
        <v>151</v>
      </c>
      <c r="URL29" s="170" t="s">
        <v>152</v>
      </c>
      <c r="URM29" s="170" t="s">
        <v>153</v>
      </c>
      <c r="URN29" s="170" t="s">
        <v>150</v>
      </c>
      <c r="URO29" s="170">
        <v>2</v>
      </c>
      <c r="URP29" s="170">
        <v>69.72</v>
      </c>
      <c r="URQ29" s="170">
        <f>ROUNDDOWN(URP29*($I$10+1),2)</f>
        <v>352.08</v>
      </c>
      <c r="URR29" s="170">
        <f>URO29*URQ29</f>
        <v>704.16</v>
      </c>
      <c r="URS29" s="170" t="s">
        <v>151</v>
      </c>
      <c r="URT29" s="170" t="s">
        <v>152</v>
      </c>
      <c r="URU29" s="170" t="s">
        <v>153</v>
      </c>
      <c r="URV29" s="170" t="s">
        <v>150</v>
      </c>
      <c r="URW29" s="170">
        <v>2</v>
      </c>
      <c r="URX29" s="170">
        <v>69.72</v>
      </c>
      <c r="URY29" s="170">
        <f>ROUNDDOWN(URX29*($I$10+1),2)</f>
        <v>352.08</v>
      </c>
      <c r="URZ29" s="170">
        <f>URW29*URY29</f>
        <v>704.16</v>
      </c>
      <c r="USA29" s="170" t="s">
        <v>151</v>
      </c>
      <c r="USB29" s="170" t="s">
        <v>152</v>
      </c>
      <c r="USC29" s="170" t="s">
        <v>153</v>
      </c>
      <c r="USD29" s="170" t="s">
        <v>150</v>
      </c>
      <c r="USE29" s="170">
        <v>2</v>
      </c>
      <c r="USF29" s="170">
        <v>69.72</v>
      </c>
      <c r="USG29" s="170">
        <f>ROUNDDOWN(USF29*($I$10+1),2)</f>
        <v>352.08</v>
      </c>
      <c r="USH29" s="170">
        <f>USE29*USG29</f>
        <v>704.16</v>
      </c>
      <c r="USI29" s="170" t="s">
        <v>151</v>
      </c>
      <c r="USJ29" s="170" t="s">
        <v>152</v>
      </c>
      <c r="USK29" s="170" t="s">
        <v>153</v>
      </c>
      <c r="USL29" s="170" t="s">
        <v>150</v>
      </c>
      <c r="USM29" s="170">
        <v>2</v>
      </c>
      <c r="USN29" s="170">
        <v>69.72</v>
      </c>
      <c r="USO29" s="170">
        <f>ROUNDDOWN(USN29*($I$10+1),2)</f>
        <v>352.08</v>
      </c>
      <c r="USP29" s="170">
        <f>USM29*USO29</f>
        <v>704.16</v>
      </c>
      <c r="USQ29" s="170" t="s">
        <v>151</v>
      </c>
      <c r="USR29" s="170" t="s">
        <v>152</v>
      </c>
      <c r="USS29" s="170" t="s">
        <v>153</v>
      </c>
      <c r="UST29" s="170" t="s">
        <v>150</v>
      </c>
      <c r="USU29" s="170">
        <v>2</v>
      </c>
      <c r="USV29" s="170">
        <v>69.72</v>
      </c>
      <c r="USW29" s="170">
        <f>ROUNDDOWN(USV29*($I$10+1),2)</f>
        <v>352.08</v>
      </c>
      <c r="USX29" s="170">
        <f>USU29*USW29</f>
        <v>704.16</v>
      </c>
      <c r="USY29" s="170" t="s">
        <v>151</v>
      </c>
      <c r="USZ29" s="170" t="s">
        <v>152</v>
      </c>
      <c r="UTA29" s="170" t="s">
        <v>153</v>
      </c>
      <c r="UTB29" s="170" t="s">
        <v>150</v>
      </c>
      <c r="UTC29" s="170">
        <v>2</v>
      </c>
      <c r="UTD29" s="170">
        <v>69.72</v>
      </c>
      <c r="UTE29" s="170">
        <f>ROUNDDOWN(UTD29*($I$10+1),2)</f>
        <v>352.08</v>
      </c>
      <c r="UTF29" s="170">
        <f>UTC29*UTE29</f>
        <v>704.16</v>
      </c>
      <c r="UTG29" s="170" t="s">
        <v>151</v>
      </c>
      <c r="UTH29" s="170" t="s">
        <v>152</v>
      </c>
      <c r="UTI29" s="170" t="s">
        <v>153</v>
      </c>
      <c r="UTJ29" s="170" t="s">
        <v>150</v>
      </c>
      <c r="UTK29" s="170">
        <v>2</v>
      </c>
      <c r="UTL29" s="170">
        <v>69.72</v>
      </c>
      <c r="UTM29" s="170">
        <f>ROUNDDOWN(UTL29*($I$10+1),2)</f>
        <v>352.08</v>
      </c>
      <c r="UTN29" s="170">
        <f>UTK29*UTM29</f>
        <v>704.16</v>
      </c>
      <c r="UTO29" s="170" t="s">
        <v>151</v>
      </c>
      <c r="UTP29" s="170" t="s">
        <v>152</v>
      </c>
      <c r="UTQ29" s="170" t="s">
        <v>153</v>
      </c>
      <c r="UTR29" s="170" t="s">
        <v>150</v>
      </c>
      <c r="UTS29" s="170">
        <v>2</v>
      </c>
      <c r="UTT29" s="170">
        <v>69.72</v>
      </c>
      <c r="UTU29" s="170">
        <f>ROUNDDOWN(UTT29*($I$10+1),2)</f>
        <v>352.08</v>
      </c>
      <c r="UTV29" s="170">
        <f>UTS29*UTU29</f>
        <v>704.16</v>
      </c>
      <c r="UTW29" s="170" t="s">
        <v>151</v>
      </c>
      <c r="UTX29" s="170" t="s">
        <v>152</v>
      </c>
      <c r="UTY29" s="170" t="s">
        <v>153</v>
      </c>
      <c r="UTZ29" s="170" t="s">
        <v>150</v>
      </c>
      <c r="UUA29" s="170">
        <v>2</v>
      </c>
      <c r="UUB29" s="170">
        <v>69.72</v>
      </c>
      <c r="UUC29" s="170">
        <f>ROUNDDOWN(UUB29*($I$10+1),2)</f>
        <v>352.08</v>
      </c>
      <c r="UUD29" s="170">
        <f>UUA29*UUC29</f>
        <v>704.16</v>
      </c>
      <c r="UUE29" s="170" t="s">
        <v>151</v>
      </c>
      <c r="UUF29" s="170" t="s">
        <v>152</v>
      </c>
      <c r="UUG29" s="170" t="s">
        <v>153</v>
      </c>
      <c r="UUH29" s="170" t="s">
        <v>150</v>
      </c>
      <c r="UUI29" s="170">
        <v>2</v>
      </c>
      <c r="UUJ29" s="170">
        <v>69.72</v>
      </c>
      <c r="UUK29" s="170">
        <f>ROUNDDOWN(UUJ29*($I$10+1),2)</f>
        <v>352.08</v>
      </c>
      <c r="UUL29" s="170">
        <f>UUI29*UUK29</f>
        <v>704.16</v>
      </c>
      <c r="UUM29" s="170" t="s">
        <v>151</v>
      </c>
      <c r="UUN29" s="170" t="s">
        <v>152</v>
      </c>
      <c r="UUO29" s="170" t="s">
        <v>153</v>
      </c>
      <c r="UUP29" s="170" t="s">
        <v>150</v>
      </c>
      <c r="UUQ29" s="170">
        <v>2</v>
      </c>
      <c r="UUR29" s="170">
        <v>69.72</v>
      </c>
      <c r="UUS29" s="170">
        <f>ROUNDDOWN(UUR29*($I$10+1),2)</f>
        <v>352.08</v>
      </c>
      <c r="UUT29" s="170">
        <f>UUQ29*UUS29</f>
        <v>704.16</v>
      </c>
      <c r="UUU29" s="170" t="s">
        <v>151</v>
      </c>
      <c r="UUV29" s="170" t="s">
        <v>152</v>
      </c>
      <c r="UUW29" s="170" t="s">
        <v>153</v>
      </c>
      <c r="UUX29" s="170" t="s">
        <v>150</v>
      </c>
      <c r="UUY29" s="170">
        <v>2</v>
      </c>
      <c r="UUZ29" s="170">
        <v>69.72</v>
      </c>
      <c r="UVA29" s="170">
        <f>ROUNDDOWN(UUZ29*($I$10+1),2)</f>
        <v>352.08</v>
      </c>
      <c r="UVB29" s="170">
        <f>UUY29*UVA29</f>
        <v>704.16</v>
      </c>
      <c r="UVC29" s="170" t="s">
        <v>151</v>
      </c>
      <c r="UVD29" s="170" t="s">
        <v>152</v>
      </c>
      <c r="UVE29" s="170" t="s">
        <v>153</v>
      </c>
      <c r="UVF29" s="170" t="s">
        <v>150</v>
      </c>
      <c r="UVG29" s="170">
        <v>2</v>
      </c>
      <c r="UVH29" s="170">
        <v>69.72</v>
      </c>
      <c r="UVI29" s="170">
        <f>ROUNDDOWN(UVH29*($I$10+1),2)</f>
        <v>352.08</v>
      </c>
      <c r="UVJ29" s="170">
        <f>UVG29*UVI29</f>
        <v>704.16</v>
      </c>
      <c r="UVK29" s="170" t="s">
        <v>151</v>
      </c>
      <c r="UVL29" s="170" t="s">
        <v>152</v>
      </c>
      <c r="UVM29" s="170" t="s">
        <v>153</v>
      </c>
      <c r="UVN29" s="170" t="s">
        <v>150</v>
      </c>
      <c r="UVO29" s="170">
        <v>2</v>
      </c>
      <c r="UVP29" s="170">
        <v>69.72</v>
      </c>
      <c r="UVQ29" s="170">
        <f>ROUNDDOWN(UVP29*($I$10+1),2)</f>
        <v>352.08</v>
      </c>
      <c r="UVR29" s="170">
        <f>UVO29*UVQ29</f>
        <v>704.16</v>
      </c>
      <c r="UVS29" s="170" t="s">
        <v>151</v>
      </c>
      <c r="UVT29" s="170" t="s">
        <v>152</v>
      </c>
      <c r="UVU29" s="170" t="s">
        <v>153</v>
      </c>
      <c r="UVV29" s="170" t="s">
        <v>150</v>
      </c>
      <c r="UVW29" s="170">
        <v>2</v>
      </c>
      <c r="UVX29" s="170">
        <v>69.72</v>
      </c>
      <c r="UVY29" s="170">
        <f>ROUNDDOWN(UVX29*($I$10+1),2)</f>
        <v>352.08</v>
      </c>
      <c r="UVZ29" s="170">
        <f>UVW29*UVY29</f>
        <v>704.16</v>
      </c>
      <c r="UWA29" s="170" t="s">
        <v>151</v>
      </c>
      <c r="UWB29" s="170" t="s">
        <v>152</v>
      </c>
      <c r="UWC29" s="170" t="s">
        <v>153</v>
      </c>
      <c r="UWD29" s="170" t="s">
        <v>150</v>
      </c>
      <c r="UWE29" s="170">
        <v>2</v>
      </c>
      <c r="UWF29" s="170">
        <v>69.72</v>
      </c>
      <c r="UWG29" s="170">
        <f>ROUNDDOWN(UWF29*($I$10+1),2)</f>
        <v>352.08</v>
      </c>
      <c r="UWH29" s="170">
        <f>UWE29*UWG29</f>
        <v>704.16</v>
      </c>
      <c r="UWI29" s="170" t="s">
        <v>151</v>
      </c>
      <c r="UWJ29" s="170" t="s">
        <v>152</v>
      </c>
      <c r="UWK29" s="170" t="s">
        <v>153</v>
      </c>
      <c r="UWL29" s="170" t="s">
        <v>150</v>
      </c>
      <c r="UWM29" s="170">
        <v>2</v>
      </c>
      <c r="UWN29" s="170">
        <v>69.72</v>
      </c>
      <c r="UWO29" s="170">
        <f>ROUNDDOWN(UWN29*($I$10+1),2)</f>
        <v>352.08</v>
      </c>
      <c r="UWP29" s="170">
        <f>UWM29*UWO29</f>
        <v>704.16</v>
      </c>
      <c r="UWQ29" s="170" t="s">
        <v>151</v>
      </c>
      <c r="UWR29" s="170" t="s">
        <v>152</v>
      </c>
      <c r="UWS29" s="170" t="s">
        <v>153</v>
      </c>
      <c r="UWT29" s="170" t="s">
        <v>150</v>
      </c>
      <c r="UWU29" s="170">
        <v>2</v>
      </c>
      <c r="UWV29" s="170">
        <v>69.72</v>
      </c>
      <c r="UWW29" s="170">
        <f>ROUNDDOWN(UWV29*($I$10+1),2)</f>
        <v>352.08</v>
      </c>
      <c r="UWX29" s="170">
        <f>UWU29*UWW29</f>
        <v>704.16</v>
      </c>
      <c r="UWY29" s="170" t="s">
        <v>151</v>
      </c>
      <c r="UWZ29" s="170" t="s">
        <v>152</v>
      </c>
      <c r="UXA29" s="170" t="s">
        <v>153</v>
      </c>
      <c r="UXB29" s="170" t="s">
        <v>150</v>
      </c>
      <c r="UXC29" s="170">
        <v>2</v>
      </c>
      <c r="UXD29" s="170">
        <v>69.72</v>
      </c>
      <c r="UXE29" s="170">
        <f>ROUNDDOWN(UXD29*($I$10+1),2)</f>
        <v>352.08</v>
      </c>
      <c r="UXF29" s="170">
        <f>UXC29*UXE29</f>
        <v>704.16</v>
      </c>
      <c r="UXG29" s="170" t="s">
        <v>151</v>
      </c>
      <c r="UXH29" s="170" t="s">
        <v>152</v>
      </c>
      <c r="UXI29" s="170" t="s">
        <v>153</v>
      </c>
      <c r="UXJ29" s="170" t="s">
        <v>150</v>
      </c>
      <c r="UXK29" s="170">
        <v>2</v>
      </c>
      <c r="UXL29" s="170">
        <v>69.72</v>
      </c>
      <c r="UXM29" s="170">
        <f>ROUNDDOWN(UXL29*($I$10+1),2)</f>
        <v>352.08</v>
      </c>
      <c r="UXN29" s="170">
        <f>UXK29*UXM29</f>
        <v>704.16</v>
      </c>
      <c r="UXO29" s="170" t="s">
        <v>151</v>
      </c>
      <c r="UXP29" s="170" t="s">
        <v>152</v>
      </c>
      <c r="UXQ29" s="170" t="s">
        <v>153</v>
      </c>
      <c r="UXR29" s="170" t="s">
        <v>150</v>
      </c>
      <c r="UXS29" s="170">
        <v>2</v>
      </c>
      <c r="UXT29" s="170">
        <v>69.72</v>
      </c>
      <c r="UXU29" s="170">
        <f>ROUNDDOWN(UXT29*($I$10+1),2)</f>
        <v>352.08</v>
      </c>
      <c r="UXV29" s="170">
        <f>UXS29*UXU29</f>
        <v>704.16</v>
      </c>
      <c r="UXW29" s="170" t="s">
        <v>151</v>
      </c>
      <c r="UXX29" s="170" t="s">
        <v>152</v>
      </c>
      <c r="UXY29" s="170" t="s">
        <v>153</v>
      </c>
      <c r="UXZ29" s="170" t="s">
        <v>150</v>
      </c>
      <c r="UYA29" s="170">
        <v>2</v>
      </c>
      <c r="UYB29" s="170">
        <v>69.72</v>
      </c>
      <c r="UYC29" s="170">
        <f>ROUNDDOWN(UYB29*($I$10+1),2)</f>
        <v>352.08</v>
      </c>
      <c r="UYD29" s="170">
        <f>UYA29*UYC29</f>
        <v>704.16</v>
      </c>
      <c r="UYE29" s="170" t="s">
        <v>151</v>
      </c>
      <c r="UYF29" s="170" t="s">
        <v>152</v>
      </c>
      <c r="UYG29" s="170" t="s">
        <v>153</v>
      </c>
      <c r="UYH29" s="170" t="s">
        <v>150</v>
      </c>
      <c r="UYI29" s="170">
        <v>2</v>
      </c>
      <c r="UYJ29" s="170">
        <v>69.72</v>
      </c>
      <c r="UYK29" s="170">
        <f>ROUNDDOWN(UYJ29*($I$10+1),2)</f>
        <v>352.08</v>
      </c>
      <c r="UYL29" s="170">
        <f>UYI29*UYK29</f>
        <v>704.16</v>
      </c>
      <c r="UYM29" s="170" t="s">
        <v>151</v>
      </c>
      <c r="UYN29" s="170" t="s">
        <v>152</v>
      </c>
      <c r="UYO29" s="170" t="s">
        <v>153</v>
      </c>
      <c r="UYP29" s="170" t="s">
        <v>150</v>
      </c>
      <c r="UYQ29" s="170">
        <v>2</v>
      </c>
      <c r="UYR29" s="170">
        <v>69.72</v>
      </c>
      <c r="UYS29" s="170">
        <f>ROUNDDOWN(UYR29*($I$10+1),2)</f>
        <v>352.08</v>
      </c>
      <c r="UYT29" s="170">
        <f>UYQ29*UYS29</f>
        <v>704.16</v>
      </c>
      <c r="UYU29" s="170" t="s">
        <v>151</v>
      </c>
      <c r="UYV29" s="170" t="s">
        <v>152</v>
      </c>
      <c r="UYW29" s="170" t="s">
        <v>153</v>
      </c>
      <c r="UYX29" s="170" t="s">
        <v>150</v>
      </c>
      <c r="UYY29" s="170">
        <v>2</v>
      </c>
      <c r="UYZ29" s="170">
        <v>69.72</v>
      </c>
      <c r="UZA29" s="170">
        <f>ROUNDDOWN(UYZ29*($I$10+1),2)</f>
        <v>352.08</v>
      </c>
      <c r="UZB29" s="170">
        <f>UYY29*UZA29</f>
        <v>704.16</v>
      </c>
      <c r="UZC29" s="170" t="s">
        <v>151</v>
      </c>
      <c r="UZD29" s="170" t="s">
        <v>152</v>
      </c>
      <c r="UZE29" s="170" t="s">
        <v>153</v>
      </c>
      <c r="UZF29" s="170" t="s">
        <v>150</v>
      </c>
      <c r="UZG29" s="170">
        <v>2</v>
      </c>
      <c r="UZH29" s="170">
        <v>69.72</v>
      </c>
      <c r="UZI29" s="170">
        <f>ROUNDDOWN(UZH29*($I$10+1),2)</f>
        <v>352.08</v>
      </c>
      <c r="UZJ29" s="170">
        <f>UZG29*UZI29</f>
        <v>704.16</v>
      </c>
      <c r="UZK29" s="170" t="s">
        <v>151</v>
      </c>
      <c r="UZL29" s="170" t="s">
        <v>152</v>
      </c>
      <c r="UZM29" s="170" t="s">
        <v>153</v>
      </c>
      <c r="UZN29" s="170" t="s">
        <v>150</v>
      </c>
      <c r="UZO29" s="170">
        <v>2</v>
      </c>
      <c r="UZP29" s="170">
        <v>69.72</v>
      </c>
      <c r="UZQ29" s="170">
        <f>ROUNDDOWN(UZP29*($I$10+1),2)</f>
        <v>352.08</v>
      </c>
      <c r="UZR29" s="170">
        <f>UZO29*UZQ29</f>
        <v>704.16</v>
      </c>
      <c r="UZS29" s="170" t="s">
        <v>151</v>
      </c>
      <c r="UZT29" s="170" t="s">
        <v>152</v>
      </c>
      <c r="UZU29" s="170" t="s">
        <v>153</v>
      </c>
      <c r="UZV29" s="170" t="s">
        <v>150</v>
      </c>
      <c r="UZW29" s="170">
        <v>2</v>
      </c>
      <c r="UZX29" s="170">
        <v>69.72</v>
      </c>
      <c r="UZY29" s="170">
        <f>ROUNDDOWN(UZX29*($I$10+1),2)</f>
        <v>352.08</v>
      </c>
      <c r="UZZ29" s="170">
        <f>UZW29*UZY29</f>
        <v>704.16</v>
      </c>
      <c r="VAA29" s="170" t="s">
        <v>151</v>
      </c>
      <c r="VAB29" s="170" t="s">
        <v>152</v>
      </c>
      <c r="VAC29" s="170" t="s">
        <v>153</v>
      </c>
      <c r="VAD29" s="170" t="s">
        <v>150</v>
      </c>
      <c r="VAE29" s="170">
        <v>2</v>
      </c>
      <c r="VAF29" s="170">
        <v>69.72</v>
      </c>
      <c r="VAG29" s="170">
        <f>ROUNDDOWN(VAF29*($I$10+1),2)</f>
        <v>352.08</v>
      </c>
      <c r="VAH29" s="170">
        <f>VAE29*VAG29</f>
        <v>704.16</v>
      </c>
      <c r="VAI29" s="170" t="s">
        <v>151</v>
      </c>
      <c r="VAJ29" s="170" t="s">
        <v>152</v>
      </c>
      <c r="VAK29" s="170" t="s">
        <v>153</v>
      </c>
      <c r="VAL29" s="170" t="s">
        <v>150</v>
      </c>
      <c r="VAM29" s="170">
        <v>2</v>
      </c>
      <c r="VAN29" s="170">
        <v>69.72</v>
      </c>
      <c r="VAO29" s="170">
        <f>ROUNDDOWN(VAN29*($I$10+1),2)</f>
        <v>352.08</v>
      </c>
      <c r="VAP29" s="170">
        <f>VAM29*VAO29</f>
        <v>704.16</v>
      </c>
      <c r="VAQ29" s="170" t="s">
        <v>151</v>
      </c>
      <c r="VAR29" s="170" t="s">
        <v>152</v>
      </c>
      <c r="VAS29" s="170" t="s">
        <v>153</v>
      </c>
      <c r="VAT29" s="170" t="s">
        <v>150</v>
      </c>
      <c r="VAU29" s="170">
        <v>2</v>
      </c>
      <c r="VAV29" s="170">
        <v>69.72</v>
      </c>
      <c r="VAW29" s="170">
        <f>ROUNDDOWN(VAV29*($I$10+1),2)</f>
        <v>352.08</v>
      </c>
      <c r="VAX29" s="170">
        <f>VAU29*VAW29</f>
        <v>704.16</v>
      </c>
      <c r="VAY29" s="170" t="s">
        <v>151</v>
      </c>
      <c r="VAZ29" s="170" t="s">
        <v>152</v>
      </c>
      <c r="VBA29" s="170" t="s">
        <v>153</v>
      </c>
      <c r="VBB29" s="170" t="s">
        <v>150</v>
      </c>
      <c r="VBC29" s="170">
        <v>2</v>
      </c>
      <c r="VBD29" s="170">
        <v>69.72</v>
      </c>
      <c r="VBE29" s="170">
        <f>ROUNDDOWN(VBD29*($I$10+1),2)</f>
        <v>352.08</v>
      </c>
      <c r="VBF29" s="170">
        <f>VBC29*VBE29</f>
        <v>704.16</v>
      </c>
      <c r="VBG29" s="170" t="s">
        <v>151</v>
      </c>
      <c r="VBH29" s="170" t="s">
        <v>152</v>
      </c>
      <c r="VBI29" s="170" t="s">
        <v>153</v>
      </c>
      <c r="VBJ29" s="170" t="s">
        <v>150</v>
      </c>
      <c r="VBK29" s="170">
        <v>2</v>
      </c>
      <c r="VBL29" s="170">
        <v>69.72</v>
      </c>
      <c r="VBM29" s="170">
        <f>ROUNDDOWN(VBL29*($I$10+1),2)</f>
        <v>352.08</v>
      </c>
      <c r="VBN29" s="170">
        <f>VBK29*VBM29</f>
        <v>704.16</v>
      </c>
      <c r="VBO29" s="170" t="s">
        <v>151</v>
      </c>
      <c r="VBP29" s="170" t="s">
        <v>152</v>
      </c>
      <c r="VBQ29" s="170" t="s">
        <v>153</v>
      </c>
      <c r="VBR29" s="170" t="s">
        <v>150</v>
      </c>
      <c r="VBS29" s="170">
        <v>2</v>
      </c>
      <c r="VBT29" s="170">
        <v>69.72</v>
      </c>
      <c r="VBU29" s="170">
        <f>ROUNDDOWN(VBT29*($I$10+1),2)</f>
        <v>352.08</v>
      </c>
      <c r="VBV29" s="170">
        <f>VBS29*VBU29</f>
        <v>704.16</v>
      </c>
      <c r="VBW29" s="170" t="s">
        <v>151</v>
      </c>
      <c r="VBX29" s="170" t="s">
        <v>152</v>
      </c>
      <c r="VBY29" s="170" t="s">
        <v>153</v>
      </c>
      <c r="VBZ29" s="170" t="s">
        <v>150</v>
      </c>
      <c r="VCA29" s="170">
        <v>2</v>
      </c>
      <c r="VCB29" s="170">
        <v>69.72</v>
      </c>
      <c r="VCC29" s="170">
        <f>ROUNDDOWN(VCB29*($I$10+1),2)</f>
        <v>352.08</v>
      </c>
      <c r="VCD29" s="170">
        <f>VCA29*VCC29</f>
        <v>704.16</v>
      </c>
      <c r="VCE29" s="170" t="s">
        <v>151</v>
      </c>
      <c r="VCF29" s="170" t="s">
        <v>152</v>
      </c>
      <c r="VCG29" s="170" t="s">
        <v>153</v>
      </c>
      <c r="VCH29" s="170" t="s">
        <v>150</v>
      </c>
      <c r="VCI29" s="170">
        <v>2</v>
      </c>
      <c r="VCJ29" s="170">
        <v>69.72</v>
      </c>
      <c r="VCK29" s="170">
        <f>ROUNDDOWN(VCJ29*($I$10+1),2)</f>
        <v>352.08</v>
      </c>
      <c r="VCL29" s="170">
        <f>VCI29*VCK29</f>
        <v>704.16</v>
      </c>
      <c r="VCM29" s="170" t="s">
        <v>151</v>
      </c>
      <c r="VCN29" s="170" t="s">
        <v>152</v>
      </c>
      <c r="VCO29" s="170" t="s">
        <v>153</v>
      </c>
      <c r="VCP29" s="170" t="s">
        <v>150</v>
      </c>
      <c r="VCQ29" s="170">
        <v>2</v>
      </c>
      <c r="VCR29" s="170">
        <v>69.72</v>
      </c>
      <c r="VCS29" s="170">
        <f>ROUNDDOWN(VCR29*($I$10+1),2)</f>
        <v>352.08</v>
      </c>
      <c r="VCT29" s="170">
        <f>VCQ29*VCS29</f>
        <v>704.16</v>
      </c>
      <c r="VCU29" s="170" t="s">
        <v>151</v>
      </c>
      <c r="VCV29" s="170" t="s">
        <v>152</v>
      </c>
      <c r="VCW29" s="170" t="s">
        <v>153</v>
      </c>
      <c r="VCX29" s="170" t="s">
        <v>150</v>
      </c>
      <c r="VCY29" s="170">
        <v>2</v>
      </c>
      <c r="VCZ29" s="170">
        <v>69.72</v>
      </c>
      <c r="VDA29" s="170">
        <f>ROUNDDOWN(VCZ29*($I$10+1),2)</f>
        <v>352.08</v>
      </c>
      <c r="VDB29" s="170">
        <f>VCY29*VDA29</f>
        <v>704.16</v>
      </c>
      <c r="VDC29" s="170" t="s">
        <v>151</v>
      </c>
      <c r="VDD29" s="170" t="s">
        <v>152</v>
      </c>
      <c r="VDE29" s="170" t="s">
        <v>153</v>
      </c>
      <c r="VDF29" s="170" t="s">
        <v>150</v>
      </c>
      <c r="VDG29" s="170">
        <v>2</v>
      </c>
      <c r="VDH29" s="170">
        <v>69.72</v>
      </c>
      <c r="VDI29" s="170">
        <f>ROUNDDOWN(VDH29*($I$10+1),2)</f>
        <v>352.08</v>
      </c>
      <c r="VDJ29" s="170">
        <f>VDG29*VDI29</f>
        <v>704.16</v>
      </c>
      <c r="VDK29" s="170" t="s">
        <v>151</v>
      </c>
      <c r="VDL29" s="170" t="s">
        <v>152</v>
      </c>
      <c r="VDM29" s="170" t="s">
        <v>153</v>
      </c>
      <c r="VDN29" s="170" t="s">
        <v>150</v>
      </c>
      <c r="VDO29" s="170">
        <v>2</v>
      </c>
      <c r="VDP29" s="170">
        <v>69.72</v>
      </c>
      <c r="VDQ29" s="170">
        <f>ROUNDDOWN(VDP29*($I$10+1),2)</f>
        <v>352.08</v>
      </c>
      <c r="VDR29" s="170">
        <f>VDO29*VDQ29</f>
        <v>704.16</v>
      </c>
      <c r="VDS29" s="170" t="s">
        <v>151</v>
      </c>
      <c r="VDT29" s="170" t="s">
        <v>152</v>
      </c>
      <c r="VDU29" s="170" t="s">
        <v>153</v>
      </c>
      <c r="VDV29" s="170" t="s">
        <v>150</v>
      </c>
      <c r="VDW29" s="170">
        <v>2</v>
      </c>
      <c r="VDX29" s="170">
        <v>69.72</v>
      </c>
      <c r="VDY29" s="170">
        <f>ROUNDDOWN(VDX29*($I$10+1),2)</f>
        <v>352.08</v>
      </c>
      <c r="VDZ29" s="170">
        <f>VDW29*VDY29</f>
        <v>704.16</v>
      </c>
      <c r="VEA29" s="170" t="s">
        <v>151</v>
      </c>
      <c r="VEB29" s="170" t="s">
        <v>152</v>
      </c>
      <c r="VEC29" s="170" t="s">
        <v>153</v>
      </c>
      <c r="VED29" s="170" t="s">
        <v>150</v>
      </c>
      <c r="VEE29" s="170">
        <v>2</v>
      </c>
      <c r="VEF29" s="170">
        <v>69.72</v>
      </c>
      <c r="VEG29" s="170">
        <f>ROUNDDOWN(VEF29*($I$10+1),2)</f>
        <v>352.08</v>
      </c>
      <c r="VEH29" s="170">
        <f>VEE29*VEG29</f>
        <v>704.16</v>
      </c>
      <c r="VEI29" s="170" t="s">
        <v>151</v>
      </c>
      <c r="VEJ29" s="170" t="s">
        <v>152</v>
      </c>
      <c r="VEK29" s="170" t="s">
        <v>153</v>
      </c>
      <c r="VEL29" s="170" t="s">
        <v>150</v>
      </c>
      <c r="VEM29" s="170">
        <v>2</v>
      </c>
      <c r="VEN29" s="170">
        <v>69.72</v>
      </c>
      <c r="VEO29" s="170">
        <f>ROUNDDOWN(VEN29*($I$10+1),2)</f>
        <v>352.08</v>
      </c>
      <c r="VEP29" s="170">
        <f>VEM29*VEO29</f>
        <v>704.16</v>
      </c>
      <c r="VEQ29" s="170" t="s">
        <v>151</v>
      </c>
      <c r="VER29" s="170" t="s">
        <v>152</v>
      </c>
      <c r="VES29" s="170" t="s">
        <v>153</v>
      </c>
      <c r="VET29" s="170" t="s">
        <v>150</v>
      </c>
      <c r="VEU29" s="170">
        <v>2</v>
      </c>
      <c r="VEV29" s="170">
        <v>69.72</v>
      </c>
      <c r="VEW29" s="170">
        <f>ROUNDDOWN(VEV29*($I$10+1),2)</f>
        <v>352.08</v>
      </c>
      <c r="VEX29" s="170">
        <f>VEU29*VEW29</f>
        <v>704.16</v>
      </c>
      <c r="VEY29" s="170" t="s">
        <v>151</v>
      </c>
      <c r="VEZ29" s="170" t="s">
        <v>152</v>
      </c>
      <c r="VFA29" s="170" t="s">
        <v>153</v>
      </c>
      <c r="VFB29" s="170" t="s">
        <v>150</v>
      </c>
      <c r="VFC29" s="170">
        <v>2</v>
      </c>
      <c r="VFD29" s="170">
        <v>69.72</v>
      </c>
      <c r="VFE29" s="170">
        <f>ROUNDDOWN(VFD29*($I$10+1),2)</f>
        <v>352.08</v>
      </c>
      <c r="VFF29" s="170">
        <f>VFC29*VFE29</f>
        <v>704.16</v>
      </c>
      <c r="VFG29" s="170" t="s">
        <v>151</v>
      </c>
      <c r="VFH29" s="170" t="s">
        <v>152</v>
      </c>
      <c r="VFI29" s="170" t="s">
        <v>153</v>
      </c>
      <c r="VFJ29" s="170" t="s">
        <v>150</v>
      </c>
      <c r="VFK29" s="170">
        <v>2</v>
      </c>
      <c r="VFL29" s="170">
        <v>69.72</v>
      </c>
      <c r="VFM29" s="170">
        <f>ROUNDDOWN(VFL29*($I$10+1),2)</f>
        <v>352.08</v>
      </c>
      <c r="VFN29" s="170">
        <f>VFK29*VFM29</f>
        <v>704.16</v>
      </c>
      <c r="VFO29" s="170" t="s">
        <v>151</v>
      </c>
      <c r="VFP29" s="170" t="s">
        <v>152</v>
      </c>
      <c r="VFQ29" s="170" t="s">
        <v>153</v>
      </c>
      <c r="VFR29" s="170" t="s">
        <v>150</v>
      </c>
      <c r="VFS29" s="170">
        <v>2</v>
      </c>
      <c r="VFT29" s="170">
        <v>69.72</v>
      </c>
      <c r="VFU29" s="170">
        <f>ROUNDDOWN(VFT29*($I$10+1),2)</f>
        <v>352.08</v>
      </c>
      <c r="VFV29" s="170">
        <f>VFS29*VFU29</f>
        <v>704.16</v>
      </c>
      <c r="VFW29" s="170" t="s">
        <v>151</v>
      </c>
      <c r="VFX29" s="170" t="s">
        <v>152</v>
      </c>
      <c r="VFY29" s="170" t="s">
        <v>153</v>
      </c>
      <c r="VFZ29" s="170" t="s">
        <v>150</v>
      </c>
      <c r="VGA29" s="170">
        <v>2</v>
      </c>
      <c r="VGB29" s="170">
        <v>69.72</v>
      </c>
      <c r="VGC29" s="170">
        <f>ROUNDDOWN(VGB29*($I$10+1),2)</f>
        <v>352.08</v>
      </c>
      <c r="VGD29" s="170">
        <f>VGA29*VGC29</f>
        <v>704.16</v>
      </c>
      <c r="VGE29" s="170" t="s">
        <v>151</v>
      </c>
      <c r="VGF29" s="170" t="s">
        <v>152</v>
      </c>
      <c r="VGG29" s="170" t="s">
        <v>153</v>
      </c>
      <c r="VGH29" s="170" t="s">
        <v>150</v>
      </c>
      <c r="VGI29" s="170">
        <v>2</v>
      </c>
      <c r="VGJ29" s="170">
        <v>69.72</v>
      </c>
      <c r="VGK29" s="170">
        <f>ROUNDDOWN(VGJ29*($I$10+1),2)</f>
        <v>352.08</v>
      </c>
      <c r="VGL29" s="170">
        <f>VGI29*VGK29</f>
        <v>704.16</v>
      </c>
      <c r="VGM29" s="170" t="s">
        <v>151</v>
      </c>
      <c r="VGN29" s="170" t="s">
        <v>152</v>
      </c>
      <c r="VGO29" s="170" t="s">
        <v>153</v>
      </c>
      <c r="VGP29" s="170" t="s">
        <v>150</v>
      </c>
      <c r="VGQ29" s="170">
        <v>2</v>
      </c>
      <c r="VGR29" s="170">
        <v>69.72</v>
      </c>
      <c r="VGS29" s="170">
        <f>ROUNDDOWN(VGR29*($I$10+1),2)</f>
        <v>352.08</v>
      </c>
      <c r="VGT29" s="170">
        <f>VGQ29*VGS29</f>
        <v>704.16</v>
      </c>
      <c r="VGU29" s="170" t="s">
        <v>151</v>
      </c>
      <c r="VGV29" s="170" t="s">
        <v>152</v>
      </c>
      <c r="VGW29" s="170" t="s">
        <v>153</v>
      </c>
      <c r="VGX29" s="170" t="s">
        <v>150</v>
      </c>
      <c r="VGY29" s="170">
        <v>2</v>
      </c>
      <c r="VGZ29" s="170">
        <v>69.72</v>
      </c>
      <c r="VHA29" s="170">
        <f>ROUNDDOWN(VGZ29*($I$10+1),2)</f>
        <v>352.08</v>
      </c>
      <c r="VHB29" s="170">
        <f>VGY29*VHA29</f>
        <v>704.16</v>
      </c>
      <c r="VHC29" s="170" t="s">
        <v>151</v>
      </c>
      <c r="VHD29" s="170" t="s">
        <v>152</v>
      </c>
      <c r="VHE29" s="170" t="s">
        <v>153</v>
      </c>
      <c r="VHF29" s="170" t="s">
        <v>150</v>
      </c>
      <c r="VHG29" s="170">
        <v>2</v>
      </c>
      <c r="VHH29" s="170">
        <v>69.72</v>
      </c>
      <c r="VHI29" s="170">
        <f>ROUNDDOWN(VHH29*($I$10+1),2)</f>
        <v>352.08</v>
      </c>
      <c r="VHJ29" s="170">
        <f>VHG29*VHI29</f>
        <v>704.16</v>
      </c>
      <c r="VHK29" s="170" t="s">
        <v>151</v>
      </c>
      <c r="VHL29" s="170" t="s">
        <v>152</v>
      </c>
      <c r="VHM29" s="170" t="s">
        <v>153</v>
      </c>
      <c r="VHN29" s="170" t="s">
        <v>150</v>
      </c>
      <c r="VHO29" s="170">
        <v>2</v>
      </c>
      <c r="VHP29" s="170">
        <v>69.72</v>
      </c>
      <c r="VHQ29" s="170">
        <f>ROUNDDOWN(VHP29*($I$10+1),2)</f>
        <v>352.08</v>
      </c>
      <c r="VHR29" s="170">
        <f>VHO29*VHQ29</f>
        <v>704.16</v>
      </c>
      <c r="VHS29" s="170" t="s">
        <v>151</v>
      </c>
      <c r="VHT29" s="170" t="s">
        <v>152</v>
      </c>
      <c r="VHU29" s="170" t="s">
        <v>153</v>
      </c>
      <c r="VHV29" s="170" t="s">
        <v>150</v>
      </c>
      <c r="VHW29" s="170">
        <v>2</v>
      </c>
      <c r="VHX29" s="170">
        <v>69.72</v>
      </c>
      <c r="VHY29" s="170">
        <f>ROUNDDOWN(VHX29*($I$10+1),2)</f>
        <v>352.08</v>
      </c>
      <c r="VHZ29" s="170">
        <f>VHW29*VHY29</f>
        <v>704.16</v>
      </c>
      <c r="VIA29" s="170" t="s">
        <v>151</v>
      </c>
      <c r="VIB29" s="170" t="s">
        <v>152</v>
      </c>
      <c r="VIC29" s="170" t="s">
        <v>153</v>
      </c>
      <c r="VID29" s="170" t="s">
        <v>150</v>
      </c>
      <c r="VIE29" s="170">
        <v>2</v>
      </c>
      <c r="VIF29" s="170">
        <v>69.72</v>
      </c>
      <c r="VIG29" s="170">
        <f>ROUNDDOWN(VIF29*($I$10+1),2)</f>
        <v>352.08</v>
      </c>
      <c r="VIH29" s="170">
        <f>VIE29*VIG29</f>
        <v>704.16</v>
      </c>
      <c r="VII29" s="170" t="s">
        <v>151</v>
      </c>
      <c r="VIJ29" s="170" t="s">
        <v>152</v>
      </c>
      <c r="VIK29" s="170" t="s">
        <v>153</v>
      </c>
      <c r="VIL29" s="170" t="s">
        <v>150</v>
      </c>
      <c r="VIM29" s="170">
        <v>2</v>
      </c>
      <c r="VIN29" s="170">
        <v>69.72</v>
      </c>
      <c r="VIO29" s="170">
        <f>ROUNDDOWN(VIN29*($I$10+1),2)</f>
        <v>352.08</v>
      </c>
      <c r="VIP29" s="170">
        <f>VIM29*VIO29</f>
        <v>704.16</v>
      </c>
      <c r="VIQ29" s="170" t="s">
        <v>151</v>
      </c>
      <c r="VIR29" s="170" t="s">
        <v>152</v>
      </c>
      <c r="VIS29" s="170" t="s">
        <v>153</v>
      </c>
      <c r="VIT29" s="170" t="s">
        <v>150</v>
      </c>
      <c r="VIU29" s="170">
        <v>2</v>
      </c>
      <c r="VIV29" s="170">
        <v>69.72</v>
      </c>
      <c r="VIW29" s="170">
        <f>ROUNDDOWN(VIV29*($I$10+1),2)</f>
        <v>352.08</v>
      </c>
      <c r="VIX29" s="170">
        <f>VIU29*VIW29</f>
        <v>704.16</v>
      </c>
      <c r="VIY29" s="170" t="s">
        <v>151</v>
      </c>
      <c r="VIZ29" s="170" t="s">
        <v>152</v>
      </c>
      <c r="VJA29" s="170" t="s">
        <v>153</v>
      </c>
      <c r="VJB29" s="170" t="s">
        <v>150</v>
      </c>
      <c r="VJC29" s="170">
        <v>2</v>
      </c>
      <c r="VJD29" s="170">
        <v>69.72</v>
      </c>
      <c r="VJE29" s="170">
        <f>ROUNDDOWN(VJD29*($I$10+1),2)</f>
        <v>352.08</v>
      </c>
      <c r="VJF29" s="170">
        <f>VJC29*VJE29</f>
        <v>704.16</v>
      </c>
      <c r="VJG29" s="170" t="s">
        <v>151</v>
      </c>
      <c r="VJH29" s="170" t="s">
        <v>152</v>
      </c>
      <c r="VJI29" s="170" t="s">
        <v>153</v>
      </c>
      <c r="VJJ29" s="170" t="s">
        <v>150</v>
      </c>
      <c r="VJK29" s="170">
        <v>2</v>
      </c>
      <c r="VJL29" s="170">
        <v>69.72</v>
      </c>
      <c r="VJM29" s="170">
        <f>ROUNDDOWN(VJL29*($I$10+1),2)</f>
        <v>352.08</v>
      </c>
      <c r="VJN29" s="170">
        <f>VJK29*VJM29</f>
        <v>704.16</v>
      </c>
      <c r="VJO29" s="170" t="s">
        <v>151</v>
      </c>
      <c r="VJP29" s="170" t="s">
        <v>152</v>
      </c>
      <c r="VJQ29" s="170" t="s">
        <v>153</v>
      </c>
      <c r="VJR29" s="170" t="s">
        <v>150</v>
      </c>
      <c r="VJS29" s="170">
        <v>2</v>
      </c>
      <c r="VJT29" s="170">
        <v>69.72</v>
      </c>
      <c r="VJU29" s="170">
        <f>ROUNDDOWN(VJT29*($I$10+1),2)</f>
        <v>352.08</v>
      </c>
      <c r="VJV29" s="170">
        <f>VJS29*VJU29</f>
        <v>704.16</v>
      </c>
      <c r="VJW29" s="170" t="s">
        <v>151</v>
      </c>
      <c r="VJX29" s="170" t="s">
        <v>152</v>
      </c>
      <c r="VJY29" s="170" t="s">
        <v>153</v>
      </c>
      <c r="VJZ29" s="170" t="s">
        <v>150</v>
      </c>
      <c r="VKA29" s="170">
        <v>2</v>
      </c>
      <c r="VKB29" s="170">
        <v>69.72</v>
      </c>
      <c r="VKC29" s="170">
        <f>ROUNDDOWN(VKB29*($I$10+1),2)</f>
        <v>352.08</v>
      </c>
      <c r="VKD29" s="170">
        <f>VKA29*VKC29</f>
        <v>704.16</v>
      </c>
      <c r="VKE29" s="170" t="s">
        <v>151</v>
      </c>
      <c r="VKF29" s="170" t="s">
        <v>152</v>
      </c>
      <c r="VKG29" s="170" t="s">
        <v>153</v>
      </c>
      <c r="VKH29" s="170" t="s">
        <v>150</v>
      </c>
      <c r="VKI29" s="170">
        <v>2</v>
      </c>
      <c r="VKJ29" s="170">
        <v>69.72</v>
      </c>
      <c r="VKK29" s="170">
        <f>ROUNDDOWN(VKJ29*($I$10+1),2)</f>
        <v>352.08</v>
      </c>
      <c r="VKL29" s="170">
        <f>VKI29*VKK29</f>
        <v>704.16</v>
      </c>
      <c r="VKM29" s="170" t="s">
        <v>151</v>
      </c>
      <c r="VKN29" s="170" t="s">
        <v>152</v>
      </c>
      <c r="VKO29" s="170" t="s">
        <v>153</v>
      </c>
      <c r="VKP29" s="170" t="s">
        <v>150</v>
      </c>
      <c r="VKQ29" s="170">
        <v>2</v>
      </c>
      <c r="VKR29" s="170">
        <v>69.72</v>
      </c>
      <c r="VKS29" s="170">
        <f>ROUNDDOWN(VKR29*($I$10+1),2)</f>
        <v>352.08</v>
      </c>
      <c r="VKT29" s="170">
        <f>VKQ29*VKS29</f>
        <v>704.16</v>
      </c>
      <c r="VKU29" s="170" t="s">
        <v>151</v>
      </c>
      <c r="VKV29" s="170" t="s">
        <v>152</v>
      </c>
      <c r="VKW29" s="170" t="s">
        <v>153</v>
      </c>
      <c r="VKX29" s="170" t="s">
        <v>150</v>
      </c>
      <c r="VKY29" s="170">
        <v>2</v>
      </c>
      <c r="VKZ29" s="170">
        <v>69.72</v>
      </c>
      <c r="VLA29" s="170">
        <f>ROUNDDOWN(VKZ29*($I$10+1),2)</f>
        <v>352.08</v>
      </c>
      <c r="VLB29" s="170">
        <f>VKY29*VLA29</f>
        <v>704.16</v>
      </c>
      <c r="VLC29" s="170" t="s">
        <v>151</v>
      </c>
      <c r="VLD29" s="170" t="s">
        <v>152</v>
      </c>
      <c r="VLE29" s="170" t="s">
        <v>153</v>
      </c>
      <c r="VLF29" s="170" t="s">
        <v>150</v>
      </c>
      <c r="VLG29" s="170">
        <v>2</v>
      </c>
      <c r="VLH29" s="170">
        <v>69.72</v>
      </c>
      <c r="VLI29" s="170">
        <f>ROUNDDOWN(VLH29*($I$10+1),2)</f>
        <v>352.08</v>
      </c>
      <c r="VLJ29" s="170">
        <f>VLG29*VLI29</f>
        <v>704.16</v>
      </c>
      <c r="VLK29" s="170" t="s">
        <v>151</v>
      </c>
      <c r="VLL29" s="170" t="s">
        <v>152</v>
      </c>
      <c r="VLM29" s="170" t="s">
        <v>153</v>
      </c>
      <c r="VLN29" s="170" t="s">
        <v>150</v>
      </c>
      <c r="VLO29" s="170">
        <v>2</v>
      </c>
      <c r="VLP29" s="170">
        <v>69.72</v>
      </c>
      <c r="VLQ29" s="170">
        <f>ROUNDDOWN(VLP29*($I$10+1),2)</f>
        <v>352.08</v>
      </c>
      <c r="VLR29" s="170">
        <f>VLO29*VLQ29</f>
        <v>704.16</v>
      </c>
      <c r="VLS29" s="170" t="s">
        <v>151</v>
      </c>
      <c r="VLT29" s="170" t="s">
        <v>152</v>
      </c>
      <c r="VLU29" s="170" t="s">
        <v>153</v>
      </c>
      <c r="VLV29" s="170" t="s">
        <v>150</v>
      </c>
      <c r="VLW29" s="170">
        <v>2</v>
      </c>
      <c r="VLX29" s="170">
        <v>69.72</v>
      </c>
      <c r="VLY29" s="170">
        <f>ROUNDDOWN(VLX29*($I$10+1),2)</f>
        <v>352.08</v>
      </c>
      <c r="VLZ29" s="170">
        <f>VLW29*VLY29</f>
        <v>704.16</v>
      </c>
      <c r="VMA29" s="170" t="s">
        <v>151</v>
      </c>
      <c r="VMB29" s="170" t="s">
        <v>152</v>
      </c>
      <c r="VMC29" s="170" t="s">
        <v>153</v>
      </c>
      <c r="VMD29" s="170" t="s">
        <v>150</v>
      </c>
      <c r="VME29" s="170">
        <v>2</v>
      </c>
      <c r="VMF29" s="170">
        <v>69.72</v>
      </c>
      <c r="VMG29" s="170">
        <f>ROUNDDOWN(VMF29*($I$10+1),2)</f>
        <v>352.08</v>
      </c>
      <c r="VMH29" s="170">
        <f>VME29*VMG29</f>
        <v>704.16</v>
      </c>
      <c r="VMI29" s="170" t="s">
        <v>151</v>
      </c>
      <c r="VMJ29" s="170" t="s">
        <v>152</v>
      </c>
      <c r="VMK29" s="170" t="s">
        <v>153</v>
      </c>
      <c r="VML29" s="170" t="s">
        <v>150</v>
      </c>
      <c r="VMM29" s="170">
        <v>2</v>
      </c>
      <c r="VMN29" s="170">
        <v>69.72</v>
      </c>
      <c r="VMO29" s="170">
        <f>ROUNDDOWN(VMN29*($I$10+1),2)</f>
        <v>352.08</v>
      </c>
      <c r="VMP29" s="170">
        <f>VMM29*VMO29</f>
        <v>704.16</v>
      </c>
      <c r="VMQ29" s="170" t="s">
        <v>151</v>
      </c>
      <c r="VMR29" s="170" t="s">
        <v>152</v>
      </c>
      <c r="VMS29" s="170" t="s">
        <v>153</v>
      </c>
      <c r="VMT29" s="170" t="s">
        <v>150</v>
      </c>
      <c r="VMU29" s="170">
        <v>2</v>
      </c>
      <c r="VMV29" s="170">
        <v>69.72</v>
      </c>
      <c r="VMW29" s="170">
        <f>ROUNDDOWN(VMV29*($I$10+1),2)</f>
        <v>352.08</v>
      </c>
      <c r="VMX29" s="170">
        <f>VMU29*VMW29</f>
        <v>704.16</v>
      </c>
      <c r="VMY29" s="170" t="s">
        <v>151</v>
      </c>
      <c r="VMZ29" s="170" t="s">
        <v>152</v>
      </c>
      <c r="VNA29" s="170" t="s">
        <v>153</v>
      </c>
      <c r="VNB29" s="170" t="s">
        <v>150</v>
      </c>
      <c r="VNC29" s="170">
        <v>2</v>
      </c>
      <c r="VND29" s="170">
        <v>69.72</v>
      </c>
      <c r="VNE29" s="170">
        <f>ROUNDDOWN(VND29*($I$10+1),2)</f>
        <v>352.08</v>
      </c>
      <c r="VNF29" s="170">
        <f>VNC29*VNE29</f>
        <v>704.16</v>
      </c>
      <c r="VNG29" s="170" t="s">
        <v>151</v>
      </c>
      <c r="VNH29" s="170" t="s">
        <v>152</v>
      </c>
      <c r="VNI29" s="170" t="s">
        <v>153</v>
      </c>
      <c r="VNJ29" s="170" t="s">
        <v>150</v>
      </c>
      <c r="VNK29" s="170">
        <v>2</v>
      </c>
      <c r="VNL29" s="170">
        <v>69.72</v>
      </c>
      <c r="VNM29" s="170">
        <f>ROUNDDOWN(VNL29*($I$10+1),2)</f>
        <v>352.08</v>
      </c>
      <c r="VNN29" s="170">
        <f>VNK29*VNM29</f>
        <v>704.16</v>
      </c>
      <c r="VNO29" s="170" t="s">
        <v>151</v>
      </c>
      <c r="VNP29" s="170" t="s">
        <v>152</v>
      </c>
      <c r="VNQ29" s="170" t="s">
        <v>153</v>
      </c>
      <c r="VNR29" s="170" t="s">
        <v>150</v>
      </c>
      <c r="VNS29" s="170">
        <v>2</v>
      </c>
      <c r="VNT29" s="170">
        <v>69.72</v>
      </c>
      <c r="VNU29" s="170">
        <f>ROUNDDOWN(VNT29*($I$10+1),2)</f>
        <v>352.08</v>
      </c>
      <c r="VNV29" s="170">
        <f>VNS29*VNU29</f>
        <v>704.16</v>
      </c>
      <c r="VNW29" s="170" t="s">
        <v>151</v>
      </c>
      <c r="VNX29" s="170" t="s">
        <v>152</v>
      </c>
      <c r="VNY29" s="170" t="s">
        <v>153</v>
      </c>
      <c r="VNZ29" s="170" t="s">
        <v>150</v>
      </c>
      <c r="VOA29" s="170">
        <v>2</v>
      </c>
      <c r="VOB29" s="170">
        <v>69.72</v>
      </c>
      <c r="VOC29" s="170">
        <f>ROUNDDOWN(VOB29*($I$10+1),2)</f>
        <v>352.08</v>
      </c>
      <c r="VOD29" s="170">
        <f>VOA29*VOC29</f>
        <v>704.16</v>
      </c>
      <c r="VOE29" s="170" t="s">
        <v>151</v>
      </c>
      <c r="VOF29" s="170" t="s">
        <v>152</v>
      </c>
      <c r="VOG29" s="170" t="s">
        <v>153</v>
      </c>
      <c r="VOH29" s="170" t="s">
        <v>150</v>
      </c>
      <c r="VOI29" s="170">
        <v>2</v>
      </c>
      <c r="VOJ29" s="170">
        <v>69.72</v>
      </c>
      <c r="VOK29" s="170">
        <f>ROUNDDOWN(VOJ29*($I$10+1),2)</f>
        <v>352.08</v>
      </c>
      <c r="VOL29" s="170">
        <f>VOI29*VOK29</f>
        <v>704.16</v>
      </c>
      <c r="VOM29" s="170" t="s">
        <v>151</v>
      </c>
      <c r="VON29" s="170" t="s">
        <v>152</v>
      </c>
      <c r="VOO29" s="170" t="s">
        <v>153</v>
      </c>
      <c r="VOP29" s="170" t="s">
        <v>150</v>
      </c>
      <c r="VOQ29" s="170">
        <v>2</v>
      </c>
      <c r="VOR29" s="170">
        <v>69.72</v>
      </c>
      <c r="VOS29" s="170">
        <f>ROUNDDOWN(VOR29*($I$10+1),2)</f>
        <v>352.08</v>
      </c>
      <c r="VOT29" s="170">
        <f>VOQ29*VOS29</f>
        <v>704.16</v>
      </c>
      <c r="VOU29" s="170" t="s">
        <v>151</v>
      </c>
      <c r="VOV29" s="170" t="s">
        <v>152</v>
      </c>
      <c r="VOW29" s="170" t="s">
        <v>153</v>
      </c>
      <c r="VOX29" s="170" t="s">
        <v>150</v>
      </c>
      <c r="VOY29" s="170">
        <v>2</v>
      </c>
      <c r="VOZ29" s="170">
        <v>69.72</v>
      </c>
      <c r="VPA29" s="170">
        <f>ROUNDDOWN(VOZ29*($I$10+1),2)</f>
        <v>352.08</v>
      </c>
      <c r="VPB29" s="170">
        <f>VOY29*VPA29</f>
        <v>704.16</v>
      </c>
      <c r="VPC29" s="170" t="s">
        <v>151</v>
      </c>
      <c r="VPD29" s="170" t="s">
        <v>152</v>
      </c>
      <c r="VPE29" s="170" t="s">
        <v>153</v>
      </c>
      <c r="VPF29" s="170" t="s">
        <v>150</v>
      </c>
      <c r="VPG29" s="170">
        <v>2</v>
      </c>
      <c r="VPH29" s="170">
        <v>69.72</v>
      </c>
      <c r="VPI29" s="170">
        <f>ROUNDDOWN(VPH29*($I$10+1),2)</f>
        <v>352.08</v>
      </c>
      <c r="VPJ29" s="170">
        <f>VPG29*VPI29</f>
        <v>704.16</v>
      </c>
      <c r="VPK29" s="170" t="s">
        <v>151</v>
      </c>
      <c r="VPL29" s="170" t="s">
        <v>152</v>
      </c>
      <c r="VPM29" s="170" t="s">
        <v>153</v>
      </c>
      <c r="VPN29" s="170" t="s">
        <v>150</v>
      </c>
      <c r="VPO29" s="170">
        <v>2</v>
      </c>
      <c r="VPP29" s="170">
        <v>69.72</v>
      </c>
      <c r="VPQ29" s="170">
        <f>ROUNDDOWN(VPP29*($I$10+1),2)</f>
        <v>352.08</v>
      </c>
      <c r="VPR29" s="170">
        <f>VPO29*VPQ29</f>
        <v>704.16</v>
      </c>
      <c r="VPS29" s="170" t="s">
        <v>151</v>
      </c>
      <c r="VPT29" s="170" t="s">
        <v>152</v>
      </c>
      <c r="VPU29" s="170" t="s">
        <v>153</v>
      </c>
      <c r="VPV29" s="170" t="s">
        <v>150</v>
      </c>
      <c r="VPW29" s="170">
        <v>2</v>
      </c>
      <c r="VPX29" s="170">
        <v>69.72</v>
      </c>
      <c r="VPY29" s="170">
        <f>ROUNDDOWN(VPX29*($I$10+1),2)</f>
        <v>352.08</v>
      </c>
      <c r="VPZ29" s="170">
        <f>VPW29*VPY29</f>
        <v>704.16</v>
      </c>
      <c r="VQA29" s="170" t="s">
        <v>151</v>
      </c>
      <c r="VQB29" s="170" t="s">
        <v>152</v>
      </c>
      <c r="VQC29" s="170" t="s">
        <v>153</v>
      </c>
      <c r="VQD29" s="170" t="s">
        <v>150</v>
      </c>
      <c r="VQE29" s="170">
        <v>2</v>
      </c>
      <c r="VQF29" s="170">
        <v>69.72</v>
      </c>
      <c r="VQG29" s="170">
        <f>ROUNDDOWN(VQF29*($I$10+1),2)</f>
        <v>352.08</v>
      </c>
      <c r="VQH29" s="170">
        <f>VQE29*VQG29</f>
        <v>704.16</v>
      </c>
      <c r="VQI29" s="170" t="s">
        <v>151</v>
      </c>
      <c r="VQJ29" s="170" t="s">
        <v>152</v>
      </c>
      <c r="VQK29" s="170" t="s">
        <v>153</v>
      </c>
      <c r="VQL29" s="170" t="s">
        <v>150</v>
      </c>
      <c r="VQM29" s="170">
        <v>2</v>
      </c>
      <c r="VQN29" s="170">
        <v>69.72</v>
      </c>
      <c r="VQO29" s="170">
        <f>ROUNDDOWN(VQN29*($I$10+1),2)</f>
        <v>352.08</v>
      </c>
      <c r="VQP29" s="170">
        <f>VQM29*VQO29</f>
        <v>704.16</v>
      </c>
      <c r="VQQ29" s="170" t="s">
        <v>151</v>
      </c>
      <c r="VQR29" s="170" t="s">
        <v>152</v>
      </c>
      <c r="VQS29" s="170" t="s">
        <v>153</v>
      </c>
      <c r="VQT29" s="170" t="s">
        <v>150</v>
      </c>
      <c r="VQU29" s="170">
        <v>2</v>
      </c>
      <c r="VQV29" s="170">
        <v>69.72</v>
      </c>
      <c r="VQW29" s="170">
        <f>ROUNDDOWN(VQV29*($I$10+1),2)</f>
        <v>352.08</v>
      </c>
      <c r="VQX29" s="170">
        <f>VQU29*VQW29</f>
        <v>704.16</v>
      </c>
      <c r="VQY29" s="170" t="s">
        <v>151</v>
      </c>
      <c r="VQZ29" s="170" t="s">
        <v>152</v>
      </c>
      <c r="VRA29" s="170" t="s">
        <v>153</v>
      </c>
      <c r="VRB29" s="170" t="s">
        <v>150</v>
      </c>
      <c r="VRC29" s="170">
        <v>2</v>
      </c>
      <c r="VRD29" s="170">
        <v>69.72</v>
      </c>
      <c r="VRE29" s="170">
        <f>ROUNDDOWN(VRD29*($I$10+1),2)</f>
        <v>352.08</v>
      </c>
      <c r="VRF29" s="170">
        <f>VRC29*VRE29</f>
        <v>704.16</v>
      </c>
      <c r="VRG29" s="170" t="s">
        <v>151</v>
      </c>
      <c r="VRH29" s="170" t="s">
        <v>152</v>
      </c>
      <c r="VRI29" s="170" t="s">
        <v>153</v>
      </c>
      <c r="VRJ29" s="170" t="s">
        <v>150</v>
      </c>
      <c r="VRK29" s="170">
        <v>2</v>
      </c>
      <c r="VRL29" s="170">
        <v>69.72</v>
      </c>
      <c r="VRM29" s="170">
        <f>ROUNDDOWN(VRL29*($I$10+1),2)</f>
        <v>352.08</v>
      </c>
      <c r="VRN29" s="170">
        <f>VRK29*VRM29</f>
        <v>704.16</v>
      </c>
      <c r="VRO29" s="170" t="s">
        <v>151</v>
      </c>
      <c r="VRP29" s="170" t="s">
        <v>152</v>
      </c>
      <c r="VRQ29" s="170" t="s">
        <v>153</v>
      </c>
      <c r="VRR29" s="170" t="s">
        <v>150</v>
      </c>
      <c r="VRS29" s="170">
        <v>2</v>
      </c>
      <c r="VRT29" s="170">
        <v>69.72</v>
      </c>
      <c r="VRU29" s="170">
        <f>ROUNDDOWN(VRT29*($I$10+1),2)</f>
        <v>352.08</v>
      </c>
      <c r="VRV29" s="170">
        <f>VRS29*VRU29</f>
        <v>704.16</v>
      </c>
      <c r="VRW29" s="170" t="s">
        <v>151</v>
      </c>
      <c r="VRX29" s="170" t="s">
        <v>152</v>
      </c>
      <c r="VRY29" s="170" t="s">
        <v>153</v>
      </c>
      <c r="VRZ29" s="170" t="s">
        <v>150</v>
      </c>
      <c r="VSA29" s="170">
        <v>2</v>
      </c>
      <c r="VSB29" s="170">
        <v>69.72</v>
      </c>
      <c r="VSC29" s="170">
        <f>ROUNDDOWN(VSB29*($I$10+1),2)</f>
        <v>352.08</v>
      </c>
      <c r="VSD29" s="170">
        <f>VSA29*VSC29</f>
        <v>704.16</v>
      </c>
      <c r="VSE29" s="170" t="s">
        <v>151</v>
      </c>
      <c r="VSF29" s="170" t="s">
        <v>152</v>
      </c>
      <c r="VSG29" s="170" t="s">
        <v>153</v>
      </c>
      <c r="VSH29" s="170" t="s">
        <v>150</v>
      </c>
      <c r="VSI29" s="170">
        <v>2</v>
      </c>
      <c r="VSJ29" s="170">
        <v>69.72</v>
      </c>
      <c r="VSK29" s="170">
        <f>ROUNDDOWN(VSJ29*($I$10+1),2)</f>
        <v>352.08</v>
      </c>
      <c r="VSL29" s="170">
        <f>VSI29*VSK29</f>
        <v>704.16</v>
      </c>
      <c r="VSM29" s="170" t="s">
        <v>151</v>
      </c>
      <c r="VSN29" s="170" t="s">
        <v>152</v>
      </c>
      <c r="VSO29" s="170" t="s">
        <v>153</v>
      </c>
      <c r="VSP29" s="170" t="s">
        <v>150</v>
      </c>
      <c r="VSQ29" s="170">
        <v>2</v>
      </c>
      <c r="VSR29" s="170">
        <v>69.72</v>
      </c>
      <c r="VSS29" s="170">
        <f>ROUNDDOWN(VSR29*($I$10+1),2)</f>
        <v>352.08</v>
      </c>
      <c r="VST29" s="170">
        <f>VSQ29*VSS29</f>
        <v>704.16</v>
      </c>
      <c r="VSU29" s="170" t="s">
        <v>151</v>
      </c>
      <c r="VSV29" s="170" t="s">
        <v>152</v>
      </c>
      <c r="VSW29" s="170" t="s">
        <v>153</v>
      </c>
      <c r="VSX29" s="170" t="s">
        <v>150</v>
      </c>
      <c r="VSY29" s="170">
        <v>2</v>
      </c>
      <c r="VSZ29" s="170">
        <v>69.72</v>
      </c>
      <c r="VTA29" s="170">
        <f>ROUNDDOWN(VSZ29*($I$10+1),2)</f>
        <v>352.08</v>
      </c>
      <c r="VTB29" s="170">
        <f>VSY29*VTA29</f>
        <v>704.16</v>
      </c>
      <c r="VTC29" s="170" t="s">
        <v>151</v>
      </c>
      <c r="VTD29" s="170" t="s">
        <v>152</v>
      </c>
      <c r="VTE29" s="170" t="s">
        <v>153</v>
      </c>
      <c r="VTF29" s="170" t="s">
        <v>150</v>
      </c>
      <c r="VTG29" s="170">
        <v>2</v>
      </c>
      <c r="VTH29" s="170">
        <v>69.72</v>
      </c>
      <c r="VTI29" s="170">
        <f>ROUNDDOWN(VTH29*($I$10+1),2)</f>
        <v>352.08</v>
      </c>
      <c r="VTJ29" s="170">
        <f>VTG29*VTI29</f>
        <v>704.16</v>
      </c>
      <c r="VTK29" s="170" t="s">
        <v>151</v>
      </c>
      <c r="VTL29" s="170" t="s">
        <v>152</v>
      </c>
      <c r="VTM29" s="170" t="s">
        <v>153</v>
      </c>
      <c r="VTN29" s="170" t="s">
        <v>150</v>
      </c>
      <c r="VTO29" s="170">
        <v>2</v>
      </c>
      <c r="VTP29" s="170">
        <v>69.72</v>
      </c>
      <c r="VTQ29" s="170">
        <f>ROUNDDOWN(VTP29*($I$10+1),2)</f>
        <v>352.08</v>
      </c>
      <c r="VTR29" s="170">
        <f>VTO29*VTQ29</f>
        <v>704.16</v>
      </c>
      <c r="VTS29" s="170" t="s">
        <v>151</v>
      </c>
      <c r="VTT29" s="170" t="s">
        <v>152</v>
      </c>
      <c r="VTU29" s="170" t="s">
        <v>153</v>
      </c>
      <c r="VTV29" s="170" t="s">
        <v>150</v>
      </c>
      <c r="VTW29" s="170">
        <v>2</v>
      </c>
      <c r="VTX29" s="170">
        <v>69.72</v>
      </c>
      <c r="VTY29" s="170">
        <f>ROUNDDOWN(VTX29*($I$10+1),2)</f>
        <v>352.08</v>
      </c>
      <c r="VTZ29" s="170">
        <f>VTW29*VTY29</f>
        <v>704.16</v>
      </c>
      <c r="VUA29" s="170" t="s">
        <v>151</v>
      </c>
      <c r="VUB29" s="170" t="s">
        <v>152</v>
      </c>
      <c r="VUC29" s="170" t="s">
        <v>153</v>
      </c>
      <c r="VUD29" s="170" t="s">
        <v>150</v>
      </c>
      <c r="VUE29" s="170">
        <v>2</v>
      </c>
      <c r="VUF29" s="170">
        <v>69.72</v>
      </c>
      <c r="VUG29" s="170">
        <f>ROUNDDOWN(VUF29*($I$10+1),2)</f>
        <v>352.08</v>
      </c>
      <c r="VUH29" s="170">
        <f>VUE29*VUG29</f>
        <v>704.16</v>
      </c>
      <c r="VUI29" s="170" t="s">
        <v>151</v>
      </c>
      <c r="VUJ29" s="170" t="s">
        <v>152</v>
      </c>
      <c r="VUK29" s="170" t="s">
        <v>153</v>
      </c>
      <c r="VUL29" s="170" t="s">
        <v>150</v>
      </c>
      <c r="VUM29" s="170">
        <v>2</v>
      </c>
      <c r="VUN29" s="170">
        <v>69.72</v>
      </c>
      <c r="VUO29" s="170">
        <f>ROUNDDOWN(VUN29*($I$10+1),2)</f>
        <v>352.08</v>
      </c>
      <c r="VUP29" s="170">
        <f>VUM29*VUO29</f>
        <v>704.16</v>
      </c>
      <c r="VUQ29" s="170" t="s">
        <v>151</v>
      </c>
      <c r="VUR29" s="170" t="s">
        <v>152</v>
      </c>
      <c r="VUS29" s="170" t="s">
        <v>153</v>
      </c>
      <c r="VUT29" s="170" t="s">
        <v>150</v>
      </c>
      <c r="VUU29" s="170">
        <v>2</v>
      </c>
      <c r="VUV29" s="170">
        <v>69.72</v>
      </c>
      <c r="VUW29" s="170">
        <f>ROUNDDOWN(VUV29*($I$10+1),2)</f>
        <v>352.08</v>
      </c>
      <c r="VUX29" s="170">
        <f>VUU29*VUW29</f>
        <v>704.16</v>
      </c>
      <c r="VUY29" s="170" t="s">
        <v>151</v>
      </c>
      <c r="VUZ29" s="170" t="s">
        <v>152</v>
      </c>
      <c r="VVA29" s="170" t="s">
        <v>153</v>
      </c>
      <c r="VVB29" s="170" t="s">
        <v>150</v>
      </c>
      <c r="VVC29" s="170">
        <v>2</v>
      </c>
      <c r="VVD29" s="170">
        <v>69.72</v>
      </c>
      <c r="VVE29" s="170">
        <f>ROUNDDOWN(VVD29*($I$10+1),2)</f>
        <v>352.08</v>
      </c>
      <c r="VVF29" s="170">
        <f>VVC29*VVE29</f>
        <v>704.16</v>
      </c>
      <c r="VVG29" s="170" t="s">
        <v>151</v>
      </c>
      <c r="VVH29" s="170" t="s">
        <v>152</v>
      </c>
      <c r="VVI29" s="170" t="s">
        <v>153</v>
      </c>
      <c r="VVJ29" s="170" t="s">
        <v>150</v>
      </c>
      <c r="VVK29" s="170">
        <v>2</v>
      </c>
      <c r="VVL29" s="170">
        <v>69.72</v>
      </c>
      <c r="VVM29" s="170">
        <f>ROUNDDOWN(VVL29*($I$10+1),2)</f>
        <v>352.08</v>
      </c>
      <c r="VVN29" s="170">
        <f>VVK29*VVM29</f>
        <v>704.16</v>
      </c>
      <c r="VVO29" s="170" t="s">
        <v>151</v>
      </c>
      <c r="VVP29" s="170" t="s">
        <v>152</v>
      </c>
      <c r="VVQ29" s="170" t="s">
        <v>153</v>
      </c>
      <c r="VVR29" s="170" t="s">
        <v>150</v>
      </c>
      <c r="VVS29" s="170">
        <v>2</v>
      </c>
      <c r="VVT29" s="170">
        <v>69.72</v>
      </c>
      <c r="VVU29" s="170">
        <f>ROUNDDOWN(VVT29*($I$10+1),2)</f>
        <v>352.08</v>
      </c>
      <c r="VVV29" s="170">
        <f>VVS29*VVU29</f>
        <v>704.16</v>
      </c>
      <c r="VVW29" s="170" t="s">
        <v>151</v>
      </c>
      <c r="VVX29" s="170" t="s">
        <v>152</v>
      </c>
      <c r="VVY29" s="170" t="s">
        <v>153</v>
      </c>
      <c r="VVZ29" s="170" t="s">
        <v>150</v>
      </c>
      <c r="VWA29" s="170">
        <v>2</v>
      </c>
      <c r="VWB29" s="170">
        <v>69.72</v>
      </c>
      <c r="VWC29" s="170">
        <f>ROUNDDOWN(VWB29*($I$10+1),2)</f>
        <v>352.08</v>
      </c>
      <c r="VWD29" s="170">
        <f>VWA29*VWC29</f>
        <v>704.16</v>
      </c>
      <c r="VWE29" s="170" t="s">
        <v>151</v>
      </c>
      <c r="VWF29" s="170" t="s">
        <v>152</v>
      </c>
      <c r="VWG29" s="170" t="s">
        <v>153</v>
      </c>
      <c r="VWH29" s="170" t="s">
        <v>150</v>
      </c>
      <c r="VWI29" s="170">
        <v>2</v>
      </c>
      <c r="VWJ29" s="170">
        <v>69.72</v>
      </c>
      <c r="VWK29" s="170">
        <f>ROUNDDOWN(VWJ29*($I$10+1),2)</f>
        <v>352.08</v>
      </c>
      <c r="VWL29" s="170">
        <f>VWI29*VWK29</f>
        <v>704.16</v>
      </c>
      <c r="VWM29" s="170" t="s">
        <v>151</v>
      </c>
      <c r="VWN29" s="170" t="s">
        <v>152</v>
      </c>
      <c r="VWO29" s="170" t="s">
        <v>153</v>
      </c>
      <c r="VWP29" s="170" t="s">
        <v>150</v>
      </c>
      <c r="VWQ29" s="170">
        <v>2</v>
      </c>
      <c r="VWR29" s="170">
        <v>69.72</v>
      </c>
      <c r="VWS29" s="170">
        <f>ROUNDDOWN(VWR29*($I$10+1),2)</f>
        <v>352.08</v>
      </c>
      <c r="VWT29" s="170">
        <f>VWQ29*VWS29</f>
        <v>704.16</v>
      </c>
      <c r="VWU29" s="170" t="s">
        <v>151</v>
      </c>
      <c r="VWV29" s="170" t="s">
        <v>152</v>
      </c>
      <c r="VWW29" s="170" t="s">
        <v>153</v>
      </c>
      <c r="VWX29" s="170" t="s">
        <v>150</v>
      </c>
      <c r="VWY29" s="170">
        <v>2</v>
      </c>
      <c r="VWZ29" s="170">
        <v>69.72</v>
      </c>
      <c r="VXA29" s="170">
        <f>ROUNDDOWN(VWZ29*($I$10+1),2)</f>
        <v>352.08</v>
      </c>
      <c r="VXB29" s="170">
        <f>VWY29*VXA29</f>
        <v>704.16</v>
      </c>
      <c r="VXC29" s="170" t="s">
        <v>151</v>
      </c>
      <c r="VXD29" s="170" t="s">
        <v>152</v>
      </c>
      <c r="VXE29" s="170" t="s">
        <v>153</v>
      </c>
      <c r="VXF29" s="170" t="s">
        <v>150</v>
      </c>
      <c r="VXG29" s="170">
        <v>2</v>
      </c>
      <c r="VXH29" s="170">
        <v>69.72</v>
      </c>
      <c r="VXI29" s="170">
        <f>ROUNDDOWN(VXH29*($I$10+1),2)</f>
        <v>352.08</v>
      </c>
      <c r="VXJ29" s="170">
        <f>VXG29*VXI29</f>
        <v>704.16</v>
      </c>
      <c r="VXK29" s="170" t="s">
        <v>151</v>
      </c>
      <c r="VXL29" s="170" t="s">
        <v>152</v>
      </c>
      <c r="VXM29" s="170" t="s">
        <v>153</v>
      </c>
      <c r="VXN29" s="170" t="s">
        <v>150</v>
      </c>
      <c r="VXO29" s="170">
        <v>2</v>
      </c>
      <c r="VXP29" s="170">
        <v>69.72</v>
      </c>
      <c r="VXQ29" s="170">
        <f>ROUNDDOWN(VXP29*($I$10+1),2)</f>
        <v>352.08</v>
      </c>
      <c r="VXR29" s="170">
        <f>VXO29*VXQ29</f>
        <v>704.16</v>
      </c>
      <c r="VXS29" s="170" t="s">
        <v>151</v>
      </c>
      <c r="VXT29" s="170" t="s">
        <v>152</v>
      </c>
      <c r="VXU29" s="170" t="s">
        <v>153</v>
      </c>
      <c r="VXV29" s="170" t="s">
        <v>150</v>
      </c>
      <c r="VXW29" s="170">
        <v>2</v>
      </c>
      <c r="VXX29" s="170">
        <v>69.72</v>
      </c>
      <c r="VXY29" s="170">
        <f>ROUNDDOWN(VXX29*($I$10+1),2)</f>
        <v>352.08</v>
      </c>
      <c r="VXZ29" s="170">
        <f>VXW29*VXY29</f>
        <v>704.16</v>
      </c>
      <c r="VYA29" s="170" t="s">
        <v>151</v>
      </c>
      <c r="VYB29" s="170" t="s">
        <v>152</v>
      </c>
      <c r="VYC29" s="170" t="s">
        <v>153</v>
      </c>
      <c r="VYD29" s="170" t="s">
        <v>150</v>
      </c>
      <c r="VYE29" s="170">
        <v>2</v>
      </c>
      <c r="VYF29" s="170">
        <v>69.72</v>
      </c>
      <c r="VYG29" s="170">
        <f>ROUNDDOWN(VYF29*($I$10+1),2)</f>
        <v>352.08</v>
      </c>
      <c r="VYH29" s="170">
        <f>VYE29*VYG29</f>
        <v>704.16</v>
      </c>
      <c r="VYI29" s="170" t="s">
        <v>151</v>
      </c>
      <c r="VYJ29" s="170" t="s">
        <v>152</v>
      </c>
      <c r="VYK29" s="170" t="s">
        <v>153</v>
      </c>
      <c r="VYL29" s="170" t="s">
        <v>150</v>
      </c>
      <c r="VYM29" s="170">
        <v>2</v>
      </c>
      <c r="VYN29" s="170">
        <v>69.72</v>
      </c>
      <c r="VYO29" s="170">
        <f>ROUNDDOWN(VYN29*($I$10+1),2)</f>
        <v>352.08</v>
      </c>
      <c r="VYP29" s="170">
        <f>VYM29*VYO29</f>
        <v>704.16</v>
      </c>
      <c r="VYQ29" s="170" t="s">
        <v>151</v>
      </c>
      <c r="VYR29" s="170" t="s">
        <v>152</v>
      </c>
      <c r="VYS29" s="170" t="s">
        <v>153</v>
      </c>
      <c r="VYT29" s="170" t="s">
        <v>150</v>
      </c>
      <c r="VYU29" s="170">
        <v>2</v>
      </c>
      <c r="VYV29" s="170">
        <v>69.72</v>
      </c>
      <c r="VYW29" s="170">
        <f>ROUNDDOWN(VYV29*($I$10+1),2)</f>
        <v>352.08</v>
      </c>
      <c r="VYX29" s="170">
        <f>VYU29*VYW29</f>
        <v>704.16</v>
      </c>
      <c r="VYY29" s="170" t="s">
        <v>151</v>
      </c>
      <c r="VYZ29" s="170" t="s">
        <v>152</v>
      </c>
      <c r="VZA29" s="170" t="s">
        <v>153</v>
      </c>
      <c r="VZB29" s="170" t="s">
        <v>150</v>
      </c>
      <c r="VZC29" s="170">
        <v>2</v>
      </c>
      <c r="VZD29" s="170">
        <v>69.72</v>
      </c>
      <c r="VZE29" s="170">
        <f>ROUNDDOWN(VZD29*($I$10+1),2)</f>
        <v>352.08</v>
      </c>
      <c r="VZF29" s="170">
        <f>VZC29*VZE29</f>
        <v>704.16</v>
      </c>
      <c r="VZG29" s="170" t="s">
        <v>151</v>
      </c>
      <c r="VZH29" s="170" t="s">
        <v>152</v>
      </c>
      <c r="VZI29" s="170" t="s">
        <v>153</v>
      </c>
      <c r="VZJ29" s="170" t="s">
        <v>150</v>
      </c>
      <c r="VZK29" s="170">
        <v>2</v>
      </c>
      <c r="VZL29" s="170">
        <v>69.72</v>
      </c>
      <c r="VZM29" s="170">
        <f>ROUNDDOWN(VZL29*($I$10+1),2)</f>
        <v>352.08</v>
      </c>
      <c r="VZN29" s="170">
        <f>VZK29*VZM29</f>
        <v>704.16</v>
      </c>
      <c r="VZO29" s="170" t="s">
        <v>151</v>
      </c>
      <c r="VZP29" s="170" t="s">
        <v>152</v>
      </c>
      <c r="VZQ29" s="170" t="s">
        <v>153</v>
      </c>
      <c r="VZR29" s="170" t="s">
        <v>150</v>
      </c>
      <c r="VZS29" s="170">
        <v>2</v>
      </c>
      <c r="VZT29" s="170">
        <v>69.72</v>
      </c>
      <c r="VZU29" s="170">
        <f>ROUNDDOWN(VZT29*($I$10+1),2)</f>
        <v>352.08</v>
      </c>
      <c r="VZV29" s="170">
        <f>VZS29*VZU29</f>
        <v>704.16</v>
      </c>
      <c r="VZW29" s="170" t="s">
        <v>151</v>
      </c>
      <c r="VZX29" s="170" t="s">
        <v>152</v>
      </c>
      <c r="VZY29" s="170" t="s">
        <v>153</v>
      </c>
      <c r="VZZ29" s="170" t="s">
        <v>150</v>
      </c>
      <c r="WAA29" s="170">
        <v>2</v>
      </c>
      <c r="WAB29" s="170">
        <v>69.72</v>
      </c>
      <c r="WAC29" s="170">
        <f>ROUNDDOWN(WAB29*($I$10+1),2)</f>
        <v>352.08</v>
      </c>
      <c r="WAD29" s="170">
        <f>WAA29*WAC29</f>
        <v>704.16</v>
      </c>
      <c r="WAE29" s="170" t="s">
        <v>151</v>
      </c>
      <c r="WAF29" s="170" t="s">
        <v>152</v>
      </c>
      <c r="WAG29" s="170" t="s">
        <v>153</v>
      </c>
      <c r="WAH29" s="170" t="s">
        <v>150</v>
      </c>
      <c r="WAI29" s="170">
        <v>2</v>
      </c>
      <c r="WAJ29" s="170">
        <v>69.72</v>
      </c>
      <c r="WAK29" s="170">
        <f>ROUNDDOWN(WAJ29*($I$10+1),2)</f>
        <v>352.08</v>
      </c>
      <c r="WAL29" s="170">
        <f>WAI29*WAK29</f>
        <v>704.16</v>
      </c>
      <c r="WAM29" s="170" t="s">
        <v>151</v>
      </c>
      <c r="WAN29" s="170" t="s">
        <v>152</v>
      </c>
      <c r="WAO29" s="170" t="s">
        <v>153</v>
      </c>
      <c r="WAP29" s="170" t="s">
        <v>150</v>
      </c>
      <c r="WAQ29" s="170">
        <v>2</v>
      </c>
      <c r="WAR29" s="170">
        <v>69.72</v>
      </c>
      <c r="WAS29" s="170">
        <f>ROUNDDOWN(WAR29*($I$10+1),2)</f>
        <v>352.08</v>
      </c>
      <c r="WAT29" s="170">
        <f>WAQ29*WAS29</f>
        <v>704.16</v>
      </c>
      <c r="WAU29" s="170" t="s">
        <v>151</v>
      </c>
      <c r="WAV29" s="170" t="s">
        <v>152</v>
      </c>
      <c r="WAW29" s="170" t="s">
        <v>153</v>
      </c>
      <c r="WAX29" s="170" t="s">
        <v>150</v>
      </c>
      <c r="WAY29" s="170">
        <v>2</v>
      </c>
      <c r="WAZ29" s="170">
        <v>69.72</v>
      </c>
      <c r="WBA29" s="170">
        <f>ROUNDDOWN(WAZ29*($I$10+1),2)</f>
        <v>352.08</v>
      </c>
      <c r="WBB29" s="170">
        <f>WAY29*WBA29</f>
        <v>704.16</v>
      </c>
      <c r="WBC29" s="170" t="s">
        <v>151</v>
      </c>
      <c r="WBD29" s="170" t="s">
        <v>152</v>
      </c>
      <c r="WBE29" s="170" t="s">
        <v>153</v>
      </c>
      <c r="WBF29" s="170" t="s">
        <v>150</v>
      </c>
      <c r="WBG29" s="170">
        <v>2</v>
      </c>
      <c r="WBH29" s="170">
        <v>69.72</v>
      </c>
      <c r="WBI29" s="170">
        <f>ROUNDDOWN(WBH29*($I$10+1),2)</f>
        <v>352.08</v>
      </c>
      <c r="WBJ29" s="170">
        <f>WBG29*WBI29</f>
        <v>704.16</v>
      </c>
      <c r="WBK29" s="170" t="s">
        <v>151</v>
      </c>
      <c r="WBL29" s="170" t="s">
        <v>152</v>
      </c>
      <c r="WBM29" s="170" t="s">
        <v>153</v>
      </c>
      <c r="WBN29" s="170" t="s">
        <v>150</v>
      </c>
      <c r="WBO29" s="170">
        <v>2</v>
      </c>
      <c r="WBP29" s="170">
        <v>69.72</v>
      </c>
      <c r="WBQ29" s="170">
        <f>ROUNDDOWN(WBP29*($I$10+1),2)</f>
        <v>352.08</v>
      </c>
      <c r="WBR29" s="170">
        <f>WBO29*WBQ29</f>
        <v>704.16</v>
      </c>
      <c r="WBS29" s="170" t="s">
        <v>151</v>
      </c>
      <c r="WBT29" s="170" t="s">
        <v>152</v>
      </c>
      <c r="WBU29" s="170" t="s">
        <v>153</v>
      </c>
      <c r="WBV29" s="170" t="s">
        <v>150</v>
      </c>
      <c r="WBW29" s="170">
        <v>2</v>
      </c>
      <c r="WBX29" s="170">
        <v>69.72</v>
      </c>
      <c r="WBY29" s="170">
        <f>ROUNDDOWN(WBX29*($I$10+1),2)</f>
        <v>352.08</v>
      </c>
      <c r="WBZ29" s="170">
        <f>WBW29*WBY29</f>
        <v>704.16</v>
      </c>
      <c r="WCA29" s="170" t="s">
        <v>151</v>
      </c>
      <c r="WCB29" s="170" t="s">
        <v>152</v>
      </c>
      <c r="WCC29" s="170" t="s">
        <v>153</v>
      </c>
      <c r="WCD29" s="170" t="s">
        <v>150</v>
      </c>
      <c r="WCE29" s="170">
        <v>2</v>
      </c>
      <c r="WCF29" s="170">
        <v>69.72</v>
      </c>
      <c r="WCG29" s="170">
        <f>ROUNDDOWN(WCF29*($I$10+1),2)</f>
        <v>352.08</v>
      </c>
      <c r="WCH29" s="170">
        <f>WCE29*WCG29</f>
        <v>704.16</v>
      </c>
      <c r="WCI29" s="170" t="s">
        <v>151</v>
      </c>
      <c r="WCJ29" s="170" t="s">
        <v>152</v>
      </c>
      <c r="WCK29" s="170" t="s">
        <v>153</v>
      </c>
      <c r="WCL29" s="170" t="s">
        <v>150</v>
      </c>
      <c r="WCM29" s="170">
        <v>2</v>
      </c>
      <c r="WCN29" s="170">
        <v>69.72</v>
      </c>
      <c r="WCO29" s="170">
        <f>ROUNDDOWN(WCN29*($I$10+1),2)</f>
        <v>352.08</v>
      </c>
      <c r="WCP29" s="170">
        <f>WCM29*WCO29</f>
        <v>704.16</v>
      </c>
      <c r="WCQ29" s="170" t="s">
        <v>151</v>
      </c>
      <c r="WCR29" s="170" t="s">
        <v>152</v>
      </c>
      <c r="WCS29" s="170" t="s">
        <v>153</v>
      </c>
      <c r="WCT29" s="170" t="s">
        <v>150</v>
      </c>
      <c r="WCU29" s="170">
        <v>2</v>
      </c>
      <c r="WCV29" s="170">
        <v>69.72</v>
      </c>
      <c r="WCW29" s="170">
        <f>ROUNDDOWN(WCV29*($I$10+1),2)</f>
        <v>352.08</v>
      </c>
      <c r="WCX29" s="170">
        <f>WCU29*WCW29</f>
        <v>704.16</v>
      </c>
      <c r="WCY29" s="170" t="s">
        <v>151</v>
      </c>
      <c r="WCZ29" s="170" t="s">
        <v>152</v>
      </c>
      <c r="WDA29" s="170" t="s">
        <v>153</v>
      </c>
      <c r="WDB29" s="170" t="s">
        <v>150</v>
      </c>
      <c r="WDC29" s="170">
        <v>2</v>
      </c>
      <c r="WDD29" s="170">
        <v>69.72</v>
      </c>
      <c r="WDE29" s="170">
        <f>ROUNDDOWN(WDD29*($I$10+1),2)</f>
        <v>352.08</v>
      </c>
      <c r="WDF29" s="170">
        <f>WDC29*WDE29</f>
        <v>704.16</v>
      </c>
      <c r="WDG29" s="170" t="s">
        <v>151</v>
      </c>
      <c r="WDH29" s="170" t="s">
        <v>152</v>
      </c>
      <c r="WDI29" s="170" t="s">
        <v>153</v>
      </c>
      <c r="WDJ29" s="170" t="s">
        <v>150</v>
      </c>
      <c r="WDK29" s="170">
        <v>2</v>
      </c>
      <c r="WDL29" s="170">
        <v>69.72</v>
      </c>
      <c r="WDM29" s="170">
        <f>ROUNDDOWN(WDL29*($I$10+1),2)</f>
        <v>352.08</v>
      </c>
      <c r="WDN29" s="170">
        <f>WDK29*WDM29</f>
        <v>704.16</v>
      </c>
      <c r="WDO29" s="170" t="s">
        <v>151</v>
      </c>
      <c r="WDP29" s="170" t="s">
        <v>152</v>
      </c>
      <c r="WDQ29" s="170" t="s">
        <v>153</v>
      </c>
      <c r="WDR29" s="170" t="s">
        <v>150</v>
      </c>
      <c r="WDS29" s="170">
        <v>2</v>
      </c>
      <c r="WDT29" s="170">
        <v>69.72</v>
      </c>
      <c r="WDU29" s="170">
        <f>ROUNDDOWN(WDT29*($I$10+1),2)</f>
        <v>352.08</v>
      </c>
      <c r="WDV29" s="170">
        <f>WDS29*WDU29</f>
        <v>704.16</v>
      </c>
      <c r="WDW29" s="170" t="s">
        <v>151</v>
      </c>
      <c r="WDX29" s="170" t="s">
        <v>152</v>
      </c>
      <c r="WDY29" s="170" t="s">
        <v>153</v>
      </c>
      <c r="WDZ29" s="170" t="s">
        <v>150</v>
      </c>
      <c r="WEA29" s="170">
        <v>2</v>
      </c>
      <c r="WEB29" s="170">
        <v>69.72</v>
      </c>
      <c r="WEC29" s="170">
        <f>ROUNDDOWN(WEB29*($I$10+1),2)</f>
        <v>352.08</v>
      </c>
      <c r="WED29" s="170">
        <f>WEA29*WEC29</f>
        <v>704.16</v>
      </c>
      <c r="WEE29" s="170" t="s">
        <v>151</v>
      </c>
      <c r="WEF29" s="170" t="s">
        <v>152</v>
      </c>
      <c r="WEG29" s="170" t="s">
        <v>153</v>
      </c>
      <c r="WEH29" s="170" t="s">
        <v>150</v>
      </c>
      <c r="WEI29" s="170">
        <v>2</v>
      </c>
      <c r="WEJ29" s="170">
        <v>69.72</v>
      </c>
      <c r="WEK29" s="170">
        <f>ROUNDDOWN(WEJ29*($I$10+1),2)</f>
        <v>352.08</v>
      </c>
      <c r="WEL29" s="170">
        <f>WEI29*WEK29</f>
        <v>704.16</v>
      </c>
      <c r="WEM29" s="170" t="s">
        <v>151</v>
      </c>
      <c r="WEN29" s="170" t="s">
        <v>152</v>
      </c>
      <c r="WEO29" s="170" t="s">
        <v>153</v>
      </c>
      <c r="WEP29" s="170" t="s">
        <v>150</v>
      </c>
      <c r="WEQ29" s="170">
        <v>2</v>
      </c>
      <c r="WER29" s="170">
        <v>69.72</v>
      </c>
      <c r="WES29" s="170">
        <f>ROUNDDOWN(WER29*($I$10+1),2)</f>
        <v>352.08</v>
      </c>
      <c r="WET29" s="170">
        <f>WEQ29*WES29</f>
        <v>704.16</v>
      </c>
      <c r="WEU29" s="170" t="s">
        <v>151</v>
      </c>
      <c r="WEV29" s="170" t="s">
        <v>152</v>
      </c>
      <c r="WEW29" s="170" t="s">
        <v>153</v>
      </c>
      <c r="WEX29" s="170" t="s">
        <v>150</v>
      </c>
      <c r="WEY29" s="170">
        <v>2</v>
      </c>
      <c r="WEZ29" s="170">
        <v>69.72</v>
      </c>
      <c r="WFA29" s="170">
        <f>ROUNDDOWN(WEZ29*($I$10+1),2)</f>
        <v>352.08</v>
      </c>
      <c r="WFB29" s="170">
        <f>WEY29*WFA29</f>
        <v>704.16</v>
      </c>
      <c r="WFC29" s="170" t="s">
        <v>151</v>
      </c>
      <c r="WFD29" s="170" t="s">
        <v>152</v>
      </c>
      <c r="WFE29" s="170" t="s">
        <v>153</v>
      </c>
      <c r="WFF29" s="170" t="s">
        <v>150</v>
      </c>
      <c r="WFG29" s="170">
        <v>2</v>
      </c>
      <c r="WFH29" s="170">
        <v>69.72</v>
      </c>
      <c r="WFI29" s="170">
        <f>ROUNDDOWN(WFH29*($I$10+1),2)</f>
        <v>352.08</v>
      </c>
      <c r="WFJ29" s="170">
        <f>WFG29*WFI29</f>
        <v>704.16</v>
      </c>
      <c r="WFK29" s="170" t="s">
        <v>151</v>
      </c>
      <c r="WFL29" s="170" t="s">
        <v>152</v>
      </c>
      <c r="WFM29" s="170" t="s">
        <v>153</v>
      </c>
      <c r="WFN29" s="170" t="s">
        <v>150</v>
      </c>
      <c r="WFO29" s="170">
        <v>2</v>
      </c>
      <c r="WFP29" s="170">
        <v>69.72</v>
      </c>
      <c r="WFQ29" s="170">
        <f>ROUNDDOWN(WFP29*($I$10+1),2)</f>
        <v>352.08</v>
      </c>
      <c r="WFR29" s="170">
        <f>WFO29*WFQ29</f>
        <v>704.16</v>
      </c>
      <c r="WFS29" s="170" t="s">
        <v>151</v>
      </c>
      <c r="WFT29" s="170" t="s">
        <v>152</v>
      </c>
      <c r="WFU29" s="170" t="s">
        <v>153</v>
      </c>
      <c r="WFV29" s="170" t="s">
        <v>150</v>
      </c>
      <c r="WFW29" s="170">
        <v>2</v>
      </c>
      <c r="WFX29" s="170">
        <v>69.72</v>
      </c>
      <c r="WFY29" s="170">
        <f>ROUNDDOWN(WFX29*($I$10+1),2)</f>
        <v>352.08</v>
      </c>
      <c r="WFZ29" s="170">
        <f>WFW29*WFY29</f>
        <v>704.16</v>
      </c>
      <c r="WGA29" s="170" t="s">
        <v>151</v>
      </c>
      <c r="WGB29" s="170" t="s">
        <v>152</v>
      </c>
      <c r="WGC29" s="170" t="s">
        <v>153</v>
      </c>
      <c r="WGD29" s="170" t="s">
        <v>150</v>
      </c>
      <c r="WGE29" s="170">
        <v>2</v>
      </c>
      <c r="WGF29" s="170">
        <v>69.72</v>
      </c>
      <c r="WGG29" s="170">
        <f>ROUNDDOWN(WGF29*($I$10+1),2)</f>
        <v>352.08</v>
      </c>
      <c r="WGH29" s="170">
        <f>WGE29*WGG29</f>
        <v>704.16</v>
      </c>
      <c r="WGI29" s="170" t="s">
        <v>151</v>
      </c>
      <c r="WGJ29" s="170" t="s">
        <v>152</v>
      </c>
      <c r="WGK29" s="170" t="s">
        <v>153</v>
      </c>
      <c r="WGL29" s="170" t="s">
        <v>150</v>
      </c>
      <c r="WGM29" s="170">
        <v>2</v>
      </c>
      <c r="WGN29" s="170">
        <v>69.72</v>
      </c>
      <c r="WGO29" s="170">
        <f>ROUNDDOWN(WGN29*($I$10+1),2)</f>
        <v>352.08</v>
      </c>
      <c r="WGP29" s="170">
        <f>WGM29*WGO29</f>
        <v>704.16</v>
      </c>
      <c r="WGQ29" s="170" t="s">
        <v>151</v>
      </c>
      <c r="WGR29" s="170" t="s">
        <v>152</v>
      </c>
      <c r="WGS29" s="170" t="s">
        <v>153</v>
      </c>
      <c r="WGT29" s="170" t="s">
        <v>150</v>
      </c>
      <c r="WGU29" s="170">
        <v>2</v>
      </c>
      <c r="WGV29" s="170">
        <v>69.72</v>
      </c>
      <c r="WGW29" s="170">
        <f>ROUNDDOWN(WGV29*($I$10+1),2)</f>
        <v>352.08</v>
      </c>
      <c r="WGX29" s="170">
        <f>WGU29*WGW29</f>
        <v>704.16</v>
      </c>
      <c r="WGY29" s="170" t="s">
        <v>151</v>
      </c>
      <c r="WGZ29" s="170" t="s">
        <v>152</v>
      </c>
      <c r="WHA29" s="170" t="s">
        <v>153</v>
      </c>
      <c r="WHB29" s="170" t="s">
        <v>150</v>
      </c>
      <c r="WHC29" s="170">
        <v>2</v>
      </c>
      <c r="WHD29" s="170">
        <v>69.72</v>
      </c>
      <c r="WHE29" s="170">
        <f>ROUNDDOWN(WHD29*($I$10+1),2)</f>
        <v>352.08</v>
      </c>
      <c r="WHF29" s="170">
        <f>WHC29*WHE29</f>
        <v>704.16</v>
      </c>
      <c r="WHG29" s="170" t="s">
        <v>151</v>
      </c>
      <c r="WHH29" s="170" t="s">
        <v>152</v>
      </c>
      <c r="WHI29" s="170" t="s">
        <v>153</v>
      </c>
      <c r="WHJ29" s="170" t="s">
        <v>150</v>
      </c>
      <c r="WHK29" s="170">
        <v>2</v>
      </c>
      <c r="WHL29" s="170">
        <v>69.72</v>
      </c>
      <c r="WHM29" s="170">
        <f>ROUNDDOWN(WHL29*($I$10+1),2)</f>
        <v>352.08</v>
      </c>
      <c r="WHN29" s="170">
        <f>WHK29*WHM29</f>
        <v>704.16</v>
      </c>
      <c r="WHO29" s="170" t="s">
        <v>151</v>
      </c>
      <c r="WHP29" s="170" t="s">
        <v>152</v>
      </c>
      <c r="WHQ29" s="170" t="s">
        <v>153</v>
      </c>
      <c r="WHR29" s="170" t="s">
        <v>150</v>
      </c>
      <c r="WHS29" s="170">
        <v>2</v>
      </c>
      <c r="WHT29" s="170">
        <v>69.72</v>
      </c>
      <c r="WHU29" s="170">
        <f>ROUNDDOWN(WHT29*($I$10+1),2)</f>
        <v>352.08</v>
      </c>
      <c r="WHV29" s="170">
        <f>WHS29*WHU29</f>
        <v>704.16</v>
      </c>
      <c r="WHW29" s="170" t="s">
        <v>151</v>
      </c>
      <c r="WHX29" s="170" t="s">
        <v>152</v>
      </c>
      <c r="WHY29" s="170" t="s">
        <v>153</v>
      </c>
      <c r="WHZ29" s="170" t="s">
        <v>150</v>
      </c>
      <c r="WIA29" s="170">
        <v>2</v>
      </c>
      <c r="WIB29" s="170">
        <v>69.72</v>
      </c>
      <c r="WIC29" s="170">
        <f>ROUNDDOWN(WIB29*($I$10+1),2)</f>
        <v>352.08</v>
      </c>
      <c r="WID29" s="170">
        <f>WIA29*WIC29</f>
        <v>704.16</v>
      </c>
      <c r="WIE29" s="170" t="s">
        <v>151</v>
      </c>
      <c r="WIF29" s="170" t="s">
        <v>152</v>
      </c>
      <c r="WIG29" s="170" t="s">
        <v>153</v>
      </c>
      <c r="WIH29" s="170" t="s">
        <v>150</v>
      </c>
      <c r="WII29" s="170">
        <v>2</v>
      </c>
      <c r="WIJ29" s="170">
        <v>69.72</v>
      </c>
      <c r="WIK29" s="170">
        <f>ROUNDDOWN(WIJ29*($I$10+1),2)</f>
        <v>352.08</v>
      </c>
      <c r="WIL29" s="170">
        <f>WII29*WIK29</f>
        <v>704.16</v>
      </c>
      <c r="WIM29" s="170" t="s">
        <v>151</v>
      </c>
      <c r="WIN29" s="170" t="s">
        <v>152</v>
      </c>
      <c r="WIO29" s="170" t="s">
        <v>153</v>
      </c>
      <c r="WIP29" s="170" t="s">
        <v>150</v>
      </c>
      <c r="WIQ29" s="170">
        <v>2</v>
      </c>
      <c r="WIR29" s="170">
        <v>69.72</v>
      </c>
      <c r="WIS29" s="170">
        <f>ROUNDDOWN(WIR29*($I$10+1),2)</f>
        <v>352.08</v>
      </c>
      <c r="WIT29" s="170">
        <f>WIQ29*WIS29</f>
        <v>704.16</v>
      </c>
      <c r="WIU29" s="170" t="s">
        <v>151</v>
      </c>
      <c r="WIV29" s="170" t="s">
        <v>152</v>
      </c>
      <c r="WIW29" s="170" t="s">
        <v>153</v>
      </c>
      <c r="WIX29" s="170" t="s">
        <v>150</v>
      </c>
      <c r="WIY29" s="170">
        <v>2</v>
      </c>
      <c r="WIZ29" s="170">
        <v>69.72</v>
      </c>
      <c r="WJA29" s="170">
        <f>ROUNDDOWN(WIZ29*($I$10+1),2)</f>
        <v>352.08</v>
      </c>
      <c r="WJB29" s="170">
        <f>WIY29*WJA29</f>
        <v>704.16</v>
      </c>
      <c r="WJC29" s="170" t="s">
        <v>151</v>
      </c>
      <c r="WJD29" s="170" t="s">
        <v>152</v>
      </c>
      <c r="WJE29" s="170" t="s">
        <v>153</v>
      </c>
      <c r="WJF29" s="170" t="s">
        <v>150</v>
      </c>
      <c r="WJG29" s="170">
        <v>2</v>
      </c>
      <c r="WJH29" s="170">
        <v>69.72</v>
      </c>
      <c r="WJI29" s="170">
        <f>ROUNDDOWN(WJH29*($I$10+1),2)</f>
        <v>352.08</v>
      </c>
      <c r="WJJ29" s="170">
        <f>WJG29*WJI29</f>
        <v>704.16</v>
      </c>
      <c r="WJK29" s="170" t="s">
        <v>151</v>
      </c>
      <c r="WJL29" s="170" t="s">
        <v>152</v>
      </c>
      <c r="WJM29" s="170" t="s">
        <v>153</v>
      </c>
      <c r="WJN29" s="170" t="s">
        <v>150</v>
      </c>
      <c r="WJO29" s="170">
        <v>2</v>
      </c>
      <c r="WJP29" s="170">
        <v>69.72</v>
      </c>
      <c r="WJQ29" s="170">
        <f>ROUNDDOWN(WJP29*($I$10+1),2)</f>
        <v>352.08</v>
      </c>
      <c r="WJR29" s="170">
        <f>WJO29*WJQ29</f>
        <v>704.16</v>
      </c>
      <c r="WJS29" s="170" t="s">
        <v>151</v>
      </c>
      <c r="WJT29" s="170" t="s">
        <v>152</v>
      </c>
      <c r="WJU29" s="170" t="s">
        <v>153</v>
      </c>
      <c r="WJV29" s="170" t="s">
        <v>150</v>
      </c>
      <c r="WJW29" s="170">
        <v>2</v>
      </c>
      <c r="WJX29" s="170">
        <v>69.72</v>
      </c>
      <c r="WJY29" s="170">
        <f>ROUNDDOWN(WJX29*($I$10+1),2)</f>
        <v>352.08</v>
      </c>
      <c r="WJZ29" s="170">
        <f>WJW29*WJY29</f>
        <v>704.16</v>
      </c>
      <c r="WKA29" s="170" t="s">
        <v>151</v>
      </c>
      <c r="WKB29" s="170" t="s">
        <v>152</v>
      </c>
      <c r="WKC29" s="170" t="s">
        <v>153</v>
      </c>
      <c r="WKD29" s="170" t="s">
        <v>150</v>
      </c>
      <c r="WKE29" s="170">
        <v>2</v>
      </c>
      <c r="WKF29" s="170">
        <v>69.72</v>
      </c>
      <c r="WKG29" s="170">
        <f>ROUNDDOWN(WKF29*($I$10+1),2)</f>
        <v>352.08</v>
      </c>
      <c r="WKH29" s="170">
        <f>WKE29*WKG29</f>
        <v>704.16</v>
      </c>
      <c r="WKI29" s="170" t="s">
        <v>151</v>
      </c>
      <c r="WKJ29" s="170" t="s">
        <v>152</v>
      </c>
      <c r="WKK29" s="170" t="s">
        <v>153</v>
      </c>
      <c r="WKL29" s="170" t="s">
        <v>150</v>
      </c>
      <c r="WKM29" s="170">
        <v>2</v>
      </c>
      <c r="WKN29" s="170">
        <v>69.72</v>
      </c>
      <c r="WKO29" s="170">
        <f>ROUNDDOWN(WKN29*($I$10+1),2)</f>
        <v>352.08</v>
      </c>
      <c r="WKP29" s="170">
        <f>WKM29*WKO29</f>
        <v>704.16</v>
      </c>
      <c r="WKQ29" s="170" t="s">
        <v>151</v>
      </c>
      <c r="WKR29" s="170" t="s">
        <v>152</v>
      </c>
      <c r="WKS29" s="170" t="s">
        <v>153</v>
      </c>
      <c r="WKT29" s="170" t="s">
        <v>150</v>
      </c>
      <c r="WKU29" s="170">
        <v>2</v>
      </c>
      <c r="WKV29" s="170">
        <v>69.72</v>
      </c>
      <c r="WKW29" s="170">
        <f>ROUNDDOWN(WKV29*($I$10+1),2)</f>
        <v>352.08</v>
      </c>
      <c r="WKX29" s="170">
        <f>WKU29*WKW29</f>
        <v>704.16</v>
      </c>
      <c r="WKY29" s="170" t="s">
        <v>151</v>
      </c>
      <c r="WKZ29" s="170" t="s">
        <v>152</v>
      </c>
      <c r="WLA29" s="170" t="s">
        <v>153</v>
      </c>
      <c r="WLB29" s="170" t="s">
        <v>150</v>
      </c>
      <c r="WLC29" s="170">
        <v>2</v>
      </c>
      <c r="WLD29" s="170">
        <v>69.72</v>
      </c>
      <c r="WLE29" s="170">
        <f>ROUNDDOWN(WLD29*($I$10+1),2)</f>
        <v>352.08</v>
      </c>
      <c r="WLF29" s="170">
        <f>WLC29*WLE29</f>
        <v>704.16</v>
      </c>
      <c r="WLG29" s="170" t="s">
        <v>151</v>
      </c>
      <c r="WLH29" s="170" t="s">
        <v>152</v>
      </c>
      <c r="WLI29" s="170" t="s">
        <v>153</v>
      </c>
      <c r="WLJ29" s="170" t="s">
        <v>150</v>
      </c>
      <c r="WLK29" s="170">
        <v>2</v>
      </c>
      <c r="WLL29" s="170">
        <v>69.72</v>
      </c>
      <c r="WLM29" s="170">
        <f>ROUNDDOWN(WLL29*($I$10+1),2)</f>
        <v>352.08</v>
      </c>
      <c r="WLN29" s="170">
        <f>WLK29*WLM29</f>
        <v>704.16</v>
      </c>
      <c r="WLO29" s="170" t="s">
        <v>151</v>
      </c>
      <c r="WLP29" s="170" t="s">
        <v>152</v>
      </c>
      <c r="WLQ29" s="170" t="s">
        <v>153</v>
      </c>
      <c r="WLR29" s="170" t="s">
        <v>150</v>
      </c>
      <c r="WLS29" s="170">
        <v>2</v>
      </c>
      <c r="WLT29" s="170">
        <v>69.72</v>
      </c>
      <c r="WLU29" s="170">
        <f>ROUNDDOWN(WLT29*($I$10+1),2)</f>
        <v>352.08</v>
      </c>
      <c r="WLV29" s="170">
        <f>WLS29*WLU29</f>
        <v>704.16</v>
      </c>
      <c r="WLW29" s="170" t="s">
        <v>151</v>
      </c>
      <c r="WLX29" s="170" t="s">
        <v>152</v>
      </c>
      <c r="WLY29" s="170" t="s">
        <v>153</v>
      </c>
      <c r="WLZ29" s="170" t="s">
        <v>150</v>
      </c>
      <c r="WMA29" s="170">
        <v>2</v>
      </c>
      <c r="WMB29" s="170">
        <v>69.72</v>
      </c>
      <c r="WMC29" s="170">
        <f>ROUNDDOWN(WMB29*($I$10+1),2)</f>
        <v>352.08</v>
      </c>
      <c r="WMD29" s="170">
        <f>WMA29*WMC29</f>
        <v>704.16</v>
      </c>
      <c r="WME29" s="170" t="s">
        <v>151</v>
      </c>
      <c r="WMF29" s="170" t="s">
        <v>152</v>
      </c>
      <c r="WMG29" s="170" t="s">
        <v>153</v>
      </c>
      <c r="WMH29" s="170" t="s">
        <v>150</v>
      </c>
      <c r="WMI29" s="170">
        <v>2</v>
      </c>
      <c r="WMJ29" s="170">
        <v>69.72</v>
      </c>
      <c r="WMK29" s="170">
        <f>ROUNDDOWN(WMJ29*($I$10+1),2)</f>
        <v>352.08</v>
      </c>
      <c r="WML29" s="170">
        <f>WMI29*WMK29</f>
        <v>704.16</v>
      </c>
      <c r="WMM29" s="170" t="s">
        <v>151</v>
      </c>
      <c r="WMN29" s="170" t="s">
        <v>152</v>
      </c>
      <c r="WMO29" s="170" t="s">
        <v>153</v>
      </c>
      <c r="WMP29" s="170" t="s">
        <v>150</v>
      </c>
      <c r="WMQ29" s="170">
        <v>2</v>
      </c>
      <c r="WMR29" s="170">
        <v>69.72</v>
      </c>
      <c r="WMS29" s="170">
        <f>ROUNDDOWN(WMR29*($I$10+1),2)</f>
        <v>352.08</v>
      </c>
      <c r="WMT29" s="170">
        <f>WMQ29*WMS29</f>
        <v>704.16</v>
      </c>
      <c r="WMU29" s="170" t="s">
        <v>151</v>
      </c>
      <c r="WMV29" s="170" t="s">
        <v>152</v>
      </c>
      <c r="WMW29" s="170" t="s">
        <v>153</v>
      </c>
      <c r="WMX29" s="170" t="s">
        <v>150</v>
      </c>
      <c r="WMY29" s="170">
        <v>2</v>
      </c>
      <c r="WMZ29" s="170">
        <v>69.72</v>
      </c>
      <c r="WNA29" s="170">
        <f>ROUNDDOWN(WMZ29*($I$10+1),2)</f>
        <v>352.08</v>
      </c>
      <c r="WNB29" s="170">
        <f>WMY29*WNA29</f>
        <v>704.16</v>
      </c>
      <c r="WNC29" s="170" t="s">
        <v>151</v>
      </c>
      <c r="WND29" s="170" t="s">
        <v>152</v>
      </c>
      <c r="WNE29" s="170" t="s">
        <v>153</v>
      </c>
      <c r="WNF29" s="170" t="s">
        <v>150</v>
      </c>
      <c r="WNG29" s="170">
        <v>2</v>
      </c>
      <c r="WNH29" s="170">
        <v>69.72</v>
      </c>
      <c r="WNI29" s="170">
        <f>ROUNDDOWN(WNH29*($I$10+1),2)</f>
        <v>352.08</v>
      </c>
      <c r="WNJ29" s="170">
        <f>WNG29*WNI29</f>
        <v>704.16</v>
      </c>
      <c r="WNK29" s="170" t="s">
        <v>151</v>
      </c>
      <c r="WNL29" s="170" t="s">
        <v>152</v>
      </c>
      <c r="WNM29" s="170" t="s">
        <v>153</v>
      </c>
      <c r="WNN29" s="170" t="s">
        <v>150</v>
      </c>
      <c r="WNO29" s="170">
        <v>2</v>
      </c>
      <c r="WNP29" s="170">
        <v>69.72</v>
      </c>
      <c r="WNQ29" s="170">
        <f>ROUNDDOWN(WNP29*($I$10+1),2)</f>
        <v>352.08</v>
      </c>
      <c r="WNR29" s="170">
        <f>WNO29*WNQ29</f>
        <v>704.16</v>
      </c>
      <c r="WNS29" s="170" t="s">
        <v>151</v>
      </c>
      <c r="WNT29" s="170" t="s">
        <v>152</v>
      </c>
      <c r="WNU29" s="170" t="s">
        <v>153</v>
      </c>
      <c r="WNV29" s="170" t="s">
        <v>150</v>
      </c>
      <c r="WNW29" s="170">
        <v>2</v>
      </c>
      <c r="WNX29" s="170">
        <v>69.72</v>
      </c>
      <c r="WNY29" s="170">
        <f>ROUNDDOWN(WNX29*($I$10+1),2)</f>
        <v>352.08</v>
      </c>
      <c r="WNZ29" s="170">
        <f>WNW29*WNY29</f>
        <v>704.16</v>
      </c>
      <c r="WOA29" s="170" t="s">
        <v>151</v>
      </c>
      <c r="WOB29" s="170" t="s">
        <v>152</v>
      </c>
      <c r="WOC29" s="170" t="s">
        <v>153</v>
      </c>
      <c r="WOD29" s="170" t="s">
        <v>150</v>
      </c>
      <c r="WOE29" s="170">
        <v>2</v>
      </c>
      <c r="WOF29" s="170">
        <v>69.72</v>
      </c>
      <c r="WOG29" s="170">
        <f>ROUNDDOWN(WOF29*($I$10+1),2)</f>
        <v>352.08</v>
      </c>
      <c r="WOH29" s="170">
        <f>WOE29*WOG29</f>
        <v>704.16</v>
      </c>
      <c r="WOI29" s="170" t="s">
        <v>151</v>
      </c>
      <c r="WOJ29" s="170" t="s">
        <v>152</v>
      </c>
      <c r="WOK29" s="170" t="s">
        <v>153</v>
      </c>
      <c r="WOL29" s="170" t="s">
        <v>150</v>
      </c>
      <c r="WOM29" s="170">
        <v>2</v>
      </c>
      <c r="WON29" s="170">
        <v>69.72</v>
      </c>
      <c r="WOO29" s="170">
        <f>ROUNDDOWN(WON29*($I$10+1),2)</f>
        <v>352.08</v>
      </c>
      <c r="WOP29" s="170">
        <f>WOM29*WOO29</f>
        <v>704.16</v>
      </c>
      <c r="WOQ29" s="170" t="s">
        <v>151</v>
      </c>
      <c r="WOR29" s="170" t="s">
        <v>152</v>
      </c>
      <c r="WOS29" s="170" t="s">
        <v>153</v>
      </c>
      <c r="WOT29" s="170" t="s">
        <v>150</v>
      </c>
      <c r="WOU29" s="170">
        <v>2</v>
      </c>
      <c r="WOV29" s="170">
        <v>69.72</v>
      </c>
      <c r="WOW29" s="170">
        <f>ROUNDDOWN(WOV29*($I$10+1),2)</f>
        <v>352.08</v>
      </c>
      <c r="WOX29" s="170">
        <f>WOU29*WOW29</f>
        <v>704.16</v>
      </c>
      <c r="WOY29" s="170" t="s">
        <v>151</v>
      </c>
      <c r="WOZ29" s="170" t="s">
        <v>152</v>
      </c>
      <c r="WPA29" s="170" t="s">
        <v>153</v>
      </c>
      <c r="WPB29" s="170" t="s">
        <v>150</v>
      </c>
      <c r="WPC29" s="170">
        <v>2</v>
      </c>
      <c r="WPD29" s="170">
        <v>69.72</v>
      </c>
      <c r="WPE29" s="170">
        <f>ROUNDDOWN(WPD29*($I$10+1),2)</f>
        <v>352.08</v>
      </c>
      <c r="WPF29" s="170">
        <f>WPC29*WPE29</f>
        <v>704.16</v>
      </c>
      <c r="WPG29" s="170" t="s">
        <v>151</v>
      </c>
      <c r="WPH29" s="170" t="s">
        <v>152</v>
      </c>
      <c r="WPI29" s="170" t="s">
        <v>153</v>
      </c>
      <c r="WPJ29" s="170" t="s">
        <v>150</v>
      </c>
      <c r="WPK29" s="170">
        <v>2</v>
      </c>
      <c r="WPL29" s="170">
        <v>69.72</v>
      </c>
      <c r="WPM29" s="170">
        <f>ROUNDDOWN(WPL29*($I$10+1),2)</f>
        <v>352.08</v>
      </c>
      <c r="WPN29" s="170">
        <f>WPK29*WPM29</f>
        <v>704.16</v>
      </c>
      <c r="WPO29" s="170" t="s">
        <v>151</v>
      </c>
      <c r="WPP29" s="170" t="s">
        <v>152</v>
      </c>
      <c r="WPQ29" s="170" t="s">
        <v>153</v>
      </c>
      <c r="WPR29" s="170" t="s">
        <v>150</v>
      </c>
      <c r="WPS29" s="170">
        <v>2</v>
      </c>
      <c r="WPT29" s="170">
        <v>69.72</v>
      </c>
      <c r="WPU29" s="170">
        <f>ROUNDDOWN(WPT29*($I$10+1),2)</f>
        <v>352.08</v>
      </c>
      <c r="WPV29" s="170">
        <f>WPS29*WPU29</f>
        <v>704.16</v>
      </c>
      <c r="WPW29" s="170" t="s">
        <v>151</v>
      </c>
      <c r="WPX29" s="170" t="s">
        <v>152</v>
      </c>
      <c r="WPY29" s="170" t="s">
        <v>153</v>
      </c>
      <c r="WPZ29" s="170" t="s">
        <v>150</v>
      </c>
      <c r="WQA29" s="170">
        <v>2</v>
      </c>
      <c r="WQB29" s="170">
        <v>69.72</v>
      </c>
      <c r="WQC29" s="170">
        <f>ROUNDDOWN(WQB29*($I$10+1),2)</f>
        <v>352.08</v>
      </c>
      <c r="WQD29" s="170">
        <f>WQA29*WQC29</f>
        <v>704.16</v>
      </c>
      <c r="WQE29" s="170" t="s">
        <v>151</v>
      </c>
      <c r="WQF29" s="170" t="s">
        <v>152</v>
      </c>
      <c r="WQG29" s="170" t="s">
        <v>153</v>
      </c>
      <c r="WQH29" s="170" t="s">
        <v>150</v>
      </c>
      <c r="WQI29" s="170">
        <v>2</v>
      </c>
      <c r="WQJ29" s="170">
        <v>69.72</v>
      </c>
      <c r="WQK29" s="170">
        <f>ROUNDDOWN(WQJ29*($I$10+1),2)</f>
        <v>352.08</v>
      </c>
      <c r="WQL29" s="170">
        <f>WQI29*WQK29</f>
        <v>704.16</v>
      </c>
      <c r="WQM29" s="170" t="s">
        <v>151</v>
      </c>
      <c r="WQN29" s="170" t="s">
        <v>152</v>
      </c>
      <c r="WQO29" s="170" t="s">
        <v>153</v>
      </c>
      <c r="WQP29" s="170" t="s">
        <v>150</v>
      </c>
      <c r="WQQ29" s="170">
        <v>2</v>
      </c>
      <c r="WQR29" s="170">
        <v>69.72</v>
      </c>
      <c r="WQS29" s="170">
        <f>ROUNDDOWN(WQR29*($I$10+1),2)</f>
        <v>352.08</v>
      </c>
      <c r="WQT29" s="170">
        <f>WQQ29*WQS29</f>
        <v>704.16</v>
      </c>
      <c r="WQU29" s="170" t="s">
        <v>151</v>
      </c>
      <c r="WQV29" s="170" t="s">
        <v>152</v>
      </c>
      <c r="WQW29" s="170" t="s">
        <v>153</v>
      </c>
      <c r="WQX29" s="170" t="s">
        <v>150</v>
      </c>
      <c r="WQY29" s="170">
        <v>2</v>
      </c>
      <c r="WQZ29" s="170">
        <v>69.72</v>
      </c>
      <c r="WRA29" s="170">
        <f>ROUNDDOWN(WQZ29*($I$10+1),2)</f>
        <v>352.08</v>
      </c>
      <c r="WRB29" s="170">
        <f>WQY29*WRA29</f>
        <v>704.16</v>
      </c>
      <c r="WRC29" s="170" t="s">
        <v>151</v>
      </c>
      <c r="WRD29" s="170" t="s">
        <v>152</v>
      </c>
      <c r="WRE29" s="170" t="s">
        <v>153</v>
      </c>
      <c r="WRF29" s="170" t="s">
        <v>150</v>
      </c>
      <c r="WRG29" s="170">
        <v>2</v>
      </c>
      <c r="WRH29" s="170">
        <v>69.72</v>
      </c>
      <c r="WRI29" s="170">
        <f>ROUNDDOWN(WRH29*($I$10+1),2)</f>
        <v>352.08</v>
      </c>
      <c r="WRJ29" s="170">
        <f>WRG29*WRI29</f>
        <v>704.16</v>
      </c>
      <c r="WRK29" s="170" t="s">
        <v>151</v>
      </c>
      <c r="WRL29" s="170" t="s">
        <v>152</v>
      </c>
      <c r="WRM29" s="170" t="s">
        <v>153</v>
      </c>
      <c r="WRN29" s="170" t="s">
        <v>150</v>
      </c>
      <c r="WRO29" s="170">
        <v>2</v>
      </c>
      <c r="WRP29" s="170">
        <v>69.72</v>
      </c>
      <c r="WRQ29" s="170">
        <f>ROUNDDOWN(WRP29*($I$10+1),2)</f>
        <v>352.08</v>
      </c>
      <c r="WRR29" s="170">
        <f>WRO29*WRQ29</f>
        <v>704.16</v>
      </c>
      <c r="WRS29" s="170" t="s">
        <v>151</v>
      </c>
      <c r="WRT29" s="170" t="s">
        <v>152</v>
      </c>
      <c r="WRU29" s="170" t="s">
        <v>153</v>
      </c>
      <c r="WRV29" s="170" t="s">
        <v>150</v>
      </c>
      <c r="WRW29" s="170">
        <v>2</v>
      </c>
      <c r="WRX29" s="170">
        <v>69.72</v>
      </c>
      <c r="WRY29" s="170">
        <f>ROUNDDOWN(WRX29*($I$10+1),2)</f>
        <v>352.08</v>
      </c>
      <c r="WRZ29" s="170">
        <f>WRW29*WRY29</f>
        <v>704.16</v>
      </c>
      <c r="WSA29" s="170" t="s">
        <v>151</v>
      </c>
      <c r="WSB29" s="170" t="s">
        <v>152</v>
      </c>
      <c r="WSC29" s="170" t="s">
        <v>153</v>
      </c>
      <c r="WSD29" s="170" t="s">
        <v>150</v>
      </c>
      <c r="WSE29" s="170">
        <v>2</v>
      </c>
      <c r="WSF29" s="170">
        <v>69.72</v>
      </c>
      <c r="WSG29" s="170">
        <f>ROUNDDOWN(WSF29*($I$10+1),2)</f>
        <v>352.08</v>
      </c>
      <c r="WSH29" s="170">
        <f>WSE29*WSG29</f>
        <v>704.16</v>
      </c>
      <c r="WSI29" s="170" t="s">
        <v>151</v>
      </c>
      <c r="WSJ29" s="170" t="s">
        <v>152</v>
      </c>
      <c r="WSK29" s="170" t="s">
        <v>153</v>
      </c>
      <c r="WSL29" s="170" t="s">
        <v>150</v>
      </c>
      <c r="WSM29" s="170">
        <v>2</v>
      </c>
      <c r="WSN29" s="170">
        <v>69.72</v>
      </c>
      <c r="WSO29" s="170">
        <f>ROUNDDOWN(WSN29*($I$10+1),2)</f>
        <v>352.08</v>
      </c>
      <c r="WSP29" s="170">
        <f>WSM29*WSO29</f>
        <v>704.16</v>
      </c>
      <c r="WSQ29" s="170" t="s">
        <v>151</v>
      </c>
      <c r="WSR29" s="170" t="s">
        <v>152</v>
      </c>
      <c r="WSS29" s="170" t="s">
        <v>153</v>
      </c>
      <c r="WST29" s="170" t="s">
        <v>150</v>
      </c>
      <c r="WSU29" s="170">
        <v>2</v>
      </c>
      <c r="WSV29" s="170">
        <v>69.72</v>
      </c>
      <c r="WSW29" s="170">
        <f>ROUNDDOWN(WSV29*($I$10+1),2)</f>
        <v>352.08</v>
      </c>
      <c r="WSX29" s="170">
        <f>WSU29*WSW29</f>
        <v>704.16</v>
      </c>
      <c r="WSY29" s="170" t="s">
        <v>151</v>
      </c>
      <c r="WSZ29" s="170" t="s">
        <v>152</v>
      </c>
      <c r="WTA29" s="170" t="s">
        <v>153</v>
      </c>
      <c r="WTB29" s="170" t="s">
        <v>150</v>
      </c>
      <c r="WTC29" s="170">
        <v>2</v>
      </c>
      <c r="WTD29" s="170">
        <v>69.72</v>
      </c>
      <c r="WTE29" s="170">
        <f>ROUNDDOWN(WTD29*($I$10+1),2)</f>
        <v>352.08</v>
      </c>
      <c r="WTF29" s="170">
        <f>WTC29*WTE29</f>
        <v>704.16</v>
      </c>
      <c r="WTG29" s="170" t="s">
        <v>151</v>
      </c>
      <c r="WTH29" s="170" t="s">
        <v>152</v>
      </c>
      <c r="WTI29" s="170" t="s">
        <v>153</v>
      </c>
      <c r="WTJ29" s="170" t="s">
        <v>150</v>
      </c>
      <c r="WTK29" s="170">
        <v>2</v>
      </c>
      <c r="WTL29" s="170">
        <v>69.72</v>
      </c>
      <c r="WTM29" s="170">
        <f>ROUNDDOWN(WTL29*($I$10+1),2)</f>
        <v>352.08</v>
      </c>
      <c r="WTN29" s="170">
        <f>WTK29*WTM29</f>
        <v>704.16</v>
      </c>
      <c r="WTO29" s="170" t="s">
        <v>151</v>
      </c>
      <c r="WTP29" s="170" t="s">
        <v>152</v>
      </c>
      <c r="WTQ29" s="170" t="s">
        <v>153</v>
      </c>
      <c r="WTR29" s="170" t="s">
        <v>150</v>
      </c>
      <c r="WTS29" s="170">
        <v>2</v>
      </c>
      <c r="WTT29" s="170">
        <v>69.72</v>
      </c>
      <c r="WTU29" s="170">
        <f>ROUNDDOWN(WTT29*($I$10+1),2)</f>
        <v>352.08</v>
      </c>
      <c r="WTV29" s="170">
        <f>WTS29*WTU29</f>
        <v>704.16</v>
      </c>
      <c r="WTW29" s="170" t="s">
        <v>151</v>
      </c>
      <c r="WTX29" s="170" t="s">
        <v>152</v>
      </c>
      <c r="WTY29" s="170" t="s">
        <v>153</v>
      </c>
      <c r="WTZ29" s="170" t="s">
        <v>150</v>
      </c>
      <c r="WUA29" s="170">
        <v>2</v>
      </c>
      <c r="WUB29" s="170">
        <v>69.72</v>
      </c>
      <c r="WUC29" s="170">
        <f>ROUNDDOWN(WUB29*($I$10+1),2)</f>
        <v>352.08</v>
      </c>
      <c r="WUD29" s="170">
        <f>WUA29*WUC29</f>
        <v>704.16</v>
      </c>
      <c r="WUE29" s="170" t="s">
        <v>151</v>
      </c>
      <c r="WUF29" s="170" t="s">
        <v>152</v>
      </c>
      <c r="WUG29" s="170" t="s">
        <v>153</v>
      </c>
      <c r="WUH29" s="170" t="s">
        <v>150</v>
      </c>
      <c r="WUI29" s="170">
        <v>2</v>
      </c>
      <c r="WUJ29" s="170">
        <v>69.72</v>
      </c>
      <c r="WUK29" s="170">
        <f>ROUNDDOWN(WUJ29*($I$10+1),2)</f>
        <v>352.08</v>
      </c>
      <c r="WUL29" s="170">
        <f>WUI29*WUK29</f>
        <v>704.16</v>
      </c>
      <c r="WUM29" s="170" t="s">
        <v>151</v>
      </c>
      <c r="WUN29" s="170" t="s">
        <v>152</v>
      </c>
      <c r="WUO29" s="170" t="s">
        <v>153</v>
      </c>
      <c r="WUP29" s="170" t="s">
        <v>150</v>
      </c>
      <c r="WUQ29" s="170">
        <v>2</v>
      </c>
      <c r="WUR29" s="170">
        <v>69.72</v>
      </c>
      <c r="WUS29" s="170">
        <f>ROUNDDOWN(WUR29*($I$10+1),2)</f>
        <v>352.08</v>
      </c>
      <c r="WUT29" s="170">
        <f>WUQ29*WUS29</f>
        <v>704.16</v>
      </c>
      <c r="WUU29" s="170" t="s">
        <v>151</v>
      </c>
      <c r="WUV29" s="170" t="s">
        <v>152</v>
      </c>
      <c r="WUW29" s="170" t="s">
        <v>153</v>
      </c>
      <c r="WUX29" s="170" t="s">
        <v>150</v>
      </c>
      <c r="WUY29" s="170">
        <v>2</v>
      </c>
      <c r="WUZ29" s="170">
        <v>69.72</v>
      </c>
      <c r="WVA29" s="170">
        <f>ROUNDDOWN(WUZ29*($I$10+1),2)</f>
        <v>352.08</v>
      </c>
      <c r="WVB29" s="170">
        <f>WUY29*WVA29</f>
        <v>704.16</v>
      </c>
      <c r="WVC29" s="170" t="s">
        <v>151</v>
      </c>
      <c r="WVD29" s="170" t="s">
        <v>152</v>
      </c>
      <c r="WVE29" s="170" t="s">
        <v>153</v>
      </c>
      <c r="WVF29" s="170" t="s">
        <v>150</v>
      </c>
      <c r="WVG29" s="170">
        <v>2</v>
      </c>
      <c r="WVH29" s="170">
        <v>69.72</v>
      </c>
      <c r="WVI29" s="170">
        <f>ROUNDDOWN(WVH29*($I$10+1),2)</f>
        <v>352.08</v>
      </c>
      <c r="WVJ29" s="170">
        <f>WVG29*WVI29</f>
        <v>704.16</v>
      </c>
      <c r="WVK29" s="170" t="s">
        <v>151</v>
      </c>
      <c r="WVL29" s="170" t="s">
        <v>152</v>
      </c>
      <c r="WVM29" s="170" t="s">
        <v>153</v>
      </c>
      <c r="WVN29" s="170" t="s">
        <v>150</v>
      </c>
      <c r="WVO29" s="170">
        <v>2</v>
      </c>
      <c r="WVP29" s="170">
        <v>69.72</v>
      </c>
      <c r="WVQ29" s="170">
        <f>ROUNDDOWN(WVP29*($I$10+1),2)</f>
        <v>352.08</v>
      </c>
      <c r="WVR29" s="170">
        <f>WVO29*WVQ29</f>
        <v>704.16</v>
      </c>
      <c r="WVS29" s="170" t="s">
        <v>151</v>
      </c>
      <c r="WVT29" s="170" t="s">
        <v>152</v>
      </c>
      <c r="WVU29" s="170" t="s">
        <v>153</v>
      </c>
      <c r="WVV29" s="170" t="s">
        <v>150</v>
      </c>
      <c r="WVW29" s="170">
        <v>2</v>
      </c>
      <c r="WVX29" s="170">
        <v>69.72</v>
      </c>
      <c r="WVY29" s="170">
        <f>ROUNDDOWN(WVX29*($I$10+1),2)</f>
        <v>352.08</v>
      </c>
      <c r="WVZ29" s="170">
        <f>WVW29*WVY29</f>
        <v>704.16</v>
      </c>
      <c r="WWA29" s="170" t="s">
        <v>151</v>
      </c>
      <c r="WWB29" s="170" t="s">
        <v>152</v>
      </c>
      <c r="WWC29" s="170" t="s">
        <v>153</v>
      </c>
      <c r="WWD29" s="170" t="s">
        <v>150</v>
      </c>
      <c r="WWE29" s="170">
        <v>2</v>
      </c>
      <c r="WWF29" s="170">
        <v>69.72</v>
      </c>
      <c r="WWG29" s="170">
        <f>ROUNDDOWN(WWF29*($I$10+1),2)</f>
        <v>352.08</v>
      </c>
      <c r="WWH29" s="170">
        <f>WWE29*WWG29</f>
        <v>704.16</v>
      </c>
      <c r="WWI29" s="170" t="s">
        <v>151</v>
      </c>
      <c r="WWJ29" s="170" t="s">
        <v>152</v>
      </c>
      <c r="WWK29" s="170" t="s">
        <v>153</v>
      </c>
      <c r="WWL29" s="170" t="s">
        <v>150</v>
      </c>
      <c r="WWM29" s="170">
        <v>2</v>
      </c>
      <c r="WWN29" s="170">
        <v>69.72</v>
      </c>
      <c r="WWO29" s="170">
        <f>ROUNDDOWN(WWN29*($I$10+1),2)</f>
        <v>352.08</v>
      </c>
      <c r="WWP29" s="170">
        <f>WWM29*WWO29</f>
        <v>704.16</v>
      </c>
      <c r="WWQ29" s="170" t="s">
        <v>151</v>
      </c>
      <c r="WWR29" s="170" t="s">
        <v>152</v>
      </c>
      <c r="WWS29" s="170" t="s">
        <v>153</v>
      </c>
      <c r="WWT29" s="170" t="s">
        <v>150</v>
      </c>
      <c r="WWU29" s="170">
        <v>2</v>
      </c>
      <c r="WWV29" s="170">
        <v>69.72</v>
      </c>
      <c r="WWW29" s="170">
        <f>ROUNDDOWN(WWV29*($I$10+1),2)</f>
        <v>352.08</v>
      </c>
      <c r="WWX29" s="170">
        <f>WWU29*WWW29</f>
        <v>704.16</v>
      </c>
      <c r="WWY29" s="170" t="s">
        <v>151</v>
      </c>
      <c r="WWZ29" s="170" t="s">
        <v>152</v>
      </c>
      <c r="WXA29" s="170" t="s">
        <v>153</v>
      </c>
      <c r="WXB29" s="170" t="s">
        <v>150</v>
      </c>
      <c r="WXC29" s="170">
        <v>2</v>
      </c>
      <c r="WXD29" s="170">
        <v>69.72</v>
      </c>
      <c r="WXE29" s="170">
        <f>ROUNDDOWN(WXD29*($I$10+1),2)</f>
        <v>352.08</v>
      </c>
      <c r="WXF29" s="170">
        <f>WXC29*WXE29</f>
        <v>704.16</v>
      </c>
      <c r="WXG29" s="170" t="s">
        <v>151</v>
      </c>
      <c r="WXH29" s="170" t="s">
        <v>152</v>
      </c>
      <c r="WXI29" s="170" t="s">
        <v>153</v>
      </c>
      <c r="WXJ29" s="170" t="s">
        <v>150</v>
      </c>
      <c r="WXK29" s="170">
        <v>2</v>
      </c>
      <c r="WXL29" s="170">
        <v>69.72</v>
      </c>
      <c r="WXM29" s="170">
        <f>ROUNDDOWN(WXL29*($I$10+1),2)</f>
        <v>352.08</v>
      </c>
      <c r="WXN29" s="170">
        <f>WXK29*WXM29</f>
        <v>704.16</v>
      </c>
      <c r="WXO29" s="170" t="s">
        <v>151</v>
      </c>
      <c r="WXP29" s="170" t="s">
        <v>152</v>
      </c>
      <c r="WXQ29" s="170" t="s">
        <v>153</v>
      </c>
      <c r="WXR29" s="170" t="s">
        <v>150</v>
      </c>
      <c r="WXS29" s="170">
        <v>2</v>
      </c>
      <c r="WXT29" s="170">
        <v>69.72</v>
      </c>
      <c r="WXU29" s="170">
        <f>ROUNDDOWN(WXT29*($I$10+1),2)</f>
        <v>352.08</v>
      </c>
      <c r="WXV29" s="170">
        <f>WXS29*WXU29</f>
        <v>704.16</v>
      </c>
      <c r="WXW29" s="170" t="s">
        <v>151</v>
      </c>
      <c r="WXX29" s="170" t="s">
        <v>152</v>
      </c>
      <c r="WXY29" s="170" t="s">
        <v>153</v>
      </c>
      <c r="WXZ29" s="170" t="s">
        <v>150</v>
      </c>
      <c r="WYA29" s="170">
        <v>2</v>
      </c>
      <c r="WYB29" s="170">
        <v>69.72</v>
      </c>
      <c r="WYC29" s="170">
        <f>ROUNDDOWN(WYB29*($I$10+1),2)</f>
        <v>352.08</v>
      </c>
      <c r="WYD29" s="170">
        <f>WYA29*WYC29</f>
        <v>704.16</v>
      </c>
      <c r="WYE29" s="170" t="s">
        <v>151</v>
      </c>
      <c r="WYF29" s="170" t="s">
        <v>152</v>
      </c>
      <c r="WYG29" s="170" t="s">
        <v>153</v>
      </c>
      <c r="WYH29" s="170" t="s">
        <v>150</v>
      </c>
      <c r="WYI29" s="170">
        <v>2</v>
      </c>
      <c r="WYJ29" s="170">
        <v>69.72</v>
      </c>
      <c r="WYK29" s="170">
        <f>ROUNDDOWN(WYJ29*($I$10+1),2)</f>
        <v>352.08</v>
      </c>
      <c r="WYL29" s="170">
        <f>WYI29*WYK29</f>
        <v>704.16</v>
      </c>
      <c r="WYM29" s="170" t="s">
        <v>151</v>
      </c>
      <c r="WYN29" s="170" t="s">
        <v>152</v>
      </c>
      <c r="WYO29" s="170" t="s">
        <v>153</v>
      </c>
      <c r="WYP29" s="170" t="s">
        <v>150</v>
      </c>
      <c r="WYQ29" s="170">
        <v>2</v>
      </c>
      <c r="WYR29" s="170">
        <v>69.72</v>
      </c>
      <c r="WYS29" s="170">
        <f>ROUNDDOWN(WYR29*($I$10+1),2)</f>
        <v>352.08</v>
      </c>
      <c r="WYT29" s="170">
        <f>WYQ29*WYS29</f>
        <v>704.16</v>
      </c>
      <c r="WYU29" s="170" t="s">
        <v>151</v>
      </c>
      <c r="WYV29" s="170" t="s">
        <v>152</v>
      </c>
      <c r="WYW29" s="170" t="s">
        <v>153</v>
      </c>
      <c r="WYX29" s="170" t="s">
        <v>150</v>
      </c>
      <c r="WYY29" s="170">
        <v>2</v>
      </c>
      <c r="WYZ29" s="170">
        <v>69.72</v>
      </c>
      <c r="WZA29" s="170">
        <f>ROUNDDOWN(WYZ29*($I$10+1),2)</f>
        <v>352.08</v>
      </c>
      <c r="WZB29" s="170">
        <f>WYY29*WZA29</f>
        <v>704.16</v>
      </c>
      <c r="WZC29" s="170" t="s">
        <v>151</v>
      </c>
      <c r="WZD29" s="170" t="s">
        <v>152</v>
      </c>
      <c r="WZE29" s="170" t="s">
        <v>153</v>
      </c>
      <c r="WZF29" s="170" t="s">
        <v>150</v>
      </c>
      <c r="WZG29" s="170">
        <v>2</v>
      </c>
      <c r="WZH29" s="170">
        <v>69.72</v>
      </c>
      <c r="WZI29" s="170">
        <f>ROUNDDOWN(WZH29*($I$10+1),2)</f>
        <v>352.08</v>
      </c>
      <c r="WZJ29" s="170">
        <f>WZG29*WZI29</f>
        <v>704.16</v>
      </c>
      <c r="WZK29" s="170" t="s">
        <v>151</v>
      </c>
      <c r="WZL29" s="170" t="s">
        <v>152</v>
      </c>
      <c r="WZM29" s="170" t="s">
        <v>153</v>
      </c>
      <c r="WZN29" s="170" t="s">
        <v>150</v>
      </c>
      <c r="WZO29" s="170">
        <v>2</v>
      </c>
      <c r="WZP29" s="170">
        <v>69.72</v>
      </c>
      <c r="WZQ29" s="170">
        <f>ROUNDDOWN(WZP29*($I$10+1),2)</f>
        <v>352.08</v>
      </c>
      <c r="WZR29" s="170">
        <f>WZO29*WZQ29</f>
        <v>704.16</v>
      </c>
      <c r="WZS29" s="170" t="s">
        <v>151</v>
      </c>
      <c r="WZT29" s="170" t="s">
        <v>152</v>
      </c>
      <c r="WZU29" s="170" t="s">
        <v>153</v>
      </c>
      <c r="WZV29" s="170" t="s">
        <v>150</v>
      </c>
      <c r="WZW29" s="170">
        <v>2</v>
      </c>
      <c r="WZX29" s="170">
        <v>69.72</v>
      </c>
      <c r="WZY29" s="170">
        <f>ROUNDDOWN(WZX29*($I$10+1),2)</f>
        <v>352.08</v>
      </c>
      <c r="WZZ29" s="170">
        <f>WZW29*WZY29</f>
        <v>704.16</v>
      </c>
      <c r="XAA29" s="170" t="s">
        <v>151</v>
      </c>
      <c r="XAB29" s="170" t="s">
        <v>152</v>
      </c>
      <c r="XAC29" s="170" t="s">
        <v>153</v>
      </c>
      <c r="XAD29" s="170" t="s">
        <v>150</v>
      </c>
      <c r="XAE29" s="170">
        <v>2</v>
      </c>
      <c r="XAF29" s="170">
        <v>69.72</v>
      </c>
      <c r="XAG29" s="170">
        <f>ROUNDDOWN(XAF29*($I$10+1),2)</f>
        <v>352.08</v>
      </c>
      <c r="XAH29" s="170">
        <f>XAE29*XAG29</f>
        <v>704.16</v>
      </c>
      <c r="XAI29" s="170" t="s">
        <v>151</v>
      </c>
      <c r="XAJ29" s="170" t="s">
        <v>152</v>
      </c>
      <c r="XAK29" s="170" t="s">
        <v>153</v>
      </c>
      <c r="XAL29" s="170" t="s">
        <v>150</v>
      </c>
      <c r="XAM29" s="170">
        <v>2</v>
      </c>
      <c r="XAN29" s="170">
        <v>69.72</v>
      </c>
      <c r="XAO29" s="170">
        <f>ROUNDDOWN(XAN29*($I$10+1),2)</f>
        <v>352.08</v>
      </c>
      <c r="XAP29" s="170">
        <f>XAM29*XAO29</f>
        <v>704.16</v>
      </c>
      <c r="XAQ29" s="170" t="s">
        <v>151</v>
      </c>
      <c r="XAR29" s="170" t="s">
        <v>152</v>
      </c>
      <c r="XAS29" s="170" t="s">
        <v>153</v>
      </c>
      <c r="XAT29" s="170" t="s">
        <v>150</v>
      </c>
      <c r="XAU29" s="170">
        <v>2</v>
      </c>
      <c r="XAV29" s="170">
        <v>69.72</v>
      </c>
      <c r="XAW29" s="170">
        <f>ROUNDDOWN(XAV29*($I$10+1),2)</f>
        <v>352.08</v>
      </c>
      <c r="XAX29" s="170">
        <f>XAU29*XAW29</f>
        <v>704.16</v>
      </c>
      <c r="XAY29" s="170" t="s">
        <v>151</v>
      </c>
      <c r="XAZ29" s="170" t="s">
        <v>152</v>
      </c>
      <c r="XBA29" s="170" t="s">
        <v>153</v>
      </c>
      <c r="XBB29" s="170" t="s">
        <v>150</v>
      </c>
      <c r="XBC29" s="170">
        <v>2</v>
      </c>
      <c r="XBD29" s="170">
        <v>69.72</v>
      </c>
      <c r="XBE29" s="170">
        <f>ROUNDDOWN(XBD29*($I$10+1),2)</f>
        <v>352.08</v>
      </c>
      <c r="XBF29" s="170">
        <f>XBC29*XBE29</f>
        <v>704.16</v>
      </c>
      <c r="XBG29" s="170" t="s">
        <v>151</v>
      </c>
      <c r="XBH29" s="170" t="s">
        <v>152</v>
      </c>
      <c r="XBI29" s="170" t="s">
        <v>153</v>
      </c>
      <c r="XBJ29" s="170" t="s">
        <v>150</v>
      </c>
      <c r="XBK29" s="170">
        <v>2</v>
      </c>
      <c r="XBL29" s="170">
        <v>69.72</v>
      </c>
      <c r="XBM29" s="170">
        <f>ROUNDDOWN(XBL29*($I$10+1),2)</f>
        <v>352.08</v>
      </c>
      <c r="XBN29" s="170">
        <f>XBK29*XBM29</f>
        <v>704.16</v>
      </c>
      <c r="XBO29" s="170" t="s">
        <v>151</v>
      </c>
      <c r="XBP29" s="170" t="s">
        <v>152</v>
      </c>
      <c r="XBQ29" s="170" t="s">
        <v>153</v>
      </c>
      <c r="XBR29" s="170" t="s">
        <v>150</v>
      </c>
      <c r="XBS29" s="170">
        <v>2</v>
      </c>
      <c r="XBT29" s="170">
        <v>69.72</v>
      </c>
      <c r="XBU29" s="170">
        <f>ROUNDDOWN(XBT29*($I$10+1),2)</f>
        <v>352.08</v>
      </c>
      <c r="XBV29" s="170">
        <f>XBS29*XBU29</f>
        <v>704.16</v>
      </c>
      <c r="XBW29" s="170" t="s">
        <v>151</v>
      </c>
      <c r="XBX29" s="170" t="s">
        <v>152</v>
      </c>
      <c r="XBY29" s="170" t="s">
        <v>153</v>
      </c>
      <c r="XBZ29" s="170" t="s">
        <v>150</v>
      </c>
      <c r="XCA29" s="170">
        <v>2</v>
      </c>
      <c r="XCB29" s="170">
        <v>69.72</v>
      </c>
      <c r="XCC29" s="170">
        <f>ROUNDDOWN(XCB29*($I$10+1),2)</f>
        <v>352.08</v>
      </c>
      <c r="XCD29" s="170">
        <f>XCA29*XCC29</f>
        <v>704.16</v>
      </c>
      <c r="XCE29" s="170" t="s">
        <v>151</v>
      </c>
      <c r="XCF29" s="170" t="s">
        <v>152</v>
      </c>
      <c r="XCG29" s="170" t="s">
        <v>153</v>
      </c>
      <c r="XCH29" s="170" t="s">
        <v>150</v>
      </c>
      <c r="XCI29" s="170">
        <v>2</v>
      </c>
      <c r="XCJ29" s="170">
        <v>69.72</v>
      </c>
      <c r="XCK29" s="170">
        <f>ROUNDDOWN(XCJ29*($I$10+1),2)</f>
        <v>352.08</v>
      </c>
      <c r="XCL29" s="170">
        <f>XCI29*XCK29</f>
        <v>704.16</v>
      </c>
      <c r="XCM29" s="170" t="s">
        <v>151</v>
      </c>
      <c r="XCN29" s="170" t="s">
        <v>152</v>
      </c>
      <c r="XCO29" s="170" t="s">
        <v>153</v>
      </c>
      <c r="XCP29" s="170" t="s">
        <v>150</v>
      </c>
      <c r="XCQ29" s="170">
        <v>2</v>
      </c>
      <c r="XCR29" s="170">
        <v>69.72</v>
      </c>
      <c r="XCS29" s="170">
        <f>ROUNDDOWN(XCR29*($I$10+1),2)</f>
        <v>352.08</v>
      </c>
      <c r="XCT29" s="170">
        <f>XCQ29*XCS29</f>
        <v>704.16</v>
      </c>
      <c r="XCU29" s="170" t="s">
        <v>151</v>
      </c>
      <c r="XCV29" s="170" t="s">
        <v>152</v>
      </c>
      <c r="XCW29" s="170" t="s">
        <v>153</v>
      </c>
      <c r="XCX29" s="170" t="s">
        <v>150</v>
      </c>
      <c r="XCY29" s="170">
        <v>2</v>
      </c>
      <c r="XCZ29" s="170">
        <v>69.72</v>
      </c>
      <c r="XDA29" s="170">
        <f>ROUNDDOWN(XCZ29*($I$10+1),2)</f>
        <v>352.08</v>
      </c>
      <c r="XDB29" s="170">
        <f>XCY29*XDA29</f>
        <v>704.16</v>
      </c>
      <c r="XDC29" s="170" t="s">
        <v>151</v>
      </c>
      <c r="XDD29" s="170" t="s">
        <v>152</v>
      </c>
      <c r="XDE29" s="170" t="s">
        <v>153</v>
      </c>
      <c r="XDF29" s="170" t="s">
        <v>150</v>
      </c>
      <c r="XDG29" s="170">
        <v>2</v>
      </c>
      <c r="XDH29" s="170">
        <v>69.72</v>
      </c>
      <c r="XDI29" s="170">
        <f>ROUNDDOWN(XDH29*($I$10+1),2)</f>
        <v>352.08</v>
      </c>
      <c r="XDJ29" s="170">
        <f>XDG29*XDI29</f>
        <v>704.16</v>
      </c>
      <c r="XDK29" s="170" t="s">
        <v>151</v>
      </c>
      <c r="XDL29" s="170" t="s">
        <v>152</v>
      </c>
      <c r="XDM29" s="170" t="s">
        <v>153</v>
      </c>
      <c r="XDN29" s="170" t="s">
        <v>150</v>
      </c>
      <c r="XDO29" s="170">
        <v>2</v>
      </c>
      <c r="XDP29" s="170">
        <v>69.72</v>
      </c>
      <c r="XDQ29" s="170">
        <f>ROUNDDOWN(XDP29*($I$10+1),2)</f>
        <v>352.08</v>
      </c>
      <c r="XDR29" s="170">
        <f>XDO29*XDQ29</f>
        <v>704.16</v>
      </c>
      <c r="XDS29" s="170" t="s">
        <v>151</v>
      </c>
      <c r="XDT29" s="170" t="s">
        <v>152</v>
      </c>
      <c r="XDU29" s="170" t="s">
        <v>153</v>
      </c>
      <c r="XDV29" s="170" t="s">
        <v>150</v>
      </c>
      <c r="XDW29" s="170">
        <v>2</v>
      </c>
      <c r="XDX29" s="170">
        <v>69.72</v>
      </c>
      <c r="XDY29" s="170">
        <f>ROUNDDOWN(XDX29*($I$10+1),2)</f>
        <v>352.08</v>
      </c>
      <c r="XDZ29" s="170">
        <f>XDW29*XDY29</f>
        <v>704.16</v>
      </c>
      <c r="XEA29" s="170" t="s">
        <v>151</v>
      </c>
      <c r="XEB29" s="170" t="s">
        <v>152</v>
      </c>
      <c r="XEC29" s="170" t="s">
        <v>153</v>
      </c>
      <c r="XED29" s="170" t="s">
        <v>150</v>
      </c>
      <c r="XEE29" s="170">
        <v>2</v>
      </c>
      <c r="XEF29" s="170">
        <v>69.72</v>
      </c>
      <c r="XEG29" s="170">
        <f>ROUNDDOWN(XEF29*($I$10+1),2)</f>
        <v>352.08</v>
      </c>
      <c r="XEH29" s="170">
        <f>XEE29*XEG29</f>
        <v>704.16</v>
      </c>
      <c r="XEI29" s="170" t="s">
        <v>151</v>
      </c>
      <c r="XEJ29" s="170" t="s">
        <v>152</v>
      </c>
      <c r="XEK29" s="170" t="s">
        <v>153</v>
      </c>
      <c r="XEL29" s="170" t="s">
        <v>150</v>
      </c>
      <c r="XEM29" s="170">
        <v>2</v>
      </c>
      <c r="XEN29" s="170">
        <v>69.72</v>
      </c>
      <c r="XEO29" s="170">
        <f>ROUNDDOWN(XEN29*($I$10+1),2)</f>
        <v>352.08</v>
      </c>
      <c r="XEP29" s="170">
        <f>XEM29*XEO29</f>
        <v>704.16</v>
      </c>
      <c r="XEQ29" s="170" t="s">
        <v>151</v>
      </c>
      <c r="XER29" s="170" t="s">
        <v>152</v>
      </c>
      <c r="XES29" s="170" t="s">
        <v>153</v>
      </c>
      <c r="XET29" s="170" t="s">
        <v>150</v>
      </c>
      <c r="XEU29" s="170">
        <v>2</v>
      </c>
      <c r="XEV29" s="170">
        <v>69.72</v>
      </c>
      <c r="XEW29" s="170">
        <f>ROUNDDOWN(XEV29*($I$10+1),2)</f>
        <v>352.08</v>
      </c>
      <c r="XEX29" s="170">
        <f>XEU29*XEW29</f>
        <v>704.16</v>
      </c>
    </row>
    <row r="30" spans="1:16378" ht="31.5">
      <c r="A30" s="9" t="s">
        <v>154</v>
      </c>
      <c r="B30" s="10">
        <v>97661</v>
      </c>
      <c r="C30" s="9" t="s">
        <v>25</v>
      </c>
      <c r="D30" s="51" t="s">
        <v>20</v>
      </c>
      <c r="E30" s="9" t="s">
        <v>19</v>
      </c>
      <c r="F30" s="11">
        <f>4500</f>
        <v>4500</v>
      </c>
      <c r="G30" s="159">
        <v>0.34400000000000003</v>
      </c>
      <c r="H30" s="16">
        <f t="shared" si="1"/>
        <v>1548.0000000000002</v>
      </c>
      <c r="I30" s="16">
        <v>0.12</v>
      </c>
      <c r="J30" s="16">
        <f t="shared" si="6"/>
        <v>540</v>
      </c>
      <c r="K30" s="16">
        <f t="shared" si="10"/>
        <v>1986.82200773369</v>
      </c>
      <c r="L30" s="16">
        <f t="shared" si="7"/>
        <v>652.99962508677174</v>
      </c>
      <c r="M30" s="16">
        <f t="shared" si="8"/>
        <v>2639.8216328204617</v>
      </c>
      <c r="N30" s="13"/>
      <c r="O30" s="247">
        <f t="shared" si="9"/>
        <v>7.6568495095812809E-4</v>
      </c>
    </row>
    <row r="31" spans="1:16378" ht="31.5">
      <c r="A31" s="9" t="s">
        <v>155</v>
      </c>
      <c r="B31" s="9" t="s">
        <v>238</v>
      </c>
      <c r="C31" s="10" t="s">
        <v>151</v>
      </c>
      <c r="D31" s="51" t="s">
        <v>21</v>
      </c>
      <c r="E31" s="9" t="s">
        <v>32</v>
      </c>
      <c r="F31" s="11">
        <v>45</v>
      </c>
      <c r="G31" s="159">
        <v>38.527999999999999</v>
      </c>
      <c r="H31" s="16">
        <f t="shared" si="1"/>
        <v>1733.76</v>
      </c>
      <c r="I31" s="16">
        <v>8.3000000000000007</v>
      </c>
      <c r="J31" s="16">
        <f t="shared" si="6"/>
        <v>373.50000000000006</v>
      </c>
      <c r="K31" s="16">
        <f t="shared" si="10"/>
        <v>2225.2406486617324</v>
      </c>
      <c r="L31" s="16">
        <f t="shared" si="7"/>
        <v>451.65807401835053</v>
      </c>
      <c r="M31" s="16">
        <f t="shared" si="8"/>
        <v>2676.8987226800828</v>
      </c>
      <c r="N31" s="13"/>
      <c r="O31" s="247">
        <f t="shared" si="9"/>
        <v>7.764392266932285E-4</v>
      </c>
    </row>
    <row r="32" spans="1:16378" ht="31.5">
      <c r="A32" s="9" t="s">
        <v>235</v>
      </c>
      <c r="B32" s="9">
        <v>10033</v>
      </c>
      <c r="C32" s="9" t="s">
        <v>148</v>
      </c>
      <c r="D32" s="51" t="s">
        <v>236</v>
      </c>
      <c r="E32" s="9" t="s">
        <v>237</v>
      </c>
      <c r="F32" s="11">
        <v>150</v>
      </c>
      <c r="G32" s="159">
        <v>47.3</v>
      </c>
      <c r="H32" s="16">
        <f t="shared" si="1"/>
        <v>7095</v>
      </c>
      <c r="I32" s="16">
        <v>15</v>
      </c>
      <c r="J32" s="16">
        <f t="shared" si="6"/>
        <v>2250</v>
      </c>
      <c r="K32" s="16">
        <f t="shared" si="10"/>
        <v>9106.2675354460771</v>
      </c>
      <c r="L32" s="16">
        <f t="shared" si="7"/>
        <v>2720.8317711948821</v>
      </c>
      <c r="M32" s="16">
        <f t="shared" si="8"/>
        <v>11827.099306640959</v>
      </c>
      <c r="N32" s="13"/>
      <c r="O32" s="247">
        <f t="shared" si="9"/>
        <v>3.4304711500173523E-3</v>
      </c>
    </row>
    <row r="33" spans="1:15" s="173" customFormat="1">
      <c r="A33" s="83" t="s">
        <v>39</v>
      </c>
      <c r="B33" s="157"/>
      <c r="C33" s="157"/>
      <c r="D33" s="50" t="s">
        <v>112</v>
      </c>
      <c r="E33" s="157"/>
      <c r="F33" s="158"/>
      <c r="G33" s="308"/>
      <c r="H33" s="15"/>
      <c r="I33" s="15"/>
      <c r="J33" s="15"/>
      <c r="K33" s="16">
        <f t="shared" si="10"/>
        <v>0</v>
      </c>
      <c r="L33" s="15"/>
      <c r="M33" s="15"/>
      <c r="N33" s="311">
        <f>SUM(M34)</f>
        <v>1328.4371324147028</v>
      </c>
      <c r="O33" s="248">
        <f>+N33/$N$208</f>
        <v>3.8531554857255273E-4</v>
      </c>
    </row>
    <row r="34" spans="1:15" ht="31.5">
      <c r="A34" s="9" t="s">
        <v>40</v>
      </c>
      <c r="B34" s="10">
        <v>93188</v>
      </c>
      <c r="C34" s="9" t="s">
        <v>25</v>
      </c>
      <c r="D34" s="51" t="s">
        <v>159</v>
      </c>
      <c r="E34" s="9" t="s">
        <v>19</v>
      </c>
      <c r="F34" s="11">
        <v>12</v>
      </c>
      <c r="G34" s="159">
        <v>26.66</v>
      </c>
      <c r="H34" s="16">
        <f t="shared" si="1"/>
        <v>319.92</v>
      </c>
      <c r="I34" s="16">
        <v>63.25</v>
      </c>
      <c r="J34" s="16">
        <f>+I34*F34</f>
        <v>759</v>
      </c>
      <c r="K34" s="16">
        <f>+H34+H34*$K$4</f>
        <v>410.60988159829589</v>
      </c>
      <c r="L34" s="16">
        <f>+J34*$L$4+J34</f>
        <v>917.82725081640694</v>
      </c>
      <c r="M34" s="16">
        <f>+L34+K34</f>
        <v>1328.4371324147028</v>
      </c>
      <c r="N34" s="13"/>
      <c r="O34" s="247">
        <f>+M34/$N$208</f>
        <v>3.8531554857255273E-4</v>
      </c>
    </row>
    <row r="35" spans="1:15">
      <c r="A35" s="83" t="s">
        <v>41</v>
      </c>
      <c r="B35" s="6"/>
      <c r="C35" s="6"/>
      <c r="D35" s="50" t="s">
        <v>42</v>
      </c>
      <c r="E35" s="6"/>
      <c r="F35" s="7"/>
      <c r="G35" s="258"/>
      <c r="H35" s="20"/>
      <c r="I35" s="19"/>
      <c r="J35" s="20"/>
      <c r="K35" s="20"/>
      <c r="L35" s="20"/>
      <c r="M35" s="20"/>
      <c r="N35" s="8">
        <f>SUM(M36:M38)</f>
        <v>40723.004870992983</v>
      </c>
      <c r="O35" s="248">
        <f>+N35/$N$208</f>
        <v>1.1811779856580386E-2</v>
      </c>
    </row>
    <row r="36" spans="1:15" ht="78.75">
      <c r="A36" s="9" t="s">
        <v>43</v>
      </c>
      <c r="B36" s="10">
        <v>89168</v>
      </c>
      <c r="C36" s="9" t="s">
        <v>25</v>
      </c>
      <c r="D36" s="51" t="s">
        <v>44</v>
      </c>
      <c r="E36" s="9" t="s">
        <v>30</v>
      </c>
      <c r="F36" s="11">
        <f>-(2*31*2.7)+340.55</f>
        <v>173.15</v>
      </c>
      <c r="G36" s="159">
        <v>45</v>
      </c>
      <c r="H36" s="16">
        <f t="shared" si="1"/>
        <v>7791.75</v>
      </c>
      <c r="I36" s="16">
        <v>51</v>
      </c>
      <c r="J36" s="16">
        <f>+I36*F36</f>
        <v>8830.65</v>
      </c>
      <c r="K36" s="16">
        <f>+H36+H36*$K$4</f>
        <v>10000.529960438616</v>
      </c>
      <c r="L36" s="16">
        <f>+J36*$L$4+J36</f>
        <v>10678.539146800927</v>
      </c>
      <c r="M36" s="16">
        <f>+L36+K36</f>
        <v>20679.069107239542</v>
      </c>
      <c r="N36" s="13"/>
      <c r="O36" s="247">
        <f>+M36/$N$208</f>
        <v>5.9980007051913279E-3</v>
      </c>
    </row>
    <row r="37" spans="1:15" ht="78.75">
      <c r="A37" s="9" t="s">
        <v>45</v>
      </c>
      <c r="B37" s="10">
        <v>87905</v>
      </c>
      <c r="C37" s="9" t="s">
        <v>25</v>
      </c>
      <c r="D37" s="52" t="s">
        <v>180</v>
      </c>
      <c r="E37" s="9" t="s">
        <v>30</v>
      </c>
      <c r="F37" s="11">
        <f>+F36*2</f>
        <v>346.3</v>
      </c>
      <c r="G37" s="159">
        <v>5.26</v>
      </c>
      <c r="H37" s="16">
        <f t="shared" si="1"/>
        <v>1821.538</v>
      </c>
      <c r="I37" s="16">
        <v>3.26</v>
      </c>
      <c r="J37" s="16">
        <f t="shared" ref="J37:J38" si="11">+I37*F37</f>
        <v>1128.9379999999999</v>
      </c>
      <c r="K37" s="16">
        <f t="shared" ref="K37:K38" si="12">+H37+H37*$K$4</f>
        <v>2337.9016707514274</v>
      </c>
      <c r="L37" s="16">
        <f t="shared" ref="L37:L38" si="13">+J37*$L$4+J37</f>
        <v>1365.1779458263145</v>
      </c>
      <c r="M37" s="16">
        <f t="shared" ref="M37:M38" si="14">+L37+K37</f>
        <v>3703.0796165777419</v>
      </c>
      <c r="N37" s="13"/>
      <c r="O37" s="247">
        <f>+M37/$N$208</f>
        <v>1.0740848167017849E-3</v>
      </c>
    </row>
    <row r="38" spans="1:15" ht="63">
      <c r="A38" s="9" t="s">
        <v>46</v>
      </c>
      <c r="B38" s="10">
        <v>87530</v>
      </c>
      <c r="C38" s="9" t="s">
        <v>25</v>
      </c>
      <c r="D38" s="51" t="s">
        <v>113</v>
      </c>
      <c r="E38" s="9" t="s">
        <v>30</v>
      </c>
      <c r="F38" s="11">
        <f>+F37</f>
        <v>346.3</v>
      </c>
      <c r="G38" s="159">
        <v>17.62</v>
      </c>
      <c r="H38" s="16">
        <f t="shared" si="1"/>
        <v>6101.8060000000005</v>
      </c>
      <c r="I38" s="16">
        <v>20.32</v>
      </c>
      <c r="J38" s="16">
        <f t="shared" si="11"/>
        <v>7036.8160000000007</v>
      </c>
      <c r="K38" s="16">
        <f t="shared" si="12"/>
        <v>7831.526129019041</v>
      </c>
      <c r="L38" s="16">
        <f t="shared" si="13"/>
        <v>8509.330018156661</v>
      </c>
      <c r="M38" s="16">
        <f t="shared" si="14"/>
        <v>16340.856147175702</v>
      </c>
      <c r="N38" s="13"/>
      <c r="O38" s="247">
        <f>+M38/$N$208</f>
        <v>4.7396943346872744E-3</v>
      </c>
    </row>
    <row r="39" spans="1:15" s="173" customFormat="1">
      <c r="A39" s="83">
        <v>5</v>
      </c>
      <c r="B39" s="6"/>
      <c r="C39" s="6"/>
      <c r="D39" s="50" t="s">
        <v>114</v>
      </c>
      <c r="E39" s="6"/>
      <c r="F39" s="7"/>
      <c r="G39" s="258"/>
      <c r="H39" s="19"/>
      <c r="I39" s="19"/>
      <c r="J39" s="19"/>
      <c r="K39" s="19"/>
      <c r="L39" s="19"/>
      <c r="M39" s="19"/>
      <c r="N39" s="8">
        <f>SUM(M40:M62)</f>
        <v>1906330.4565299</v>
      </c>
      <c r="O39" s="248">
        <f>+N39/$N$208</f>
        <v>0.55293453314061669</v>
      </c>
    </row>
    <row r="40" spans="1:15" s="174" customFormat="1">
      <c r="A40" s="45" t="s">
        <v>239</v>
      </c>
      <c r="B40" s="46"/>
      <c r="C40" s="45"/>
      <c r="D40" s="53" t="s">
        <v>172</v>
      </c>
      <c r="E40" s="45"/>
      <c r="F40" s="47"/>
      <c r="G40" s="309"/>
      <c r="H40" s="309"/>
      <c r="I40" s="48"/>
      <c r="J40" s="309"/>
      <c r="K40" s="309"/>
      <c r="L40" s="309"/>
      <c r="M40" s="309"/>
      <c r="N40" s="49"/>
      <c r="O40" s="247">
        <f t="shared" ref="O40:O52" si="15">+M40/$N$208</f>
        <v>0</v>
      </c>
    </row>
    <row r="41" spans="1:15">
      <c r="A41" s="9" t="s">
        <v>240</v>
      </c>
      <c r="B41" s="10"/>
      <c r="C41" s="9"/>
      <c r="D41" s="51" t="s">
        <v>284</v>
      </c>
      <c r="E41" s="13"/>
      <c r="F41" s="16"/>
      <c r="G41" s="159"/>
      <c r="H41" s="309"/>
      <c r="I41" s="16"/>
      <c r="J41" s="309"/>
      <c r="K41" s="309"/>
      <c r="L41" s="309"/>
      <c r="M41" s="309"/>
      <c r="N41" s="13"/>
      <c r="O41" s="247">
        <f t="shared" si="15"/>
        <v>0</v>
      </c>
    </row>
    <row r="42" spans="1:15">
      <c r="A42" s="9" t="s">
        <v>285</v>
      </c>
      <c r="B42" s="10" t="s">
        <v>282</v>
      </c>
      <c r="C42" s="9"/>
      <c r="D42" s="51" t="s">
        <v>473</v>
      </c>
      <c r="E42" s="9" t="s">
        <v>30</v>
      </c>
      <c r="F42" s="11">
        <v>2479</v>
      </c>
      <c r="G42" s="159">
        <v>44.539400000000001</v>
      </c>
      <c r="H42" s="16">
        <f t="shared" si="1"/>
        <v>110413.17260000001</v>
      </c>
      <c r="I42" s="16"/>
      <c r="J42" s="16">
        <f t="shared" ref="J42:J62" si="16">+I42*F42</f>
        <v>0</v>
      </c>
      <c r="K42" s="16">
        <f t="shared" ref="K42:K62" si="17">+H42+H42*$K$4</f>
        <v>141712.73983551579</v>
      </c>
      <c r="L42" s="16">
        <f t="shared" ref="L42:L62" si="18">+J42*$L$4+J42</f>
        <v>0</v>
      </c>
      <c r="M42" s="16">
        <f t="shared" ref="M42:M62" si="19">+L42+K42</f>
        <v>141712.73983551579</v>
      </c>
      <c r="N42" s="13"/>
      <c r="O42" s="247">
        <f t="shared" si="15"/>
        <v>4.1104031765648703E-2</v>
      </c>
    </row>
    <row r="43" spans="1:15">
      <c r="A43" s="9" t="s">
        <v>286</v>
      </c>
      <c r="B43" s="46" t="s">
        <v>303</v>
      </c>
      <c r="C43" s="9"/>
      <c r="D43" s="51" t="s">
        <v>474</v>
      </c>
      <c r="E43" s="9" t="s">
        <v>30</v>
      </c>
      <c r="F43" s="11">
        <v>2479</v>
      </c>
      <c r="G43" s="159"/>
      <c r="H43" s="16">
        <f t="shared" si="1"/>
        <v>0</v>
      </c>
      <c r="I43" s="16">
        <v>69.06</v>
      </c>
      <c r="J43" s="16">
        <f t="shared" si="16"/>
        <v>171199.74000000002</v>
      </c>
      <c r="K43" s="16">
        <f t="shared" si="17"/>
        <v>0</v>
      </c>
      <c r="L43" s="16">
        <f t="shared" si="18"/>
        <v>207024.75191657929</v>
      </c>
      <c r="M43" s="16">
        <f t="shared" si="19"/>
        <v>207024.75191657929</v>
      </c>
      <c r="N43" s="13"/>
      <c r="O43" s="247">
        <f t="shared" si="15"/>
        <v>6.0047896815286668E-2</v>
      </c>
    </row>
    <row r="44" spans="1:15" s="174" customFormat="1">
      <c r="A44" s="45" t="s">
        <v>48</v>
      </c>
      <c r="C44" s="45"/>
      <c r="D44" s="53" t="s">
        <v>167</v>
      </c>
      <c r="E44" s="45"/>
      <c r="F44" s="47"/>
      <c r="G44" s="309"/>
      <c r="H44" s="16">
        <f t="shared" si="1"/>
        <v>0</v>
      </c>
      <c r="I44" s="48"/>
      <c r="J44" s="16">
        <f t="shared" si="16"/>
        <v>0</v>
      </c>
      <c r="K44" s="16">
        <f t="shared" si="17"/>
        <v>0</v>
      </c>
      <c r="L44" s="16">
        <f t="shared" si="18"/>
        <v>0</v>
      </c>
      <c r="M44" s="16">
        <f t="shared" si="19"/>
        <v>0</v>
      </c>
      <c r="N44" s="49"/>
      <c r="O44" s="247">
        <f t="shared" si="15"/>
        <v>0</v>
      </c>
    </row>
    <row r="45" spans="1:15" ht="31.5">
      <c r="A45" s="9" t="s">
        <v>166</v>
      </c>
      <c r="B45" s="10" t="s">
        <v>313</v>
      </c>
      <c r="C45" s="9" t="s">
        <v>117</v>
      </c>
      <c r="D45" s="51" t="s">
        <v>115</v>
      </c>
      <c r="E45" s="9" t="s">
        <v>30</v>
      </c>
      <c r="F45" s="11">
        <f>281.3-60</f>
        <v>221.3</v>
      </c>
      <c r="G45" s="159">
        <v>365.20760000000001</v>
      </c>
      <c r="H45" s="16">
        <f t="shared" si="1"/>
        <v>80820.441880000013</v>
      </c>
      <c r="I45" s="16">
        <v>282.93333333333334</v>
      </c>
      <c r="J45" s="16">
        <f t="shared" si="16"/>
        <v>62613.146666666667</v>
      </c>
      <c r="K45" s="16">
        <f t="shared" si="17"/>
        <v>103731.15801159276</v>
      </c>
      <c r="L45" s="16">
        <f t="shared" si="18"/>
        <v>75715.483886734044</v>
      </c>
      <c r="M45" s="16">
        <f t="shared" si="19"/>
        <v>179446.64189832681</v>
      </c>
      <c r="N45" s="13"/>
      <c r="O45" s="247">
        <f t="shared" si="15"/>
        <v>5.2048817046293938E-2</v>
      </c>
    </row>
    <row r="46" spans="1:15" ht="31.5">
      <c r="A46" s="9" t="s">
        <v>182</v>
      </c>
      <c r="B46" s="10" t="s">
        <v>317</v>
      </c>
      <c r="C46" s="9" t="s">
        <v>117</v>
      </c>
      <c r="D46" s="51" t="s">
        <v>325</v>
      </c>
      <c r="E46" s="9" t="s">
        <v>30</v>
      </c>
      <c r="F46" s="11">
        <v>92.63</v>
      </c>
      <c r="G46" s="159">
        <v>365.20760000000001</v>
      </c>
      <c r="H46" s="16">
        <f t="shared" si="1"/>
        <v>33829.179987999996</v>
      </c>
      <c r="I46" s="16">
        <v>282.93</v>
      </c>
      <c r="J46" s="16">
        <f t="shared" si="16"/>
        <v>26207.805899999999</v>
      </c>
      <c r="K46" s="16">
        <f t="shared" si="17"/>
        <v>43418.965958489993</v>
      </c>
      <c r="L46" s="16">
        <f t="shared" si="18"/>
        <v>31692.013753790525</v>
      </c>
      <c r="M46" s="16">
        <f t="shared" si="19"/>
        <v>75110.979712280518</v>
      </c>
      <c r="N46" s="13"/>
      <c r="O46" s="247">
        <f t="shared" si="15"/>
        <v>2.1786073006746173E-2</v>
      </c>
    </row>
    <row r="47" spans="1:15" ht="31.5">
      <c r="A47" s="9" t="s">
        <v>183</v>
      </c>
      <c r="B47" s="10" t="s">
        <v>318</v>
      </c>
      <c r="C47" s="9" t="s">
        <v>117</v>
      </c>
      <c r="D47" s="51" t="s">
        <v>164</v>
      </c>
      <c r="E47" s="9" t="s">
        <v>30</v>
      </c>
      <c r="F47" s="11">
        <v>79.2</v>
      </c>
      <c r="G47" s="159">
        <v>387</v>
      </c>
      <c r="H47" s="16">
        <f t="shared" si="1"/>
        <v>30650.400000000001</v>
      </c>
      <c r="I47" s="16">
        <v>300.26666666666665</v>
      </c>
      <c r="J47" s="16">
        <f t="shared" si="16"/>
        <v>23781.119999999999</v>
      </c>
      <c r="K47" s="16">
        <f t="shared" si="17"/>
        <v>39339.075753127057</v>
      </c>
      <c r="L47" s="16">
        <f t="shared" si="18"/>
        <v>28757.523044710237</v>
      </c>
      <c r="M47" s="16">
        <f t="shared" si="19"/>
        <v>68096.598797837301</v>
      </c>
      <c r="N47" s="13"/>
      <c r="O47" s="247">
        <f t="shared" si="15"/>
        <v>1.975153937019181E-2</v>
      </c>
    </row>
    <row r="48" spans="1:15">
      <c r="A48" s="9" t="s">
        <v>184</v>
      </c>
      <c r="B48" s="10" t="s">
        <v>319</v>
      </c>
      <c r="C48" s="9" t="s">
        <v>117</v>
      </c>
      <c r="D48" s="51" t="s">
        <v>116</v>
      </c>
      <c r="E48" s="9" t="s">
        <v>32</v>
      </c>
      <c r="F48" s="11">
        <v>23</v>
      </c>
      <c r="G48" s="159">
        <v>685.42</v>
      </c>
      <c r="H48" s="16">
        <f t="shared" si="1"/>
        <v>15764.66</v>
      </c>
      <c r="I48" s="16">
        <v>531.6400000000001</v>
      </c>
      <c r="J48" s="16">
        <f t="shared" si="16"/>
        <v>12227.720000000003</v>
      </c>
      <c r="K48" s="16">
        <f t="shared" si="17"/>
        <v>20233.574568759035</v>
      </c>
      <c r="L48" s="16">
        <f t="shared" si="18"/>
        <v>14786.475140122264</v>
      </c>
      <c r="M48" s="16">
        <f t="shared" si="19"/>
        <v>35020.049708881299</v>
      </c>
      <c r="N48" s="13"/>
      <c r="O48" s="247">
        <f t="shared" si="15"/>
        <v>1.0157627587605904E-2</v>
      </c>
    </row>
    <row r="49" spans="1:36" ht="47.25">
      <c r="A49" s="9" t="s">
        <v>185</v>
      </c>
      <c r="B49" s="10">
        <v>102180</v>
      </c>
      <c r="C49" s="9" t="s">
        <v>25</v>
      </c>
      <c r="D49" s="51" t="s">
        <v>329</v>
      </c>
      <c r="E49" s="9" t="s">
        <v>30</v>
      </c>
      <c r="F49" s="11">
        <f>19*2.87</f>
        <v>54.53</v>
      </c>
      <c r="G49" s="159">
        <v>454.08</v>
      </c>
      <c r="H49" s="16">
        <f t="shared" si="1"/>
        <v>24760.982400000001</v>
      </c>
      <c r="I49" s="16">
        <v>352</v>
      </c>
      <c r="J49" s="16">
        <f t="shared" si="16"/>
        <v>19194.560000000001</v>
      </c>
      <c r="K49" s="16">
        <f t="shared" si="17"/>
        <v>31780.145197303977</v>
      </c>
      <c r="L49" s="16">
        <f t="shared" si="18"/>
        <v>23211.186080936197</v>
      </c>
      <c r="M49" s="16">
        <f t="shared" si="19"/>
        <v>54991.331278240177</v>
      </c>
      <c r="N49" s="13"/>
      <c r="O49" s="247">
        <f t="shared" si="15"/>
        <v>1.5950333260931045E-2</v>
      </c>
    </row>
    <row r="50" spans="1:36" ht="47.25">
      <c r="A50" s="9" t="s">
        <v>185</v>
      </c>
      <c r="B50" s="10">
        <v>102180</v>
      </c>
      <c r="C50" s="9" t="s">
        <v>25</v>
      </c>
      <c r="D50" s="51" t="s">
        <v>330</v>
      </c>
      <c r="E50" s="9" t="s">
        <v>30</v>
      </c>
      <c r="F50" s="11">
        <f>0.9/2</f>
        <v>0.45</v>
      </c>
      <c r="G50" s="159">
        <v>665.98399999999992</v>
      </c>
      <c r="H50" s="16">
        <f t="shared" si="1"/>
        <v>299.69279999999998</v>
      </c>
      <c r="I50" s="16">
        <v>352</v>
      </c>
      <c r="J50" s="16">
        <f t="shared" si="16"/>
        <v>158.4</v>
      </c>
      <c r="K50" s="16">
        <f t="shared" si="17"/>
        <v>384.64874069724226</v>
      </c>
      <c r="L50" s="16">
        <f t="shared" si="18"/>
        <v>191.54655669211971</v>
      </c>
      <c r="M50" s="16">
        <f t="shared" si="19"/>
        <v>576.19529738936194</v>
      </c>
      <c r="N50" s="13"/>
      <c r="O50" s="247">
        <f t="shared" si="15"/>
        <v>1.6712646890180372E-4</v>
      </c>
    </row>
    <row r="51" spans="1:36" ht="31.5">
      <c r="A51" s="9" t="s">
        <v>326</v>
      </c>
      <c r="B51" s="10">
        <v>102188</v>
      </c>
      <c r="C51" s="9" t="s">
        <v>25</v>
      </c>
      <c r="D51" s="51" t="s">
        <v>327</v>
      </c>
      <c r="E51" s="9" t="s">
        <v>32</v>
      </c>
      <c r="F51" s="11">
        <v>1</v>
      </c>
      <c r="G51" s="159">
        <v>56.8</v>
      </c>
      <c r="H51" s="16">
        <f t="shared" si="1"/>
        <v>56.8</v>
      </c>
      <c r="I51" s="16">
        <v>1159.8499999999999</v>
      </c>
      <c r="J51" s="16">
        <f t="shared" si="16"/>
        <v>1159.8499999999999</v>
      </c>
      <c r="K51" s="16">
        <f t="shared" si="17"/>
        <v>72.901479353535905</v>
      </c>
      <c r="L51" s="16">
        <f t="shared" si="18"/>
        <v>1402.5585465868373</v>
      </c>
      <c r="M51" s="16">
        <f t="shared" si="19"/>
        <v>1475.4600259403733</v>
      </c>
      <c r="N51" s="13"/>
      <c r="O51" s="247">
        <f t="shared" si="15"/>
        <v>4.2795979984291168E-4</v>
      </c>
    </row>
    <row r="52" spans="1:36" ht="63">
      <c r="A52" s="9" t="s">
        <v>328</v>
      </c>
      <c r="B52" s="10">
        <v>102189</v>
      </c>
      <c r="C52" s="9" t="s">
        <v>25</v>
      </c>
      <c r="D52" s="51" t="s">
        <v>455</v>
      </c>
      <c r="E52" s="9" t="s">
        <v>32</v>
      </c>
      <c r="F52" s="11">
        <v>1</v>
      </c>
      <c r="G52" s="159">
        <v>65</v>
      </c>
      <c r="H52" s="16">
        <f t="shared" si="1"/>
        <v>65</v>
      </c>
      <c r="I52" s="16">
        <v>203.66</v>
      </c>
      <c r="J52" s="16">
        <f t="shared" si="16"/>
        <v>203.66</v>
      </c>
      <c r="K52" s="16">
        <f t="shared" si="17"/>
        <v>83.425988696828057</v>
      </c>
      <c r="L52" s="16">
        <f t="shared" si="18"/>
        <v>246.27759934291097</v>
      </c>
      <c r="M52" s="16">
        <f t="shared" si="19"/>
        <v>329.70358803973903</v>
      </c>
      <c r="N52" s="13"/>
      <c r="O52" s="247">
        <f t="shared" si="15"/>
        <v>9.5631111019119333E-5</v>
      </c>
    </row>
    <row r="53" spans="1:36" s="174" customFormat="1">
      <c r="A53" s="45" t="s">
        <v>49</v>
      </c>
      <c r="B53" s="46"/>
      <c r="C53" s="45"/>
      <c r="D53" s="53" t="s">
        <v>171</v>
      </c>
      <c r="E53" s="45"/>
      <c r="F53" s="47"/>
      <c r="G53" s="309"/>
      <c r="H53" s="48"/>
      <c r="I53" s="48"/>
      <c r="J53" s="16">
        <f t="shared" si="16"/>
        <v>0</v>
      </c>
      <c r="K53" s="16">
        <f t="shared" si="17"/>
        <v>0</v>
      </c>
      <c r="L53" s="16">
        <f t="shared" si="18"/>
        <v>0</v>
      </c>
      <c r="M53" s="16">
        <f t="shared" si="19"/>
        <v>0</v>
      </c>
      <c r="N53" s="312"/>
      <c r="O53" s="249"/>
    </row>
    <row r="54" spans="1:36" ht="63">
      <c r="A54" s="9" t="s">
        <v>168</v>
      </c>
      <c r="B54" s="10" t="s">
        <v>436</v>
      </c>
      <c r="C54" s="9" t="s">
        <v>117</v>
      </c>
      <c r="D54" s="51" t="s">
        <v>476</v>
      </c>
      <c r="E54" s="9" t="s">
        <v>30</v>
      </c>
      <c r="F54" s="11">
        <f>+F57-F56</f>
        <v>1131.1999999999998</v>
      </c>
      <c r="G54" s="309"/>
      <c r="H54" s="16">
        <f t="shared" si="1"/>
        <v>0</v>
      </c>
      <c r="I54" s="16">
        <v>206</v>
      </c>
      <c r="J54" s="16">
        <f t="shared" si="16"/>
        <v>233027.19999999995</v>
      </c>
      <c r="K54" s="16">
        <f t="shared" si="17"/>
        <v>0</v>
      </c>
      <c r="L54" s="16">
        <f t="shared" si="18"/>
        <v>281790.13747225952</v>
      </c>
      <c r="M54" s="16">
        <f t="shared" si="19"/>
        <v>281790.13747225952</v>
      </c>
      <c r="N54" s="13"/>
      <c r="O54" s="247">
        <f t="shared" ref="O54:O59" si="20">+M54/$N$208</f>
        <v>8.1733729623392912E-2</v>
      </c>
    </row>
    <row r="55" spans="1:36" ht="78.75">
      <c r="A55" s="9" t="s">
        <v>169</v>
      </c>
      <c r="B55" s="10" t="s">
        <v>323</v>
      </c>
      <c r="C55" s="9" t="s">
        <v>117</v>
      </c>
      <c r="D55" s="65" t="s">
        <v>438</v>
      </c>
      <c r="E55" s="9" t="s">
        <v>30</v>
      </c>
      <c r="F55" s="11">
        <v>1131.2</v>
      </c>
      <c r="G55" s="159">
        <v>74.759999999999991</v>
      </c>
      <c r="H55" s="16">
        <f t="shared" si="1"/>
        <v>84568.511999999988</v>
      </c>
      <c r="I55" s="16"/>
      <c r="J55" s="16">
        <f t="shared" si="16"/>
        <v>0</v>
      </c>
      <c r="K55" s="16">
        <f t="shared" si="17"/>
        <v>108541.71886491642</v>
      </c>
      <c r="L55" s="16">
        <f t="shared" si="18"/>
        <v>0</v>
      </c>
      <c r="M55" s="16">
        <f t="shared" si="19"/>
        <v>108541.71886491642</v>
      </c>
      <c r="N55" s="13"/>
      <c r="O55" s="247">
        <f t="shared" si="20"/>
        <v>3.1482718246080385E-2</v>
      </c>
    </row>
    <row r="56" spans="1:36" ht="78.75">
      <c r="A56" s="9" t="s">
        <v>169</v>
      </c>
      <c r="B56" s="10" t="s">
        <v>323</v>
      </c>
      <c r="C56" s="9" t="s">
        <v>117</v>
      </c>
      <c r="D56" s="51" t="s">
        <v>454</v>
      </c>
      <c r="E56" s="9" t="s">
        <v>30</v>
      </c>
      <c r="F56" s="11">
        <v>1000</v>
      </c>
      <c r="G56" s="159">
        <v>74.759999999999991</v>
      </c>
      <c r="H56" s="16">
        <f t="shared" si="1"/>
        <v>74759.999999999985</v>
      </c>
      <c r="I56" s="16"/>
      <c r="J56" s="16">
        <f t="shared" si="16"/>
        <v>0</v>
      </c>
      <c r="K56" s="16">
        <f t="shared" si="17"/>
        <v>95952.721768844058</v>
      </c>
      <c r="L56" s="16">
        <f t="shared" si="18"/>
        <v>0</v>
      </c>
      <c r="M56" s="16">
        <f t="shared" si="19"/>
        <v>95952.721768844058</v>
      </c>
      <c r="N56" s="13"/>
      <c r="O56" s="247">
        <f t="shared" si="20"/>
        <v>2.7831257289675015E-2</v>
      </c>
    </row>
    <row r="57" spans="1:36" ht="47.25">
      <c r="A57" s="9" t="s">
        <v>170</v>
      </c>
      <c r="B57" s="10" t="s">
        <v>435</v>
      </c>
      <c r="C57" s="9" t="s">
        <v>117</v>
      </c>
      <c r="D57" s="51" t="s">
        <v>607</v>
      </c>
      <c r="E57" s="9" t="s">
        <v>30</v>
      </c>
      <c r="F57" s="11">
        <f>2479-62.8-31-F59</f>
        <v>2131.1999999999998</v>
      </c>
      <c r="G57" s="159"/>
      <c r="H57" s="16">
        <f t="shared" si="1"/>
        <v>0</v>
      </c>
      <c r="I57" s="16">
        <f>+COTAÇÕES!D72</f>
        <v>154.33333333333334</v>
      </c>
      <c r="J57" s="16">
        <f t="shared" si="16"/>
        <v>328915.20000000001</v>
      </c>
      <c r="K57" s="16">
        <f t="shared" si="17"/>
        <v>0</v>
      </c>
      <c r="L57" s="16">
        <f t="shared" si="18"/>
        <v>397743.52275063063</v>
      </c>
      <c r="M57" s="16">
        <f t="shared" si="19"/>
        <v>397743.52275063063</v>
      </c>
      <c r="N57" s="13"/>
      <c r="O57" s="247">
        <f t="shared" si="20"/>
        <v>0.1153662148702993</v>
      </c>
    </row>
    <row r="58" spans="1:36" ht="31.5">
      <c r="A58" s="9" t="s">
        <v>241</v>
      </c>
      <c r="B58" s="10" t="s">
        <v>324</v>
      </c>
      <c r="C58" s="9" t="s">
        <v>117</v>
      </c>
      <c r="D58" s="77" t="s">
        <v>475</v>
      </c>
      <c r="E58" s="9" t="s">
        <v>30</v>
      </c>
      <c r="F58" s="11">
        <v>2131.1999999999998</v>
      </c>
      <c r="G58" s="159">
        <v>36.979999999999997</v>
      </c>
      <c r="H58" s="16">
        <f t="shared" si="1"/>
        <v>78811.775999999983</v>
      </c>
      <c r="I58" s="16"/>
      <c r="J58" s="16">
        <f t="shared" si="16"/>
        <v>0</v>
      </c>
      <c r="K58" s="16">
        <f t="shared" si="17"/>
        <v>101153.08205773759</v>
      </c>
      <c r="L58" s="16">
        <f t="shared" si="18"/>
        <v>0</v>
      </c>
      <c r="M58" s="16">
        <f t="shared" si="19"/>
        <v>101153.08205773759</v>
      </c>
      <c r="N58" s="13"/>
      <c r="O58" s="247">
        <f t="shared" si="20"/>
        <v>2.9339631023438128E-2</v>
      </c>
    </row>
    <row r="59" spans="1:36" ht="31.5">
      <c r="A59" s="9" t="s">
        <v>241</v>
      </c>
      <c r="B59" s="10" t="s">
        <v>324</v>
      </c>
      <c r="C59" s="9" t="s">
        <v>117</v>
      </c>
      <c r="D59" s="77" t="str">
        <f>+COTAÇÕES!B60</f>
        <v>ASSENTAMENTO DE REVESTIMENTO DE PISO ELEVADO EM PLACAS 50X50CM VINILICAS FORNECIDAS PELA ANAC</v>
      </c>
      <c r="E59" s="9" t="s">
        <v>30</v>
      </c>
      <c r="F59" s="11">
        <f>103+14+7+9*3+103</f>
        <v>254</v>
      </c>
      <c r="G59" s="159">
        <v>36.979999999999997</v>
      </c>
      <c r="H59" s="16">
        <f t="shared" si="1"/>
        <v>9392.92</v>
      </c>
      <c r="I59" s="16"/>
      <c r="J59" s="16">
        <f t="shared" si="16"/>
        <v>0</v>
      </c>
      <c r="K59" s="16">
        <f t="shared" si="17"/>
        <v>12055.594426926311</v>
      </c>
      <c r="L59" s="16">
        <f t="shared" si="18"/>
        <v>0</v>
      </c>
      <c r="M59" s="16">
        <f t="shared" si="19"/>
        <v>12055.594426926311</v>
      </c>
      <c r="N59" s="13"/>
      <c r="O59" s="247">
        <f t="shared" si="20"/>
        <v>3.4967465652933965E-3</v>
      </c>
    </row>
    <row r="60" spans="1:36" s="174" customFormat="1">
      <c r="A60" s="45" t="s">
        <v>568</v>
      </c>
      <c r="B60" s="46"/>
      <c r="C60" s="45"/>
      <c r="D60" s="53" t="s">
        <v>571</v>
      </c>
      <c r="E60" s="45"/>
      <c r="F60" s="47"/>
      <c r="G60" s="309"/>
      <c r="H60" s="48"/>
      <c r="I60" s="48"/>
      <c r="J60" s="16">
        <f t="shared" si="16"/>
        <v>0</v>
      </c>
      <c r="K60" s="16">
        <f t="shared" si="17"/>
        <v>0</v>
      </c>
      <c r="L60" s="16">
        <f t="shared" si="18"/>
        <v>0</v>
      </c>
      <c r="M60" s="16">
        <f t="shared" si="19"/>
        <v>0</v>
      </c>
      <c r="N60" s="312"/>
      <c r="O60" s="249"/>
    </row>
    <row r="61" spans="1:36" s="245" customFormat="1" ht="31.5">
      <c r="A61" s="9" t="s">
        <v>569</v>
      </c>
      <c r="B61" s="10" t="s">
        <v>566</v>
      </c>
      <c r="C61" s="9"/>
      <c r="D61" s="77" t="s">
        <v>567</v>
      </c>
      <c r="E61" s="9" t="s">
        <v>30</v>
      </c>
      <c r="F61" s="11">
        <v>65</v>
      </c>
      <c r="G61" s="21">
        <v>50</v>
      </c>
      <c r="H61" s="16">
        <f t="shared" ref="H61:H62" si="21">+G61*F61</f>
        <v>3250</v>
      </c>
      <c r="I61" s="16">
        <v>195</v>
      </c>
      <c r="J61" s="16">
        <f t="shared" si="16"/>
        <v>12675</v>
      </c>
      <c r="K61" s="16">
        <f t="shared" si="17"/>
        <v>4171.2994348414031</v>
      </c>
      <c r="L61" s="16">
        <f t="shared" si="18"/>
        <v>15327.352311064504</v>
      </c>
      <c r="M61" s="16">
        <f t="shared" si="19"/>
        <v>19498.651745905907</v>
      </c>
      <c r="N61" s="13"/>
      <c r="O61" s="247">
        <f>+M61/$N$208</f>
        <v>5.6556185539937895E-3</v>
      </c>
      <c r="P61" s="246"/>
      <c r="Q61" s="246"/>
      <c r="R61" s="246"/>
      <c r="S61" s="246"/>
      <c r="T61" s="246"/>
      <c r="U61" s="246"/>
      <c r="V61" s="246"/>
      <c r="W61" s="246"/>
      <c r="X61" s="246"/>
      <c r="Y61" s="246"/>
      <c r="Z61" s="246"/>
      <c r="AA61" s="246"/>
      <c r="AB61" s="246"/>
      <c r="AC61" s="246"/>
      <c r="AD61" s="246"/>
      <c r="AE61" s="246"/>
      <c r="AF61" s="246"/>
      <c r="AG61" s="246"/>
      <c r="AH61" s="246"/>
      <c r="AI61" s="246"/>
      <c r="AJ61" s="246"/>
    </row>
    <row r="62" spans="1:36" s="245" customFormat="1" ht="30" customHeight="1">
      <c r="A62" s="9" t="s">
        <v>570</v>
      </c>
      <c r="B62" s="10" t="s">
        <v>565</v>
      </c>
      <c r="C62" s="9"/>
      <c r="D62" s="51" t="s">
        <v>608</v>
      </c>
      <c r="E62" s="9" t="s">
        <v>30</v>
      </c>
      <c r="F62" s="11">
        <v>294</v>
      </c>
      <c r="G62" s="21">
        <v>55</v>
      </c>
      <c r="H62" s="16">
        <f t="shared" si="21"/>
        <v>16170</v>
      </c>
      <c r="I62" s="16">
        <v>295.5</v>
      </c>
      <c r="J62" s="16">
        <f t="shared" si="16"/>
        <v>86877</v>
      </c>
      <c r="K62" s="16">
        <f t="shared" si="17"/>
        <v>20753.819034272456</v>
      </c>
      <c r="L62" s="16">
        <f t="shared" si="18"/>
        <v>105056.7563493768</v>
      </c>
      <c r="M62" s="16">
        <f t="shared" si="19"/>
        <v>125810.57538364925</v>
      </c>
      <c r="N62" s="13"/>
      <c r="O62" s="247">
        <f>+M62/$N$208</f>
        <v>3.6491580735975804E-2</v>
      </c>
      <c r="P62" s="246"/>
      <c r="Q62" s="246"/>
      <c r="R62" s="246"/>
      <c r="S62" s="246"/>
      <c r="T62" s="246"/>
      <c r="U62" s="246"/>
      <c r="V62" s="246"/>
      <c r="W62" s="246"/>
      <c r="X62" s="246"/>
      <c r="Y62" s="246"/>
      <c r="Z62" s="246"/>
      <c r="AA62" s="246"/>
      <c r="AB62" s="246"/>
      <c r="AC62" s="246"/>
      <c r="AD62" s="246"/>
      <c r="AE62" s="246"/>
      <c r="AF62" s="246"/>
      <c r="AG62" s="246"/>
      <c r="AH62" s="246"/>
      <c r="AI62" s="246"/>
      <c r="AJ62" s="246"/>
    </row>
    <row r="63" spans="1:36">
      <c r="A63" s="83">
        <v>6</v>
      </c>
      <c r="B63" s="6"/>
      <c r="C63" s="6"/>
      <c r="D63" s="50" t="s">
        <v>47</v>
      </c>
      <c r="E63" s="6"/>
      <c r="F63" s="7"/>
      <c r="G63" s="258"/>
      <c r="H63" s="19"/>
      <c r="I63" s="19"/>
      <c r="J63" s="19"/>
      <c r="K63" s="19"/>
      <c r="L63" s="19"/>
      <c r="M63" s="19"/>
      <c r="N63" s="15">
        <f>SUM(M64:M69)</f>
        <v>61626.454863882405</v>
      </c>
      <c r="O63" s="248">
        <f>+N63/$N$208</f>
        <v>1.787486263598792E-2</v>
      </c>
    </row>
    <row r="64" spans="1:36" ht="31.5">
      <c r="A64" s="9" t="s">
        <v>51</v>
      </c>
      <c r="B64" s="10">
        <v>102180</v>
      </c>
      <c r="C64" s="9" t="s">
        <v>25</v>
      </c>
      <c r="D64" s="51" t="s">
        <v>564</v>
      </c>
      <c r="E64" s="9" t="s">
        <v>30</v>
      </c>
      <c r="F64" s="11">
        <v>3.72</v>
      </c>
      <c r="G64" s="159">
        <v>319.06</v>
      </c>
      <c r="H64" s="16">
        <f t="shared" si="1"/>
        <v>1186.9032</v>
      </c>
      <c r="I64" s="16"/>
      <c r="J64" s="16">
        <f t="shared" ref="J64:J69" si="22">+I64*F64</f>
        <v>0</v>
      </c>
      <c r="K64" s="16">
        <f t="shared" ref="K64:K69" si="23">+H64+H64*$K$4</f>
        <v>1523.3626607296776</v>
      </c>
      <c r="L64" s="16">
        <f t="shared" ref="L64:L69" si="24">+J64*$L$4+J64</f>
        <v>0</v>
      </c>
      <c r="M64" s="16">
        <f t="shared" ref="M64:M69" si="25">+L64+K64</f>
        <v>1523.3626607296776</v>
      </c>
      <c r="N64" s="16"/>
      <c r="O64" s="247">
        <f t="shared" ref="O64:O69" si="26">+M64/$N$208</f>
        <v>4.4185404410297766E-4</v>
      </c>
    </row>
    <row r="65" spans="1:15" ht="30" customHeight="1">
      <c r="A65" s="9"/>
      <c r="B65" s="10">
        <v>10506</v>
      </c>
      <c r="C65" s="9" t="s">
        <v>25</v>
      </c>
      <c r="D65" s="51" t="s">
        <v>477</v>
      </c>
      <c r="E65" s="9" t="s">
        <v>30</v>
      </c>
      <c r="F65" s="11">
        <v>3.72</v>
      </c>
      <c r="G65" s="159"/>
      <c r="H65" s="16"/>
      <c r="I65" s="16">
        <v>249.26</v>
      </c>
      <c r="J65" s="16">
        <f t="shared" si="22"/>
        <v>927.24720000000002</v>
      </c>
      <c r="K65" s="16">
        <f t="shared" si="23"/>
        <v>0</v>
      </c>
      <c r="L65" s="16">
        <f t="shared" si="24"/>
        <v>1121.2816184495534</v>
      </c>
      <c r="M65" s="16">
        <f t="shared" si="25"/>
        <v>1121.2816184495534</v>
      </c>
      <c r="N65" s="16"/>
      <c r="O65" s="247">
        <f t="shared" si="26"/>
        <v>3.2522972399294222E-4</v>
      </c>
    </row>
    <row r="66" spans="1:15" ht="31.5">
      <c r="A66" s="9" t="s">
        <v>52</v>
      </c>
      <c r="B66" s="10">
        <v>8675</v>
      </c>
      <c r="C66" s="9" t="s">
        <v>234</v>
      </c>
      <c r="D66" s="51" t="s">
        <v>331</v>
      </c>
      <c r="E66" s="9" t="s">
        <v>30</v>
      </c>
      <c r="F66" s="11">
        <f>20*2.5</f>
        <v>50</v>
      </c>
      <c r="G66" s="159">
        <v>38.19</v>
      </c>
      <c r="H66" s="16">
        <f t="shared" si="1"/>
        <v>1909.5</v>
      </c>
      <c r="I66" s="16"/>
      <c r="J66" s="16">
        <f t="shared" si="22"/>
        <v>0</v>
      </c>
      <c r="K66" s="16">
        <f t="shared" si="23"/>
        <v>2450.7988525629717</v>
      </c>
      <c r="L66" s="16">
        <f t="shared" si="24"/>
        <v>0</v>
      </c>
      <c r="M66" s="16">
        <f t="shared" si="25"/>
        <v>2450.7988525629717</v>
      </c>
      <c r="N66" s="16"/>
      <c r="O66" s="247">
        <f t="shared" si="26"/>
        <v>7.1085855798066414E-4</v>
      </c>
    </row>
    <row r="67" spans="1:15" ht="141.75">
      <c r="A67" s="9" t="s">
        <v>54</v>
      </c>
      <c r="B67" s="9">
        <v>90849</v>
      </c>
      <c r="C67" s="9" t="s">
        <v>25</v>
      </c>
      <c r="D67" s="51" t="s">
        <v>478</v>
      </c>
      <c r="E67" s="9" t="s">
        <v>32</v>
      </c>
      <c r="F67" s="11">
        <v>30</v>
      </c>
      <c r="G67" s="159">
        <v>194</v>
      </c>
      <c r="H67" s="16">
        <f t="shared" si="1"/>
        <v>5820</v>
      </c>
      <c r="I67" s="16">
        <v>599.35</v>
      </c>
      <c r="J67" s="16">
        <f t="shared" si="22"/>
        <v>17980.5</v>
      </c>
      <c r="K67" s="16">
        <f t="shared" si="23"/>
        <v>7469.8346802390661</v>
      </c>
      <c r="L67" s="16">
        <f t="shared" si="24"/>
        <v>21743.073627542035</v>
      </c>
      <c r="M67" s="16">
        <f t="shared" si="25"/>
        <v>29212.908307781101</v>
      </c>
      <c r="N67" s="16"/>
      <c r="O67" s="247">
        <f t="shared" si="26"/>
        <v>8.4732559150555841E-3</v>
      </c>
    </row>
    <row r="68" spans="1:15" ht="47.25">
      <c r="A68" s="9" t="s">
        <v>55</v>
      </c>
      <c r="B68" s="9">
        <v>9692</v>
      </c>
      <c r="C68" s="9" t="s">
        <v>148</v>
      </c>
      <c r="D68" s="51" t="s">
        <v>479</v>
      </c>
      <c r="E68" s="9" t="s">
        <v>32</v>
      </c>
      <c r="F68" s="11">
        <v>24</v>
      </c>
      <c r="G68" s="159">
        <v>97</v>
      </c>
      <c r="H68" s="16">
        <f t="shared" si="1"/>
        <v>2328</v>
      </c>
      <c r="I68" s="16">
        <v>755</v>
      </c>
      <c r="J68" s="16">
        <f t="shared" si="22"/>
        <v>18120</v>
      </c>
      <c r="K68" s="16">
        <f t="shared" si="23"/>
        <v>2987.9338720956266</v>
      </c>
      <c r="L68" s="16">
        <f t="shared" si="24"/>
        <v>21911.765197356119</v>
      </c>
      <c r="M68" s="16">
        <f t="shared" si="25"/>
        <v>24899.699069451744</v>
      </c>
      <c r="N68" s="16"/>
      <c r="O68" s="247">
        <f t="shared" si="26"/>
        <v>7.2222019184286189E-3</v>
      </c>
    </row>
    <row r="69" spans="1:15" ht="31.5">
      <c r="A69" s="9" t="s">
        <v>118</v>
      </c>
      <c r="B69" s="10">
        <v>90838</v>
      </c>
      <c r="C69" s="9" t="s">
        <v>25</v>
      </c>
      <c r="D69" s="52" t="s">
        <v>119</v>
      </c>
      <c r="E69" s="9" t="s">
        <v>32</v>
      </c>
      <c r="F69" s="11">
        <v>2</v>
      </c>
      <c r="G69" s="159">
        <v>97</v>
      </c>
      <c r="H69" s="16">
        <f t="shared" si="1"/>
        <v>194</v>
      </c>
      <c r="I69" s="16">
        <v>897</v>
      </c>
      <c r="J69" s="16">
        <f t="shared" si="22"/>
        <v>1794</v>
      </c>
      <c r="K69" s="16">
        <f t="shared" si="23"/>
        <v>248.9944893413022</v>
      </c>
      <c r="L69" s="16">
        <f t="shared" si="24"/>
        <v>2169.4098655660528</v>
      </c>
      <c r="M69" s="16">
        <f t="shared" si="25"/>
        <v>2418.4043549073549</v>
      </c>
      <c r="N69" s="16"/>
      <c r="O69" s="247">
        <f t="shared" si="26"/>
        <v>7.0146247642713399E-4</v>
      </c>
    </row>
    <row r="70" spans="1:15">
      <c r="A70" s="83">
        <v>7</v>
      </c>
      <c r="B70" s="6"/>
      <c r="C70" s="6"/>
      <c r="D70" s="50" t="s">
        <v>50</v>
      </c>
      <c r="E70" s="6"/>
      <c r="F70" s="160"/>
      <c r="G70" s="258"/>
      <c r="H70" s="19"/>
      <c r="I70" s="19"/>
      <c r="J70" s="19"/>
      <c r="K70" s="19"/>
      <c r="L70" s="19"/>
      <c r="M70" s="19"/>
      <c r="N70" s="15">
        <f>SUM(M71:M76)</f>
        <v>138073.76097623663</v>
      </c>
      <c r="O70" s="248">
        <f>+N70/$N$208</f>
        <v>4.004853948739661E-2</v>
      </c>
    </row>
    <row r="71" spans="1:15" ht="78.75">
      <c r="A71" s="9" t="s">
        <v>58</v>
      </c>
      <c r="B71" s="10">
        <v>94438</v>
      </c>
      <c r="C71" s="10" t="s">
        <v>25</v>
      </c>
      <c r="D71" s="51" t="s">
        <v>53</v>
      </c>
      <c r="E71" s="9" t="s">
        <v>30</v>
      </c>
      <c r="F71" s="11">
        <v>341</v>
      </c>
      <c r="G71" s="159">
        <v>31.269600000000001</v>
      </c>
      <c r="H71" s="16">
        <f t="shared" si="1"/>
        <v>10662.9336</v>
      </c>
      <c r="I71" s="16"/>
      <c r="J71" s="16">
        <f t="shared" ref="J71:J73" si="27">+I71*F71</f>
        <v>0</v>
      </c>
      <c r="K71" s="16">
        <f t="shared" ref="K71:K76" si="28">+H71+H71*$K$4</f>
        <v>13685.627353671201</v>
      </c>
      <c r="L71" s="16">
        <f t="shared" ref="L71:L76" si="29">+J71*$L$4+J71</f>
        <v>0</v>
      </c>
      <c r="M71" s="16">
        <f t="shared" ref="M71:M73" si="30">+L71+K71</f>
        <v>13685.627353671201</v>
      </c>
      <c r="N71" s="16"/>
      <c r="O71" s="247">
        <f t="shared" ref="O71:O76" si="31">+M71/$N$208</f>
        <v>3.9695405094210909E-3</v>
      </c>
    </row>
    <row r="72" spans="1:15" ht="63">
      <c r="A72" s="9" t="s">
        <v>60</v>
      </c>
      <c r="B72" s="10">
        <v>87262</v>
      </c>
      <c r="C72" s="10" t="s">
        <v>25</v>
      </c>
      <c r="D72" s="51" t="s">
        <v>120</v>
      </c>
      <c r="E72" s="9" t="s">
        <v>30</v>
      </c>
      <c r="F72" s="11">
        <v>341</v>
      </c>
      <c r="G72" s="159">
        <v>18.567399999999999</v>
      </c>
      <c r="H72" s="16">
        <f t="shared" si="1"/>
        <v>6331.4834000000001</v>
      </c>
      <c r="I72" s="16">
        <v>132.41</v>
      </c>
      <c r="J72" s="16">
        <f t="shared" si="27"/>
        <v>45151.81</v>
      </c>
      <c r="K72" s="16">
        <f t="shared" si="28"/>
        <v>8126.3117317316073</v>
      </c>
      <c r="L72" s="16">
        <f t="shared" si="29"/>
        <v>54600.212966646577</v>
      </c>
      <c r="M72" s="16">
        <f t="shared" si="30"/>
        <v>62726.524698378184</v>
      </c>
      <c r="N72" s="13"/>
      <c r="O72" s="247">
        <f t="shared" si="31"/>
        <v>1.8193939844388728E-2</v>
      </c>
    </row>
    <row r="73" spans="1:15" ht="31.5">
      <c r="A73" s="9" t="s">
        <v>61</v>
      </c>
      <c r="B73" s="10" t="s">
        <v>173</v>
      </c>
      <c r="C73" s="10" t="s">
        <v>151</v>
      </c>
      <c r="D73" s="51" t="s">
        <v>174</v>
      </c>
      <c r="E73" s="9" t="s">
        <v>30</v>
      </c>
      <c r="F73" s="11">
        <f>0.74*569*(1.2/2.7)</f>
        <v>187.13777777777776</v>
      </c>
      <c r="G73" s="159">
        <v>6.5789999999999997</v>
      </c>
      <c r="H73" s="16">
        <f t="shared" si="1"/>
        <v>1231.1794399999999</v>
      </c>
      <c r="I73" s="16">
        <v>43.35</v>
      </c>
      <c r="J73" s="16">
        <f t="shared" si="27"/>
        <v>8112.4226666666664</v>
      </c>
      <c r="K73" s="16">
        <f t="shared" si="28"/>
        <v>1580.1901853108782</v>
      </c>
      <c r="L73" s="16">
        <f t="shared" si="29"/>
        <v>9810.0165923680779</v>
      </c>
      <c r="M73" s="16">
        <f t="shared" si="30"/>
        <v>11390.206777678955</v>
      </c>
      <c r="N73" s="13"/>
      <c r="O73" s="247">
        <f t="shared" si="31"/>
        <v>3.3037496963959456E-3</v>
      </c>
    </row>
    <row r="74" spans="1:15" ht="31.5">
      <c r="A74" s="9" t="s">
        <v>62</v>
      </c>
      <c r="B74" s="10">
        <v>98689</v>
      </c>
      <c r="C74" s="10" t="s">
        <v>25</v>
      </c>
      <c r="D74" s="51" t="s">
        <v>56</v>
      </c>
      <c r="E74" s="9" t="s">
        <v>19</v>
      </c>
      <c r="F74" s="11">
        <f>+F67</f>
        <v>30</v>
      </c>
      <c r="G74" s="159">
        <v>12.917199999999999</v>
      </c>
      <c r="H74" s="16">
        <f t="shared" ref="H74:H137" si="32">+G74*F74</f>
        <v>387.51599999999996</v>
      </c>
      <c r="I74" s="16">
        <v>92.82</v>
      </c>
      <c r="J74" s="16">
        <f t="shared" ref="J74:J137" si="33">+I74*F74</f>
        <v>2784.6</v>
      </c>
      <c r="K74" s="16">
        <f t="shared" si="28"/>
        <v>497.36777593600027</v>
      </c>
      <c r="L74" s="16">
        <f t="shared" si="29"/>
        <v>3367.3014000307862</v>
      </c>
      <c r="M74" s="16">
        <f t="shared" ref="M74:M137" si="34">+L74+K74</f>
        <v>3864.6691759667865</v>
      </c>
      <c r="N74" s="13"/>
      <c r="O74" s="247">
        <f t="shared" si="31"/>
        <v>1.120954155265373E-3</v>
      </c>
    </row>
    <row r="75" spans="1:15">
      <c r="A75" s="9" t="s">
        <v>63</v>
      </c>
      <c r="B75" s="10" t="s">
        <v>480</v>
      </c>
      <c r="C75" s="10" t="s">
        <v>25</v>
      </c>
      <c r="D75" s="51" t="s">
        <v>242</v>
      </c>
      <c r="E75" s="9" t="s">
        <v>30</v>
      </c>
      <c r="F75" s="11">
        <v>6.32</v>
      </c>
      <c r="G75" s="159">
        <v>38.782043999999999</v>
      </c>
      <c r="H75" s="16">
        <f t="shared" si="32"/>
        <v>245.10251808000001</v>
      </c>
      <c r="I75" s="16">
        <v>706.62</v>
      </c>
      <c r="J75" s="16">
        <f t="shared" si="33"/>
        <v>4465.8384000000005</v>
      </c>
      <c r="K75" s="16">
        <f t="shared" si="28"/>
        <v>314.58338312163346</v>
      </c>
      <c r="L75" s="16">
        <f t="shared" si="29"/>
        <v>5400.3533349964982</v>
      </c>
      <c r="M75" s="16">
        <f t="shared" si="34"/>
        <v>5714.9367181181315</v>
      </c>
      <c r="N75" s="13"/>
      <c r="O75" s="247">
        <f t="shared" si="31"/>
        <v>1.6576275405644782E-3</v>
      </c>
    </row>
    <row r="76" spans="1:15" ht="47.25">
      <c r="A76" s="9" t="s">
        <v>189</v>
      </c>
      <c r="B76" s="10" t="s">
        <v>480</v>
      </c>
      <c r="C76" s="10" t="s">
        <v>25</v>
      </c>
      <c r="D76" s="51" t="s">
        <v>485</v>
      </c>
      <c r="E76" s="9" t="s">
        <v>30</v>
      </c>
      <c r="F76" s="11">
        <f>36*1*1.25</f>
        <v>45</v>
      </c>
      <c r="G76" s="159">
        <v>38.782043999999999</v>
      </c>
      <c r="H76" s="16">
        <f t="shared" si="32"/>
        <v>1745.1919800000001</v>
      </c>
      <c r="I76" s="16">
        <v>706.62</v>
      </c>
      <c r="J76" s="16">
        <f t="shared" si="33"/>
        <v>31797.9</v>
      </c>
      <c r="K76" s="16">
        <f t="shared" si="28"/>
        <v>2239.9133291888456</v>
      </c>
      <c r="L76" s="16">
        <f t="shared" si="29"/>
        <v>38451.882923234552</v>
      </c>
      <c r="M76" s="16">
        <f t="shared" si="34"/>
        <v>40691.796252423395</v>
      </c>
      <c r="N76" s="13"/>
      <c r="O76" s="247">
        <f t="shared" si="31"/>
        <v>1.1802727741360998E-2</v>
      </c>
    </row>
    <row r="77" spans="1:15">
      <c r="A77" s="83">
        <v>8</v>
      </c>
      <c r="B77" s="6"/>
      <c r="C77" s="6"/>
      <c r="D77" s="50" t="s">
        <v>57</v>
      </c>
      <c r="E77" s="6"/>
      <c r="F77" s="7"/>
      <c r="G77" s="258"/>
      <c r="H77" s="19"/>
      <c r="I77" s="19"/>
      <c r="J77" s="19"/>
      <c r="K77" s="19"/>
      <c r="L77" s="19"/>
      <c r="M77" s="19"/>
      <c r="N77" s="8">
        <f>SUM(M78:M105)</f>
        <v>132754.56566350197</v>
      </c>
      <c r="O77" s="248">
        <f>+N77/$N$208</f>
        <v>3.850569744400581E-2</v>
      </c>
    </row>
    <row r="78" spans="1:15" ht="63">
      <c r="A78" s="9" t="s">
        <v>76</v>
      </c>
      <c r="B78" s="10">
        <v>95470</v>
      </c>
      <c r="C78" s="9" t="s">
        <v>25</v>
      </c>
      <c r="D78" s="51" t="s">
        <v>59</v>
      </c>
      <c r="E78" s="9" t="s">
        <v>32</v>
      </c>
      <c r="F78" s="11">
        <v>24</v>
      </c>
      <c r="G78" s="159">
        <v>14.6372</v>
      </c>
      <c r="H78" s="16">
        <f t="shared" si="32"/>
        <v>351.2928</v>
      </c>
      <c r="I78" s="16">
        <v>282.87</v>
      </c>
      <c r="J78" s="16">
        <f t="shared" si="33"/>
        <v>6788.88</v>
      </c>
      <c r="K78" s="16">
        <f t="shared" ref="K78:K105" si="35">+H78+H78*$K$4</f>
        <v>450.87614095503199</v>
      </c>
      <c r="L78" s="16">
        <f t="shared" ref="L78:L105" si="36">+J78*$L$4+J78</f>
        <v>8209.5112865908941</v>
      </c>
      <c r="M78" s="16">
        <f t="shared" si="34"/>
        <v>8660.3874275459257</v>
      </c>
      <c r="N78" s="13"/>
      <c r="O78" s="247">
        <f t="shared" ref="O78:O105" si="37">+M78/$N$208</f>
        <v>2.5119607477623413E-3</v>
      </c>
    </row>
    <row r="79" spans="1:15" ht="31.5">
      <c r="A79" s="9" t="s">
        <v>78</v>
      </c>
      <c r="B79" s="10">
        <v>100849</v>
      </c>
      <c r="C79" s="9" t="s">
        <v>25</v>
      </c>
      <c r="D79" s="51" t="s">
        <v>175</v>
      </c>
      <c r="E79" s="9" t="s">
        <v>32</v>
      </c>
      <c r="F79" s="11">
        <v>24</v>
      </c>
      <c r="G79" s="159">
        <v>3.5002</v>
      </c>
      <c r="H79" s="16">
        <f t="shared" si="32"/>
        <v>84.004800000000003</v>
      </c>
      <c r="I79" s="16">
        <v>32.450000000000003</v>
      </c>
      <c r="J79" s="16">
        <f t="shared" si="33"/>
        <v>778.80000000000007</v>
      </c>
      <c r="K79" s="16">
        <f t="shared" si="35"/>
        <v>107.81820761968156</v>
      </c>
      <c r="L79" s="16">
        <f t="shared" si="36"/>
        <v>941.77057040292198</v>
      </c>
      <c r="M79" s="16">
        <f t="shared" si="34"/>
        <v>1049.5887780226035</v>
      </c>
      <c r="N79" s="13"/>
      <c r="O79" s="247">
        <f t="shared" si="37"/>
        <v>3.0443508835397765E-4</v>
      </c>
    </row>
    <row r="80" spans="1:15" ht="47.25">
      <c r="A80" s="9" t="s">
        <v>80</v>
      </c>
      <c r="B80" s="9">
        <v>86895</v>
      </c>
      <c r="C80" s="9" t="s">
        <v>25</v>
      </c>
      <c r="D80" s="51" t="s">
        <v>243</v>
      </c>
      <c r="E80" s="9" t="s">
        <v>32</v>
      </c>
      <c r="F80" s="11">
        <v>24</v>
      </c>
      <c r="G80" s="159">
        <v>45.717599999999997</v>
      </c>
      <c r="H80" s="16">
        <f t="shared" si="32"/>
        <v>1097.2223999999999</v>
      </c>
      <c r="I80" s="16">
        <v>313.49</v>
      </c>
      <c r="J80" s="16">
        <f t="shared" si="33"/>
        <v>7523.76</v>
      </c>
      <c r="K80" s="16">
        <f t="shared" si="35"/>
        <v>1408.2594390816391</v>
      </c>
      <c r="L80" s="16">
        <f t="shared" si="36"/>
        <v>9098.1712208200915</v>
      </c>
      <c r="M80" s="16">
        <f t="shared" si="34"/>
        <v>10506.430659901731</v>
      </c>
      <c r="N80" s="13"/>
      <c r="O80" s="247">
        <f t="shared" si="37"/>
        <v>3.0474088645060199E-3</v>
      </c>
    </row>
    <row r="81" spans="1:15" ht="31.5">
      <c r="A81" s="9" t="s">
        <v>82</v>
      </c>
      <c r="B81" s="9">
        <v>86901</v>
      </c>
      <c r="C81" s="9" t="s">
        <v>25</v>
      </c>
      <c r="D81" s="51" t="s">
        <v>244</v>
      </c>
      <c r="E81" s="9" t="s">
        <v>32</v>
      </c>
      <c r="F81" s="11">
        <v>25</v>
      </c>
      <c r="G81" s="159">
        <v>23.959599999999998</v>
      </c>
      <c r="H81" s="16">
        <f t="shared" si="32"/>
        <v>598.99</v>
      </c>
      <c r="I81" s="16">
        <v>156.91</v>
      </c>
      <c r="J81" s="16">
        <f t="shared" si="33"/>
        <v>3922.75</v>
      </c>
      <c r="K81" s="16">
        <f t="shared" si="35"/>
        <v>768.78973799250821</v>
      </c>
      <c r="L81" s="16">
        <f t="shared" si="36"/>
        <v>4743.6190357576552</v>
      </c>
      <c r="M81" s="16">
        <f t="shared" si="34"/>
        <v>5512.4087737501632</v>
      </c>
      <c r="N81" s="13"/>
      <c r="O81" s="247">
        <f t="shared" si="37"/>
        <v>1.5988839507616497E-3</v>
      </c>
    </row>
    <row r="82" spans="1:15" ht="31.5">
      <c r="A82" s="9" t="s">
        <v>190</v>
      </c>
      <c r="B82" s="10">
        <v>100858</v>
      </c>
      <c r="C82" s="9" t="s">
        <v>25</v>
      </c>
      <c r="D82" s="51" t="s">
        <v>550</v>
      </c>
      <c r="E82" s="9" t="s">
        <v>32</v>
      </c>
      <c r="F82" s="11">
        <v>12</v>
      </c>
      <c r="G82" s="159">
        <v>24.191799999999997</v>
      </c>
      <c r="H82" s="16">
        <f t="shared" si="32"/>
        <v>290.30159999999995</v>
      </c>
      <c r="I82" s="16">
        <v>609.77</v>
      </c>
      <c r="J82" s="16">
        <f t="shared" si="33"/>
        <v>7317.24</v>
      </c>
      <c r="K82" s="16">
        <f t="shared" si="35"/>
        <v>372.59535385032456</v>
      </c>
      <c r="L82" s="16">
        <f t="shared" si="36"/>
        <v>8848.4351419813502</v>
      </c>
      <c r="M82" s="16">
        <f t="shared" si="34"/>
        <v>9221.0304958316756</v>
      </c>
      <c r="N82" s="13"/>
      <c r="O82" s="247">
        <f t="shared" si="37"/>
        <v>2.6745762650034581E-3</v>
      </c>
    </row>
    <row r="83" spans="1:15" ht="31.5">
      <c r="A83" s="9" t="s">
        <v>83</v>
      </c>
      <c r="B83" s="10">
        <v>86874</v>
      </c>
      <c r="C83" s="9" t="s">
        <v>25</v>
      </c>
      <c r="D83" s="52" t="s">
        <v>122</v>
      </c>
      <c r="E83" s="9" t="s">
        <v>32</v>
      </c>
      <c r="F83" s="11">
        <v>4</v>
      </c>
      <c r="G83" s="159">
        <v>20.941000000000003</v>
      </c>
      <c r="H83" s="16">
        <f t="shared" si="32"/>
        <v>83.76400000000001</v>
      </c>
      <c r="I83" s="16">
        <v>471.99</v>
      </c>
      <c r="J83" s="16">
        <f t="shared" si="33"/>
        <v>1887.96</v>
      </c>
      <c r="K83" s="16">
        <f t="shared" si="35"/>
        <v>107.50914641847855</v>
      </c>
      <c r="L83" s="16">
        <f t="shared" si="36"/>
        <v>2283.0318003311513</v>
      </c>
      <c r="M83" s="16">
        <f t="shared" si="34"/>
        <v>2390.5409467496297</v>
      </c>
      <c r="N83" s="13"/>
      <c r="O83" s="247">
        <f t="shared" si="37"/>
        <v>6.9338064542631E-4</v>
      </c>
    </row>
    <row r="84" spans="1:15" ht="47.25">
      <c r="A84" s="9" t="s">
        <v>84</v>
      </c>
      <c r="B84" s="10" t="str">
        <f>+B75</f>
        <v>COMPO 18</v>
      </c>
      <c r="C84" s="9" t="s">
        <v>25</v>
      </c>
      <c r="D84" s="52" t="s">
        <v>245</v>
      </c>
      <c r="E84" s="9" t="s">
        <v>30</v>
      </c>
      <c r="F84" s="11">
        <f>1.5*0.6*4</f>
        <v>3.5999999999999996</v>
      </c>
      <c r="G84" s="159">
        <v>38.782043999999999</v>
      </c>
      <c r="H84" s="16">
        <f t="shared" si="32"/>
        <v>139.61535839999999</v>
      </c>
      <c r="I84" s="16">
        <f>+COMPOSIÇÕES!I128-'PLANILHA GERAL'!G84</f>
        <v>517.95128933333331</v>
      </c>
      <c r="J84" s="16">
        <f t="shared" si="33"/>
        <v>1864.6246415999997</v>
      </c>
      <c r="K84" s="16">
        <f t="shared" si="35"/>
        <v>179.19306633510763</v>
      </c>
      <c r="L84" s="16">
        <f t="shared" si="36"/>
        <v>2254.8133183191776</v>
      </c>
      <c r="M84" s="16">
        <f t="shared" si="34"/>
        <v>2434.0063846542853</v>
      </c>
      <c r="N84" s="13"/>
      <c r="O84" s="247">
        <f t="shared" si="37"/>
        <v>7.0598787285282435E-4</v>
      </c>
    </row>
    <row r="85" spans="1:15" ht="31.5">
      <c r="A85" s="9" t="s">
        <v>191</v>
      </c>
      <c r="B85" s="10" t="str">
        <f>+B76</f>
        <v>COMPO 18</v>
      </c>
      <c r="C85" s="9" t="s">
        <v>25</v>
      </c>
      <c r="D85" s="52" t="s">
        <v>246</v>
      </c>
      <c r="E85" s="9" t="s">
        <v>30</v>
      </c>
      <c r="F85" s="11">
        <f>2.5*0.6*4</f>
        <v>6</v>
      </c>
      <c r="G85" s="159">
        <v>38.78</v>
      </c>
      <c r="H85" s="16">
        <f t="shared" si="32"/>
        <v>232.68</v>
      </c>
      <c r="I85" s="16">
        <f>+I84</f>
        <v>517.95128933333331</v>
      </c>
      <c r="J85" s="16">
        <f t="shared" si="33"/>
        <v>3107.7077359999998</v>
      </c>
      <c r="K85" s="16">
        <f t="shared" si="35"/>
        <v>298.6393699996608</v>
      </c>
      <c r="L85" s="16">
        <f t="shared" si="36"/>
        <v>3758.0221971986298</v>
      </c>
      <c r="M85" s="16">
        <f t="shared" si="34"/>
        <v>4056.6615671982904</v>
      </c>
      <c r="N85" s="13"/>
      <c r="O85" s="247">
        <f t="shared" si="37"/>
        <v>1.1766418891776687E-3</v>
      </c>
    </row>
    <row r="86" spans="1:15" ht="31.5">
      <c r="A86" s="9" t="s">
        <v>192</v>
      </c>
      <c r="B86" s="10">
        <v>86887</v>
      </c>
      <c r="C86" s="9" t="s">
        <v>25</v>
      </c>
      <c r="D86" s="51" t="s">
        <v>127</v>
      </c>
      <c r="E86" s="9" t="s">
        <v>32</v>
      </c>
      <c r="F86" s="11">
        <f>+F83+F82+F80</f>
        <v>40</v>
      </c>
      <c r="G86" s="159">
        <v>5.0309999999999997</v>
      </c>
      <c r="H86" s="16">
        <f t="shared" si="32"/>
        <v>201.23999999999998</v>
      </c>
      <c r="I86" s="16">
        <v>40.97</v>
      </c>
      <c r="J86" s="16">
        <f t="shared" si="33"/>
        <v>1638.8</v>
      </c>
      <c r="K86" s="16">
        <f t="shared" si="35"/>
        <v>258.28686100537965</v>
      </c>
      <c r="L86" s="16">
        <f t="shared" si="36"/>
        <v>1981.7329362818546</v>
      </c>
      <c r="M86" s="16">
        <f t="shared" si="34"/>
        <v>2240.0197972872343</v>
      </c>
      <c r="N86" s="13"/>
      <c r="O86" s="247">
        <f t="shared" si="37"/>
        <v>6.4972171881120503E-4</v>
      </c>
    </row>
    <row r="87" spans="1:15" ht="31.5">
      <c r="A87" s="9" t="s">
        <v>86</v>
      </c>
      <c r="B87" s="9">
        <v>86915</v>
      </c>
      <c r="C87" s="9" t="s">
        <v>25</v>
      </c>
      <c r="D87" s="51" t="s">
        <v>128</v>
      </c>
      <c r="E87" s="9" t="s">
        <v>64</v>
      </c>
      <c r="F87" s="11">
        <v>12</v>
      </c>
      <c r="G87" s="159">
        <v>8.99</v>
      </c>
      <c r="H87" s="16">
        <f t="shared" si="32"/>
        <v>107.88</v>
      </c>
      <c r="I87" s="16">
        <v>45.85</v>
      </c>
      <c r="J87" s="16">
        <f t="shared" si="33"/>
        <v>550.20000000000005</v>
      </c>
      <c r="K87" s="16">
        <f t="shared" si="35"/>
        <v>138.46147170175092</v>
      </c>
      <c r="L87" s="16">
        <f t="shared" si="36"/>
        <v>665.33406244952198</v>
      </c>
      <c r="M87" s="16">
        <f t="shared" si="34"/>
        <v>803.79553415127293</v>
      </c>
      <c r="N87" s="13"/>
      <c r="O87" s="247">
        <f t="shared" si="37"/>
        <v>2.3314232162322679E-4</v>
      </c>
    </row>
    <row r="88" spans="1:15" ht="31.5">
      <c r="A88" s="9" t="s">
        <v>193</v>
      </c>
      <c r="B88" s="9">
        <v>8211</v>
      </c>
      <c r="C88" s="9" t="s">
        <v>148</v>
      </c>
      <c r="D88" s="51" t="s">
        <v>551</v>
      </c>
      <c r="E88" s="9" t="s">
        <v>64</v>
      </c>
      <c r="F88" s="11">
        <f>+F78</f>
        <v>24</v>
      </c>
      <c r="G88" s="159">
        <v>8.9870000000000001</v>
      </c>
      <c r="H88" s="16">
        <f t="shared" si="32"/>
        <v>215.68799999999999</v>
      </c>
      <c r="I88" s="16">
        <v>239.25</v>
      </c>
      <c r="J88" s="16">
        <f t="shared" si="33"/>
        <v>5742</v>
      </c>
      <c r="K88" s="16">
        <f t="shared" si="35"/>
        <v>276.83053307756074</v>
      </c>
      <c r="L88" s="16">
        <f t="shared" si="36"/>
        <v>6943.5626800893397</v>
      </c>
      <c r="M88" s="16">
        <f t="shared" si="34"/>
        <v>7220.3932131669008</v>
      </c>
      <c r="N88" s="13"/>
      <c r="O88" s="247">
        <f t="shared" si="37"/>
        <v>2.0942878695236846E-3</v>
      </c>
    </row>
    <row r="89" spans="1:15" ht="47.25">
      <c r="A89" s="9" t="s">
        <v>88</v>
      </c>
      <c r="B89" s="10">
        <v>86914</v>
      </c>
      <c r="C89" s="9" t="s">
        <v>25</v>
      </c>
      <c r="D89" s="51" t="s">
        <v>65</v>
      </c>
      <c r="E89" s="9" t="s">
        <v>32</v>
      </c>
      <c r="F89" s="11">
        <v>4</v>
      </c>
      <c r="G89" s="159">
        <v>3.5947999999999998</v>
      </c>
      <c r="H89" s="16">
        <f t="shared" si="32"/>
        <v>14.379199999999999</v>
      </c>
      <c r="I89" s="16">
        <v>33.93</v>
      </c>
      <c r="J89" s="16">
        <f t="shared" si="33"/>
        <v>135.72</v>
      </c>
      <c r="K89" s="16">
        <f t="shared" si="35"/>
        <v>18.455368871837383</v>
      </c>
      <c r="L89" s="16">
        <f t="shared" si="36"/>
        <v>164.12057243847531</v>
      </c>
      <c r="M89" s="16">
        <f t="shared" si="34"/>
        <v>182.57594131031269</v>
      </c>
      <c r="N89" s="13"/>
      <c r="O89" s="247">
        <f t="shared" si="37"/>
        <v>5.2956475896047239E-5</v>
      </c>
    </row>
    <row r="90" spans="1:15" ht="47.25">
      <c r="A90" s="9" t="s">
        <v>90</v>
      </c>
      <c r="B90" s="10">
        <v>7612</v>
      </c>
      <c r="C90" s="9" t="s">
        <v>148</v>
      </c>
      <c r="D90" s="51" t="s">
        <v>123</v>
      </c>
      <c r="E90" s="9" t="s">
        <v>32</v>
      </c>
      <c r="F90" s="11">
        <v>4</v>
      </c>
      <c r="G90" s="159">
        <v>3.5947999999999998</v>
      </c>
      <c r="H90" s="16">
        <f t="shared" si="32"/>
        <v>14.379199999999999</v>
      </c>
      <c r="I90" s="16">
        <v>401.99</v>
      </c>
      <c r="J90" s="16">
        <f t="shared" si="33"/>
        <v>1607.96</v>
      </c>
      <c r="K90" s="16">
        <f t="shared" si="35"/>
        <v>18.455368871837383</v>
      </c>
      <c r="L90" s="16">
        <f t="shared" si="36"/>
        <v>1944.4394021380101</v>
      </c>
      <c r="M90" s="16">
        <f t="shared" si="34"/>
        <v>1962.8947710098475</v>
      </c>
      <c r="N90" s="13"/>
      <c r="O90" s="247">
        <f t="shared" si="37"/>
        <v>5.6934111297165049E-4</v>
      </c>
    </row>
    <row r="91" spans="1:15" ht="47.25">
      <c r="A91" s="9" t="s">
        <v>91</v>
      </c>
      <c r="B91" s="10">
        <v>1035</v>
      </c>
      <c r="C91" s="9" t="s">
        <v>148</v>
      </c>
      <c r="D91" s="51" t="s">
        <v>66</v>
      </c>
      <c r="E91" s="9" t="s">
        <v>32</v>
      </c>
      <c r="F91" s="11">
        <v>24</v>
      </c>
      <c r="G91" s="159">
        <v>9.9071999999999996</v>
      </c>
      <c r="H91" s="16">
        <f t="shared" si="32"/>
        <v>237.77279999999999</v>
      </c>
      <c r="I91" s="16">
        <v>259.56</v>
      </c>
      <c r="J91" s="16">
        <f t="shared" si="33"/>
        <v>6229.4400000000005</v>
      </c>
      <c r="K91" s="16">
        <f t="shared" si="35"/>
        <v>305.17586038789472</v>
      </c>
      <c r="L91" s="16">
        <f t="shared" si="36"/>
        <v>7533.0036750009995</v>
      </c>
      <c r="M91" s="16">
        <f t="shared" si="34"/>
        <v>7838.1795353888938</v>
      </c>
      <c r="N91" s="13"/>
      <c r="O91" s="247">
        <f t="shared" si="37"/>
        <v>2.2734778890128996E-3</v>
      </c>
    </row>
    <row r="92" spans="1:15" ht="63">
      <c r="A92" s="9" t="s">
        <v>92</v>
      </c>
      <c r="B92" s="10">
        <v>1038</v>
      </c>
      <c r="C92" s="9" t="s">
        <v>148</v>
      </c>
      <c r="D92" s="51" t="s">
        <v>124</v>
      </c>
      <c r="E92" s="9" t="s">
        <v>32</v>
      </c>
      <c r="F92" s="11">
        <v>24</v>
      </c>
      <c r="G92" s="159">
        <v>9.9071999999999996</v>
      </c>
      <c r="H92" s="16">
        <f t="shared" si="32"/>
        <v>237.77279999999999</v>
      </c>
      <c r="I92" s="16">
        <v>452</v>
      </c>
      <c r="J92" s="16">
        <f t="shared" si="33"/>
        <v>10848</v>
      </c>
      <c r="K92" s="16">
        <f t="shared" si="35"/>
        <v>305.17586038789472</v>
      </c>
      <c r="L92" s="16">
        <f t="shared" si="36"/>
        <v>13118.036912854259</v>
      </c>
      <c r="M92" s="16">
        <f t="shared" si="34"/>
        <v>13423.212773242154</v>
      </c>
      <c r="N92" s="13"/>
      <c r="O92" s="247">
        <f t="shared" si="37"/>
        <v>3.8934266945146504E-3</v>
      </c>
    </row>
    <row r="93" spans="1:15" ht="47.25">
      <c r="A93" s="9" t="s">
        <v>93</v>
      </c>
      <c r="B93" s="10">
        <v>100866</v>
      </c>
      <c r="C93" s="9" t="s">
        <v>25</v>
      </c>
      <c r="D93" s="51" t="s">
        <v>67</v>
      </c>
      <c r="E93" s="9" t="s">
        <v>32</v>
      </c>
      <c r="F93" s="11">
        <v>9</v>
      </c>
      <c r="G93" s="159">
        <v>22.738400000000002</v>
      </c>
      <c r="H93" s="16">
        <f t="shared" si="32"/>
        <v>204.64560000000003</v>
      </c>
      <c r="I93" s="16">
        <v>255.76</v>
      </c>
      <c r="J93" s="16">
        <f t="shared" si="33"/>
        <v>2301.84</v>
      </c>
      <c r="K93" s="16">
        <f t="shared" si="35"/>
        <v>262.65786942239379</v>
      </c>
      <c r="L93" s="16">
        <f t="shared" si="36"/>
        <v>2783.5197352032123</v>
      </c>
      <c r="M93" s="16">
        <f t="shared" si="34"/>
        <v>3046.1776046256064</v>
      </c>
      <c r="N93" s="13"/>
      <c r="O93" s="247">
        <f t="shared" si="37"/>
        <v>8.8354922196598896E-4</v>
      </c>
    </row>
    <row r="94" spans="1:15" ht="47.25">
      <c r="A94" s="9" t="s">
        <v>194</v>
      </c>
      <c r="B94" s="10">
        <v>100867</v>
      </c>
      <c r="C94" s="9" t="s">
        <v>25</v>
      </c>
      <c r="D94" s="51" t="s">
        <v>68</v>
      </c>
      <c r="E94" s="9" t="s">
        <v>32</v>
      </c>
      <c r="F94" s="11">
        <v>9</v>
      </c>
      <c r="G94" s="159">
        <v>22.738400000000002</v>
      </c>
      <c r="H94" s="16">
        <f t="shared" si="32"/>
        <v>204.64560000000003</v>
      </c>
      <c r="I94" s="16">
        <v>270.24</v>
      </c>
      <c r="J94" s="16">
        <f t="shared" si="33"/>
        <v>2432.16</v>
      </c>
      <c r="K94" s="16">
        <f t="shared" si="35"/>
        <v>262.65786942239379</v>
      </c>
      <c r="L94" s="16">
        <f t="shared" si="36"/>
        <v>2941.1103113908198</v>
      </c>
      <c r="M94" s="16">
        <f t="shared" si="34"/>
        <v>3203.7681808132138</v>
      </c>
      <c r="N94" s="16"/>
      <c r="O94" s="247">
        <f t="shared" si="37"/>
        <v>9.2925864835278224E-4</v>
      </c>
    </row>
    <row r="95" spans="1:15" ht="47.25">
      <c r="A95" s="9" t="s">
        <v>94</v>
      </c>
      <c r="B95" s="10">
        <v>100868</v>
      </c>
      <c r="C95" s="9" t="s">
        <v>25</v>
      </c>
      <c r="D95" s="51" t="s">
        <v>69</v>
      </c>
      <c r="E95" s="9" t="s">
        <v>32</v>
      </c>
      <c r="F95" s="11">
        <v>9</v>
      </c>
      <c r="G95" s="159">
        <v>22.738400000000002</v>
      </c>
      <c r="H95" s="16">
        <f t="shared" si="32"/>
        <v>204.64560000000003</v>
      </c>
      <c r="I95" s="16">
        <v>280.48</v>
      </c>
      <c r="J95" s="16">
        <f t="shared" si="33"/>
        <v>2524.3200000000002</v>
      </c>
      <c r="K95" s="16">
        <f t="shared" si="35"/>
        <v>262.65786942239379</v>
      </c>
      <c r="L95" s="16">
        <f t="shared" si="36"/>
        <v>3052.5555807389624</v>
      </c>
      <c r="M95" s="16">
        <f t="shared" si="34"/>
        <v>3315.2134501613564</v>
      </c>
      <c r="N95" s="16"/>
      <c r="O95" s="247">
        <f t="shared" si="37"/>
        <v>9.6158354657106706E-4</v>
      </c>
    </row>
    <row r="96" spans="1:15" ht="31.5">
      <c r="A96" s="9" t="s">
        <v>195</v>
      </c>
      <c r="B96" s="9">
        <v>7075</v>
      </c>
      <c r="C96" s="9" t="s">
        <v>148</v>
      </c>
      <c r="D96" s="51" t="s">
        <v>339</v>
      </c>
      <c r="E96" s="9" t="s">
        <v>32</v>
      </c>
      <c r="F96" s="11">
        <v>24</v>
      </c>
      <c r="G96" s="159">
        <v>9.9071999999999996</v>
      </c>
      <c r="H96" s="16">
        <f t="shared" si="32"/>
        <v>237.77279999999999</v>
      </c>
      <c r="I96" s="16">
        <v>78</v>
      </c>
      <c r="J96" s="16">
        <f t="shared" si="33"/>
        <v>1872</v>
      </c>
      <c r="K96" s="16">
        <f t="shared" si="35"/>
        <v>305.17586038789472</v>
      </c>
      <c r="L96" s="16">
        <f t="shared" si="36"/>
        <v>2263.7320336341418</v>
      </c>
      <c r="M96" s="16">
        <f t="shared" si="34"/>
        <v>2568.9078940220365</v>
      </c>
      <c r="N96" s="16"/>
      <c r="O96" s="247">
        <f t="shared" si="37"/>
        <v>7.4511629512962179E-4</v>
      </c>
    </row>
    <row r="97" spans="1:15" ht="47.25">
      <c r="A97" s="9" t="s">
        <v>196</v>
      </c>
      <c r="B97" s="10">
        <v>89987</v>
      </c>
      <c r="C97" s="9" t="s">
        <v>25</v>
      </c>
      <c r="D97" s="51" t="s">
        <v>125</v>
      </c>
      <c r="E97" s="9" t="s">
        <v>32</v>
      </c>
      <c r="F97" s="11">
        <v>15</v>
      </c>
      <c r="G97" s="159">
        <v>7.3702000000000005</v>
      </c>
      <c r="H97" s="16">
        <f t="shared" si="32"/>
        <v>110.55300000000001</v>
      </c>
      <c r="I97" s="16">
        <v>50.97</v>
      </c>
      <c r="J97" s="16">
        <f t="shared" si="33"/>
        <v>764.55</v>
      </c>
      <c r="K97" s="16">
        <f t="shared" si="35"/>
        <v>141.89220505231435</v>
      </c>
      <c r="L97" s="16">
        <f t="shared" si="36"/>
        <v>924.53863585202089</v>
      </c>
      <c r="M97" s="16">
        <f t="shared" si="34"/>
        <v>1066.4308409043351</v>
      </c>
      <c r="N97" s="16"/>
      <c r="O97" s="247">
        <f t="shared" si="37"/>
        <v>3.0932015859179299E-4</v>
      </c>
    </row>
    <row r="98" spans="1:15" ht="78.75">
      <c r="A98" s="9" t="s">
        <v>197</v>
      </c>
      <c r="B98" s="10">
        <v>94794</v>
      </c>
      <c r="C98" s="9" t="s">
        <v>25</v>
      </c>
      <c r="D98" s="51" t="s">
        <v>70</v>
      </c>
      <c r="E98" s="9" t="s">
        <v>32</v>
      </c>
      <c r="F98" s="11">
        <v>4</v>
      </c>
      <c r="G98" s="159">
        <v>22.231000000000002</v>
      </c>
      <c r="H98" s="16">
        <f t="shared" si="32"/>
        <v>88.924000000000007</v>
      </c>
      <c r="I98" s="16">
        <v>105.35</v>
      </c>
      <c r="J98" s="16">
        <f t="shared" si="33"/>
        <v>421.4</v>
      </c>
      <c r="K98" s="16">
        <f t="shared" si="35"/>
        <v>114.13188644425752</v>
      </c>
      <c r="L98" s="16">
        <f t="shared" si="36"/>
        <v>509.58155928067703</v>
      </c>
      <c r="M98" s="16">
        <f t="shared" si="34"/>
        <v>623.71344572493456</v>
      </c>
      <c r="N98" s="16"/>
      <c r="O98" s="247">
        <f t="shared" si="37"/>
        <v>1.8090919218340299E-4</v>
      </c>
    </row>
    <row r="99" spans="1:15" ht="47.25">
      <c r="A99" s="9" t="s">
        <v>198</v>
      </c>
      <c r="B99" s="10">
        <v>89985</v>
      </c>
      <c r="C99" s="9" t="s">
        <v>25</v>
      </c>
      <c r="D99" s="51" t="s">
        <v>126</v>
      </c>
      <c r="E99" s="9" t="s">
        <v>32</v>
      </c>
      <c r="F99" s="11">
        <v>20</v>
      </c>
      <c r="G99" s="159">
        <v>5.0309999999999997</v>
      </c>
      <c r="H99" s="16">
        <f t="shared" si="32"/>
        <v>100.61999999999999</v>
      </c>
      <c r="I99" s="16">
        <v>33.130000000000003</v>
      </c>
      <c r="J99" s="16">
        <f t="shared" si="33"/>
        <v>662.6</v>
      </c>
      <c r="K99" s="16">
        <f t="shared" si="35"/>
        <v>129.14343050268982</v>
      </c>
      <c r="L99" s="16">
        <f t="shared" si="36"/>
        <v>801.25472515276851</v>
      </c>
      <c r="M99" s="16">
        <f t="shared" si="34"/>
        <v>930.39815565545837</v>
      </c>
      <c r="N99" s="16"/>
      <c r="O99" s="247">
        <f t="shared" si="37"/>
        <v>2.6986363674254857E-4</v>
      </c>
    </row>
    <row r="100" spans="1:15" ht="78.75">
      <c r="A100" s="9" t="s">
        <v>199</v>
      </c>
      <c r="B100" s="10">
        <v>91785</v>
      </c>
      <c r="C100" s="9" t="s">
        <v>25</v>
      </c>
      <c r="D100" s="51" t="s">
        <v>71</v>
      </c>
      <c r="E100" s="9" t="s">
        <v>19</v>
      </c>
      <c r="F100" s="11">
        <v>170</v>
      </c>
      <c r="G100" s="159">
        <v>23.598400000000002</v>
      </c>
      <c r="H100" s="16">
        <f t="shared" si="32"/>
        <v>4011.7280000000001</v>
      </c>
      <c r="I100" s="16">
        <v>19.98</v>
      </c>
      <c r="J100" s="16">
        <f t="shared" si="33"/>
        <v>3396.6</v>
      </c>
      <c r="K100" s="16">
        <f t="shared" si="35"/>
        <v>5148.9596120422866</v>
      </c>
      <c r="L100" s="16">
        <f t="shared" si="36"/>
        <v>4107.367641795794</v>
      </c>
      <c r="M100" s="16">
        <f t="shared" si="34"/>
        <v>9256.3272538380807</v>
      </c>
      <c r="N100" s="16"/>
      <c r="O100" s="247">
        <f t="shared" si="37"/>
        <v>2.6848141523239887E-3</v>
      </c>
    </row>
    <row r="101" spans="1:15" ht="63">
      <c r="A101" s="9" t="s">
        <v>200</v>
      </c>
      <c r="B101" s="10">
        <v>1788</v>
      </c>
      <c r="C101" s="9" t="s">
        <v>25</v>
      </c>
      <c r="D101" s="51" t="s">
        <v>121</v>
      </c>
      <c r="E101" s="9" t="s">
        <v>19</v>
      </c>
      <c r="F101" s="11">
        <v>172</v>
      </c>
      <c r="G101" s="159">
        <v>7.0519999999999996</v>
      </c>
      <c r="H101" s="16">
        <f t="shared" si="32"/>
        <v>1212.944</v>
      </c>
      <c r="I101" s="16">
        <v>36.85</v>
      </c>
      <c r="J101" s="16">
        <f t="shared" si="33"/>
        <v>6338.2</v>
      </c>
      <c r="K101" s="16">
        <f t="shared" si="35"/>
        <v>1556.7854220597756</v>
      </c>
      <c r="L101" s="16">
        <f t="shared" si="36"/>
        <v>7664.522636527734</v>
      </c>
      <c r="M101" s="16">
        <f t="shared" si="34"/>
        <v>9221.3080585875105</v>
      </c>
      <c r="N101" s="16"/>
      <c r="O101" s="247">
        <f t="shared" si="37"/>
        <v>2.6746567725735326E-3</v>
      </c>
    </row>
    <row r="102" spans="1:15" ht="78.75">
      <c r="A102" s="9" t="s">
        <v>340</v>
      </c>
      <c r="B102" s="10">
        <v>91792</v>
      </c>
      <c r="C102" s="9" t="s">
        <v>25</v>
      </c>
      <c r="D102" s="51" t="s">
        <v>72</v>
      </c>
      <c r="E102" s="9" t="s">
        <v>19</v>
      </c>
      <c r="F102" s="11">
        <v>25</v>
      </c>
      <c r="G102" s="159">
        <v>5.59</v>
      </c>
      <c r="H102" s="16">
        <f t="shared" si="32"/>
        <v>139.75</v>
      </c>
      <c r="I102" s="16">
        <v>30.43</v>
      </c>
      <c r="J102" s="16">
        <f t="shared" si="33"/>
        <v>760.75</v>
      </c>
      <c r="K102" s="16">
        <f t="shared" si="35"/>
        <v>179.36587569818033</v>
      </c>
      <c r="L102" s="16">
        <f t="shared" si="36"/>
        <v>919.94345330511408</v>
      </c>
      <c r="M102" s="16">
        <f t="shared" si="34"/>
        <v>1099.3093290032944</v>
      </c>
      <c r="N102" s="13"/>
      <c r="O102" s="247">
        <f t="shared" si="37"/>
        <v>3.1885662243262141E-4</v>
      </c>
    </row>
    <row r="103" spans="1:15" ht="78.75">
      <c r="A103" s="9" t="s">
        <v>341</v>
      </c>
      <c r="B103" s="10">
        <v>91793</v>
      </c>
      <c r="C103" s="9" t="s">
        <v>25</v>
      </c>
      <c r="D103" s="51" t="s">
        <v>73</v>
      </c>
      <c r="E103" s="9" t="s">
        <v>19</v>
      </c>
      <c r="F103" s="11">
        <v>36</v>
      </c>
      <c r="G103" s="159">
        <v>37.280999999999999</v>
      </c>
      <c r="H103" s="16">
        <f t="shared" si="32"/>
        <v>1342.116</v>
      </c>
      <c r="I103" s="16">
        <v>48.7</v>
      </c>
      <c r="J103" s="16">
        <f t="shared" si="33"/>
        <v>1753.2</v>
      </c>
      <c r="K103" s="16">
        <f t="shared" si="35"/>
        <v>1722.5746807051089</v>
      </c>
      <c r="L103" s="16">
        <f t="shared" si="36"/>
        <v>2120.0721161150523</v>
      </c>
      <c r="M103" s="16">
        <f t="shared" si="34"/>
        <v>3842.6467968201614</v>
      </c>
      <c r="N103" s="13"/>
      <c r="O103" s="247">
        <f t="shared" si="37"/>
        <v>1.1145665250985391E-3</v>
      </c>
    </row>
    <row r="104" spans="1:15" ht="78.75">
      <c r="A104" s="9" t="s">
        <v>342</v>
      </c>
      <c r="B104" s="10">
        <v>91794</v>
      </c>
      <c r="C104" s="9" t="s">
        <v>25</v>
      </c>
      <c r="D104" s="51" t="s">
        <v>74</v>
      </c>
      <c r="E104" s="9" t="s">
        <v>19</v>
      </c>
      <c r="F104" s="11">
        <v>65</v>
      </c>
      <c r="G104" s="159">
        <v>11.429399999999999</v>
      </c>
      <c r="H104" s="16">
        <f t="shared" si="32"/>
        <v>742.91099999999994</v>
      </c>
      <c r="I104" s="16">
        <v>28.37</v>
      </c>
      <c r="J104" s="16">
        <f t="shared" si="33"/>
        <v>1844.05</v>
      </c>
      <c r="K104" s="16">
        <f t="shared" si="35"/>
        <v>953.50899521152655</v>
      </c>
      <c r="L104" s="16">
        <f t="shared" si="36"/>
        <v>2229.9332567430765</v>
      </c>
      <c r="M104" s="16">
        <f t="shared" si="34"/>
        <v>3183.4422519546033</v>
      </c>
      <c r="N104" s="13"/>
      <c r="O104" s="247">
        <f t="shared" si="37"/>
        <v>9.2336307660362011E-4</v>
      </c>
    </row>
    <row r="105" spans="1:15" ht="78.75">
      <c r="A105" s="9" t="s">
        <v>343</v>
      </c>
      <c r="B105" s="10">
        <v>91795</v>
      </c>
      <c r="C105" s="9" t="s">
        <v>25</v>
      </c>
      <c r="D105" s="51" t="s">
        <v>75</v>
      </c>
      <c r="E105" s="9" t="s">
        <v>19</v>
      </c>
      <c r="F105" s="11">
        <v>170</v>
      </c>
      <c r="G105" s="159">
        <v>22.084799999999998</v>
      </c>
      <c r="H105" s="16">
        <f t="shared" si="32"/>
        <v>3754.4159999999997</v>
      </c>
      <c r="I105" s="16">
        <v>44.15</v>
      </c>
      <c r="J105" s="16">
        <f t="shared" si="33"/>
        <v>7505.5</v>
      </c>
      <c r="K105" s="16">
        <f t="shared" si="35"/>
        <v>4818.705642756775</v>
      </c>
      <c r="L105" s="16">
        <f t="shared" si="36"/>
        <v>9076.0901594236384</v>
      </c>
      <c r="M105" s="16">
        <f t="shared" si="34"/>
        <v>13894.795802180413</v>
      </c>
      <c r="N105" s="13"/>
      <c r="O105" s="247">
        <f t="shared" si="37"/>
        <v>4.0302101892386796E-3</v>
      </c>
    </row>
    <row r="106" spans="1:15" ht="31.5">
      <c r="A106" s="83">
        <v>9</v>
      </c>
      <c r="B106" s="6"/>
      <c r="C106" s="6"/>
      <c r="D106" s="50" t="s">
        <v>353</v>
      </c>
      <c r="E106" s="6"/>
      <c r="F106" s="7"/>
      <c r="G106" s="258"/>
      <c r="H106" s="20">
        <f t="shared" si="32"/>
        <v>0</v>
      </c>
      <c r="I106" s="20"/>
      <c r="J106" s="20">
        <f t="shared" si="33"/>
        <v>0</v>
      </c>
      <c r="K106" s="20">
        <f t="shared" ref="K106" si="38">+$K$5*H106</f>
        <v>0</v>
      </c>
      <c r="L106" s="20">
        <f t="shared" ref="L106" si="39">+J106*$L$5</f>
        <v>0</v>
      </c>
      <c r="M106" s="20">
        <f t="shared" si="34"/>
        <v>0</v>
      </c>
      <c r="N106" s="8">
        <f>SUM(M107:M146)</f>
        <v>269541.53718769411</v>
      </c>
      <c r="O106" s="248">
        <f>+N106/$N$208</f>
        <v>7.8181001366456532E-2</v>
      </c>
    </row>
    <row r="107" spans="1:15" ht="47.25">
      <c r="A107" s="9" t="s">
        <v>95</v>
      </c>
      <c r="B107" s="10">
        <v>91941</v>
      </c>
      <c r="C107" s="9" t="s">
        <v>25</v>
      </c>
      <c r="D107" s="51" t="s">
        <v>77</v>
      </c>
      <c r="E107" s="9" t="s">
        <v>32</v>
      </c>
      <c r="F107" s="11">
        <v>84</v>
      </c>
      <c r="G107" s="159">
        <v>1.29</v>
      </c>
      <c r="H107" s="16">
        <f t="shared" si="32"/>
        <v>108.36</v>
      </c>
      <c r="I107" s="16">
        <v>8.58</v>
      </c>
      <c r="J107" s="16">
        <f t="shared" si="33"/>
        <v>720.72</v>
      </c>
      <c r="K107" s="16">
        <f t="shared" ref="K107:K113" si="40">+H107+H107*$K$4</f>
        <v>139.07754054135827</v>
      </c>
      <c r="L107" s="16">
        <f t="shared" ref="L107:L114" si="41">+J107*$L$4+J107</f>
        <v>871.5368329491447</v>
      </c>
      <c r="M107" s="16">
        <f t="shared" si="34"/>
        <v>1010.614373490503</v>
      </c>
      <c r="N107" s="13"/>
      <c r="O107" s="247">
        <f t="shared" ref="O107:O125" si="42">+M107/$N$208</f>
        <v>2.9313049312990584E-4</v>
      </c>
    </row>
    <row r="108" spans="1:15" ht="47.25">
      <c r="A108" s="9" t="s">
        <v>96</v>
      </c>
      <c r="B108" s="10">
        <v>91940</v>
      </c>
      <c r="C108" s="9" t="s">
        <v>25</v>
      </c>
      <c r="D108" s="51" t="s">
        <v>79</v>
      </c>
      <c r="E108" s="9" t="s">
        <v>32</v>
      </c>
      <c r="F108" s="11">
        <f>+F107/3</f>
        <v>28</v>
      </c>
      <c r="G108" s="159">
        <v>3.0701999999999998</v>
      </c>
      <c r="H108" s="16">
        <f t="shared" si="32"/>
        <v>85.965599999999995</v>
      </c>
      <c r="I108" s="16">
        <v>8.58</v>
      </c>
      <c r="J108" s="16">
        <f t="shared" si="33"/>
        <v>240.24</v>
      </c>
      <c r="K108" s="16">
        <f t="shared" si="40"/>
        <v>110.33484882947756</v>
      </c>
      <c r="L108" s="16">
        <f t="shared" si="41"/>
        <v>290.51227764971492</v>
      </c>
      <c r="M108" s="16">
        <f t="shared" si="34"/>
        <v>400.84712647919247</v>
      </c>
      <c r="N108" s="13"/>
      <c r="O108" s="247">
        <f t="shared" si="42"/>
        <v>1.1626642064145906E-4</v>
      </c>
    </row>
    <row r="109" spans="1:15" ht="47.25">
      <c r="A109" s="9" t="s">
        <v>97</v>
      </c>
      <c r="B109" s="10">
        <v>91939</v>
      </c>
      <c r="C109" s="9" t="s">
        <v>25</v>
      </c>
      <c r="D109" s="51" t="s">
        <v>81</v>
      </c>
      <c r="E109" s="9" t="s">
        <v>32</v>
      </c>
      <c r="F109" s="11">
        <v>84</v>
      </c>
      <c r="G109" s="159">
        <v>4.5149999999999997</v>
      </c>
      <c r="H109" s="16">
        <f t="shared" si="32"/>
        <v>379.26</v>
      </c>
      <c r="I109" s="16">
        <v>8.58</v>
      </c>
      <c r="J109" s="16">
        <f t="shared" si="33"/>
        <v>720.72</v>
      </c>
      <c r="K109" s="16">
        <f t="shared" si="40"/>
        <v>486.77139189475395</v>
      </c>
      <c r="L109" s="16">
        <f t="shared" si="41"/>
        <v>871.5368329491447</v>
      </c>
      <c r="M109" s="16">
        <f t="shared" si="34"/>
        <v>1358.3082248438986</v>
      </c>
      <c r="N109" s="13"/>
      <c r="O109" s="247">
        <f t="shared" si="42"/>
        <v>3.9397971196046983E-4</v>
      </c>
    </row>
    <row r="110" spans="1:15" s="175" customFormat="1" ht="31.5">
      <c r="A110" s="9" t="s">
        <v>98</v>
      </c>
      <c r="B110" s="10">
        <v>91992</v>
      </c>
      <c r="C110" s="9" t="s">
        <v>25</v>
      </c>
      <c r="D110" s="52" t="s">
        <v>332</v>
      </c>
      <c r="E110" s="9" t="s">
        <v>32</v>
      </c>
      <c r="F110" s="11">
        <v>80</v>
      </c>
      <c r="G110" s="159">
        <v>18.059999999999999</v>
      </c>
      <c r="H110" s="16">
        <f t="shared" si="32"/>
        <v>1444.8</v>
      </c>
      <c r="I110" s="16"/>
      <c r="J110" s="16">
        <f t="shared" si="33"/>
        <v>0</v>
      </c>
      <c r="K110" s="16">
        <f t="shared" si="40"/>
        <v>1854.3672072181103</v>
      </c>
      <c r="L110" s="16">
        <f t="shared" si="41"/>
        <v>0</v>
      </c>
      <c r="M110" s="16">
        <f t="shared" si="34"/>
        <v>1854.3672072181103</v>
      </c>
      <c r="N110" s="13"/>
      <c r="O110" s="247">
        <f t="shared" si="42"/>
        <v>5.3786250042967454E-4</v>
      </c>
    </row>
    <row r="111" spans="1:15" ht="63">
      <c r="A111" s="9" t="s">
        <v>99</v>
      </c>
      <c r="B111" s="10" t="str">
        <f>+COMPOSIÇÕES!B122</f>
        <v>COMPO 17</v>
      </c>
      <c r="C111" s="9"/>
      <c r="D111" s="52" t="s">
        <v>344</v>
      </c>
      <c r="E111" s="9" t="s">
        <v>32</v>
      </c>
      <c r="F111" s="11">
        <v>105</v>
      </c>
      <c r="G111" s="159">
        <f>+COMPOSIÇÕES!I122</f>
        <v>15.07608988764045</v>
      </c>
      <c r="H111" s="16">
        <f t="shared" si="32"/>
        <v>1582.9894382022471</v>
      </c>
      <c r="I111" s="16"/>
      <c r="J111" s="16">
        <f t="shared" si="33"/>
        <v>0</v>
      </c>
      <c r="K111" s="16">
        <f t="shared" si="40"/>
        <v>2031.7301381332131</v>
      </c>
      <c r="L111" s="16">
        <f t="shared" si="41"/>
        <v>0</v>
      </c>
      <c r="M111" s="16">
        <f t="shared" si="34"/>
        <v>2031.7301381332131</v>
      </c>
      <c r="N111" s="13"/>
      <c r="O111" s="247">
        <f t="shared" si="42"/>
        <v>5.8930693340616448E-4</v>
      </c>
    </row>
    <row r="112" spans="1:15" ht="47.25">
      <c r="A112" s="9" t="s">
        <v>100</v>
      </c>
      <c r="B112" s="10">
        <v>92023</v>
      </c>
      <c r="C112" s="9" t="s">
        <v>25</v>
      </c>
      <c r="D112" s="51" t="s">
        <v>552</v>
      </c>
      <c r="E112" s="9" t="s">
        <v>32</v>
      </c>
      <c r="F112" s="33">
        <f>206-F113</f>
        <v>131.18</v>
      </c>
      <c r="G112" s="159">
        <v>82.516999999999996</v>
      </c>
      <c r="H112" s="16">
        <f t="shared" si="32"/>
        <v>10824.58006</v>
      </c>
      <c r="I112" s="16">
        <v>117.92</v>
      </c>
      <c r="J112" s="16">
        <f t="shared" si="33"/>
        <v>15468.7456</v>
      </c>
      <c r="K112" s="16">
        <f t="shared" si="40"/>
        <v>13893.096826668774</v>
      </c>
      <c r="L112" s="16">
        <f t="shared" si="41"/>
        <v>18705.713106227129</v>
      </c>
      <c r="M112" s="16">
        <f t="shared" si="34"/>
        <v>32598.809932895903</v>
      </c>
      <c r="N112" s="13"/>
      <c r="O112" s="247">
        <f t="shared" si="42"/>
        <v>9.455342692261488E-3</v>
      </c>
    </row>
    <row r="113" spans="1:15" ht="47.25">
      <c r="A113" s="9" t="s">
        <v>135</v>
      </c>
      <c r="B113" s="10">
        <v>91953</v>
      </c>
      <c r="C113" s="9" t="s">
        <v>25</v>
      </c>
      <c r="D113" s="51" t="s">
        <v>85</v>
      </c>
      <c r="E113" s="9" t="s">
        <v>32</v>
      </c>
      <c r="F113" s="11">
        <v>74.819999999999993</v>
      </c>
      <c r="G113" s="159">
        <v>20.089600000000001</v>
      </c>
      <c r="H113" s="16">
        <f t="shared" si="32"/>
        <v>1503.1038719999999</v>
      </c>
      <c r="I113" s="16">
        <v>67.540000000000006</v>
      </c>
      <c r="J113" s="16">
        <f t="shared" si="33"/>
        <v>5053.3428000000004</v>
      </c>
      <c r="K113" s="16">
        <f t="shared" si="40"/>
        <v>1929.1988713173919</v>
      </c>
      <c r="L113" s="16">
        <f t="shared" si="41"/>
        <v>6110.7980626572917</v>
      </c>
      <c r="M113" s="16">
        <f t="shared" si="34"/>
        <v>8039.996933974684</v>
      </c>
      <c r="N113" s="13"/>
      <c r="O113" s="247">
        <f t="shared" si="42"/>
        <v>2.3320153837502067E-3</v>
      </c>
    </row>
    <row r="114" spans="1:15" ht="47.25">
      <c r="A114" s="9" t="s">
        <v>136</v>
      </c>
      <c r="B114" s="10">
        <v>91992</v>
      </c>
      <c r="C114" s="9" t="s">
        <v>25</v>
      </c>
      <c r="D114" s="51" t="s">
        <v>87</v>
      </c>
      <c r="E114" s="9" t="s">
        <v>32</v>
      </c>
      <c r="F114" s="11">
        <v>27</v>
      </c>
      <c r="G114" s="159">
        <v>17.027999999999999</v>
      </c>
      <c r="H114" s="16">
        <f t="shared" si="32"/>
        <v>459.75599999999997</v>
      </c>
      <c r="I114" s="16">
        <v>19.850000000000001</v>
      </c>
      <c r="J114" s="16">
        <f t="shared" si="33"/>
        <v>535.95000000000005</v>
      </c>
      <c r="K114" s="16">
        <f t="shared" ref="K114:K132" si="43">+H114+H114*$K$4</f>
        <v>590.08613629690581</v>
      </c>
      <c r="L114" s="16">
        <f t="shared" si="41"/>
        <v>648.10212789862101</v>
      </c>
      <c r="M114" s="16">
        <f t="shared" si="34"/>
        <v>1238.1882641955267</v>
      </c>
      <c r="N114" s="13"/>
      <c r="O114" s="247">
        <f t="shared" si="42"/>
        <v>3.5913870413075777E-4</v>
      </c>
    </row>
    <row r="115" spans="1:15" ht="47.25">
      <c r="A115" s="9" t="s">
        <v>137</v>
      </c>
      <c r="B115" s="10">
        <v>92000</v>
      </c>
      <c r="C115" s="9" t="s">
        <v>25</v>
      </c>
      <c r="D115" s="51" t="s">
        <v>89</v>
      </c>
      <c r="E115" s="9" t="s">
        <v>32</v>
      </c>
      <c r="F115" s="11">
        <v>27</v>
      </c>
      <c r="G115" s="159">
        <v>3.9388000000000001</v>
      </c>
      <c r="H115" s="16">
        <f t="shared" si="32"/>
        <v>106.3476</v>
      </c>
      <c r="I115" s="16">
        <v>26.55</v>
      </c>
      <c r="J115" s="16">
        <f t="shared" si="33"/>
        <v>716.85</v>
      </c>
      <c r="K115" s="16">
        <f t="shared" si="43"/>
        <v>136.49467193130448</v>
      </c>
      <c r="L115" s="16">
        <f t="shared" ref="L115:L169" si="44">+J115*$L$4+J115</f>
        <v>866.85700230268947</v>
      </c>
      <c r="M115" s="16">
        <f t="shared" si="34"/>
        <v>1003.3516742339939</v>
      </c>
      <c r="N115" s="13"/>
      <c r="O115" s="247">
        <f t="shared" si="42"/>
        <v>2.9102393431740671E-4</v>
      </c>
    </row>
    <row r="116" spans="1:15" ht="47.25">
      <c r="A116" s="9" t="s">
        <v>138</v>
      </c>
      <c r="B116" s="10">
        <v>92001</v>
      </c>
      <c r="C116" s="9" t="s">
        <v>25</v>
      </c>
      <c r="D116" s="51" t="s">
        <v>247</v>
      </c>
      <c r="E116" s="9" t="s">
        <v>32</v>
      </c>
      <c r="F116" s="11">
        <v>28</v>
      </c>
      <c r="G116" s="159">
        <v>3.9388000000000001</v>
      </c>
      <c r="H116" s="16">
        <f t="shared" si="32"/>
        <v>110.2864</v>
      </c>
      <c r="I116" s="16">
        <v>28.69</v>
      </c>
      <c r="J116" s="16">
        <f t="shared" si="33"/>
        <v>803.32</v>
      </c>
      <c r="K116" s="16">
        <f t="shared" si="43"/>
        <v>141.55003015098242</v>
      </c>
      <c r="L116" s="16">
        <f t="shared" si="44"/>
        <v>971.42159041612126</v>
      </c>
      <c r="M116" s="16">
        <f t="shared" si="34"/>
        <v>1112.9716205671036</v>
      </c>
      <c r="N116" s="13"/>
      <c r="O116" s="247">
        <f t="shared" si="42"/>
        <v>3.2281939435476609E-4</v>
      </c>
    </row>
    <row r="117" spans="1:15" ht="47.25">
      <c r="A117" s="9" t="s">
        <v>139</v>
      </c>
      <c r="B117" s="10">
        <v>91834</v>
      </c>
      <c r="C117" s="9" t="s">
        <v>25</v>
      </c>
      <c r="D117" s="51" t="s">
        <v>130</v>
      </c>
      <c r="E117" s="9" t="s">
        <v>19</v>
      </c>
      <c r="F117" s="11">
        <f>0.75*5500</f>
        <v>4125</v>
      </c>
      <c r="G117" s="159">
        <v>3.8785999999999996</v>
      </c>
      <c r="H117" s="16">
        <f t="shared" si="32"/>
        <v>15999.224999999999</v>
      </c>
      <c r="I117" s="16">
        <v>4.1500000000000004</v>
      </c>
      <c r="J117" s="16">
        <f t="shared" si="33"/>
        <v>17118.75</v>
      </c>
      <c r="K117" s="16">
        <f t="shared" si="43"/>
        <v>20534.633292430903</v>
      </c>
      <c r="L117" s="16">
        <f t="shared" si="44"/>
        <v>20700.995059174395</v>
      </c>
      <c r="M117" s="16">
        <f t="shared" si="34"/>
        <v>41235.628351605294</v>
      </c>
      <c r="N117" s="13"/>
      <c r="O117" s="247">
        <f t="shared" si="42"/>
        <v>1.1960467207169773E-2</v>
      </c>
    </row>
    <row r="118" spans="1:15" ht="110.25">
      <c r="A118" s="9" t="s">
        <v>201</v>
      </c>
      <c r="B118" s="10" t="s">
        <v>346</v>
      </c>
      <c r="C118" s="9" t="s">
        <v>347</v>
      </c>
      <c r="D118" s="51" t="s">
        <v>349</v>
      </c>
      <c r="E118" s="9" t="s">
        <v>32</v>
      </c>
      <c r="F118" s="11">
        <v>36</v>
      </c>
      <c r="G118" s="159">
        <v>22.36</v>
      </c>
      <c r="H118" s="16">
        <f t="shared" si="32"/>
        <v>804.96</v>
      </c>
      <c r="I118" s="16">
        <v>62.3</v>
      </c>
      <c r="J118" s="16">
        <f t="shared" si="33"/>
        <v>2242.7999999999997</v>
      </c>
      <c r="K118" s="16">
        <f t="shared" si="43"/>
        <v>1033.1474440215186</v>
      </c>
      <c r="L118" s="16">
        <f t="shared" si="44"/>
        <v>2712.1251095270582</v>
      </c>
      <c r="M118" s="16">
        <f t="shared" si="34"/>
        <v>3745.272553548577</v>
      </c>
      <c r="N118" s="13"/>
      <c r="O118" s="247">
        <f t="shared" si="42"/>
        <v>1.08632295297343E-3</v>
      </c>
    </row>
    <row r="119" spans="1:15" ht="110.25">
      <c r="A119" s="9" t="s">
        <v>202</v>
      </c>
      <c r="B119" s="10" t="s">
        <v>348</v>
      </c>
      <c r="C119" s="9" t="s">
        <v>347</v>
      </c>
      <c r="D119" s="51" t="s">
        <v>350</v>
      </c>
      <c r="E119" s="9" t="s">
        <v>32</v>
      </c>
      <c r="F119" s="11">
        <v>72</v>
      </c>
      <c r="G119" s="159">
        <v>22.36</v>
      </c>
      <c r="H119" s="16">
        <f t="shared" si="32"/>
        <v>1609.92</v>
      </c>
      <c r="I119" s="16">
        <v>63.45</v>
      </c>
      <c r="J119" s="16">
        <f t="shared" si="33"/>
        <v>4568.4000000000005</v>
      </c>
      <c r="K119" s="16">
        <f t="shared" si="43"/>
        <v>2066.2948880430372</v>
      </c>
      <c r="L119" s="16">
        <f t="shared" si="44"/>
        <v>5524.3768282340898</v>
      </c>
      <c r="M119" s="16">
        <f t="shared" si="34"/>
        <v>7590.6717162771274</v>
      </c>
      <c r="N119" s="13"/>
      <c r="O119" s="247">
        <f t="shared" si="42"/>
        <v>2.2016878066898507E-3</v>
      </c>
    </row>
    <row r="120" spans="1:15">
      <c r="A120" s="9" t="s">
        <v>249</v>
      </c>
      <c r="B120" s="10">
        <v>4932</v>
      </c>
      <c r="C120" s="9" t="s">
        <v>148</v>
      </c>
      <c r="D120" s="51" t="s">
        <v>351</v>
      </c>
      <c r="E120" s="9" t="s">
        <v>32</v>
      </c>
      <c r="F120" s="11">
        <v>28</v>
      </c>
      <c r="G120" s="159">
        <v>22.6524</v>
      </c>
      <c r="H120" s="16">
        <f t="shared" si="32"/>
        <v>634.2672</v>
      </c>
      <c r="I120" s="16">
        <v>27.85</v>
      </c>
      <c r="J120" s="16">
        <f t="shared" si="33"/>
        <v>779.80000000000007</v>
      </c>
      <c r="K120" s="16">
        <f t="shared" si="43"/>
        <v>814.06720396875039</v>
      </c>
      <c r="L120" s="16">
        <f t="shared" si="44"/>
        <v>942.97982896789745</v>
      </c>
      <c r="M120" s="16">
        <f t="shared" si="34"/>
        <v>1757.0470329366478</v>
      </c>
      <c r="N120" s="13"/>
      <c r="O120" s="247">
        <f t="shared" si="42"/>
        <v>5.0963461111113665E-4</v>
      </c>
    </row>
    <row r="121" spans="1:15" ht="31.5">
      <c r="A121" s="9" t="s">
        <v>250</v>
      </c>
      <c r="B121" s="10">
        <v>97599</v>
      </c>
      <c r="C121" s="9" t="s">
        <v>25</v>
      </c>
      <c r="D121" s="51" t="s">
        <v>129</v>
      </c>
      <c r="E121" s="9" t="s">
        <v>32</v>
      </c>
      <c r="F121" s="11">
        <v>236</v>
      </c>
      <c r="G121" s="159">
        <v>3.9388000000000001</v>
      </c>
      <c r="H121" s="16">
        <f t="shared" si="32"/>
        <v>929.55680000000007</v>
      </c>
      <c r="I121" s="16">
        <v>24.42</v>
      </c>
      <c r="J121" s="16">
        <f t="shared" si="33"/>
        <v>5763.1200000000008</v>
      </c>
      <c r="K121" s="16">
        <f t="shared" si="43"/>
        <v>1193.0645398439947</v>
      </c>
      <c r="L121" s="16">
        <f t="shared" si="44"/>
        <v>6969.1022209816228</v>
      </c>
      <c r="M121" s="16">
        <f t="shared" si="34"/>
        <v>8162.1667608256175</v>
      </c>
      <c r="N121" s="13"/>
      <c r="O121" s="247">
        <f t="shared" si="42"/>
        <v>2.3674509589110084E-3</v>
      </c>
    </row>
    <row r="122" spans="1:15" ht="47.25">
      <c r="A122" s="9" t="s">
        <v>274</v>
      </c>
      <c r="B122" s="10" t="str">
        <f>+B119</f>
        <v xml:space="preserve">C4944 </v>
      </c>
      <c r="C122" s="9" t="s">
        <v>248</v>
      </c>
      <c r="D122" s="51" t="s">
        <v>345</v>
      </c>
      <c r="E122" s="9" t="s">
        <v>32</v>
      </c>
      <c r="F122" s="11">
        <v>200</v>
      </c>
      <c r="G122" s="159">
        <v>22.36</v>
      </c>
      <c r="H122" s="16">
        <f t="shared" si="32"/>
        <v>4472</v>
      </c>
      <c r="I122" s="16"/>
      <c r="J122" s="16">
        <f t="shared" si="33"/>
        <v>0</v>
      </c>
      <c r="K122" s="16">
        <f t="shared" si="43"/>
        <v>5739.7080223417706</v>
      </c>
      <c r="L122" s="16">
        <f t="shared" si="44"/>
        <v>0</v>
      </c>
      <c r="M122" s="16">
        <f t="shared" si="34"/>
        <v>5739.7080223417706</v>
      </c>
      <c r="N122" s="13"/>
      <c r="O122" s="247">
        <f t="shared" si="42"/>
        <v>1.6648125013299453E-3</v>
      </c>
    </row>
    <row r="123" spans="1:15" ht="78.75">
      <c r="A123" s="9" t="s">
        <v>275</v>
      </c>
      <c r="B123" s="17">
        <v>12043</v>
      </c>
      <c r="C123" s="9" t="s">
        <v>25</v>
      </c>
      <c r="D123" s="51" t="s">
        <v>388</v>
      </c>
      <c r="E123" s="9" t="s">
        <v>32</v>
      </c>
      <c r="F123" s="11">
        <v>5</v>
      </c>
      <c r="G123" s="159">
        <v>24.08</v>
      </c>
      <c r="H123" s="16">
        <f t="shared" si="32"/>
        <v>120.39999999999999</v>
      </c>
      <c r="I123" s="16">
        <v>896</v>
      </c>
      <c r="J123" s="16">
        <f t="shared" si="33"/>
        <v>4480</v>
      </c>
      <c r="K123" s="16">
        <f t="shared" si="43"/>
        <v>154.53060060150918</v>
      </c>
      <c r="L123" s="16">
        <f t="shared" si="44"/>
        <v>5417.4783710902548</v>
      </c>
      <c r="M123" s="16">
        <f t="shared" si="34"/>
        <v>5572.0089716917637</v>
      </c>
      <c r="N123" s="13"/>
      <c r="O123" s="247">
        <f t="shared" si="42"/>
        <v>1.6161710939802056E-3</v>
      </c>
    </row>
    <row r="124" spans="1:15" ht="78.75">
      <c r="A124" s="9" t="s">
        <v>276</v>
      </c>
      <c r="B124" s="17">
        <v>12043</v>
      </c>
      <c r="C124" s="9" t="s">
        <v>25</v>
      </c>
      <c r="D124" s="51" t="s">
        <v>389</v>
      </c>
      <c r="E124" s="9" t="s">
        <v>32</v>
      </c>
      <c r="F124" s="11">
        <v>5</v>
      </c>
      <c r="G124" s="159">
        <v>24.08</v>
      </c>
      <c r="H124" s="16">
        <f t="shared" si="32"/>
        <v>120.39999999999999</v>
      </c>
      <c r="I124" s="16">
        <v>896</v>
      </c>
      <c r="J124" s="16">
        <f t="shared" si="33"/>
        <v>4480</v>
      </c>
      <c r="K124" s="16">
        <f t="shared" si="43"/>
        <v>154.53060060150918</v>
      </c>
      <c r="L124" s="16">
        <f t="shared" si="44"/>
        <v>5417.4783710902548</v>
      </c>
      <c r="M124" s="16">
        <f t="shared" si="34"/>
        <v>5572.0089716917637</v>
      </c>
      <c r="N124" s="13"/>
      <c r="O124" s="247">
        <f t="shared" si="42"/>
        <v>1.6161710939802056E-3</v>
      </c>
    </row>
    <row r="125" spans="1:15" ht="78.75">
      <c r="A125" s="9" t="s">
        <v>277</v>
      </c>
      <c r="B125" s="17">
        <v>12043</v>
      </c>
      <c r="C125" s="9" t="s">
        <v>25</v>
      </c>
      <c r="D125" s="51" t="s">
        <v>390</v>
      </c>
      <c r="E125" s="9" t="s">
        <v>32</v>
      </c>
      <c r="F125" s="11">
        <v>5</v>
      </c>
      <c r="G125" s="159">
        <v>24.08</v>
      </c>
      <c r="H125" s="16">
        <f t="shared" si="32"/>
        <v>120.39999999999999</v>
      </c>
      <c r="I125" s="16">
        <v>896</v>
      </c>
      <c r="J125" s="16">
        <f t="shared" si="33"/>
        <v>4480</v>
      </c>
      <c r="K125" s="16">
        <f t="shared" si="43"/>
        <v>154.53060060150918</v>
      </c>
      <c r="L125" s="16">
        <f>+J125*$L$4+J125</f>
        <v>5417.4783710902548</v>
      </c>
      <c r="M125" s="16">
        <f t="shared" si="34"/>
        <v>5572.0089716917637</v>
      </c>
      <c r="N125" s="13"/>
      <c r="O125" s="247">
        <f t="shared" si="42"/>
        <v>1.6161710939802056E-3</v>
      </c>
    </row>
    <row r="126" spans="1:15">
      <c r="A126" s="9" t="s">
        <v>276</v>
      </c>
      <c r="B126" s="17"/>
      <c r="C126" s="9"/>
      <c r="D126" s="51" t="s">
        <v>354</v>
      </c>
      <c r="E126" s="9"/>
      <c r="F126" s="11"/>
      <c r="G126" s="159">
        <v>0</v>
      </c>
      <c r="H126" s="307"/>
      <c r="I126" s="307"/>
      <c r="J126" s="307"/>
      <c r="K126" s="16">
        <f t="shared" si="43"/>
        <v>0</v>
      </c>
      <c r="L126" s="16">
        <f t="shared" si="44"/>
        <v>0</v>
      </c>
      <c r="M126" s="307"/>
      <c r="N126" s="307"/>
      <c r="O126" s="250"/>
    </row>
    <row r="127" spans="1:15" ht="31.5">
      <c r="A127" s="9" t="s">
        <v>355</v>
      </c>
      <c r="B127" s="17">
        <v>101890</v>
      </c>
      <c r="C127" s="9" t="s">
        <v>25</v>
      </c>
      <c r="D127" s="51" t="s">
        <v>356</v>
      </c>
      <c r="E127" s="9" t="s">
        <v>357</v>
      </c>
      <c r="F127" s="11">
        <v>128</v>
      </c>
      <c r="G127" s="159">
        <v>4.5494000000000003</v>
      </c>
      <c r="H127" s="16">
        <f t="shared" si="32"/>
        <v>582.32320000000004</v>
      </c>
      <c r="I127" s="16">
        <v>10.59</v>
      </c>
      <c r="J127" s="16">
        <f t="shared" si="33"/>
        <v>1355.52</v>
      </c>
      <c r="K127" s="16">
        <f t="shared" si="43"/>
        <v>747.39828770924225</v>
      </c>
      <c r="L127" s="16">
        <f>+J127*$L$4+J127</f>
        <v>1639.1741699955942</v>
      </c>
      <c r="M127" s="16">
        <f t="shared" si="34"/>
        <v>2386.5724577048363</v>
      </c>
      <c r="N127" s="13"/>
      <c r="O127" s="247">
        <f t="shared" ref="O127:O132" si="45">+M127/$N$208</f>
        <v>6.922295781337847E-4</v>
      </c>
    </row>
    <row r="128" spans="1:15" ht="31.5">
      <c r="A128" s="9" t="s">
        <v>358</v>
      </c>
      <c r="B128" s="17">
        <v>101891</v>
      </c>
      <c r="C128" s="9" t="s">
        <v>25</v>
      </c>
      <c r="D128" s="51" t="s">
        <v>359</v>
      </c>
      <c r="E128" s="9" t="s">
        <v>357</v>
      </c>
      <c r="F128" s="11">
        <v>30</v>
      </c>
      <c r="G128" s="159">
        <v>4.5494000000000003</v>
      </c>
      <c r="H128" s="16">
        <f t="shared" si="32"/>
        <v>136.482</v>
      </c>
      <c r="I128" s="16">
        <v>21.96</v>
      </c>
      <c r="J128" s="16">
        <f t="shared" si="33"/>
        <v>658.80000000000007</v>
      </c>
      <c r="K128" s="16">
        <f t="shared" si="43"/>
        <v>175.17147368185363</v>
      </c>
      <c r="L128" s="16">
        <f>+J128*$L$4+J128</f>
        <v>796.65954260586159</v>
      </c>
      <c r="M128" s="16">
        <f t="shared" si="34"/>
        <v>971.83101628771522</v>
      </c>
      <c r="N128" s="13"/>
      <c r="O128" s="247">
        <f t="shared" si="45"/>
        <v>2.8188131152285904E-4</v>
      </c>
    </row>
    <row r="129" spans="1:15" ht="47.25">
      <c r="A129" s="9" t="s">
        <v>367</v>
      </c>
      <c r="B129" s="17">
        <v>2373</v>
      </c>
      <c r="C129" s="9" t="s">
        <v>25</v>
      </c>
      <c r="D129" s="51" t="s">
        <v>360</v>
      </c>
      <c r="E129" s="9" t="s">
        <v>357</v>
      </c>
      <c r="F129" s="11">
        <v>7</v>
      </c>
      <c r="G129" s="159">
        <v>26.384799999999998</v>
      </c>
      <c r="H129" s="16">
        <f t="shared" si="32"/>
        <v>184.6936</v>
      </c>
      <c r="I129" s="16">
        <v>120.85</v>
      </c>
      <c r="J129" s="16">
        <f t="shared" si="33"/>
        <v>845.94999999999993</v>
      </c>
      <c r="K129" s="16">
        <f t="shared" si="43"/>
        <v>237.04994132271511</v>
      </c>
      <c r="L129" s="16">
        <f t="shared" si="44"/>
        <v>1022.9722830410269</v>
      </c>
      <c r="M129" s="16">
        <f t="shared" si="34"/>
        <v>1260.022224363742</v>
      </c>
      <c r="N129" s="313"/>
      <c r="O129" s="247">
        <f t="shared" si="45"/>
        <v>3.654716830384121E-4</v>
      </c>
    </row>
    <row r="130" spans="1:15" s="51" customFormat="1">
      <c r="A130" s="9" t="s">
        <v>368</v>
      </c>
      <c r="B130" s="9">
        <v>3730</v>
      </c>
      <c r="C130" s="9" t="s">
        <v>148</v>
      </c>
      <c r="D130" s="51" t="s">
        <v>361</v>
      </c>
      <c r="E130" s="9" t="s">
        <v>357</v>
      </c>
      <c r="F130" s="11">
        <v>4</v>
      </c>
      <c r="G130" s="159">
        <v>44.608199999999997</v>
      </c>
      <c r="H130" s="16">
        <f t="shared" si="32"/>
        <v>178.43279999999999</v>
      </c>
      <c r="I130" s="16">
        <v>357.07</v>
      </c>
      <c r="J130" s="16">
        <f t="shared" si="33"/>
        <v>1428.28</v>
      </c>
      <c r="K130" s="16">
        <f t="shared" si="43"/>
        <v>229.0143500914366</v>
      </c>
      <c r="L130" s="16">
        <f t="shared" si="44"/>
        <v>1727.1598231832118</v>
      </c>
      <c r="M130" s="16">
        <f t="shared" si="34"/>
        <v>1956.1741732746484</v>
      </c>
      <c r="N130" s="313"/>
      <c r="O130" s="247">
        <f t="shared" si="45"/>
        <v>5.6739179166777614E-4</v>
      </c>
    </row>
    <row r="131" spans="1:15" s="51" customFormat="1" ht="31.5">
      <c r="A131" s="9" t="s">
        <v>369</v>
      </c>
      <c r="B131" s="9">
        <v>2374</v>
      </c>
      <c r="C131" s="9" t="s">
        <v>25</v>
      </c>
      <c r="D131" s="51" t="s">
        <v>362</v>
      </c>
      <c r="E131" s="9" t="s">
        <v>357</v>
      </c>
      <c r="F131" s="11">
        <v>4</v>
      </c>
      <c r="G131" s="159">
        <v>44.608199999999997</v>
      </c>
      <c r="H131" s="16">
        <f t="shared" si="32"/>
        <v>178.43279999999999</v>
      </c>
      <c r="I131" s="16">
        <v>550.47</v>
      </c>
      <c r="J131" s="16">
        <f t="shared" si="33"/>
        <v>2201.88</v>
      </c>
      <c r="K131" s="16">
        <f t="shared" si="43"/>
        <v>229.0143500914366</v>
      </c>
      <c r="L131" s="16">
        <f t="shared" si="44"/>
        <v>2662.642249048261</v>
      </c>
      <c r="M131" s="16">
        <f t="shared" si="34"/>
        <v>2891.6565991396974</v>
      </c>
      <c r="N131" s="313"/>
      <c r="O131" s="247">
        <f t="shared" si="45"/>
        <v>8.3873013001049639E-4</v>
      </c>
    </row>
    <row r="132" spans="1:15" s="55" customFormat="1" ht="31.5">
      <c r="A132" s="9" t="s">
        <v>398</v>
      </c>
      <c r="B132" s="9" t="s">
        <v>399</v>
      </c>
      <c r="C132" s="9"/>
      <c r="D132" s="51" t="str">
        <f>+COMPOSIÇÕES!D29</f>
        <v xml:space="preserve">FORNECIMENTO E INSTALAÇÃO DE DISPOSITIVO DR, 2 POLOS, SENSIBILIDADE DE 30 MA, CORRENTE DE 100 A, TIPO AC </v>
      </c>
      <c r="E132" s="9" t="s">
        <v>357</v>
      </c>
      <c r="F132" s="11">
        <v>15</v>
      </c>
      <c r="G132" s="159">
        <v>44</v>
      </c>
      <c r="H132" s="16">
        <f t="shared" si="32"/>
        <v>660</v>
      </c>
      <c r="I132" s="16">
        <v>258.8</v>
      </c>
      <c r="J132" s="16">
        <f t="shared" si="33"/>
        <v>3882</v>
      </c>
      <c r="K132" s="16">
        <f t="shared" si="43"/>
        <v>847.09465446010029</v>
      </c>
      <c r="L132" s="16">
        <f>+J132*$L$4+J132</f>
        <v>4694.3417492349035</v>
      </c>
      <c r="M132" s="16">
        <f t="shared" si="34"/>
        <v>5541.4364036950037</v>
      </c>
      <c r="N132" s="313"/>
      <c r="O132" s="247">
        <f t="shared" si="45"/>
        <v>1.607303466358618E-3</v>
      </c>
    </row>
    <row r="133" spans="1:15" s="55" customFormat="1">
      <c r="A133" s="9" t="s">
        <v>277</v>
      </c>
      <c r="B133" s="9"/>
      <c r="C133" s="9"/>
      <c r="D133" s="51" t="s">
        <v>370</v>
      </c>
      <c r="E133" s="9"/>
      <c r="F133" s="11"/>
      <c r="G133" s="159">
        <v>0</v>
      </c>
      <c r="H133" s="307"/>
      <c r="I133" s="307"/>
      <c r="J133" s="307"/>
      <c r="K133" s="307"/>
      <c r="L133" s="16">
        <f t="shared" si="44"/>
        <v>0</v>
      </c>
      <c r="M133" s="307"/>
      <c r="N133" s="307"/>
      <c r="O133" s="250"/>
    </row>
    <row r="134" spans="1:15" s="55" customFormat="1">
      <c r="A134" s="9" t="s">
        <v>371</v>
      </c>
      <c r="B134" s="9"/>
      <c r="C134" s="9"/>
      <c r="D134" s="51" t="s">
        <v>374</v>
      </c>
      <c r="E134" s="9"/>
      <c r="F134" s="11"/>
      <c r="G134" s="159">
        <v>0</v>
      </c>
      <c r="H134" s="307"/>
      <c r="I134" s="307"/>
      <c r="J134" s="307"/>
      <c r="K134" s="307"/>
      <c r="L134" s="16">
        <f t="shared" si="44"/>
        <v>0</v>
      </c>
      <c r="M134" s="307"/>
      <c r="N134" s="307"/>
      <c r="O134" s="250"/>
    </row>
    <row r="135" spans="1:15" s="55" customFormat="1" ht="47.25">
      <c r="A135" s="9" t="s">
        <v>376</v>
      </c>
      <c r="B135" s="17">
        <v>92983</v>
      </c>
      <c r="C135" s="9" t="s">
        <v>25</v>
      </c>
      <c r="D135" s="51" t="s">
        <v>255</v>
      </c>
      <c r="E135" s="9" t="s">
        <v>19</v>
      </c>
      <c r="F135" s="11">
        <f>58+58</f>
        <v>116</v>
      </c>
      <c r="G135" s="159">
        <v>2.1070000000000002</v>
      </c>
      <c r="H135" s="16">
        <f t="shared" si="32"/>
        <v>244.41200000000003</v>
      </c>
      <c r="I135" s="16">
        <v>25.5</v>
      </c>
      <c r="J135" s="16">
        <f t="shared" si="33"/>
        <v>2958</v>
      </c>
      <c r="K135" s="16">
        <f t="shared" ref="K135:K142" si="46">+H135+H135*$K$4</f>
        <v>313.6971192210637</v>
      </c>
      <c r="L135" s="16">
        <f t="shared" ref="L135:L142" si="47">+J135*$L$4+J135</f>
        <v>3576.9868351975383</v>
      </c>
      <c r="M135" s="16">
        <f t="shared" si="34"/>
        <v>3890.6839544186018</v>
      </c>
      <c r="N135" s="13"/>
      <c r="O135" s="247">
        <f t="shared" ref="O135:O146" si="48">+M135/$N$208</f>
        <v>1.1284997879382073E-3</v>
      </c>
    </row>
    <row r="136" spans="1:15" s="55" customFormat="1" ht="47.25">
      <c r="A136" s="9" t="s">
        <v>377</v>
      </c>
      <c r="B136" s="17">
        <v>92986</v>
      </c>
      <c r="C136" s="9" t="s">
        <v>25</v>
      </c>
      <c r="D136" s="51" t="s">
        <v>256</v>
      </c>
      <c r="E136" s="9" t="s">
        <v>19</v>
      </c>
      <c r="F136" s="11">
        <f>58+62</f>
        <v>120</v>
      </c>
      <c r="G136" s="159">
        <v>2.5284</v>
      </c>
      <c r="H136" s="16">
        <f t="shared" si="32"/>
        <v>303.40800000000002</v>
      </c>
      <c r="I136" s="16">
        <v>34.799999999999997</v>
      </c>
      <c r="J136" s="16">
        <f t="shared" si="33"/>
        <v>4176</v>
      </c>
      <c r="K136" s="16">
        <f t="shared" si="46"/>
        <v>389.41711351580318</v>
      </c>
      <c r="L136" s="16">
        <f t="shared" si="47"/>
        <v>5049.8637673377016</v>
      </c>
      <c r="M136" s="16">
        <f t="shared" si="34"/>
        <v>5439.2808808535046</v>
      </c>
      <c r="N136" s="13"/>
      <c r="O136" s="247">
        <f t="shared" si="48"/>
        <v>1.577673075606261E-3</v>
      </c>
    </row>
    <row r="137" spans="1:15" s="55" customFormat="1" ht="47.25">
      <c r="A137" s="9" t="s">
        <v>378</v>
      </c>
      <c r="B137" s="17">
        <v>92990</v>
      </c>
      <c r="C137" s="9" t="s">
        <v>25</v>
      </c>
      <c r="D137" s="51" t="s">
        <v>257</v>
      </c>
      <c r="E137" s="9" t="s">
        <v>19</v>
      </c>
      <c r="F137" s="11">
        <f>58+62</f>
        <v>120</v>
      </c>
      <c r="G137" s="159">
        <v>3.5259999999999998</v>
      </c>
      <c r="H137" s="16">
        <f t="shared" si="32"/>
        <v>423.12</v>
      </c>
      <c r="I137" s="16">
        <v>68.34</v>
      </c>
      <c r="J137" s="16">
        <f t="shared" si="33"/>
        <v>8200.8000000000011</v>
      </c>
      <c r="K137" s="16">
        <f t="shared" si="46"/>
        <v>543.06468211387516</v>
      </c>
      <c r="L137" s="16">
        <f t="shared" si="47"/>
        <v>9916.8876396511077</v>
      </c>
      <c r="M137" s="16">
        <f t="shared" si="34"/>
        <v>10459.952321764982</v>
      </c>
      <c r="N137" s="13"/>
      <c r="O137" s="247">
        <f t="shared" si="48"/>
        <v>3.0339277400185183E-3</v>
      </c>
    </row>
    <row r="138" spans="1:15" ht="47.25">
      <c r="A138" s="9" t="s">
        <v>379</v>
      </c>
      <c r="B138" s="17">
        <v>92993</v>
      </c>
      <c r="C138" s="9" t="s">
        <v>25</v>
      </c>
      <c r="D138" s="51" t="s">
        <v>364</v>
      </c>
      <c r="E138" s="9" t="s">
        <v>19</v>
      </c>
      <c r="F138" s="11">
        <f>58+122</f>
        <v>180</v>
      </c>
      <c r="G138" s="159">
        <v>3.827</v>
      </c>
      <c r="H138" s="16">
        <f t="shared" ref="H138:H206" si="49">+G138*F138</f>
        <v>688.86</v>
      </c>
      <c r="I138" s="16">
        <v>121.35</v>
      </c>
      <c r="J138" s="16">
        <f t="shared" ref="J138:J206" si="50">+I138*F138</f>
        <v>21843</v>
      </c>
      <c r="K138" s="16">
        <f t="shared" si="46"/>
        <v>884.13579344149196</v>
      </c>
      <c r="L138" s="16">
        <f t="shared" si="47"/>
        <v>26413.834834759917</v>
      </c>
      <c r="M138" s="16">
        <f t="shared" ref="M138:M206" si="51">+L138+K138</f>
        <v>27297.970628201409</v>
      </c>
      <c r="N138" s="13"/>
      <c r="O138" s="247">
        <f t="shared" si="48"/>
        <v>7.9178248415893524E-3</v>
      </c>
    </row>
    <row r="139" spans="1:15">
      <c r="A139" s="9" t="s">
        <v>372</v>
      </c>
      <c r="B139" s="9"/>
      <c r="C139" s="9"/>
      <c r="D139" s="51" t="s">
        <v>375</v>
      </c>
      <c r="E139" s="9"/>
      <c r="F139" s="11"/>
      <c r="G139" s="159">
        <v>0</v>
      </c>
      <c r="H139" s="16">
        <f t="shared" si="49"/>
        <v>0</v>
      </c>
      <c r="I139" s="16"/>
      <c r="J139" s="16">
        <f t="shared" si="50"/>
        <v>0</v>
      </c>
      <c r="K139" s="16">
        <f t="shared" si="46"/>
        <v>0</v>
      </c>
      <c r="L139" s="16">
        <f t="shared" si="47"/>
        <v>0</v>
      </c>
      <c r="M139" s="16">
        <f t="shared" si="51"/>
        <v>0</v>
      </c>
      <c r="N139" s="313"/>
      <c r="O139" s="247">
        <f t="shared" si="48"/>
        <v>0</v>
      </c>
    </row>
    <row r="140" spans="1:15" ht="47.25">
      <c r="A140" s="9" t="s">
        <v>380</v>
      </c>
      <c r="B140" s="17">
        <v>91926</v>
      </c>
      <c r="C140" s="9" t="s">
        <v>25</v>
      </c>
      <c r="D140" s="51" t="s">
        <v>251</v>
      </c>
      <c r="E140" s="9" t="s">
        <v>19</v>
      </c>
      <c r="F140" s="11">
        <v>6787.2839999999997</v>
      </c>
      <c r="G140" s="159">
        <v>3.7840000000000003</v>
      </c>
      <c r="H140" s="16">
        <f t="shared" si="49"/>
        <v>25683.082655999999</v>
      </c>
      <c r="I140" s="16">
        <v>1.17</v>
      </c>
      <c r="J140" s="16">
        <f t="shared" si="50"/>
        <v>7941.1222799999987</v>
      </c>
      <c r="K140" s="16">
        <f t="shared" si="46"/>
        <v>32963.639436294718</v>
      </c>
      <c r="L140" s="16">
        <f t="shared" si="47"/>
        <v>9602.8701326077953</v>
      </c>
      <c r="M140" s="16">
        <f t="shared" si="51"/>
        <v>42566.509568902511</v>
      </c>
      <c r="N140" s="13"/>
      <c r="O140" s="247">
        <f t="shared" si="48"/>
        <v>1.2346491666901374E-2</v>
      </c>
    </row>
    <row r="141" spans="1:15" ht="47.25">
      <c r="A141" s="9" t="s">
        <v>381</v>
      </c>
      <c r="B141" s="17">
        <f>+B140+2</f>
        <v>91928</v>
      </c>
      <c r="C141" s="9" t="s">
        <v>25</v>
      </c>
      <c r="D141" s="51" t="s">
        <v>252</v>
      </c>
      <c r="E141" s="9" t="s">
        <v>19</v>
      </c>
      <c r="F141" s="11">
        <v>958.2</v>
      </c>
      <c r="G141" s="159">
        <v>4.5923999999999996</v>
      </c>
      <c r="H141" s="16">
        <f t="shared" si="49"/>
        <v>4400.43768</v>
      </c>
      <c r="I141" s="16">
        <v>1.56</v>
      </c>
      <c r="J141" s="16">
        <f t="shared" si="50"/>
        <v>1494.7920000000001</v>
      </c>
      <c r="K141" s="16">
        <f t="shared" si="46"/>
        <v>5647.8594485042504</v>
      </c>
      <c r="L141" s="16">
        <f t="shared" si="47"/>
        <v>1807.5900288568625</v>
      </c>
      <c r="M141" s="16">
        <f t="shared" si="51"/>
        <v>7455.4494773611132</v>
      </c>
      <c r="N141" s="13"/>
      <c r="O141" s="247">
        <f t="shared" si="48"/>
        <v>2.1624663562382026E-3</v>
      </c>
    </row>
    <row r="142" spans="1:15" ht="47.25">
      <c r="A142" s="9" t="s">
        <v>382</v>
      </c>
      <c r="B142" s="17">
        <v>91931</v>
      </c>
      <c r="C142" s="9" t="s">
        <v>25</v>
      </c>
      <c r="D142" s="51" t="s">
        <v>253</v>
      </c>
      <c r="E142" s="9" t="s">
        <v>19</v>
      </c>
      <c r="F142" s="11">
        <v>239.55</v>
      </c>
      <c r="G142" s="159">
        <v>7.2842000000000002</v>
      </c>
      <c r="H142" s="16">
        <f t="shared" si="49"/>
        <v>1744.9301100000002</v>
      </c>
      <c r="I142" s="16">
        <v>2.0299999999999998</v>
      </c>
      <c r="J142" s="16">
        <f t="shared" si="50"/>
        <v>486.28649999999999</v>
      </c>
      <c r="K142" s="16">
        <f t="shared" si="46"/>
        <v>2239.5772251325379</v>
      </c>
      <c r="L142" s="16">
        <f t="shared" si="47"/>
        <v>588.04611515696001</v>
      </c>
      <c r="M142" s="16">
        <f t="shared" si="51"/>
        <v>2827.6233402894977</v>
      </c>
      <c r="N142" s="13"/>
      <c r="O142" s="247">
        <f t="shared" si="48"/>
        <v>8.2015716960558453E-4</v>
      </c>
    </row>
    <row r="143" spans="1:15" ht="47.25">
      <c r="A143" s="9" t="s">
        <v>383</v>
      </c>
      <c r="B143" s="17">
        <f t="shared" ref="B143" si="52">+B142+2</f>
        <v>91933</v>
      </c>
      <c r="C143" s="9" t="s">
        <v>25</v>
      </c>
      <c r="D143" s="51" t="s">
        <v>254</v>
      </c>
      <c r="E143" s="9" t="s">
        <v>19</v>
      </c>
      <c r="F143" s="11">
        <v>45</v>
      </c>
      <c r="G143" s="159">
        <v>10.698399999999999</v>
      </c>
      <c r="H143" s="16">
        <f t="shared" si="49"/>
        <v>481.428</v>
      </c>
      <c r="I143" s="16">
        <v>3</v>
      </c>
      <c r="J143" s="16">
        <f t="shared" si="50"/>
        <v>135</v>
      </c>
      <c r="K143" s="16">
        <f t="shared" ref="K143" si="53">+$K$5*H143</f>
        <v>0</v>
      </c>
      <c r="L143" s="16">
        <f t="shared" si="44"/>
        <v>163.24990627169294</v>
      </c>
      <c r="M143" s="16">
        <f t="shared" si="51"/>
        <v>163.24990627169294</v>
      </c>
      <c r="N143" s="13"/>
      <c r="O143" s="247">
        <f t="shared" si="48"/>
        <v>4.7350925124440601E-5</v>
      </c>
    </row>
    <row r="144" spans="1:15" ht="47.25">
      <c r="A144" s="9" t="s">
        <v>384</v>
      </c>
      <c r="B144" s="17">
        <f>+B143+1</f>
        <v>91934</v>
      </c>
      <c r="C144" s="9" t="s">
        <v>25</v>
      </c>
      <c r="D144" s="51" t="s">
        <v>363</v>
      </c>
      <c r="E144" s="9" t="s">
        <v>19</v>
      </c>
      <c r="F144" s="11">
        <v>32</v>
      </c>
      <c r="G144" s="159">
        <v>16.408799999999999</v>
      </c>
      <c r="H144" s="16">
        <f t="shared" si="49"/>
        <v>525.08159999999998</v>
      </c>
      <c r="I144" s="16">
        <v>4.49</v>
      </c>
      <c r="J144" s="16">
        <f t="shared" si="50"/>
        <v>143.68</v>
      </c>
      <c r="K144" s="16">
        <f>+H144+H144*$K$4</f>
        <v>673.93002502326749</v>
      </c>
      <c r="L144" s="16">
        <f>+J144*$L$4+J144</f>
        <v>173.74627061568032</v>
      </c>
      <c r="M144" s="16">
        <f t="shared" si="51"/>
        <v>847.67629563894775</v>
      </c>
      <c r="N144" s="13"/>
      <c r="O144" s="247">
        <f t="shared" si="48"/>
        <v>2.4587001439230135E-4</v>
      </c>
    </row>
    <row r="145" spans="1:36" ht="63">
      <c r="A145" s="9" t="s">
        <v>385</v>
      </c>
      <c r="B145" s="171">
        <v>96562</v>
      </c>
      <c r="C145" s="17" t="s">
        <v>25</v>
      </c>
      <c r="D145" s="34" t="s">
        <v>366</v>
      </c>
      <c r="E145" s="9" t="s">
        <v>32</v>
      </c>
      <c r="F145" s="4">
        <v>440</v>
      </c>
      <c r="G145" s="159">
        <v>2.7949999999999999</v>
      </c>
      <c r="H145" s="16">
        <f t="shared" si="49"/>
        <v>1229.8</v>
      </c>
      <c r="I145" s="16">
        <v>15.5</v>
      </c>
      <c r="J145" s="16">
        <f t="shared" si="50"/>
        <v>6820</v>
      </c>
      <c r="K145" s="16">
        <f>+H145+H145*$K$4</f>
        <v>1578.4197061439868</v>
      </c>
      <c r="L145" s="16">
        <f>+J145*$L$4+J145</f>
        <v>8247.1434131329315</v>
      </c>
      <c r="M145" s="16">
        <f t="shared" si="51"/>
        <v>9825.5631192769179</v>
      </c>
      <c r="N145" s="13"/>
      <c r="O145" s="247">
        <f t="shared" si="48"/>
        <v>2.8499220256337711E-3</v>
      </c>
    </row>
    <row r="146" spans="1:36" ht="37.5">
      <c r="A146" s="9" t="s">
        <v>386</v>
      </c>
      <c r="B146" s="3">
        <v>860</v>
      </c>
      <c r="C146" s="18" t="s">
        <v>365</v>
      </c>
      <c r="D146" s="56" t="s">
        <v>373</v>
      </c>
      <c r="E146" s="9" t="s">
        <v>19</v>
      </c>
      <c r="F146" s="4">
        <v>235</v>
      </c>
      <c r="G146" s="159">
        <v>3.6549999999999998</v>
      </c>
      <c r="H146" s="16">
        <f t="shared" si="49"/>
        <v>858.92499999999995</v>
      </c>
      <c r="I146" s="16">
        <v>24.85</v>
      </c>
      <c r="J146" s="16">
        <f t="shared" si="50"/>
        <v>5839.75</v>
      </c>
      <c r="K146" s="16">
        <f>+H146+H146*$K$4</f>
        <v>1102.4102667911236</v>
      </c>
      <c r="L146" s="16">
        <f>+J146*$L$4+J146</f>
        <v>7061.7677048156947</v>
      </c>
      <c r="M146" s="16">
        <f t="shared" si="51"/>
        <v>8164.1779716068186</v>
      </c>
      <c r="N146" s="13"/>
      <c r="O146" s="247">
        <f t="shared" si="48"/>
        <v>2.3680343141685095E-3</v>
      </c>
    </row>
    <row r="147" spans="1:36">
      <c r="A147" s="83">
        <v>10</v>
      </c>
      <c r="B147" s="6"/>
      <c r="C147" s="6"/>
      <c r="D147" s="50" t="s">
        <v>131</v>
      </c>
      <c r="E147" s="6"/>
      <c r="F147" s="7"/>
      <c r="G147" s="258"/>
      <c r="H147" s="19"/>
      <c r="I147" s="19"/>
      <c r="J147" s="19"/>
      <c r="K147" s="19"/>
      <c r="L147" s="19"/>
      <c r="M147" s="19"/>
      <c r="N147" s="8">
        <f>SUM(M148:M159)</f>
        <v>157047.18213814872</v>
      </c>
      <c r="O147" s="248">
        <f>+N147/$N$208</f>
        <v>4.5551813978084374E-2</v>
      </c>
    </row>
    <row r="148" spans="1:36" ht="37.5">
      <c r="A148" s="9" t="s">
        <v>423</v>
      </c>
      <c r="B148" s="3" t="s">
        <v>323</v>
      </c>
      <c r="C148" s="18"/>
      <c r="D148" s="182" t="s">
        <v>412</v>
      </c>
      <c r="E148" s="9" t="s">
        <v>32</v>
      </c>
      <c r="F148" s="4">
        <f>347*2</f>
        <v>694</v>
      </c>
      <c r="G148" s="159">
        <v>0</v>
      </c>
      <c r="H148" s="16">
        <f t="shared" si="49"/>
        <v>0</v>
      </c>
      <c r="I148" s="16">
        <v>0.46</v>
      </c>
      <c r="J148" s="16">
        <f t="shared" si="50"/>
        <v>319.24</v>
      </c>
      <c r="K148" s="16">
        <f t="shared" ref="K148:K159" si="54">+H148+H148*$K$4</f>
        <v>0</v>
      </c>
      <c r="L148" s="16">
        <f t="shared" ref="L148:L159" si="55">+J148*$L$4+J148</f>
        <v>386.04370428277969</v>
      </c>
      <c r="M148" s="16">
        <f t="shared" si="51"/>
        <v>386.04370428277969</v>
      </c>
      <c r="N148" s="13"/>
      <c r="O148" s="247">
        <f t="shared" ref="O148:O154" si="56">+M148/$N$208</f>
        <v>1.1197266175352904E-4</v>
      </c>
    </row>
    <row r="149" spans="1:36" ht="31.5">
      <c r="A149" s="9" t="s">
        <v>203</v>
      </c>
      <c r="B149" s="3">
        <v>98296</v>
      </c>
      <c r="C149" s="18"/>
      <c r="D149" s="34" t="s">
        <v>486</v>
      </c>
      <c r="E149" s="3" t="s">
        <v>19</v>
      </c>
      <c r="F149" s="4">
        <v>9936</v>
      </c>
      <c r="G149" s="159">
        <v>1.8317999999999999</v>
      </c>
      <c r="H149" s="16">
        <f t="shared" si="49"/>
        <v>18200.764799999997</v>
      </c>
      <c r="I149" s="16">
        <v>1.0449999999999999</v>
      </c>
      <c r="J149" s="16">
        <f t="shared" si="50"/>
        <v>10383.119999999999</v>
      </c>
      <c r="K149" s="16">
        <f t="shared" si="54"/>
        <v>23360.258438129626</v>
      </c>
      <c r="L149" s="16">
        <f t="shared" si="55"/>
        <v>12555.876791168446</v>
      </c>
      <c r="M149" s="16">
        <f t="shared" si="51"/>
        <v>35916.135229298074</v>
      </c>
      <c r="N149" s="13"/>
      <c r="O149" s="247">
        <f t="shared" si="56"/>
        <v>1.041753878358377E-2</v>
      </c>
    </row>
    <row r="150" spans="1:36" ht="42">
      <c r="A150" s="9" t="s">
        <v>204</v>
      </c>
      <c r="B150" s="3" t="s">
        <v>427</v>
      </c>
      <c r="C150" s="18"/>
      <c r="D150" s="181" t="s">
        <v>428</v>
      </c>
      <c r="E150" s="9" t="s">
        <v>32</v>
      </c>
      <c r="F150" s="4">
        <v>400</v>
      </c>
      <c r="G150" s="16">
        <v>6.9316000000000004</v>
      </c>
      <c r="H150" s="16">
        <f t="shared" si="49"/>
        <v>2772.6400000000003</v>
      </c>
      <c r="I150" s="16">
        <v>4.08</v>
      </c>
      <c r="J150" s="16">
        <f t="shared" si="50"/>
        <v>1632</v>
      </c>
      <c r="K150" s="16">
        <f t="shared" si="54"/>
        <v>3558.6189738518979</v>
      </c>
      <c r="L150" s="16">
        <f t="shared" si="55"/>
        <v>1973.5099780400212</v>
      </c>
      <c r="M150" s="16">
        <f t="shared" si="51"/>
        <v>5532.1289518919193</v>
      </c>
      <c r="N150" s="13"/>
      <c r="O150" s="247">
        <f t="shared" si="56"/>
        <v>1.6046038234400258E-3</v>
      </c>
    </row>
    <row r="151" spans="1:36" ht="31.5">
      <c r="A151" s="9" t="s">
        <v>205</v>
      </c>
      <c r="B151" s="3" t="s">
        <v>430</v>
      </c>
      <c r="C151" s="18"/>
      <c r="D151" s="34" t="s">
        <v>465</v>
      </c>
      <c r="E151" s="9" t="s">
        <v>433</v>
      </c>
      <c r="F151" s="4">
        <v>460</v>
      </c>
      <c r="G151" s="16">
        <v>6.8971999999999998</v>
      </c>
      <c r="H151" s="16">
        <f t="shared" si="49"/>
        <v>3172.712</v>
      </c>
      <c r="I151" s="16">
        <v>4.1100000000000003</v>
      </c>
      <c r="J151" s="16">
        <f t="shared" si="50"/>
        <v>1890.6000000000001</v>
      </c>
      <c r="K151" s="16">
        <f t="shared" si="54"/>
        <v>4072.1020838506265</v>
      </c>
      <c r="L151" s="16">
        <f t="shared" si="55"/>
        <v>2286.2242429426865</v>
      </c>
      <c r="M151" s="16">
        <f t="shared" si="51"/>
        <v>6358.3263267933125</v>
      </c>
      <c r="N151" s="13"/>
      <c r="O151" s="247">
        <f t="shared" si="56"/>
        <v>1.8442438387418218E-3</v>
      </c>
    </row>
    <row r="152" spans="1:36" ht="31.5">
      <c r="A152" s="9" t="s">
        <v>206</v>
      </c>
      <c r="B152" s="3" t="s">
        <v>446</v>
      </c>
      <c r="C152" s="18"/>
      <c r="D152" s="176" t="str">
        <f>+COMPOSIÇÕES!D98</f>
        <v>Fornecimento de LINE CORD com 2,4  metros de extensão - Ponto de dados / telefone</v>
      </c>
      <c r="E152" s="9" t="s">
        <v>433</v>
      </c>
      <c r="F152" s="4">
        <v>272</v>
      </c>
      <c r="G152" s="16">
        <v>8.9009999999999998</v>
      </c>
      <c r="H152" s="16">
        <f t="shared" si="49"/>
        <v>2421.0720000000001</v>
      </c>
      <c r="I152" s="16">
        <v>4.25</v>
      </c>
      <c r="J152" s="16">
        <f t="shared" si="50"/>
        <v>1156</v>
      </c>
      <c r="K152" s="16">
        <f t="shared" si="54"/>
        <v>3107.389620095491</v>
      </c>
      <c r="L152" s="16">
        <f t="shared" si="55"/>
        <v>1397.9029011116818</v>
      </c>
      <c r="M152" s="16">
        <f t="shared" si="51"/>
        <v>4505.2925212071732</v>
      </c>
      <c r="N152" s="13"/>
      <c r="O152" s="247">
        <f t="shared" si="56"/>
        <v>1.3067680938226294E-3</v>
      </c>
    </row>
    <row r="153" spans="1:36" ht="26.25" customHeight="1">
      <c r="A153" s="9" t="s">
        <v>207</v>
      </c>
      <c r="B153" s="3" t="s">
        <v>448</v>
      </c>
      <c r="C153" s="18"/>
      <c r="D153" s="34" t="s">
        <v>449</v>
      </c>
      <c r="E153" s="9" t="s">
        <v>32</v>
      </c>
      <c r="F153" s="4">
        <v>1</v>
      </c>
      <c r="G153" s="16">
        <f>+COMPOSIÇÕES!I107</f>
        <v>29471.749033707863</v>
      </c>
      <c r="H153" s="16">
        <f t="shared" si="49"/>
        <v>29471.749033707863</v>
      </c>
      <c r="I153" s="16"/>
      <c r="J153" s="16">
        <f t="shared" si="50"/>
        <v>0</v>
      </c>
      <c r="K153" s="16">
        <f t="shared" si="54"/>
        <v>37826.304642490235</v>
      </c>
      <c r="L153" s="16">
        <f t="shared" si="55"/>
        <v>0</v>
      </c>
      <c r="M153" s="16">
        <f t="shared" si="51"/>
        <v>37826.304642490235</v>
      </c>
      <c r="N153" s="13"/>
      <c r="O153" s="247">
        <f t="shared" si="56"/>
        <v>1.0971586812919406E-2</v>
      </c>
    </row>
    <row r="154" spans="1:36" ht="31.5">
      <c r="A154" s="9" t="s">
        <v>208</v>
      </c>
      <c r="B154" s="3">
        <v>860</v>
      </c>
      <c r="C154" s="18" t="s">
        <v>365</v>
      </c>
      <c r="D154" s="34" t="s">
        <v>373</v>
      </c>
      <c r="E154" s="9" t="s">
        <v>19</v>
      </c>
      <c r="F154" s="4">
        <v>243</v>
      </c>
      <c r="G154" s="16">
        <v>3.6549999999999998</v>
      </c>
      <c r="H154" s="16">
        <f t="shared" si="49"/>
        <v>888.16499999999996</v>
      </c>
      <c r="I154" s="16">
        <v>24.85</v>
      </c>
      <c r="J154" s="16">
        <f t="shared" si="50"/>
        <v>6038.55</v>
      </c>
      <c r="K154" s="16">
        <f t="shared" si="54"/>
        <v>1139.9391269372045</v>
      </c>
      <c r="L154" s="16">
        <f t="shared" si="55"/>
        <v>7302.1683075328256</v>
      </c>
      <c r="M154" s="16">
        <f t="shared" si="51"/>
        <v>8442.1074344700301</v>
      </c>
      <c r="N154" s="13"/>
      <c r="O154" s="247">
        <f t="shared" si="56"/>
        <v>2.4486482482678632E-3</v>
      </c>
    </row>
    <row r="155" spans="1:36" s="245" customFormat="1" ht="31.5">
      <c r="A155" s="9" t="s">
        <v>208</v>
      </c>
      <c r="B155" s="3">
        <v>860</v>
      </c>
      <c r="C155" s="18" t="s">
        <v>365</v>
      </c>
      <c r="D155" s="34" t="s">
        <v>553</v>
      </c>
      <c r="E155" s="9" t="s">
        <v>19</v>
      </c>
      <c r="F155" s="4">
        <v>275</v>
      </c>
      <c r="G155" s="16">
        <v>3.66</v>
      </c>
      <c r="H155" s="16">
        <f t="shared" si="49"/>
        <v>1006.5</v>
      </c>
      <c r="I155" s="16">
        <v>24.85</v>
      </c>
      <c r="J155" s="16">
        <f t="shared" ref="J155:J159" si="57">+I155*F155</f>
        <v>6833.75</v>
      </c>
      <c r="K155" s="16">
        <f t="shared" si="54"/>
        <v>1291.8193480516529</v>
      </c>
      <c r="L155" s="16">
        <f t="shared" si="55"/>
        <v>8263.7707184013452</v>
      </c>
      <c r="M155" s="16">
        <f t="shared" ref="M155:M159" si="58">+L155+K155</f>
        <v>9555.5900664529981</v>
      </c>
      <c r="N155" s="13"/>
      <c r="O155" s="247">
        <v>2.2961588920609424E-3</v>
      </c>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row>
    <row r="156" spans="1:36" s="245" customFormat="1" ht="31.5">
      <c r="A156" s="9" t="s">
        <v>554</v>
      </c>
      <c r="B156" s="78">
        <v>860</v>
      </c>
      <c r="C156" s="18" t="s">
        <v>365</v>
      </c>
      <c r="D156" s="79" t="s">
        <v>555</v>
      </c>
      <c r="E156" s="9" t="s">
        <v>19</v>
      </c>
      <c r="F156" s="80">
        <v>240</v>
      </c>
      <c r="G156" s="16">
        <v>3.66</v>
      </c>
      <c r="H156" s="16">
        <f t="shared" si="49"/>
        <v>878.40000000000009</v>
      </c>
      <c r="I156" s="16">
        <v>24.85</v>
      </c>
      <c r="J156" s="16">
        <f t="shared" si="57"/>
        <v>5964</v>
      </c>
      <c r="K156" s="16">
        <f t="shared" si="54"/>
        <v>1127.4059764814426</v>
      </c>
      <c r="L156" s="16">
        <f t="shared" si="55"/>
        <v>7212.0180815139011</v>
      </c>
      <c r="M156" s="16">
        <f t="shared" si="58"/>
        <v>8339.4240579953439</v>
      </c>
      <c r="N156" s="13"/>
      <c r="O156" s="247">
        <v>2.0039204876168225E-3</v>
      </c>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row>
    <row r="157" spans="1:36" s="245" customFormat="1" ht="31.5">
      <c r="A157" s="9" t="s">
        <v>556</v>
      </c>
      <c r="B157" s="78">
        <v>860</v>
      </c>
      <c r="C157" s="18" t="s">
        <v>365</v>
      </c>
      <c r="D157" s="79" t="s">
        <v>557</v>
      </c>
      <c r="E157" s="9" t="s">
        <v>19</v>
      </c>
      <c r="F157" s="80">
        <v>240</v>
      </c>
      <c r="G157" s="16">
        <v>3.66</v>
      </c>
      <c r="H157" s="16">
        <f t="shared" si="49"/>
        <v>878.40000000000009</v>
      </c>
      <c r="I157" s="16">
        <v>24.85</v>
      </c>
      <c r="J157" s="16">
        <f t="shared" si="57"/>
        <v>5964</v>
      </c>
      <c r="K157" s="16">
        <f t="shared" si="54"/>
        <v>1127.4059764814426</v>
      </c>
      <c r="L157" s="16">
        <f t="shared" si="55"/>
        <v>7212.0180815139011</v>
      </c>
      <c r="M157" s="16">
        <f t="shared" si="58"/>
        <v>8339.4240579953439</v>
      </c>
      <c r="N157" s="13"/>
      <c r="O157" s="247">
        <v>2.0039204876168225E-3</v>
      </c>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row>
    <row r="158" spans="1:36" s="245" customFormat="1" ht="47.25">
      <c r="A158" s="9" t="s">
        <v>558</v>
      </c>
      <c r="B158" s="78" t="s">
        <v>562</v>
      </c>
      <c r="C158" s="18"/>
      <c r="D158" s="79" t="s">
        <v>559</v>
      </c>
      <c r="E158" s="9" t="s">
        <v>32</v>
      </c>
      <c r="F158" s="80">
        <v>1</v>
      </c>
      <c r="G158" s="16">
        <v>92</v>
      </c>
      <c r="H158" s="16">
        <f t="shared" si="49"/>
        <v>92</v>
      </c>
      <c r="I158" s="21">
        <v>1406.3688749999999</v>
      </c>
      <c r="J158" s="16">
        <f t="shared" si="57"/>
        <v>1406.3688749999999</v>
      </c>
      <c r="K158" s="16">
        <f t="shared" si="54"/>
        <v>118.07986092474124</v>
      </c>
      <c r="L158" s="16">
        <f t="shared" si="55"/>
        <v>1700.6636076087127</v>
      </c>
      <c r="M158" s="16">
        <f t="shared" si="58"/>
        <v>1818.743468533454</v>
      </c>
      <c r="N158" s="13"/>
      <c r="O158" s="247">
        <v>4.1701830422147083E-4</v>
      </c>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row>
    <row r="159" spans="1:36" s="245" customFormat="1" ht="31.5">
      <c r="A159" s="9" t="s">
        <v>560</v>
      </c>
      <c r="B159" s="78" t="s">
        <v>563</v>
      </c>
      <c r="C159" s="18"/>
      <c r="D159" s="79" t="s">
        <v>561</v>
      </c>
      <c r="E159" s="9" t="s">
        <v>32</v>
      </c>
      <c r="F159" s="80">
        <v>10</v>
      </c>
      <c r="G159" s="16">
        <v>92</v>
      </c>
      <c r="H159" s="16">
        <f t="shared" si="49"/>
        <v>920</v>
      </c>
      <c r="I159" s="21">
        <v>2385.5</v>
      </c>
      <c r="J159" s="16">
        <f t="shared" si="57"/>
        <v>23855</v>
      </c>
      <c r="K159" s="16">
        <f t="shared" si="54"/>
        <v>1180.7986092474125</v>
      </c>
      <c r="L159" s="16">
        <f t="shared" si="55"/>
        <v>28846.863067490631</v>
      </c>
      <c r="M159" s="16">
        <f t="shared" si="58"/>
        <v>30027.661676738044</v>
      </c>
      <c r="N159" s="13"/>
      <c r="O159" s="247">
        <v>7.0589115503002587E-3</v>
      </c>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row>
    <row r="160" spans="1:36">
      <c r="A160" s="83">
        <v>11</v>
      </c>
      <c r="B160" s="6"/>
      <c r="C160" s="6"/>
      <c r="D160" s="50" t="s">
        <v>140</v>
      </c>
      <c r="E160" s="6"/>
      <c r="F160" s="7"/>
      <c r="G160" s="16"/>
      <c r="H160" s="19"/>
      <c r="I160" s="19"/>
      <c r="J160" s="19"/>
      <c r="K160" s="19"/>
      <c r="L160" s="19"/>
      <c r="M160" s="19"/>
      <c r="N160" s="8">
        <f>SUM(M161:M195)</f>
        <v>371337.2208828326</v>
      </c>
      <c r="O160" s="248">
        <f>+N160/$N$208</f>
        <v>0.10770702013560504</v>
      </c>
    </row>
    <row r="161" spans="1:15" ht="31.5">
      <c r="A161" s="9" t="s">
        <v>102</v>
      </c>
      <c r="B161" s="3" t="s">
        <v>400</v>
      </c>
      <c r="C161" s="18"/>
      <c r="D161" s="34" t="s">
        <v>264</v>
      </c>
      <c r="E161" s="9" t="s">
        <v>32</v>
      </c>
      <c r="F161" s="4">
        <v>10</v>
      </c>
      <c r="G161" s="16">
        <f>+COMPOSIÇÕES!I37</f>
        <v>3552.1173533083647</v>
      </c>
      <c r="H161" s="16">
        <f t="shared" si="49"/>
        <v>35521.173533083645</v>
      </c>
      <c r="I161" s="16"/>
      <c r="J161" s="16">
        <f t="shared" si="50"/>
        <v>0</v>
      </c>
      <c r="K161" s="16">
        <f>+H161+H161*$K$4</f>
        <v>45590.600333370836</v>
      </c>
      <c r="L161" s="16">
        <f>+J161*$L$4+J161</f>
        <v>0</v>
      </c>
      <c r="M161" s="16">
        <f t="shared" si="51"/>
        <v>45590.600333370836</v>
      </c>
      <c r="N161" s="13"/>
      <c r="O161" s="247">
        <f t="shared" ref="O161:O170" si="59">+M161/$N$208</f>
        <v>1.3223634561669953E-2</v>
      </c>
    </row>
    <row r="162" spans="1:15" ht="31.5">
      <c r="A162" s="9" t="s">
        <v>258</v>
      </c>
      <c r="B162" s="3" t="s">
        <v>402</v>
      </c>
      <c r="C162" s="18"/>
      <c r="D162" s="34" t="s">
        <v>265</v>
      </c>
      <c r="E162" s="9" t="s">
        <v>32</v>
      </c>
      <c r="F162" s="4">
        <v>8</v>
      </c>
      <c r="G162" s="16">
        <f>+COMPOSIÇÕES!I44</f>
        <v>284.16938826466918</v>
      </c>
      <c r="H162" s="16">
        <f t="shared" si="49"/>
        <v>2273.3551061173534</v>
      </c>
      <c r="I162" s="16"/>
      <c r="J162" s="16">
        <f t="shared" si="50"/>
        <v>0</v>
      </c>
      <c r="K162" s="16">
        <f>+H162+H162*$K$4</f>
        <v>2917.7984213357336</v>
      </c>
      <c r="L162" s="16">
        <f>+J162*$L$4+J162</f>
        <v>0</v>
      </c>
      <c r="M162" s="16">
        <f t="shared" si="51"/>
        <v>2917.7984213357336</v>
      </c>
      <c r="N162" s="13"/>
      <c r="O162" s="247">
        <f t="shared" si="59"/>
        <v>8.4631261194687707E-4</v>
      </c>
    </row>
    <row r="163" spans="1:15" ht="31.5">
      <c r="A163" s="9" t="s">
        <v>259</v>
      </c>
      <c r="B163" s="3" t="s">
        <v>403</v>
      </c>
      <c r="C163" s="18"/>
      <c r="D163" s="34" t="s">
        <v>266</v>
      </c>
      <c r="E163" s="9" t="s">
        <v>32</v>
      </c>
      <c r="F163" s="4">
        <v>2</v>
      </c>
      <c r="G163" s="16">
        <f>+COMPOSIÇÕES!I50</f>
        <v>461.77525593008738</v>
      </c>
      <c r="H163" s="16">
        <f t="shared" si="49"/>
        <v>923.55051186017477</v>
      </c>
      <c r="I163" s="16"/>
      <c r="J163" s="16">
        <f t="shared" si="50"/>
        <v>0</v>
      </c>
      <c r="K163" s="16">
        <f>+H163+H163*$K$4</f>
        <v>1185.3556086676417</v>
      </c>
      <c r="L163" s="16">
        <f>+J163*$L$4+J163</f>
        <v>0</v>
      </c>
      <c r="M163" s="16">
        <f t="shared" si="51"/>
        <v>1185.3556086676417</v>
      </c>
      <c r="N163" s="13"/>
      <c r="O163" s="247">
        <f t="shared" si="59"/>
        <v>3.4381449860341882E-4</v>
      </c>
    </row>
    <row r="164" spans="1:15" ht="31.5">
      <c r="A164" s="9" t="s">
        <v>260</v>
      </c>
      <c r="B164" s="3" t="s">
        <v>404</v>
      </c>
      <c r="C164" s="18"/>
      <c r="D164" s="34" t="s">
        <v>267</v>
      </c>
      <c r="E164" s="9" t="s">
        <v>32</v>
      </c>
      <c r="F164" s="4">
        <v>16</v>
      </c>
      <c r="G164" s="16">
        <f>+COMPOSIÇÕES!I56</f>
        <v>568.33877652933836</v>
      </c>
      <c r="H164" s="16">
        <f t="shared" si="49"/>
        <v>9093.4204244694138</v>
      </c>
      <c r="I164" s="16"/>
      <c r="J164" s="16">
        <f t="shared" si="50"/>
        <v>0</v>
      </c>
      <c r="K164" s="16">
        <f t="shared" ref="K164:K170" si="60">+H164+H164*$K$4</f>
        <v>11671.193685342934</v>
      </c>
      <c r="L164" s="16">
        <f>+J164*$L$4+J164</f>
        <v>0</v>
      </c>
      <c r="M164" s="16">
        <f t="shared" si="51"/>
        <v>11671.193685342934</v>
      </c>
      <c r="N164" s="13"/>
      <c r="O164" s="247">
        <f t="shared" si="59"/>
        <v>3.3852504477875083E-3</v>
      </c>
    </row>
    <row r="165" spans="1:15" ht="31.5">
      <c r="A165" s="9" t="s">
        <v>261</v>
      </c>
      <c r="B165" s="3" t="s">
        <v>405</v>
      </c>
      <c r="C165" s="18"/>
      <c r="D165" s="34" t="s">
        <v>268</v>
      </c>
      <c r="E165" s="9" t="s">
        <v>32</v>
      </c>
      <c r="F165" s="4">
        <v>15</v>
      </c>
      <c r="G165" s="16">
        <f>+COMPOSIÇÕES!I62</f>
        <v>1065.6352059925093</v>
      </c>
      <c r="H165" s="16">
        <f t="shared" si="49"/>
        <v>15984.528089887641</v>
      </c>
      <c r="I165" s="16"/>
      <c r="J165" s="16">
        <f t="shared" si="50"/>
        <v>0</v>
      </c>
      <c r="K165" s="16">
        <f t="shared" si="60"/>
        <v>20515.770150016877</v>
      </c>
      <c r="L165" s="16">
        <f t="shared" si="44"/>
        <v>0</v>
      </c>
      <c r="M165" s="16">
        <f t="shared" si="51"/>
        <v>20515.770150016877</v>
      </c>
      <c r="N165" s="13"/>
      <c r="O165" s="247">
        <f t="shared" si="59"/>
        <v>5.9506355527514793E-3</v>
      </c>
    </row>
    <row r="166" spans="1:15" ht="31.5">
      <c r="A166" s="9" t="s">
        <v>262</v>
      </c>
      <c r="B166" s="3">
        <v>12440</v>
      </c>
      <c r="C166" s="18" t="s">
        <v>234</v>
      </c>
      <c r="D166" s="34" t="s">
        <v>263</v>
      </c>
      <c r="E166" s="9" t="s">
        <v>32</v>
      </c>
      <c r="F166" s="4">
        <v>250</v>
      </c>
      <c r="G166" s="16">
        <v>2.15</v>
      </c>
      <c r="H166" s="16">
        <f t="shared" si="49"/>
        <v>537.5</v>
      </c>
      <c r="I166" s="16">
        <v>31.2</v>
      </c>
      <c r="J166" s="16">
        <f t="shared" si="50"/>
        <v>7800</v>
      </c>
      <c r="K166" s="16">
        <f t="shared" si="60"/>
        <v>689.86875268530889</v>
      </c>
      <c r="L166" s="16">
        <f t="shared" si="44"/>
        <v>9432.216806808925</v>
      </c>
      <c r="M166" s="16">
        <f t="shared" si="51"/>
        <v>10122.085559494233</v>
      </c>
      <c r="N166" s="13"/>
      <c r="O166" s="247">
        <f t="shared" si="59"/>
        <v>2.9359288858219726E-3</v>
      </c>
    </row>
    <row r="167" spans="1:15" ht="47.25">
      <c r="A167" s="9" t="s">
        <v>269</v>
      </c>
      <c r="B167" s="3">
        <v>9838</v>
      </c>
      <c r="C167" s="18" t="s">
        <v>234</v>
      </c>
      <c r="D167" s="34" t="s">
        <v>395</v>
      </c>
      <c r="E167" s="9" t="s">
        <v>19</v>
      </c>
      <c r="F167" s="4">
        <v>656</v>
      </c>
      <c r="G167" s="16">
        <v>3.7667999999999999</v>
      </c>
      <c r="H167" s="16">
        <f t="shared" si="49"/>
        <v>2471.0207999999998</v>
      </c>
      <c r="I167" s="16">
        <v>1.46</v>
      </c>
      <c r="J167" s="16">
        <f t="shared" si="50"/>
        <v>957.76</v>
      </c>
      <c r="K167" s="16">
        <f t="shared" si="60"/>
        <v>3171.497743545031</v>
      </c>
      <c r="L167" s="16">
        <f t="shared" si="44"/>
        <v>1158.1794831909378</v>
      </c>
      <c r="M167" s="16">
        <f t="shared" si="51"/>
        <v>4329.6772267359684</v>
      </c>
      <c r="N167" s="13"/>
      <c r="O167" s="247">
        <f t="shared" si="59"/>
        <v>1.2558305658991937E-3</v>
      </c>
    </row>
    <row r="168" spans="1:15" ht="47.25">
      <c r="A168" s="9" t="s">
        <v>271</v>
      </c>
      <c r="B168" s="3">
        <v>9837</v>
      </c>
      <c r="C168" s="18" t="s">
        <v>234</v>
      </c>
      <c r="D168" s="34" t="s">
        <v>487</v>
      </c>
      <c r="E168" s="9" t="s">
        <v>19</v>
      </c>
      <c r="F168" s="4">
        <v>656</v>
      </c>
      <c r="G168" s="16">
        <v>2.1156000000000001</v>
      </c>
      <c r="H168" s="16">
        <f t="shared" si="49"/>
        <v>1387.8336000000002</v>
      </c>
      <c r="I168" s="16">
        <v>0.86</v>
      </c>
      <c r="J168" s="16">
        <f t="shared" si="50"/>
        <v>564.16</v>
      </c>
      <c r="K168" s="16">
        <f t="shared" si="60"/>
        <v>1781.2521573335107</v>
      </c>
      <c r="L168" s="16">
        <f t="shared" si="44"/>
        <v>682.2153120165799</v>
      </c>
      <c r="M168" s="16">
        <f t="shared" si="51"/>
        <v>2463.4674693500906</v>
      </c>
      <c r="N168" s="13"/>
      <c r="O168" s="247">
        <f t="shared" si="59"/>
        <v>7.1453311276980288E-4</v>
      </c>
    </row>
    <row r="169" spans="1:15" ht="63">
      <c r="A169" s="9" t="s">
        <v>272</v>
      </c>
      <c r="B169" s="3">
        <v>97328</v>
      </c>
      <c r="C169" s="9" t="s">
        <v>25</v>
      </c>
      <c r="D169" s="34" t="s">
        <v>396</v>
      </c>
      <c r="E169" s="9" t="s">
        <v>19</v>
      </c>
      <c r="F169" s="4">
        <v>656</v>
      </c>
      <c r="G169" s="16">
        <v>2.0554000000000001</v>
      </c>
      <c r="H169" s="16">
        <f t="shared" si="49"/>
        <v>1348.3424</v>
      </c>
      <c r="I169" s="16">
        <v>47.19</v>
      </c>
      <c r="J169" s="16">
        <f t="shared" si="50"/>
        <v>30956.639999999999</v>
      </c>
      <c r="K169" s="16">
        <f t="shared" si="60"/>
        <v>1730.5661203362156</v>
      </c>
      <c r="L169" s="16">
        <f t="shared" si="44"/>
        <v>37434.582062863265</v>
      </c>
      <c r="M169" s="16">
        <f t="shared" si="51"/>
        <v>39165.148183199482</v>
      </c>
      <c r="N169" s="13"/>
      <c r="O169" s="247">
        <f t="shared" si="59"/>
        <v>1.1359920758691827E-2</v>
      </c>
    </row>
    <row r="170" spans="1:15" ht="63">
      <c r="A170" s="9" t="s">
        <v>273</v>
      </c>
      <c r="B170" s="3">
        <v>97330</v>
      </c>
      <c r="C170" s="9" t="s">
        <v>25</v>
      </c>
      <c r="D170" s="34" t="s">
        <v>397</v>
      </c>
      <c r="E170" s="9" t="s">
        <v>19</v>
      </c>
      <c r="F170" s="4">
        <v>656</v>
      </c>
      <c r="G170" s="16">
        <v>2.0554000000000001</v>
      </c>
      <c r="H170" s="16">
        <f t="shared" si="49"/>
        <v>1348.3424</v>
      </c>
      <c r="I170" s="16">
        <v>73.2</v>
      </c>
      <c r="J170" s="16">
        <f t="shared" si="50"/>
        <v>48019.200000000004</v>
      </c>
      <c r="K170" s="16">
        <f t="shared" si="60"/>
        <v>1730.5661203362156</v>
      </c>
      <c r="L170" s="16">
        <f>+J170*$L$4+J170</f>
        <v>58067.628883271689</v>
      </c>
      <c r="M170" s="16">
        <f t="shared" si="51"/>
        <v>59798.195003607907</v>
      </c>
      <c r="N170" s="13"/>
      <c r="O170" s="247">
        <f t="shared" si="59"/>
        <v>1.734457261788646E-2</v>
      </c>
    </row>
    <row r="171" spans="1:15">
      <c r="A171" s="9" t="s">
        <v>524</v>
      </c>
      <c r="B171" s="3"/>
      <c r="C171" s="9" t="s">
        <v>25</v>
      </c>
      <c r="D171" s="34" t="s">
        <v>387</v>
      </c>
      <c r="E171" s="11"/>
      <c r="F171" s="11"/>
      <c r="G171" s="16"/>
      <c r="H171" s="307"/>
      <c r="I171" s="307"/>
      <c r="J171" s="307"/>
      <c r="K171" s="307"/>
      <c r="L171" s="307"/>
      <c r="M171" s="307"/>
      <c r="N171" s="307"/>
      <c r="O171" s="250"/>
    </row>
    <row r="172" spans="1:15" ht="63">
      <c r="A172" s="9" t="s">
        <v>525</v>
      </c>
      <c r="B172" s="3">
        <v>13393</v>
      </c>
      <c r="C172" s="9" t="s">
        <v>25</v>
      </c>
      <c r="D172" s="51" t="s">
        <v>391</v>
      </c>
      <c r="E172" s="9" t="s">
        <v>32</v>
      </c>
      <c r="F172" s="11">
        <v>7</v>
      </c>
      <c r="G172" s="16">
        <v>18.791</v>
      </c>
      <c r="H172" s="16">
        <f t="shared" si="49"/>
        <v>131.53700000000001</v>
      </c>
      <c r="I172" s="16">
        <v>258</v>
      </c>
      <c r="J172" s="16">
        <f t="shared" si="50"/>
        <v>1806</v>
      </c>
      <c r="K172" s="16">
        <f>+H172+H172*$K$4</f>
        <v>168.8246811571488</v>
      </c>
      <c r="L172" s="16">
        <f>+J172*$L$4+J172</f>
        <v>2183.9209683457589</v>
      </c>
      <c r="M172" s="16">
        <f t="shared" si="51"/>
        <v>2352.7456495029078</v>
      </c>
      <c r="N172" s="13"/>
      <c r="O172" s="247">
        <f>+M172/$N$208</f>
        <v>6.8241805236357925E-4</v>
      </c>
    </row>
    <row r="173" spans="1:15">
      <c r="A173" s="9" t="s">
        <v>526</v>
      </c>
      <c r="B173" s="3"/>
      <c r="C173" s="9"/>
      <c r="D173" s="51" t="s">
        <v>354</v>
      </c>
      <c r="E173" s="11"/>
      <c r="F173" s="11"/>
      <c r="G173" s="16"/>
      <c r="H173" s="307"/>
      <c r="I173" s="307"/>
      <c r="J173" s="307"/>
      <c r="K173" s="307"/>
      <c r="L173" s="307"/>
      <c r="M173" s="307"/>
      <c r="N173" s="307"/>
      <c r="O173" s="250"/>
    </row>
    <row r="174" spans="1:15" ht="31.5">
      <c r="A174" s="9" t="s">
        <v>527</v>
      </c>
      <c r="B174" s="17">
        <v>101890</v>
      </c>
      <c r="C174" s="9" t="s">
        <v>25</v>
      </c>
      <c r="D174" s="51" t="s">
        <v>356</v>
      </c>
      <c r="E174" s="9" t="s">
        <v>357</v>
      </c>
      <c r="F174" s="11">
        <v>51</v>
      </c>
      <c r="G174" s="16">
        <v>4.5494000000000003</v>
      </c>
      <c r="H174" s="16">
        <f t="shared" si="49"/>
        <v>232.01940000000002</v>
      </c>
      <c r="I174" s="16">
        <v>10.59</v>
      </c>
      <c r="J174" s="16">
        <f t="shared" si="50"/>
        <v>540.09</v>
      </c>
      <c r="K174" s="16">
        <f>+H174+H174*$K$4</f>
        <v>297.79150525915122</v>
      </c>
      <c r="L174" s="16">
        <f>+J174*$L$4+J174</f>
        <v>653.10845835761961</v>
      </c>
      <c r="M174" s="16">
        <f t="shared" si="51"/>
        <v>950.89996361677083</v>
      </c>
      <c r="N174" s="13"/>
      <c r="O174" s="247">
        <f>+M174/$N$208</f>
        <v>2.7581022253767988E-4</v>
      </c>
    </row>
    <row r="175" spans="1:15" s="51" customFormat="1" ht="18.75">
      <c r="A175" s="9" t="s">
        <v>528</v>
      </c>
      <c r="B175" s="9">
        <v>3730</v>
      </c>
      <c r="C175" s="9" t="s">
        <v>148</v>
      </c>
      <c r="D175" s="54" t="s">
        <v>361</v>
      </c>
      <c r="E175" s="9" t="s">
        <v>357</v>
      </c>
      <c r="F175" s="11">
        <v>4</v>
      </c>
      <c r="G175" s="16">
        <v>44.608199999999997</v>
      </c>
      <c r="H175" s="16">
        <f t="shared" si="49"/>
        <v>178.43279999999999</v>
      </c>
      <c r="I175" s="307">
        <v>357.07</v>
      </c>
      <c r="J175" s="16">
        <f t="shared" si="50"/>
        <v>1428.28</v>
      </c>
      <c r="K175" s="16">
        <f>+H175+H175*$K$4</f>
        <v>229.0143500914366</v>
      </c>
      <c r="L175" s="16">
        <f>+J175*$L$4+J175</f>
        <v>1727.1598231832118</v>
      </c>
      <c r="M175" s="16">
        <f t="shared" si="51"/>
        <v>1956.1741732746484</v>
      </c>
      <c r="N175" s="313"/>
      <c r="O175" s="247">
        <f>+M175/$N$208</f>
        <v>5.6739179166777614E-4</v>
      </c>
    </row>
    <row r="176" spans="1:15" s="51" customFormat="1" ht="37.5">
      <c r="A176" s="9" t="s">
        <v>529</v>
      </c>
      <c r="B176" s="9">
        <v>2374</v>
      </c>
      <c r="C176" s="9" t="s">
        <v>25</v>
      </c>
      <c r="D176" s="54" t="s">
        <v>362</v>
      </c>
      <c r="E176" s="9" t="s">
        <v>357</v>
      </c>
      <c r="F176" s="11">
        <v>3</v>
      </c>
      <c r="G176" s="159">
        <v>44.608199999999997</v>
      </c>
      <c r="H176" s="16">
        <f t="shared" si="49"/>
        <v>133.82459999999998</v>
      </c>
      <c r="I176" s="307">
        <v>550.47</v>
      </c>
      <c r="J176" s="16">
        <f t="shared" si="50"/>
        <v>1651.41</v>
      </c>
      <c r="K176" s="16">
        <f>+H176+H176*$K$4</f>
        <v>171.76076256857743</v>
      </c>
      <c r="L176" s="16">
        <f>+J176*$L$4+J176</f>
        <v>1996.981686786196</v>
      </c>
      <c r="M176" s="16">
        <f t="shared" si="51"/>
        <v>2168.7424493547733</v>
      </c>
      <c r="N176" s="313"/>
      <c r="O176" s="247">
        <f>+M176/$N$208</f>
        <v>6.2904759750787237E-4</v>
      </c>
    </row>
    <row r="177" spans="1:15" s="55" customFormat="1">
      <c r="A177" s="9" t="s">
        <v>530</v>
      </c>
      <c r="B177" s="9"/>
      <c r="C177" s="9"/>
      <c r="D177" s="51" t="s">
        <v>408</v>
      </c>
      <c r="E177" s="11"/>
      <c r="F177" s="11"/>
      <c r="G177" s="159"/>
      <c r="H177" s="307"/>
      <c r="I177" s="307"/>
      <c r="J177" s="307"/>
      <c r="K177" s="307"/>
      <c r="L177" s="307"/>
      <c r="M177" s="307"/>
      <c r="N177" s="307"/>
      <c r="O177" s="250"/>
    </row>
    <row r="178" spans="1:15" ht="63">
      <c r="A178" s="9" t="s">
        <v>531</v>
      </c>
      <c r="B178" s="17">
        <v>13393</v>
      </c>
      <c r="C178" s="9" t="s">
        <v>25</v>
      </c>
      <c r="D178" s="51" t="s">
        <v>409</v>
      </c>
      <c r="E178" s="9" t="s">
        <v>32</v>
      </c>
      <c r="F178" s="11">
        <v>10</v>
      </c>
      <c r="G178" s="159">
        <v>18.791</v>
      </c>
      <c r="H178" s="16">
        <f t="shared" si="49"/>
        <v>187.91</v>
      </c>
      <c r="I178" s="16">
        <v>258</v>
      </c>
      <c r="J178" s="16">
        <f t="shared" si="50"/>
        <v>2580</v>
      </c>
      <c r="K178" s="16">
        <f>+H178+H178*$K$4</f>
        <v>241.178115938784</v>
      </c>
      <c r="L178" s="16">
        <f t="shared" ref="L178:L207" si="61">+J178*$L$4+J178</f>
        <v>3119.8870976367984</v>
      </c>
      <c r="M178" s="16">
        <f t="shared" si="51"/>
        <v>3361.0652135755827</v>
      </c>
      <c r="N178" s="13"/>
      <c r="O178" s="247">
        <f>+M178/$N$208</f>
        <v>9.7488293194797045E-4</v>
      </c>
    </row>
    <row r="179" spans="1:15" s="55" customFormat="1" ht="31.5">
      <c r="A179" s="9" t="s">
        <v>532</v>
      </c>
      <c r="B179" s="9" t="s">
        <v>352</v>
      </c>
      <c r="C179" s="9"/>
      <c r="D179" s="51" t="str">
        <f>+COMPOSIÇÕES!D29</f>
        <v xml:space="preserve">FORNECIMENTO E INSTALAÇÃO DE DISPOSITIVO DR, 2 POLOS, SENSIBILIDADE DE 30 MA, CORRENTE DE 100 A, TIPO AC </v>
      </c>
      <c r="E179" s="9" t="s">
        <v>357</v>
      </c>
      <c r="F179" s="11">
        <v>10</v>
      </c>
      <c r="G179" s="159">
        <v>331.96</v>
      </c>
      <c r="H179" s="16">
        <f t="shared" si="49"/>
        <v>3319.6</v>
      </c>
      <c r="I179" s="16">
        <v>256.25</v>
      </c>
      <c r="J179" s="16">
        <f t="shared" si="50"/>
        <v>2562.5</v>
      </c>
      <c r="K179" s="16">
        <f>+H179+H179*$K$4</f>
        <v>4260.6294165844674</v>
      </c>
      <c r="L179" s="16">
        <f>+J179*$L$4+J179</f>
        <v>3098.7250727497271</v>
      </c>
      <c r="M179" s="16">
        <f t="shared" si="51"/>
        <v>7359.354489334195</v>
      </c>
      <c r="N179" s="13"/>
      <c r="O179" s="247">
        <f>+M179/$N$208</f>
        <v>2.1345938343678142E-3</v>
      </c>
    </row>
    <row r="180" spans="1:15" s="55" customFormat="1">
      <c r="A180" s="9" t="s">
        <v>533</v>
      </c>
      <c r="B180" s="9" t="s">
        <v>406</v>
      </c>
      <c r="C180" s="9"/>
      <c r="D180" s="51" t="s">
        <v>270</v>
      </c>
      <c r="E180" s="9" t="s">
        <v>357</v>
      </c>
      <c r="F180" s="11">
        <v>5</v>
      </c>
      <c r="G180" s="159">
        <f>+COMPOSIÇÕES!I67</f>
        <v>1784.7647940074908</v>
      </c>
      <c r="H180" s="16">
        <f t="shared" ref="H180" si="62">+G180*F180</f>
        <v>8923.8239700374543</v>
      </c>
      <c r="I180" s="16"/>
      <c r="J180" s="16">
        <f t="shared" ref="J180" si="63">+I180*F180</f>
        <v>0</v>
      </c>
      <c r="K180" s="16">
        <f>+H180+H180*$K$4</f>
        <v>11453.520579335815</v>
      </c>
      <c r="L180" s="16">
        <f>+J180*$L$4+J180</f>
        <v>0</v>
      </c>
      <c r="M180" s="16">
        <f t="shared" ref="M180" si="64">+L180+K180</f>
        <v>11453.520579335815</v>
      </c>
      <c r="N180" s="313"/>
      <c r="O180" s="247">
        <f>+M180/$N$208</f>
        <v>3.3221139769647086E-3</v>
      </c>
    </row>
    <row r="181" spans="1:15" s="55" customFormat="1">
      <c r="A181" s="9" t="s">
        <v>534</v>
      </c>
      <c r="B181" s="9"/>
      <c r="C181" s="9"/>
      <c r="D181" s="51" t="s">
        <v>370</v>
      </c>
      <c r="E181" s="11"/>
      <c r="F181" s="11"/>
      <c r="G181" s="159"/>
      <c r="H181" s="307"/>
      <c r="I181" s="307"/>
      <c r="J181" s="307"/>
      <c r="K181" s="307"/>
      <c r="L181" s="16">
        <f t="shared" si="61"/>
        <v>0</v>
      </c>
      <c r="M181" s="307"/>
      <c r="N181" s="307"/>
      <c r="O181" s="250"/>
    </row>
    <row r="182" spans="1:15" s="55" customFormat="1" ht="31.5">
      <c r="A182" s="9" t="s">
        <v>535</v>
      </c>
      <c r="B182" s="9"/>
      <c r="C182" s="9"/>
      <c r="D182" s="51" t="s">
        <v>411</v>
      </c>
      <c r="E182" s="11"/>
      <c r="F182" s="11"/>
      <c r="G182" s="159"/>
      <c r="H182" s="307"/>
      <c r="I182" s="307"/>
      <c r="J182" s="307"/>
      <c r="K182" s="307"/>
      <c r="L182" s="16">
        <f t="shared" si="61"/>
        <v>0</v>
      </c>
      <c r="M182" s="307"/>
      <c r="N182" s="307"/>
      <c r="O182" s="250"/>
    </row>
    <row r="183" spans="1:15" s="55" customFormat="1" ht="47.25">
      <c r="A183" s="9" t="s">
        <v>536</v>
      </c>
      <c r="B183" s="17">
        <v>92983</v>
      </c>
      <c r="C183" s="9" t="s">
        <v>25</v>
      </c>
      <c r="D183" s="51" t="s">
        <v>255</v>
      </c>
      <c r="E183" s="9" t="s">
        <v>19</v>
      </c>
      <c r="F183" s="11">
        <f>58+58</f>
        <v>116</v>
      </c>
      <c r="G183" s="159">
        <v>2.1070000000000002</v>
      </c>
      <c r="H183" s="16">
        <f t="shared" si="49"/>
        <v>244.41200000000003</v>
      </c>
      <c r="I183" s="307">
        <v>25.5</v>
      </c>
      <c r="J183" s="16">
        <f t="shared" si="50"/>
        <v>2958</v>
      </c>
      <c r="K183" s="16">
        <f>+H183+H183*$K$4</f>
        <v>313.6971192210637</v>
      </c>
      <c r="L183" s="16">
        <f>+J183*$L$4+J183</f>
        <v>3576.9868351975383</v>
      </c>
      <c r="M183" s="16">
        <f t="shared" si="51"/>
        <v>3890.6839544186018</v>
      </c>
      <c r="N183" s="13"/>
      <c r="O183" s="247">
        <f>+M183/$N$208</f>
        <v>1.1284997879382073E-3</v>
      </c>
    </row>
    <row r="184" spans="1:15" s="55" customFormat="1" ht="47.25">
      <c r="A184" s="9" t="s">
        <v>537</v>
      </c>
      <c r="B184" s="17">
        <v>92986</v>
      </c>
      <c r="C184" s="9" t="s">
        <v>25</v>
      </c>
      <c r="D184" s="51" t="s">
        <v>256</v>
      </c>
      <c r="E184" s="9" t="s">
        <v>19</v>
      </c>
      <c r="F184" s="11">
        <f>58+62</f>
        <v>120</v>
      </c>
      <c r="G184" s="159">
        <v>2.5284</v>
      </c>
      <c r="H184" s="16">
        <f t="shared" si="49"/>
        <v>303.40800000000002</v>
      </c>
      <c r="I184" s="307">
        <v>34.799999999999997</v>
      </c>
      <c r="J184" s="16">
        <f t="shared" si="50"/>
        <v>4176</v>
      </c>
      <c r="K184" s="16">
        <f>+H184+H184*$K$4</f>
        <v>389.41711351580318</v>
      </c>
      <c r="L184" s="16">
        <f>+J184*$L$4+J184</f>
        <v>5049.8637673377016</v>
      </c>
      <c r="M184" s="16">
        <f t="shared" si="51"/>
        <v>5439.2808808535046</v>
      </c>
      <c r="N184" s="13"/>
      <c r="O184" s="247">
        <f>+M184/$N$208</f>
        <v>1.577673075606261E-3</v>
      </c>
    </row>
    <row r="185" spans="1:15" s="55" customFormat="1" ht="47.25">
      <c r="A185" s="9" t="s">
        <v>538</v>
      </c>
      <c r="B185" s="17">
        <v>92990</v>
      </c>
      <c r="C185" s="9" t="s">
        <v>25</v>
      </c>
      <c r="D185" s="51" t="s">
        <v>257</v>
      </c>
      <c r="E185" s="9" t="s">
        <v>19</v>
      </c>
      <c r="F185" s="11">
        <f>58+62</f>
        <v>120</v>
      </c>
      <c r="G185" s="159">
        <v>3.5259999999999998</v>
      </c>
      <c r="H185" s="16">
        <f t="shared" si="49"/>
        <v>423.12</v>
      </c>
      <c r="I185" s="307">
        <v>68.34</v>
      </c>
      <c r="J185" s="16">
        <f t="shared" si="50"/>
        <v>8200.8000000000011</v>
      </c>
      <c r="K185" s="16">
        <f>+H185+H185*$K$4</f>
        <v>543.06468211387516</v>
      </c>
      <c r="L185" s="16">
        <f>+J185*$L$4+J185</f>
        <v>9916.8876396511077</v>
      </c>
      <c r="M185" s="16">
        <f t="shared" si="51"/>
        <v>10459.952321764982</v>
      </c>
      <c r="N185" s="13"/>
      <c r="O185" s="247">
        <f>+M185/$N$208</f>
        <v>3.0339277400185183E-3</v>
      </c>
    </row>
    <row r="186" spans="1:15" ht="47.25">
      <c r="A186" s="9" t="s">
        <v>539</v>
      </c>
      <c r="B186" s="17">
        <v>92993</v>
      </c>
      <c r="C186" s="9" t="s">
        <v>25</v>
      </c>
      <c r="D186" s="51" t="s">
        <v>364</v>
      </c>
      <c r="E186" s="9" t="s">
        <v>19</v>
      </c>
      <c r="F186" s="11">
        <f>58+122</f>
        <v>180</v>
      </c>
      <c r="G186" s="159">
        <v>4.5494000000000003</v>
      </c>
      <c r="H186" s="16">
        <f t="shared" si="49"/>
        <v>818.89200000000005</v>
      </c>
      <c r="I186" s="16">
        <v>116.44</v>
      </c>
      <c r="J186" s="16">
        <f t="shared" si="50"/>
        <v>20959.2</v>
      </c>
      <c r="K186" s="16">
        <f>+H186+H186*$K$4</f>
        <v>1051.028842091122</v>
      </c>
      <c r="L186" s="16">
        <f>+J186*$L$4+J186</f>
        <v>25345.092115034568</v>
      </c>
      <c r="M186" s="16">
        <f t="shared" si="51"/>
        <v>26396.120957125691</v>
      </c>
      <c r="N186" s="13"/>
      <c r="O186" s="247">
        <f>+M186/$N$208</f>
        <v>7.6562417434800191E-3</v>
      </c>
    </row>
    <row r="187" spans="1:15">
      <c r="A187" s="9" t="s">
        <v>540</v>
      </c>
      <c r="B187" s="9"/>
      <c r="C187" s="9"/>
      <c r="D187" s="51" t="s">
        <v>375</v>
      </c>
      <c r="E187" s="9"/>
      <c r="F187" s="11"/>
      <c r="G187" s="159"/>
      <c r="H187" s="307"/>
      <c r="I187" s="307"/>
      <c r="J187" s="307"/>
      <c r="K187" s="307"/>
      <c r="L187" s="16">
        <f t="shared" si="61"/>
        <v>0</v>
      </c>
      <c r="M187" s="307"/>
      <c r="N187" s="307"/>
      <c r="O187" s="250"/>
    </row>
    <row r="188" spans="1:15" ht="47.25">
      <c r="A188" s="9" t="s">
        <v>541</v>
      </c>
      <c r="B188" s="17">
        <v>91926</v>
      </c>
      <c r="C188" s="9" t="s">
        <v>25</v>
      </c>
      <c r="D188" s="51" t="s">
        <v>251</v>
      </c>
      <c r="E188" s="9" t="s">
        <v>19</v>
      </c>
      <c r="F188" s="11">
        <v>5850</v>
      </c>
      <c r="G188" s="159">
        <v>3.7840000000000003</v>
      </c>
      <c r="H188" s="16">
        <f t="shared" si="49"/>
        <v>22136.400000000001</v>
      </c>
      <c r="I188" s="307">
        <v>1.17</v>
      </c>
      <c r="J188" s="16">
        <f t="shared" si="50"/>
        <v>6844.5</v>
      </c>
      <c r="K188" s="16">
        <f t="shared" ref="K188:K195" si="65">+H188+H188*$K$4</f>
        <v>28411.554710591765</v>
      </c>
      <c r="L188" s="16">
        <f t="shared" ref="L188:L195" si="66">+J188*$L$4+J188</f>
        <v>8276.7702479748314</v>
      </c>
      <c r="M188" s="16">
        <f t="shared" si="51"/>
        <v>36688.324958566598</v>
      </c>
      <c r="N188" s="13"/>
      <c r="O188" s="247">
        <f t="shared" ref="O188:O195" si="67">+M188/$N$208</f>
        <v>1.0641513785392367E-2</v>
      </c>
    </row>
    <row r="189" spans="1:15" ht="47.25">
      <c r="A189" s="9" t="s">
        <v>542</v>
      </c>
      <c r="B189" s="17">
        <f>+B188+2</f>
        <v>91928</v>
      </c>
      <c r="C189" s="9" t="s">
        <v>25</v>
      </c>
      <c r="D189" s="51" t="s">
        <v>252</v>
      </c>
      <c r="E189" s="9" t="s">
        <v>19</v>
      </c>
      <c r="F189" s="11">
        <v>325</v>
      </c>
      <c r="G189" s="159">
        <v>4.5923999999999996</v>
      </c>
      <c r="H189" s="16">
        <f t="shared" si="49"/>
        <v>1492.53</v>
      </c>
      <c r="I189" s="307">
        <v>1.56</v>
      </c>
      <c r="J189" s="16">
        <f t="shared" si="50"/>
        <v>507</v>
      </c>
      <c r="K189" s="16">
        <f t="shared" si="65"/>
        <v>1915.6275524565658</v>
      </c>
      <c r="L189" s="16">
        <f t="shared" si="66"/>
        <v>613.09409244258018</v>
      </c>
      <c r="M189" s="16">
        <f t="shared" si="51"/>
        <v>2528.7216448991458</v>
      </c>
      <c r="N189" s="13"/>
      <c r="O189" s="247">
        <f t="shared" si="67"/>
        <v>7.3346020223065715E-4</v>
      </c>
    </row>
    <row r="190" spans="1:15" ht="47.25">
      <c r="A190" s="9" t="s">
        <v>543</v>
      </c>
      <c r="B190" s="17">
        <v>91931</v>
      </c>
      <c r="C190" s="9" t="s">
        <v>25</v>
      </c>
      <c r="D190" s="51" t="s">
        <v>253</v>
      </c>
      <c r="E190" s="9" t="s">
        <v>19</v>
      </c>
      <c r="F190" s="11">
        <v>255</v>
      </c>
      <c r="G190" s="159">
        <v>7.2842000000000002</v>
      </c>
      <c r="H190" s="16">
        <f t="shared" si="49"/>
        <v>1857.471</v>
      </c>
      <c r="I190" s="307">
        <v>2.0299999999999998</v>
      </c>
      <c r="J190" s="16">
        <f t="shared" si="50"/>
        <v>517.65</v>
      </c>
      <c r="K190" s="16">
        <f t="shared" si="65"/>
        <v>2384.0208407797832</v>
      </c>
      <c r="L190" s="16">
        <f t="shared" si="66"/>
        <v>625.97269615956918</v>
      </c>
      <c r="M190" s="16">
        <f t="shared" si="51"/>
        <v>3009.9935369393525</v>
      </c>
      <c r="N190" s="13"/>
      <c r="O190" s="247">
        <f t="shared" si="67"/>
        <v>8.7305396889761659E-4</v>
      </c>
    </row>
    <row r="191" spans="1:15" ht="47.25">
      <c r="A191" s="9" t="s">
        <v>544</v>
      </c>
      <c r="B191" s="17">
        <f t="shared" ref="B191" si="68">+B190+2</f>
        <v>91933</v>
      </c>
      <c r="C191" s="9" t="s">
        <v>25</v>
      </c>
      <c r="D191" s="51" t="s">
        <v>254</v>
      </c>
      <c r="E191" s="9" t="s">
        <v>19</v>
      </c>
      <c r="F191" s="11">
        <v>75</v>
      </c>
      <c r="G191" s="159">
        <v>10.698399999999999</v>
      </c>
      <c r="H191" s="16">
        <f t="shared" si="49"/>
        <v>802.38</v>
      </c>
      <c r="I191" s="307">
        <v>3</v>
      </c>
      <c r="J191" s="16">
        <f t="shared" si="50"/>
        <v>225</v>
      </c>
      <c r="K191" s="16">
        <f t="shared" si="65"/>
        <v>1029.8360740086291</v>
      </c>
      <c r="L191" s="16">
        <f t="shared" si="66"/>
        <v>272.08317711948825</v>
      </c>
      <c r="M191" s="16">
        <f t="shared" si="51"/>
        <v>1301.9192511281174</v>
      </c>
      <c r="N191" s="13"/>
      <c r="O191" s="247">
        <f t="shared" si="67"/>
        <v>3.7762399002935716E-4</v>
      </c>
    </row>
    <row r="192" spans="1:15" ht="47.25">
      <c r="A192" s="9" t="s">
        <v>545</v>
      </c>
      <c r="B192" s="17">
        <f>+B191+1</f>
        <v>91934</v>
      </c>
      <c r="C192" s="9" t="s">
        <v>25</v>
      </c>
      <c r="D192" s="51" t="s">
        <v>363</v>
      </c>
      <c r="E192" s="9" t="s">
        <v>19</v>
      </c>
      <c r="F192" s="11">
        <v>82</v>
      </c>
      <c r="G192" s="159">
        <v>16.408799999999999</v>
      </c>
      <c r="H192" s="16">
        <f t="shared" si="49"/>
        <v>1345.5216</v>
      </c>
      <c r="I192" s="307">
        <v>4.49</v>
      </c>
      <c r="J192" s="16">
        <f t="shared" si="50"/>
        <v>368.18</v>
      </c>
      <c r="K192" s="16">
        <f t="shared" si="65"/>
        <v>1726.945689122123</v>
      </c>
      <c r="L192" s="16">
        <f t="shared" si="66"/>
        <v>445.22481845268078</v>
      </c>
      <c r="M192" s="16">
        <f t="shared" si="51"/>
        <v>2172.1705075748037</v>
      </c>
      <c r="N192" s="13"/>
      <c r="O192" s="247">
        <f t="shared" si="67"/>
        <v>6.3004191188027227E-4</v>
      </c>
    </row>
    <row r="193" spans="1:15" ht="63">
      <c r="A193" s="9" t="s">
        <v>546</v>
      </c>
      <c r="B193" s="17">
        <v>96562</v>
      </c>
      <c r="C193" s="17" t="s">
        <v>25</v>
      </c>
      <c r="D193" s="34" t="s">
        <v>407</v>
      </c>
      <c r="E193" s="9" t="s">
        <v>32</v>
      </c>
      <c r="F193" s="4">
        <f>+F195</f>
        <v>656</v>
      </c>
      <c r="G193" s="159">
        <v>2.7949999999999999</v>
      </c>
      <c r="H193" s="16">
        <f t="shared" si="49"/>
        <v>1833.52</v>
      </c>
      <c r="I193" s="307">
        <v>15.5</v>
      </c>
      <c r="J193" s="16">
        <f t="shared" si="50"/>
        <v>10168</v>
      </c>
      <c r="K193" s="16">
        <f t="shared" si="65"/>
        <v>2353.2802891601259</v>
      </c>
      <c r="L193" s="16">
        <f t="shared" si="66"/>
        <v>12295.741088670917</v>
      </c>
      <c r="M193" s="16">
        <f t="shared" si="51"/>
        <v>14649.021377831043</v>
      </c>
      <c r="N193" s="13"/>
      <c r="O193" s="247">
        <f t="shared" si="67"/>
        <v>4.2489746563994409E-3</v>
      </c>
    </row>
    <row r="194" spans="1:15" ht="63">
      <c r="A194" s="9" t="s">
        <v>547</v>
      </c>
      <c r="B194" s="17">
        <v>96562</v>
      </c>
      <c r="C194" s="17" t="s">
        <v>25</v>
      </c>
      <c r="D194" s="34" t="s">
        <v>366</v>
      </c>
      <c r="E194" s="9" t="s">
        <v>32</v>
      </c>
      <c r="F194" s="4">
        <v>656</v>
      </c>
      <c r="G194" s="159">
        <v>2.7949999999999999</v>
      </c>
      <c r="H194" s="16">
        <f t="shared" si="49"/>
        <v>1833.52</v>
      </c>
      <c r="I194" s="16">
        <v>15.5</v>
      </c>
      <c r="J194" s="16">
        <f t="shared" si="50"/>
        <v>10168</v>
      </c>
      <c r="K194" s="16">
        <f t="shared" si="65"/>
        <v>2353.2802891601259</v>
      </c>
      <c r="L194" s="16">
        <f t="shared" si="66"/>
        <v>12295.741088670917</v>
      </c>
      <c r="M194" s="16">
        <f t="shared" si="51"/>
        <v>14649.021377831043</v>
      </c>
      <c r="N194" s="13"/>
      <c r="O194" s="247">
        <f t="shared" si="67"/>
        <v>4.2489746563994409E-3</v>
      </c>
    </row>
    <row r="195" spans="1:15" ht="31.5">
      <c r="A195" s="9" t="s">
        <v>548</v>
      </c>
      <c r="B195" s="3">
        <v>860</v>
      </c>
      <c r="C195" s="18" t="s">
        <v>148</v>
      </c>
      <c r="D195" s="34" t="s">
        <v>373</v>
      </c>
      <c r="E195" s="9" t="s">
        <v>19</v>
      </c>
      <c r="F195" s="4">
        <v>656</v>
      </c>
      <c r="G195" s="159">
        <v>3.6549999999999998</v>
      </c>
      <c r="H195" s="16">
        <f t="shared" si="49"/>
        <v>2397.6799999999998</v>
      </c>
      <c r="I195" s="307">
        <v>24.85</v>
      </c>
      <c r="J195" s="16">
        <f t="shared" si="50"/>
        <v>16301.6</v>
      </c>
      <c r="K195" s="16">
        <f t="shared" si="65"/>
        <v>3077.366531978626</v>
      </c>
      <c r="L195" s="16">
        <f t="shared" si="66"/>
        <v>19712.849422804662</v>
      </c>
      <c r="M195" s="16">
        <f t="shared" si="51"/>
        <v>22790.215954783289</v>
      </c>
      <c r="N195" s="13"/>
      <c r="O195" s="247">
        <f t="shared" si="67"/>
        <v>6.6103425961469876E-3</v>
      </c>
    </row>
    <row r="196" spans="1:15">
      <c r="A196" s="83">
        <v>12</v>
      </c>
      <c r="B196" s="6"/>
      <c r="C196" s="6"/>
      <c r="D196" s="50" t="s">
        <v>101</v>
      </c>
      <c r="E196" s="6"/>
      <c r="F196" s="7"/>
      <c r="G196" s="258"/>
      <c r="H196" s="19"/>
      <c r="I196" s="19"/>
      <c r="J196" s="19"/>
      <c r="K196" s="19"/>
      <c r="L196" s="19"/>
      <c r="M196" s="19"/>
      <c r="N196" s="8">
        <f>SUM(M197:M202)</f>
        <v>75488.316298217716</v>
      </c>
      <c r="O196" s="248">
        <f>+N196/$N$208</f>
        <v>2.1895520153366203E-2</v>
      </c>
    </row>
    <row r="197" spans="1:15" ht="31.5">
      <c r="A197" s="3" t="s">
        <v>188</v>
      </c>
      <c r="B197" s="3" t="s">
        <v>176</v>
      </c>
      <c r="C197" s="3" t="s">
        <v>151</v>
      </c>
      <c r="D197" s="34" t="s">
        <v>177</v>
      </c>
      <c r="E197" s="3" t="s">
        <v>30</v>
      </c>
      <c r="F197" s="4">
        <f>223.5*2+97.84-F73+380*3</f>
        <v>1497.7022222222222</v>
      </c>
      <c r="G197" s="159">
        <v>5.8996000000000004</v>
      </c>
      <c r="H197" s="16">
        <f t="shared" si="49"/>
        <v>8835.8440302222225</v>
      </c>
      <c r="I197" s="5">
        <v>2.35</v>
      </c>
      <c r="J197" s="16">
        <f t="shared" si="50"/>
        <v>3519.6002222222223</v>
      </c>
      <c r="K197" s="16">
        <f>+H197+H197*$K$4</f>
        <v>11340.600372188535</v>
      </c>
      <c r="L197" s="16">
        <f>+J197*$L$4+J197</f>
        <v>4256.1067140119067</v>
      </c>
      <c r="M197" s="16">
        <f t="shared" si="51"/>
        <v>15596.707086200442</v>
      </c>
      <c r="N197" s="314"/>
      <c r="O197" s="247">
        <f t="shared" ref="O197:O202" si="69">+M197/$N$208</f>
        <v>4.5238525784964956E-3</v>
      </c>
    </row>
    <row r="198" spans="1:15" ht="31.5">
      <c r="A198" s="3" t="s">
        <v>209</v>
      </c>
      <c r="B198" s="3">
        <v>88484</v>
      </c>
      <c r="C198" s="3" t="s">
        <v>25</v>
      </c>
      <c r="D198" s="34" t="s">
        <v>141</v>
      </c>
      <c r="E198" s="3" t="s">
        <v>30</v>
      </c>
      <c r="F198" s="4">
        <f>+F197</f>
        <v>1497.7022222222222</v>
      </c>
      <c r="G198" s="159">
        <v>1.7457999999999998</v>
      </c>
      <c r="H198" s="16">
        <f t="shared" si="49"/>
        <v>2614.6885395555551</v>
      </c>
      <c r="I198" s="5">
        <v>1.48</v>
      </c>
      <c r="J198" s="16">
        <f t="shared" si="50"/>
        <v>2216.5992888888886</v>
      </c>
      <c r="K198" s="16">
        <f>+H198+H198*$K$4</f>
        <v>3355.8919468721169</v>
      </c>
      <c r="L198" s="16">
        <f>+J198*$L$4+J198</f>
        <v>2680.4416752074985</v>
      </c>
      <c r="M198" s="16">
        <f t="shared" si="51"/>
        <v>6036.3336220796155</v>
      </c>
      <c r="N198" s="314"/>
      <c r="O198" s="247">
        <f t="shared" si="69"/>
        <v>1.7508492831202109E-3</v>
      </c>
    </row>
    <row r="199" spans="1:15" ht="31.5">
      <c r="A199" s="3" t="s">
        <v>210</v>
      </c>
      <c r="B199" s="3">
        <v>88489</v>
      </c>
      <c r="C199" s="3" t="s">
        <v>25</v>
      </c>
      <c r="D199" s="34" t="s">
        <v>142</v>
      </c>
      <c r="E199" s="3" t="s">
        <v>30</v>
      </c>
      <c r="F199" s="4">
        <f>+F198</f>
        <v>1497.7022222222222</v>
      </c>
      <c r="G199" s="159">
        <v>8.5914000000000001</v>
      </c>
      <c r="H199" s="16">
        <f t="shared" si="49"/>
        <v>12867.358872000001</v>
      </c>
      <c r="I199" s="5">
        <v>5.49</v>
      </c>
      <c r="J199" s="16">
        <f t="shared" si="50"/>
        <v>8222.3852000000006</v>
      </c>
      <c r="K199" s="16">
        <f>+H199+H199*$K$4</f>
        <v>16514.955935592341</v>
      </c>
      <c r="L199" s="16">
        <f>+J199*$L$4+J199</f>
        <v>9942.989727627817</v>
      </c>
      <c r="M199" s="16">
        <f t="shared" si="51"/>
        <v>26457.945663220158</v>
      </c>
      <c r="N199" s="314"/>
      <c r="O199" s="247">
        <f t="shared" si="69"/>
        <v>7.6741741092373845E-3</v>
      </c>
    </row>
    <row r="200" spans="1:15" ht="31.5">
      <c r="A200" s="3" t="s">
        <v>211</v>
      </c>
      <c r="B200" s="3">
        <v>102203</v>
      </c>
      <c r="C200" s="3" t="s">
        <v>25</v>
      </c>
      <c r="D200" s="34" t="s">
        <v>165</v>
      </c>
      <c r="E200" s="3" t="s">
        <v>30</v>
      </c>
      <c r="F200" s="4">
        <f>176.59+8*2*1.35*2.65</f>
        <v>233.83</v>
      </c>
      <c r="G200" s="159">
        <v>4.7902000000000005</v>
      </c>
      <c r="H200" s="16">
        <f t="shared" si="49"/>
        <v>1120.0924660000001</v>
      </c>
      <c r="I200" s="5">
        <v>4.46</v>
      </c>
      <c r="J200" s="16">
        <f t="shared" si="50"/>
        <v>1042.8818000000001</v>
      </c>
      <c r="K200" s="16">
        <f>+H200+H200*$K$4</f>
        <v>1437.6126370448965</v>
      </c>
      <c r="L200" s="16">
        <f>+J200*$L$4+J200</f>
        <v>1261.11374890707</v>
      </c>
      <c r="M200" s="16">
        <f t="shared" si="51"/>
        <v>2698.7263859519662</v>
      </c>
      <c r="N200" s="314"/>
      <c r="O200" s="247">
        <f t="shared" si="69"/>
        <v>7.8277037917492314E-4</v>
      </c>
    </row>
    <row r="201" spans="1:15">
      <c r="A201" s="3" t="s">
        <v>212</v>
      </c>
      <c r="B201" s="3"/>
      <c r="C201" s="3"/>
      <c r="D201" s="34" t="s">
        <v>103</v>
      </c>
      <c r="E201" s="3"/>
      <c r="F201" s="3"/>
      <c r="G201" s="159"/>
      <c r="H201" s="5"/>
      <c r="I201" s="5"/>
      <c r="J201" s="5"/>
      <c r="K201" s="5"/>
      <c r="L201" s="16">
        <f t="shared" si="61"/>
        <v>0</v>
      </c>
      <c r="M201" s="5"/>
      <c r="N201" s="314"/>
      <c r="O201" s="247">
        <f t="shared" si="69"/>
        <v>0</v>
      </c>
    </row>
    <row r="202" spans="1:15" ht="63">
      <c r="A202" s="78" t="s">
        <v>213</v>
      </c>
      <c r="B202" s="78">
        <v>102223</v>
      </c>
      <c r="C202" s="78" t="s">
        <v>25</v>
      </c>
      <c r="D202" s="79" t="s">
        <v>434</v>
      </c>
      <c r="E202" s="78" t="s">
        <v>30</v>
      </c>
      <c r="F202" s="80">
        <v>2140</v>
      </c>
      <c r="G202" s="159">
        <v>4.7901999999999996</v>
      </c>
      <c r="H202" s="16">
        <f t="shared" si="49"/>
        <v>10251.027999999998</v>
      </c>
      <c r="I202" s="81">
        <v>4.46</v>
      </c>
      <c r="J202" s="16">
        <f t="shared" si="50"/>
        <v>9544.4</v>
      </c>
      <c r="K202" s="16">
        <f>+H202+H202*$K$4</f>
        <v>13156.95609321335</v>
      </c>
      <c r="L202" s="16">
        <f>+J202*$L$4+J202</f>
        <v>11541.647447552192</v>
      </c>
      <c r="M202" s="16">
        <f t="shared" si="51"/>
        <v>24698.603540765544</v>
      </c>
      <c r="N202" s="315"/>
      <c r="O202" s="247">
        <f t="shared" si="69"/>
        <v>7.1638738033371913E-3</v>
      </c>
    </row>
    <row r="203" spans="1:15">
      <c r="A203" s="83">
        <v>13</v>
      </c>
      <c r="B203" s="6"/>
      <c r="C203" s="6"/>
      <c r="D203" s="50" t="s">
        <v>104</v>
      </c>
      <c r="E203" s="6"/>
      <c r="F203" s="6"/>
      <c r="G203" s="258"/>
      <c r="H203" s="19"/>
      <c r="I203" s="19"/>
      <c r="J203" s="19"/>
      <c r="K203" s="19"/>
      <c r="L203" s="310"/>
      <c r="M203" s="20"/>
      <c r="N203" s="8">
        <f>SUM(M204:M207)</f>
        <v>9341.0022088779569</v>
      </c>
      <c r="O203" s="251">
        <f>+N203/$N$208</f>
        <v>2.7093742733530061E-3</v>
      </c>
    </row>
    <row r="204" spans="1:15" ht="31.5">
      <c r="A204" s="9" t="s">
        <v>214</v>
      </c>
      <c r="B204" s="10">
        <v>99802</v>
      </c>
      <c r="C204" s="9" t="s">
        <v>25</v>
      </c>
      <c r="D204" s="51" t="s">
        <v>178</v>
      </c>
      <c r="E204" s="9" t="s">
        <v>30</v>
      </c>
      <c r="F204" s="11">
        <f>+F71</f>
        <v>341</v>
      </c>
      <c r="G204" s="159">
        <v>0.36979999999999996</v>
      </c>
      <c r="H204" s="16">
        <f t="shared" si="49"/>
        <v>126.10179999999998</v>
      </c>
      <c r="I204" s="16">
        <v>0.15</v>
      </c>
      <c r="J204" s="16">
        <f t="shared" si="50"/>
        <v>51.15</v>
      </c>
      <c r="K204" s="16">
        <f>+H204+H204*$K$4</f>
        <v>161.84872832999494</v>
      </c>
      <c r="L204" s="16">
        <f>+J204*$L$4+J204</f>
        <v>61.853575598496988</v>
      </c>
      <c r="M204" s="16">
        <f t="shared" si="51"/>
        <v>223.70230392849192</v>
      </c>
      <c r="N204" s="13"/>
      <c r="O204" s="247">
        <f>+M204/$N$208</f>
        <v>6.4885250383262165E-5</v>
      </c>
    </row>
    <row r="205" spans="1:15" ht="31.5">
      <c r="A205" s="9" t="s">
        <v>215</v>
      </c>
      <c r="B205" s="10">
        <v>99803</v>
      </c>
      <c r="C205" s="9" t="s">
        <v>25</v>
      </c>
      <c r="D205" s="51" t="s">
        <v>179</v>
      </c>
      <c r="E205" s="9" t="s">
        <v>30</v>
      </c>
      <c r="F205" s="11">
        <f>+F204</f>
        <v>341</v>
      </c>
      <c r="G205" s="159">
        <v>1.4017999999999999</v>
      </c>
      <c r="H205" s="16">
        <f t="shared" si="49"/>
        <v>478.0138</v>
      </c>
      <c r="I205" s="16">
        <v>0.3</v>
      </c>
      <c r="J205" s="16">
        <f t="shared" si="50"/>
        <v>102.3</v>
      </c>
      <c r="K205" s="16">
        <f>+H205+H205*$K$4</f>
        <v>613.51959808812035</v>
      </c>
      <c r="L205" s="16">
        <f>+J205*$L$4+J205</f>
        <v>123.70715119699398</v>
      </c>
      <c r="M205" s="16">
        <f t="shared" si="51"/>
        <v>737.22674928511435</v>
      </c>
      <c r="N205" s="13"/>
      <c r="O205" s="247">
        <f>+M205/$N$208</f>
        <v>2.1383392739617889E-4</v>
      </c>
    </row>
    <row r="206" spans="1:15">
      <c r="A206" s="9" t="s">
        <v>463</v>
      </c>
      <c r="B206" s="10" t="s">
        <v>459</v>
      </c>
      <c r="C206" s="9" t="s">
        <v>347</v>
      </c>
      <c r="D206" s="51" t="s">
        <v>460</v>
      </c>
      <c r="E206" s="9" t="s">
        <v>30</v>
      </c>
      <c r="F206" s="11">
        <f>+F205</f>
        <v>341</v>
      </c>
      <c r="G206" s="159">
        <v>6.0028000000000006</v>
      </c>
      <c r="H206" s="16">
        <f t="shared" si="49"/>
        <v>2046.9548000000002</v>
      </c>
      <c r="I206" s="16">
        <v>1.73</v>
      </c>
      <c r="J206" s="16">
        <f t="shared" si="50"/>
        <v>589.92999999999995</v>
      </c>
      <c r="K206" s="16">
        <f>+H206+H206*$K$4</f>
        <v>2627.2188924264301</v>
      </c>
      <c r="L206" s="16">
        <f>+J206*$L$4+J206</f>
        <v>713.37790523599858</v>
      </c>
      <c r="M206" s="16">
        <f t="shared" si="51"/>
        <v>3340.5967976624288</v>
      </c>
      <c r="N206" s="13"/>
      <c r="O206" s="247">
        <f>+M206/$N$208</f>
        <v>9.6894603157568699E-4</v>
      </c>
    </row>
    <row r="207" spans="1:15" ht="16.5" thickBot="1">
      <c r="A207" s="163" t="s">
        <v>464</v>
      </c>
      <c r="B207" s="164" t="s">
        <v>461</v>
      </c>
      <c r="C207" s="163" t="s">
        <v>347</v>
      </c>
      <c r="D207" s="165" t="s">
        <v>462</v>
      </c>
      <c r="E207" s="163" t="s">
        <v>30</v>
      </c>
      <c r="F207" s="166">
        <f>5.67+29.61+11.15+68.75+86.1+33.04+98.24+17.02+24.4</f>
        <v>373.97999999999996</v>
      </c>
      <c r="G207" s="159">
        <v>8.8407999999999998</v>
      </c>
      <c r="H207" s="16">
        <f t="shared" ref="H207" si="70">+G207*F207</f>
        <v>3306.2823839999996</v>
      </c>
      <c r="I207" s="167">
        <v>1.76</v>
      </c>
      <c r="J207" s="167">
        <f t="shared" ref="J207" si="71">+I207*F207</f>
        <v>658.20479999999998</v>
      </c>
      <c r="K207" s="16">
        <f>+H207+H207*$K$4</f>
        <v>4243.5365660939333</v>
      </c>
      <c r="L207" s="16">
        <f t="shared" si="61"/>
        <v>795.93979190798814</v>
      </c>
      <c r="M207" s="167">
        <f t="shared" ref="M207" si="72">+L207+K207</f>
        <v>5039.4763580019217</v>
      </c>
      <c r="N207" s="168"/>
      <c r="O207" s="252">
        <f>+M207/$N$208</f>
        <v>1.4617090639978782E-3</v>
      </c>
    </row>
    <row r="208" spans="1:15" s="173" customFormat="1" ht="16.5" thickBot="1">
      <c r="A208" s="376" t="s">
        <v>133</v>
      </c>
      <c r="B208" s="377"/>
      <c r="C208" s="377"/>
      <c r="D208" s="377"/>
      <c r="E208" s="377"/>
      <c r="F208" s="377"/>
      <c r="G208" s="377"/>
      <c r="H208" s="259">
        <f>SUM(H6:H207)</f>
        <v>1104494.1929296236</v>
      </c>
      <c r="I208" s="169"/>
      <c r="J208" s="259">
        <f>SUM(J6:J207)</f>
        <v>1679281.567237044</v>
      </c>
      <c r="K208" s="259">
        <f>SUM(K6:K207)</f>
        <v>1416974.7145872721</v>
      </c>
      <c r="L208" s="259">
        <f>SUM(L6:L207)</f>
        <v>2030685.6181868829</v>
      </c>
      <c r="M208" s="259">
        <f>SUM(M6:M207)</f>
        <v>3447660.3327741525</v>
      </c>
      <c r="N208" s="260">
        <f>SUM(N5:N207)</f>
        <v>3447660.3327741539</v>
      </c>
      <c r="O208" s="253">
        <v>1</v>
      </c>
    </row>
  </sheetData>
  <mergeCells count="17">
    <mergeCell ref="A208:G208"/>
    <mergeCell ref="J3:J4"/>
    <mergeCell ref="G2:H2"/>
    <mergeCell ref="G3:G4"/>
    <mergeCell ref="A1:O1"/>
    <mergeCell ref="O2:O4"/>
    <mergeCell ref="M2:M4"/>
    <mergeCell ref="N2:N4"/>
    <mergeCell ref="F2:F4"/>
    <mergeCell ref="A2:A4"/>
    <mergeCell ref="B2:B4"/>
    <mergeCell ref="C2:C4"/>
    <mergeCell ref="D2:D4"/>
    <mergeCell ref="E2:E4"/>
    <mergeCell ref="I2:J2"/>
    <mergeCell ref="I3:I4"/>
    <mergeCell ref="H3:H4"/>
  </mergeCells>
  <phoneticPr fontId="2" type="noConversion"/>
  <hyperlinks>
    <hyperlink ref="B118" r:id="rId1" display="https://sites.seinfra.ce.gov.br/siproce/desonerada/html/C4945.html?a=1620068801428" xr:uid="{9342B840-49BD-4AD0-99F9-316D4F6734B7}"/>
  </hyperlinks>
  <printOptions horizontalCentered="1"/>
  <pageMargins left="0.51181102362204722" right="0.51181102362204722" top="0.78740157480314965" bottom="0.78740157480314965" header="0.31496062992125984" footer="0.31496062992125984"/>
  <pageSetup paperSize="9" scale="42" orientation="landscape" r:id="rId2"/>
  <headerFooter>
    <oddFooter>&amp;LOrçamento elaborado por:
ALVORADA SERVIÇOS
Eng. Claudio Barbosa
CREA 50.158/DMG&amp;C
&amp;G</oddFoot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BE0A7-61FD-4CC6-B5DD-D89C7512F588}">
  <sheetPr>
    <pageSetUpPr fitToPage="1"/>
  </sheetPr>
  <dimension ref="A1:L30"/>
  <sheetViews>
    <sheetView view="pageBreakPreview" zoomScale="85" zoomScaleNormal="55" zoomScaleSheetLayoutView="85" workbookViewId="0">
      <selection activeCell="A21" sqref="A21:A22"/>
    </sheetView>
  </sheetViews>
  <sheetFormatPr defaultColWidth="9.33203125" defaultRowHeight="15"/>
  <cols>
    <col min="1" max="1" width="9.83203125" style="35" bestFit="1" customWidth="1"/>
    <col min="2" max="2" width="59" style="35" customWidth="1"/>
    <col min="3" max="3" width="22.33203125" style="35" customWidth="1"/>
    <col min="4" max="4" width="14.1640625" style="35" bestFit="1" customWidth="1"/>
    <col min="5" max="5" width="14.5" style="35" customWidth="1"/>
    <col min="6" max="6" width="14" style="35" bestFit="1" customWidth="1"/>
    <col min="7" max="10" width="14.1640625" style="35" bestFit="1" customWidth="1"/>
    <col min="11" max="11" width="14" style="35" bestFit="1" customWidth="1"/>
    <col min="12" max="12" width="15.5" style="44" bestFit="1" customWidth="1"/>
    <col min="13" max="16384" width="9.33203125" style="35"/>
  </cols>
  <sheetData>
    <row r="1" spans="1:12" ht="31.5" customHeight="1">
      <c r="A1" s="382" t="s">
        <v>278</v>
      </c>
      <c r="B1" s="383"/>
      <c r="C1" s="383"/>
      <c r="D1" s="383"/>
      <c r="E1" s="383"/>
      <c r="F1" s="383"/>
      <c r="G1" s="383"/>
      <c r="H1" s="383"/>
      <c r="I1" s="383"/>
      <c r="J1" s="383"/>
      <c r="K1" s="383"/>
      <c r="L1" s="384"/>
    </row>
    <row r="2" spans="1:12" ht="23.25" customHeight="1">
      <c r="A2" s="84"/>
      <c r="B2" s="22" t="s">
        <v>3</v>
      </c>
      <c r="C2" s="22" t="s">
        <v>224</v>
      </c>
      <c r="D2" s="22" t="s">
        <v>216</v>
      </c>
      <c r="E2" s="22" t="s">
        <v>217</v>
      </c>
      <c r="F2" s="22" t="s">
        <v>218</v>
      </c>
      <c r="G2" s="22" t="s">
        <v>219</v>
      </c>
      <c r="H2" s="22" t="s">
        <v>220</v>
      </c>
      <c r="I2" s="22" t="s">
        <v>221</v>
      </c>
      <c r="J2" s="22" t="s">
        <v>222</v>
      </c>
      <c r="K2" s="22" t="s">
        <v>223</v>
      </c>
      <c r="L2" s="85" t="s">
        <v>225</v>
      </c>
    </row>
    <row r="3" spans="1:12">
      <c r="A3" s="389" t="str">
        <f>+'PLANILHA GERAL'!A5</f>
        <v>1</v>
      </c>
      <c r="B3" s="378" t="str">
        <f>+'PLANILHA GERAL'!D5</f>
        <v>SERVIÇOS AUXILIARES E ADMINISTRATIVOS</v>
      </c>
      <c r="C3" s="36">
        <f>+'PLANILHA GERAL'!N5</f>
        <v>158473.06253376944</v>
      </c>
      <c r="D3" s="37">
        <f>+C3/8</f>
        <v>19809.13281672118</v>
      </c>
      <c r="E3" s="37">
        <f>+D3</f>
        <v>19809.13281672118</v>
      </c>
      <c r="F3" s="37">
        <f t="shared" ref="F3:K3" si="0">+E3</f>
        <v>19809.13281672118</v>
      </c>
      <c r="G3" s="37">
        <f t="shared" si="0"/>
        <v>19809.13281672118</v>
      </c>
      <c r="H3" s="37">
        <f t="shared" si="0"/>
        <v>19809.13281672118</v>
      </c>
      <c r="I3" s="37">
        <f t="shared" si="0"/>
        <v>19809.13281672118</v>
      </c>
      <c r="J3" s="37">
        <f t="shared" si="0"/>
        <v>19809.13281672118</v>
      </c>
      <c r="K3" s="37">
        <f t="shared" si="0"/>
        <v>19809.13281672118</v>
      </c>
      <c r="L3" s="86">
        <f>SUM(D3:K3)</f>
        <v>158473.06253376944</v>
      </c>
    </row>
    <row r="4" spans="1:12">
      <c r="A4" s="391"/>
      <c r="B4" s="386"/>
      <c r="C4" s="36"/>
      <c r="D4" s="38">
        <v>0.05</v>
      </c>
      <c r="E4" s="39">
        <v>0.1</v>
      </c>
      <c r="F4" s="39">
        <v>0.15</v>
      </c>
      <c r="G4" s="39">
        <v>0.15</v>
      </c>
      <c r="H4" s="39">
        <v>0.15</v>
      </c>
      <c r="I4" s="39">
        <v>0.14000000000000001</v>
      </c>
      <c r="J4" s="39">
        <v>0.14000000000000001</v>
      </c>
      <c r="K4" s="39">
        <v>0.12</v>
      </c>
      <c r="L4" s="87">
        <f t="shared" ref="L4:L28" si="1">SUM(D4:K4)</f>
        <v>1</v>
      </c>
    </row>
    <row r="5" spans="1:12">
      <c r="A5" s="389" t="str">
        <f>+'PLANILHA GERAL'!A12</f>
        <v>2</v>
      </c>
      <c r="B5" s="378" t="str">
        <f>+'PLANILHA GERAL'!D12</f>
        <v>DEMOLIÇÕES E RETIRADAS</v>
      </c>
      <c r="C5" s="36">
        <f>+'PLANILHA GERAL'!N12</f>
        <v>125595.3314876846</v>
      </c>
      <c r="D5" s="37">
        <f>+C5/2</f>
        <v>62797.665743842299</v>
      </c>
      <c r="E5" s="37">
        <f>+C5-D5</f>
        <v>62797.665743842299</v>
      </c>
      <c r="F5" s="37"/>
      <c r="G5" s="37"/>
      <c r="H5" s="37"/>
      <c r="I5" s="37"/>
      <c r="J5" s="37"/>
      <c r="K5" s="40"/>
      <c r="L5" s="86">
        <f t="shared" si="1"/>
        <v>125595.3314876846</v>
      </c>
    </row>
    <row r="6" spans="1:12">
      <c r="A6" s="391"/>
      <c r="B6" s="385"/>
      <c r="C6" s="36"/>
      <c r="D6" s="38">
        <f>+D5/C5</f>
        <v>0.5</v>
      </c>
      <c r="E6" s="39">
        <f>+D6</f>
        <v>0.5</v>
      </c>
      <c r="F6" s="39"/>
      <c r="G6" s="39"/>
      <c r="H6" s="39"/>
      <c r="I6" s="39"/>
      <c r="J6" s="39"/>
      <c r="K6" s="39"/>
      <c r="L6" s="87">
        <f t="shared" si="1"/>
        <v>1</v>
      </c>
    </row>
    <row r="7" spans="1:12">
      <c r="A7" s="389" t="str">
        <f>+'PLANILHA GERAL'!A33</f>
        <v>3</v>
      </c>
      <c r="B7" s="378" t="str">
        <f>+'PLANILHA GERAL'!D33</f>
        <v xml:space="preserve">ESTRUTURA DE CONCRETO </v>
      </c>
      <c r="C7" s="36">
        <f>+'PLANILHA GERAL'!N33</f>
        <v>1328.4371324147028</v>
      </c>
      <c r="D7" s="37"/>
      <c r="E7" s="37">
        <f>+C7</f>
        <v>1328.4371324147028</v>
      </c>
      <c r="F7" s="37"/>
      <c r="G7" s="37"/>
      <c r="H7" s="37"/>
      <c r="I7" s="37"/>
      <c r="J7" s="37"/>
      <c r="K7" s="40"/>
      <c r="L7" s="86">
        <f t="shared" si="1"/>
        <v>1328.4371324147028</v>
      </c>
    </row>
    <row r="8" spans="1:12">
      <c r="A8" s="391"/>
      <c r="B8" s="385"/>
      <c r="C8" s="36"/>
      <c r="D8" s="37"/>
      <c r="E8" s="41">
        <f>+E7/C7</f>
        <v>1</v>
      </c>
      <c r="F8" s="37"/>
      <c r="G8" s="37"/>
      <c r="H8" s="37"/>
      <c r="I8" s="37"/>
      <c r="J8" s="37"/>
      <c r="K8" s="40"/>
      <c r="L8" s="87">
        <f t="shared" si="1"/>
        <v>1</v>
      </c>
    </row>
    <row r="9" spans="1:12">
      <c r="A9" s="389" t="str">
        <f>+'PLANILHA GERAL'!A35</f>
        <v>4</v>
      </c>
      <c r="B9" s="378" t="str">
        <f>+'PLANILHA GERAL'!D35</f>
        <v>PAREDES E PAINÉIS</v>
      </c>
      <c r="C9" s="36">
        <f>+'PLANILHA GERAL'!N35</f>
        <v>40723.004870992983</v>
      </c>
      <c r="D9" s="37">
        <f>+C9/2</f>
        <v>20361.502435496492</v>
      </c>
      <c r="E9" s="37">
        <f>+C9-D9</f>
        <v>20361.502435496492</v>
      </c>
      <c r="F9" s="37"/>
      <c r="G9" s="37"/>
      <c r="H9" s="37"/>
      <c r="I9" s="37"/>
      <c r="J9" s="37"/>
      <c r="K9" s="37"/>
      <c r="L9" s="86">
        <f t="shared" si="1"/>
        <v>40723.004870992983</v>
      </c>
    </row>
    <row r="10" spans="1:12">
      <c r="A10" s="391"/>
      <c r="B10" s="385"/>
      <c r="C10" s="36"/>
      <c r="D10" s="38">
        <f>+D9/C9</f>
        <v>0.5</v>
      </c>
      <c r="E10" s="39">
        <f>+D10</f>
        <v>0.5</v>
      </c>
      <c r="F10" s="37"/>
      <c r="G10" s="37"/>
      <c r="H10" s="37"/>
      <c r="I10" s="37"/>
      <c r="J10" s="37"/>
      <c r="K10" s="37"/>
      <c r="L10" s="87">
        <f t="shared" si="1"/>
        <v>1</v>
      </c>
    </row>
    <row r="11" spans="1:12">
      <c r="A11" s="389">
        <f>+'PLANILHA GERAL'!A39</f>
        <v>5</v>
      </c>
      <c r="B11" s="378" t="str">
        <f>+'PLANILHA GERAL'!D39</f>
        <v>FORROS, DIVISORIAS E PISOS ELEVADOS</v>
      </c>
      <c r="C11" s="36">
        <f>+'PLANILHA GERAL'!N39</f>
        <v>1906330.4565299</v>
      </c>
      <c r="D11" s="37"/>
      <c r="E11" s="42"/>
      <c r="F11" s="37">
        <f>+C11/6</f>
        <v>317721.74275498331</v>
      </c>
      <c r="G11" s="37">
        <f>+F11</f>
        <v>317721.74275498331</v>
      </c>
      <c r="H11" s="37">
        <f t="shared" ref="H11:I11" si="2">+G11</f>
        <v>317721.74275498331</v>
      </c>
      <c r="I11" s="37">
        <f t="shared" si="2"/>
        <v>317721.74275498331</v>
      </c>
      <c r="J11" s="37">
        <f t="shared" ref="J11:K11" si="3">+I11</f>
        <v>317721.74275498331</v>
      </c>
      <c r="K11" s="37">
        <f t="shared" si="3"/>
        <v>317721.74275498331</v>
      </c>
      <c r="L11" s="86">
        <f t="shared" si="1"/>
        <v>1906330.4565298997</v>
      </c>
    </row>
    <row r="12" spans="1:12">
      <c r="A12" s="391"/>
      <c r="B12" s="385"/>
      <c r="C12" s="36"/>
      <c r="D12" s="37"/>
      <c r="E12" s="37"/>
      <c r="F12" s="41">
        <f>+F11/C11</f>
        <v>0.16666666666666666</v>
      </c>
      <c r="G12" s="43">
        <f>+F12</f>
        <v>0.16666666666666666</v>
      </c>
      <c r="H12" s="43">
        <f t="shared" ref="H12:I12" si="4">+G12</f>
        <v>0.16666666666666666</v>
      </c>
      <c r="I12" s="43">
        <f t="shared" si="4"/>
        <v>0.16666666666666666</v>
      </c>
      <c r="J12" s="43">
        <f t="shared" ref="J12:K12" si="5">+I12</f>
        <v>0.16666666666666666</v>
      </c>
      <c r="K12" s="43">
        <f t="shared" si="5"/>
        <v>0.16666666666666666</v>
      </c>
      <c r="L12" s="87">
        <f t="shared" si="1"/>
        <v>0.99999999999999989</v>
      </c>
    </row>
    <row r="13" spans="1:12">
      <c r="A13" s="389">
        <f>+'PLANILHA GERAL'!A63</f>
        <v>6</v>
      </c>
      <c r="B13" s="378" t="str">
        <f>+'PLANILHA GERAL'!D63</f>
        <v>ESQUADRIAS E VIDROS TEMPERADOS</v>
      </c>
      <c r="C13" s="36">
        <f>+'PLANILHA GERAL'!N63</f>
        <v>61626.454863882405</v>
      </c>
      <c r="D13" s="37"/>
      <c r="E13" s="37">
        <f>+C13</f>
        <v>61626.454863882405</v>
      </c>
      <c r="F13" s="37"/>
      <c r="G13" s="37"/>
      <c r="H13" s="37"/>
      <c r="I13" s="37"/>
      <c r="J13" s="37"/>
      <c r="K13" s="37"/>
      <c r="L13" s="86">
        <f t="shared" si="1"/>
        <v>61626.454863882405</v>
      </c>
    </row>
    <row r="14" spans="1:12">
      <c r="A14" s="391"/>
      <c r="B14" s="385"/>
      <c r="C14" s="36"/>
      <c r="D14" s="37"/>
      <c r="E14" s="41">
        <f>+E13/C13</f>
        <v>1</v>
      </c>
      <c r="F14" s="37"/>
      <c r="G14" s="37"/>
      <c r="H14" s="37"/>
      <c r="I14" s="37"/>
      <c r="J14" s="37"/>
      <c r="K14" s="37"/>
      <c r="L14" s="88">
        <f t="shared" si="1"/>
        <v>1</v>
      </c>
    </row>
    <row r="15" spans="1:12">
      <c r="A15" s="389">
        <f>+'PLANILHA GERAL'!A70</f>
        <v>7</v>
      </c>
      <c r="B15" s="378" t="str">
        <f>+'PLANILHA GERAL'!D70</f>
        <v>REVESTIMENTOS CERÂMICOS/BANCADAS/RODAPÉS</v>
      </c>
      <c r="C15" s="36">
        <f>+'PLANILHA GERAL'!N70</f>
        <v>138073.76097623663</v>
      </c>
      <c r="D15" s="37">
        <f>+C15/4</f>
        <v>34518.440244059158</v>
      </c>
      <c r="E15" s="37">
        <f>+D15</f>
        <v>34518.440244059158</v>
      </c>
      <c r="F15" s="37">
        <f t="shared" ref="F15:G15" si="6">+E15</f>
        <v>34518.440244059158</v>
      </c>
      <c r="G15" s="37">
        <f t="shared" si="6"/>
        <v>34518.440244059158</v>
      </c>
      <c r="H15" s="37"/>
      <c r="I15" s="37"/>
      <c r="J15" s="37"/>
      <c r="K15" s="37"/>
      <c r="L15" s="86">
        <f t="shared" si="1"/>
        <v>138073.76097623663</v>
      </c>
    </row>
    <row r="16" spans="1:12">
      <c r="A16" s="391"/>
      <c r="B16" s="385"/>
      <c r="C16" s="36"/>
      <c r="D16" s="41">
        <f>+D15/C15</f>
        <v>0.25</v>
      </c>
      <c r="E16" s="41">
        <f>+D16</f>
        <v>0.25</v>
      </c>
      <c r="F16" s="41">
        <f t="shared" ref="F16:G16" si="7">+E16</f>
        <v>0.25</v>
      </c>
      <c r="G16" s="41">
        <f t="shared" si="7"/>
        <v>0.25</v>
      </c>
      <c r="H16" s="37"/>
      <c r="I16" s="37"/>
      <c r="J16" s="37"/>
      <c r="K16" s="37"/>
      <c r="L16" s="88">
        <f t="shared" si="1"/>
        <v>1</v>
      </c>
    </row>
    <row r="17" spans="1:12">
      <c r="A17" s="389">
        <f>+'PLANILHA GERAL'!A77</f>
        <v>8</v>
      </c>
      <c r="B17" s="378" t="str">
        <f>+'PLANILHA GERAL'!D77</f>
        <v>INSTALAÇÕES HIDROSSANITÁRIAS</v>
      </c>
      <c r="C17" s="36">
        <f>+'PLANILHA GERAL'!N77</f>
        <v>132754.56566350197</v>
      </c>
      <c r="D17" s="37">
        <f>+C17/5</f>
        <v>26550.913132700392</v>
      </c>
      <c r="E17" s="37">
        <f>+D17</f>
        <v>26550.913132700392</v>
      </c>
      <c r="F17" s="37">
        <f t="shared" ref="F17:H17" si="8">+E17</f>
        <v>26550.913132700392</v>
      </c>
      <c r="G17" s="37">
        <f t="shared" si="8"/>
        <v>26550.913132700392</v>
      </c>
      <c r="H17" s="37">
        <f t="shared" si="8"/>
        <v>26550.913132700392</v>
      </c>
      <c r="J17" s="37"/>
      <c r="K17" s="37"/>
      <c r="L17" s="86">
        <f>SUM(D17:K17)</f>
        <v>132754.56566350197</v>
      </c>
    </row>
    <row r="18" spans="1:12">
      <c r="A18" s="391"/>
      <c r="B18" s="385"/>
      <c r="C18" s="36"/>
      <c r="D18" s="41">
        <f>+D17/C17</f>
        <v>0.19999999999999998</v>
      </c>
      <c r="E18" s="41">
        <f>+D18</f>
        <v>0.19999999999999998</v>
      </c>
      <c r="F18" s="41">
        <f t="shared" ref="F18:H18" si="9">+E18</f>
        <v>0.19999999999999998</v>
      </c>
      <c r="G18" s="41">
        <f t="shared" si="9"/>
        <v>0.19999999999999998</v>
      </c>
      <c r="H18" s="41">
        <f t="shared" si="9"/>
        <v>0.19999999999999998</v>
      </c>
      <c r="J18" s="37"/>
      <c r="K18" s="37"/>
      <c r="L18" s="88">
        <f>SUM(D18:K18)</f>
        <v>0.99999999999999989</v>
      </c>
    </row>
    <row r="19" spans="1:12">
      <c r="A19" s="389">
        <f>+'PLANILHA GERAL'!A106</f>
        <v>9</v>
      </c>
      <c r="B19" s="378" t="str">
        <f>+'PLANILHA GERAL'!D106</f>
        <v>INSTALAÇÕES ELÉTRICAS  - QUADROS , TOMADAS DE PISO E PAREDES E ILUMINAÇÃO</v>
      </c>
      <c r="C19" s="36">
        <f>+'PLANILHA GERAL'!N106</f>
        <v>269541.53718769411</v>
      </c>
      <c r="D19" s="37"/>
      <c r="E19" s="37">
        <f>+C19/7</f>
        <v>38505.933883956299</v>
      </c>
      <c r="F19" s="37">
        <f t="shared" ref="F19:F24" si="10">+E19</f>
        <v>38505.933883956299</v>
      </c>
      <c r="G19" s="37">
        <f t="shared" ref="G19:J21" si="11">+F19</f>
        <v>38505.933883956299</v>
      </c>
      <c r="H19" s="37">
        <f t="shared" si="11"/>
        <v>38505.933883956299</v>
      </c>
      <c r="I19" s="37">
        <f t="shared" si="11"/>
        <v>38505.933883956299</v>
      </c>
      <c r="J19" s="37">
        <f t="shared" si="11"/>
        <v>38505.933883956299</v>
      </c>
      <c r="K19" s="37">
        <f t="shared" ref="K19" si="12">+J19</f>
        <v>38505.933883956299</v>
      </c>
      <c r="L19" s="86">
        <f t="shared" si="1"/>
        <v>269541.53718769405</v>
      </c>
    </row>
    <row r="20" spans="1:12">
      <c r="A20" s="391"/>
      <c r="B20" s="385"/>
      <c r="C20" s="36"/>
      <c r="D20" s="37"/>
      <c r="E20" s="41">
        <f>+E19/C19</f>
        <v>0.14285714285714285</v>
      </c>
      <c r="F20" s="43">
        <f t="shared" si="10"/>
        <v>0.14285714285714285</v>
      </c>
      <c r="G20" s="43">
        <f t="shared" ref="G20:K26" si="13">+F20</f>
        <v>0.14285714285714285</v>
      </c>
      <c r="H20" s="43">
        <f t="shared" si="13"/>
        <v>0.14285714285714285</v>
      </c>
      <c r="I20" s="43">
        <f t="shared" si="13"/>
        <v>0.14285714285714285</v>
      </c>
      <c r="J20" s="43">
        <f t="shared" si="13"/>
        <v>0.14285714285714285</v>
      </c>
      <c r="K20" s="43">
        <f t="shared" ref="K20" si="14">+J20</f>
        <v>0.14285714285714285</v>
      </c>
      <c r="L20" s="88">
        <f t="shared" si="1"/>
        <v>0.99999999999999978</v>
      </c>
    </row>
    <row r="21" spans="1:12">
      <c r="A21" s="389">
        <f>+'PLANILHA GERAL'!A147</f>
        <v>10</v>
      </c>
      <c r="B21" s="378" t="str">
        <f>+'PLANILHA GERAL'!D147</f>
        <v>INSTALAÇÕES CABEAMENTO ESTRUTURADO</v>
      </c>
      <c r="C21" s="36">
        <f>+'PLANILHA GERAL'!N147</f>
        <v>157047.18213814872</v>
      </c>
      <c r="D21" s="37"/>
      <c r="E21" s="37">
        <f>+C21/7</f>
        <v>22435.311734021245</v>
      </c>
      <c r="F21" s="37">
        <f t="shared" si="10"/>
        <v>22435.311734021245</v>
      </c>
      <c r="G21" s="37">
        <f t="shared" si="11"/>
        <v>22435.311734021245</v>
      </c>
      <c r="H21" s="37">
        <f t="shared" si="11"/>
        <v>22435.311734021245</v>
      </c>
      <c r="I21" s="37">
        <f t="shared" si="11"/>
        <v>22435.311734021245</v>
      </c>
      <c r="J21" s="37">
        <f t="shared" si="11"/>
        <v>22435.311734021245</v>
      </c>
      <c r="K21" s="37">
        <f t="shared" ref="K21" si="15">+J21</f>
        <v>22435.311734021245</v>
      </c>
      <c r="L21" s="86">
        <f t="shared" si="1"/>
        <v>157047.1821381487</v>
      </c>
    </row>
    <row r="22" spans="1:12">
      <c r="A22" s="391"/>
      <c r="B22" s="385"/>
      <c r="C22" s="36"/>
      <c r="D22" s="37"/>
      <c r="E22" s="41">
        <f>+E21/C21</f>
        <v>0.14285714285714285</v>
      </c>
      <c r="F22" s="43">
        <f t="shared" si="10"/>
        <v>0.14285714285714285</v>
      </c>
      <c r="G22" s="43">
        <f t="shared" si="13"/>
        <v>0.14285714285714285</v>
      </c>
      <c r="H22" s="43">
        <f t="shared" si="13"/>
        <v>0.14285714285714285</v>
      </c>
      <c r="I22" s="43">
        <f t="shared" si="13"/>
        <v>0.14285714285714285</v>
      </c>
      <c r="J22" s="43">
        <f t="shared" si="13"/>
        <v>0.14285714285714285</v>
      </c>
      <c r="K22" s="43">
        <f t="shared" ref="K22" si="16">+J22</f>
        <v>0.14285714285714285</v>
      </c>
      <c r="L22" s="88">
        <f t="shared" si="1"/>
        <v>0.99999999999999978</v>
      </c>
    </row>
    <row r="23" spans="1:12">
      <c r="A23" s="389">
        <f>+'PLANILHA GERAL'!A160</f>
        <v>11</v>
      </c>
      <c r="B23" s="378" t="str">
        <f>+'PLANILHA GERAL'!D160</f>
        <v>INSTALAÇÕES DE AR CONDICIONADO TIPO VRF</v>
      </c>
      <c r="C23" s="36">
        <f>+'PLANILHA GERAL'!N160</f>
        <v>371337.2208828326</v>
      </c>
      <c r="D23" s="37"/>
      <c r="E23" s="37">
        <f>+C23/6</f>
        <v>61889.536813805433</v>
      </c>
      <c r="F23" s="37">
        <f t="shared" si="10"/>
        <v>61889.536813805433</v>
      </c>
      <c r="G23" s="37">
        <f t="shared" ref="G23:H23" si="17">+F23</f>
        <v>61889.536813805433</v>
      </c>
      <c r="H23" s="37">
        <f t="shared" si="17"/>
        <v>61889.536813805433</v>
      </c>
      <c r="I23" s="37">
        <f t="shared" ref="I23:J23" si="18">+H23</f>
        <v>61889.536813805433</v>
      </c>
      <c r="J23" s="37">
        <f t="shared" si="18"/>
        <v>61889.536813805433</v>
      </c>
      <c r="K23" s="37"/>
      <c r="L23" s="86">
        <f t="shared" si="1"/>
        <v>371337.22088283265</v>
      </c>
    </row>
    <row r="24" spans="1:12">
      <c r="A24" s="391"/>
      <c r="B24" s="385"/>
      <c r="C24" s="36"/>
      <c r="D24" s="37"/>
      <c r="E24" s="41">
        <f>+E23/C23</f>
        <v>0.16666666666666666</v>
      </c>
      <c r="F24" s="43">
        <f t="shared" si="10"/>
        <v>0.16666666666666666</v>
      </c>
      <c r="G24" s="43">
        <f t="shared" si="13"/>
        <v>0.16666666666666666</v>
      </c>
      <c r="H24" s="43">
        <f t="shared" si="13"/>
        <v>0.16666666666666666</v>
      </c>
      <c r="I24" s="43">
        <f t="shared" ref="I24:J24" si="19">+H24</f>
        <v>0.16666666666666666</v>
      </c>
      <c r="J24" s="43">
        <f t="shared" si="19"/>
        <v>0.16666666666666666</v>
      </c>
      <c r="K24" s="37"/>
      <c r="L24" s="88">
        <f t="shared" si="1"/>
        <v>0.99999999999999989</v>
      </c>
    </row>
    <row r="25" spans="1:12">
      <c r="A25" s="389">
        <f>+'PLANILHA GERAL'!A196</f>
        <v>12</v>
      </c>
      <c r="B25" s="378" t="str">
        <f>+'PLANILHA GERAL'!D196</f>
        <v>PINTURA</v>
      </c>
      <c r="C25" s="36">
        <f>+'PLANILHA GERAL'!N196</f>
        <v>75488.316298217716</v>
      </c>
      <c r="D25" s="37"/>
      <c r="E25" s="37"/>
      <c r="F25" s="37"/>
      <c r="G25" s="37"/>
      <c r="H25" s="37">
        <f>+C25/4</f>
        <v>18872.079074554429</v>
      </c>
      <c r="I25" s="37">
        <f>+H25</f>
        <v>18872.079074554429</v>
      </c>
      <c r="J25" s="37">
        <f t="shared" ref="J25:K25" si="20">+I25</f>
        <v>18872.079074554429</v>
      </c>
      <c r="K25" s="37">
        <f t="shared" si="20"/>
        <v>18872.079074554429</v>
      </c>
      <c r="L25" s="86">
        <f t="shared" si="1"/>
        <v>75488.316298217716</v>
      </c>
    </row>
    <row r="26" spans="1:12">
      <c r="A26" s="391"/>
      <c r="B26" s="385"/>
      <c r="C26" s="36"/>
      <c r="D26" s="37"/>
      <c r="E26" s="37"/>
      <c r="F26" s="37"/>
      <c r="G26" s="37"/>
      <c r="H26" s="41">
        <f>+H25/C25</f>
        <v>0.25</v>
      </c>
      <c r="I26" s="43">
        <f>+H26</f>
        <v>0.25</v>
      </c>
      <c r="J26" s="43">
        <f t="shared" si="13"/>
        <v>0.25</v>
      </c>
      <c r="K26" s="43">
        <f t="shared" si="13"/>
        <v>0.25</v>
      </c>
      <c r="L26" s="88">
        <f t="shared" si="1"/>
        <v>1</v>
      </c>
    </row>
    <row r="27" spans="1:12">
      <c r="A27" s="389">
        <f>+'PLANILHA GERAL'!A203</f>
        <v>13</v>
      </c>
      <c r="B27" s="378" t="s">
        <v>144</v>
      </c>
      <c r="C27" s="36">
        <f>+'PLANILHA GERAL'!N203</f>
        <v>9341.0022088779569</v>
      </c>
      <c r="D27" s="37"/>
      <c r="E27" s="37"/>
      <c r="F27" s="37"/>
      <c r="G27" s="37"/>
      <c r="H27" s="37"/>
      <c r="I27" s="37"/>
      <c r="J27" s="37"/>
      <c r="K27" s="37">
        <f>+C27</f>
        <v>9341.0022088779569</v>
      </c>
      <c r="L27" s="86">
        <f t="shared" si="1"/>
        <v>9341.0022088779569</v>
      </c>
    </row>
    <row r="28" spans="1:12" ht="15.75" thickBot="1">
      <c r="A28" s="390"/>
      <c r="B28" s="379"/>
      <c r="C28" s="92"/>
      <c r="D28" s="93"/>
      <c r="E28" s="93"/>
      <c r="F28" s="93"/>
      <c r="G28" s="93"/>
      <c r="H28" s="93"/>
      <c r="I28" s="93"/>
      <c r="J28" s="93"/>
      <c r="K28" s="94">
        <f>+K27/C27</f>
        <v>1</v>
      </c>
      <c r="L28" s="95">
        <f t="shared" si="1"/>
        <v>1</v>
      </c>
    </row>
    <row r="29" spans="1:12">
      <c r="A29" s="387"/>
      <c r="B29" s="380" t="s">
        <v>143</v>
      </c>
      <c r="C29" s="96">
        <f>SUM(C3:C27)</f>
        <v>3447660.3327741539</v>
      </c>
      <c r="D29" s="97">
        <f>+D3+D5+D7+D9+D11+D13+D15+D17+D19+D21+D23+D25+D27</f>
        <v>164037.65437281952</v>
      </c>
      <c r="E29" s="97">
        <f t="shared" ref="E29:K29" si="21">+E3+E5+E7+E9+E11+E13+E15+E17+E19+E21+E23+E25+E27</f>
        <v>349823.32880089956</v>
      </c>
      <c r="F29" s="97">
        <f t="shared" si="21"/>
        <v>521431.01138024696</v>
      </c>
      <c r="G29" s="97">
        <f t="shared" si="21"/>
        <v>521431.01138024696</v>
      </c>
      <c r="H29" s="97">
        <f t="shared" si="21"/>
        <v>505784.6502107422</v>
      </c>
      <c r="I29" s="97">
        <f t="shared" si="21"/>
        <v>479233.73707804183</v>
      </c>
      <c r="J29" s="97">
        <f t="shared" si="21"/>
        <v>479233.73707804183</v>
      </c>
      <c r="K29" s="97">
        <f t="shared" si="21"/>
        <v>426685.20247311436</v>
      </c>
      <c r="L29" s="98">
        <f>SUM(D29:K29)</f>
        <v>3447660.332774153</v>
      </c>
    </row>
    <row r="30" spans="1:12" ht="15.75" thickBot="1">
      <c r="A30" s="388"/>
      <c r="B30" s="381"/>
      <c r="C30" s="89"/>
      <c r="D30" s="90">
        <f>+D29/$C$29</f>
        <v>4.7579412859626725E-2</v>
      </c>
      <c r="E30" s="90">
        <f t="shared" ref="E30:K30" si="22">+E29/$C$29</f>
        <v>0.10146687754457957</v>
      </c>
      <c r="F30" s="90">
        <f t="shared" si="22"/>
        <v>0.15124199052424586</v>
      </c>
      <c r="G30" s="90">
        <f t="shared" si="22"/>
        <v>0.15124199052424586</v>
      </c>
      <c r="H30" s="90">
        <f t="shared" si="22"/>
        <v>0.14670373569073827</v>
      </c>
      <c r="I30" s="90">
        <f t="shared" si="22"/>
        <v>0.13900259620193711</v>
      </c>
      <c r="J30" s="90">
        <f t="shared" si="22"/>
        <v>0.13900259620193711</v>
      </c>
      <c r="K30" s="90">
        <f t="shared" si="22"/>
        <v>0.12376080045268928</v>
      </c>
      <c r="L30" s="91">
        <f>SUM(D30:K30)</f>
        <v>0.99999999999999978</v>
      </c>
    </row>
  </sheetData>
  <mergeCells count="29">
    <mergeCell ref="A5:A6"/>
    <mergeCell ref="A7:A8"/>
    <mergeCell ref="A3:A4"/>
    <mergeCell ref="A17:A18"/>
    <mergeCell ref="A15:A16"/>
    <mergeCell ref="A13:A14"/>
    <mergeCell ref="A11:A12"/>
    <mergeCell ref="A9:A10"/>
    <mergeCell ref="A27:A28"/>
    <mergeCell ref="A25:A26"/>
    <mergeCell ref="A23:A24"/>
    <mergeCell ref="A21:A22"/>
    <mergeCell ref="A19:A20"/>
    <mergeCell ref="B27:B28"/>
    <mergeCell ref="B29:B30"/>
    <mergeCell ref="A1:L1"/>
    <mergeCell ref="B17:B18"/>
    <mergeCell ref="B19:B20"/>
    <mergeCell ref="B21:B22"/>
    <mergeCell ref="B23:B24"/>
    <mergeCell ref="B25:B26"/>
    <mergeCell ref="B7:B8"/>
    <mergeCell ref="B9:B10"/>
    <mergeCell ref="B11:B12"/>
    <mergeCell ref="B13:B14"/>
    <mergeCell ref="B15:B16"/>
    <mergeCell ref="B3:B4"/>
    <mergeCell ref="B5:B6"/>
    <mergeCell ref="A29:A30"/>
  </mergeCells>
  <phoneticPr fontId="2" type="noConversion"/>
  <printOptions horizontalCentered="1"/>
  <pageMargins left="0.51181102362204722" right="0.51181102362204722" top="0.78740157480314965" bottom="0.78740157480314965" header="0.31496062992125984" footer="0.31496062992125984"/>
  <pageSetup paperSize="9" scale="46" fitToHeight="0" orientation="portrait" r:id="rId1"/>
  <headerFooter>
    <oddFooter>&amp;LOrçamento elaborado por:
ALVORADA SERVIÇOS
Eng. Claudio Barbosa
CREA 50.158/DMG&amp;C
&amp;G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F7C1-5BF5-4F8D-9034-BEE8FBF67B8B}">
  <sheetPr>
    <pageSetUpPr fitToPage="1"/>
  </sheetPr>
  <dimension ref="A1:XES208"/>
  <sheetViews>
    <sheetView zoomScale="85" zoomScaleNormal="85" zoomScaleSheetLayoutView="70" zoomScalePageLayoutView="70" workbookViewId="0">
      <selection activeCell="H15" sqref="H15"/>
    </sheetView>
  </sheetViews>
  <sheetFormatPr defaultColWidth="9.33203125" defaultRowHeight="15.75"/>
  <cols>
    <col min="1" max="1" width="14.83203125" style="171" customWidth="1"/>
    <col min="2" max="2" width="15.6640625" style="171" bestFit="1" customWidth="1"/>
    <col min="3" max="3" width="15.6640625" style="171" customWidth="1"/>
    <col min="4" max="4" width="73.5" style="170" customWidth="1"/>
    <col min="5" max="5" width="9.33203125" style="171" customWidth="1"/>
    <col min="6" max="6" width="14.1640625" style="178" customWidth="1"/>
    <col min="7" max="7" width="17.83203125" style="261" customWidth="1"/>
    <col min="8" max="8" width="21.1640625" style="162" customWidth="1"/>
    <col min="9" max="9" width="26.5" style="162" customWidth="1"/>
    <col min="10" max="10" width="14.1640625" style="263" customWidth="1"/>
    <col min="11" max="11" width="18.5" style="283" customWidth="1"/>
    <col min="12" max="12" width="14.5" style="170" customWidth="1"/>
    <col min="13" max="13" width="12.83203125" style="170" customWidth="1"/>
    <col min="14" max="14" width="14.5" style="170" customWidth="1"/>
    <col min="15" max="17" width="9.33203125" style="170"/>
    <col min="18" max="18" width="9.33203125" style="170" customWidth="1"/>
    <col min="19" max="16384" width="9.33203125" style="170"/>
  </cols>
  <sheetData>
    <row r="1" spans="1:16" s="180" customFormat="1" ht="48.75" customHeight="1" thickBot="1">
      <c r="A1" s="395" t="s">
        <v>612</v>
      </c>
      <c r="B1" s="396"/>
      <c r="C1" s="396"/>
      <c r="D1" s="396"/>
      <c r="E1" s="396"/>
      <c r="F1" s="396"/>
      <c r="G1" s="396"/>
      <c r="H1" s="396"/>
      <c r="I1" s="396"/>
      <c r="J1" s="396"/>
      <c r="K1" s="397"/>
    </row>
    <row r="2" spans="1:16" s="171" customFormat="1">
      <c r="A2" s="406" t="s">
        <v>0</v>
      </c>
      <c r="B2" s="406" t="s">
        <v>1</v>
      </c>
      <c r="C2" s="406" t="s">
        <v>2</v>
      </c>
      <c r="D2" s="408" t="s">
        <v>3</v>
      </c>
      <c r="E2" s="406" t="s">
        <v>4</v>
      </c>
      <c r="F2" s="410" t="s">
        <v>5</v>
      </c>
      <c r="G2" s="403" t="s">
        <v>228</v>
      </c>
      <c r="H2" s="412"/>
      <c r="I2" s="265" t="s">
        <v>228</v>
      </c>
      <c r="J2" s="400" t="s">
        <v>132</v>
      </c>
      <c r="K2" s="392" t="s">
        <v>572</v>
      </c>
    </row>
    <row r="3" spans="1:16" s="171" customFormat="1" ht="31.5">
      <c r="A3" s="407"/>
      <c r="B3" s="407"/>
      <c r="C3" s="407"/>
      <c r="D3" s="408"/>
      <c r="E3" s="407"/>
      <c r="F3" s="411"/>
      <c r="G3" s="402" t="s">
        <v>6</v>
      </c>
      <c r="H3" s="404" t="s">
        <v>522</v>
      </c>
      <c r="I3" s="264" t="s">
        <v>226</v>
      </c>
      <c r="J3" s="401"/>
      <c r="K3" s="393"/>
    </row>
    <row r="4" spans="1:16" s="171" customFormat="1" ht="16.5" thickBot="1">
      <c r="A4" s="407"/>
      <c r="B4" s="407"/>
      <c r="C4" s="407"/>
      <c r="D4" s="409"/>
      <c r="E4" s="407"/>
      <c r="F4" s="411"/>
      <c r="G4" s="403"/>
      <c r="H4" s="405"/>
      <c r="I4" s="265">
        <f>+'BDI '!$D$19</f>
        <v>0.28347674918197008</v>
      </c>
      <c r="J4" s="401"/>
      <c r="K4" s="394"/>
    </row>
    <row r="5" spans="1:16">
      <c r="A5" s="318" t="str">
        <f>+'PLANILHA GERAL'!A42</f>
        <v>5.1.1.1.</v>
      </c>
      <c r="B5" s="318" t="str">
        <f>+'PLANILHA GERAL'!B42</f>
        <v>COMPO 4</v>
      </c>
      <c r="C5" s="318" t="s">
        <v>25</v>
      </c>
      <c r="D5" s="320" t="str">
        <f>+'PLANILHA GERAL'!D42</f>
        <v>INSTALAÇÃO DE FORRO MINERAL 625X625mm</v>
      </c>
      <c r="E5" s="331" t="str">
        <f>+'PLANILHA GERAL'!E42</f>
        <v>m²</v>
      </c>
      <c r="F5" s="321">
        <f>+'PLANILHA GERAL'!F42</f>
        <v>2479</v>
      </c>
      <c r="G5" s="322">
        <f>+'PLANILHA GERAL'!G42</f>
        <v>44.539400000000001</v>
      </c>
      <c r="H5" s="322">
        <f>+'PLANILHA GERAL'!H42</f>
        <v>110413.17260000001</v>
      </c>
      <c r="I5" s="322">
        <f>+'PLANILHA GERAL'!K42</f>
        <v>141712.73983551579</v>
      </c>
      <c r="J5" s="323">
        <f t="shared" ref="J5:J68" si="0">+I5/$I$208</f>
        <v>0.10001077533468417</v>
      </c>
      <c r="K5" s="317">
        <f>+J5</f>
        <v>0.10001077533468417</v>
      </c>
    </row>
    <row r="6" spans="1:16" ht="63">
      <c r="A6" s="318" t="str">
        <f>+'PLANILHA GERAL'!A55</f>
        <v>5.3.2</v>
      </c>
      <c r="B6" s="318" t="str">
        <f>+'PLANILHA GERAL'!B55</f>
        <v>COTAÇÃO 8</v>
      </c>
      <c r="C6" s="318" t="str">
        <f>+'PLANILHA GERAL'!C55</f>
        <v>MERCADO</v>
      </c>
      <c r="D6" s="320" t="str">
        <f>+'PLANILHA GERAL'!D55</f>
        <v>ASSENTAMENTO DE PISO ELEVADO EM PLACAS 50X50CM FEITO EM TERMOPLÁSTICO RECICLADO, COM PEDESTAIS FIXOS QUE ELEVAM O SISTEMA ATÉ 7 CMDE ALTURA ACABADA, SEM REVESTIMENTO PARA USO EM ÁREAS INTERNAS.</v>
      </c>
      <c r="E6" s="318" t="s">
        <v>30</v>
      </c>
      <c r="F6" s="321">
        <f>+'PLANILHA GERAL'!F55</f>
        <v>1131.2</v>
      </c>
      <c r="G6" s="322">
        <f>+'PLANILHA GERAL'!G55</f>
        <v>74.759999999999991</v>
      </c>
      <c r="H6" s="322">
        <f>+'PLANILHA GERAL'!H55</f>
        <v>84568.511999999988</v>
      </c>
      <c r="I6" s="322">
        <f>+'PLANILHA GERAL'!K55</f>
        <v>108541.71886491642</v>
      </c>
      <c r="J6" s="323">
        <f t="shared" si="0"/>
        <v>7.6601027348982623E-2</v>
      </c>
      <c r="K6" s="319">
        <f>+K5+J6</f>
        <v>0.17661180268366677</v>
      </c>
      <c r="P6" s="170">
        <v>0.86</v>
      </c>
    </row>
    <row r="7" spans="1:16" ht="31.5">
      <c r="A7" s="318" t="str">
        <f>+'PLANILHA GERAL'!A45</f>
        <v>5.2.1</v>
      </c>
      <c r="B7" s="318" t="str">
        <f>+'PLANILHA GERAL'!B45</f>
        <v>COTAÇÃO 3</v>
      </c>
      <c r="C7" s="318" t="str">
        <f>+'PLANILHA GERAL'!C45</f>
        <v>MERCADO</v>
      </c>
      <c r="D7" s="320" t="str">
        <f>+'PLANILHA GERAL'!D45</f>
        <v>FORNECIMENTO E INSTALAÇAO DE DIVISORIAS ACUSTICAS CEGA</v>
      </c>
      <c r="E7" s="331" t="str">
        <f>+'PLANILHA GERAL'!E45</f>
        <v>m²</v>
      </c>
      <c r="F7" s="321">
        <f>+'PLANILHA GERAL'!F45</f>
        <v>221.3</v>
      </c>
      <c r="G7" s="322">
        <f>+'PLANILHA GERAL'!G45</f>
        <v>365.20760000000001</v>
      </c>
      <c r="H7" s="322">
        <f>+'PLANILHA GERAL'!H45</f>
        <v>80820.441880000013</v>
      </c>
      <c r="I7" s="322">
        <f>+'PLANILHA GERAL'!K45</f>
        <v>103731.15801159276</v>
      </c>
      <c r="J7" s="323">
        <f t="shared" si="0"/>
        <v>7.3206075552171734E-2</v>
      </c>
      <c r="K7" s="319">
        <f t="shared" ref="K7:K70" si="1">+K6+J7</f>
        <v>0.24981787823583851</v>
      </c>
      <c r="M7" s="270"/>
    </row>
    <row r="8" spans="1:16" ht="31.5">
      <c r="A8" s="318" t="str">
        <f>+'PLANILHA GERAL'!A58</f>
        <v>5.3.4</v>
      </c>
      <c r="B8" s="318" t="str">
        <f>+'PLANILHA GERAL'!B58</f>
        <v>COTAÇÃO 12</v>
      </c>
      <c r="C8" s="318" t="str">
        <f>+'PLANILHA GERAL'!C58</f>
        <v>MERCADO</v>
      </c>
      <c r="D8" s="320" t="str">
        <f>+'PLANILHA GERAL'!D58</f>
        <v xml:space="preserve">ASSENTAMENTO DE REVESTIMENTO DE PISO ELEVADO EM PLACAS 50X50CM VINILICAS </v>
      </c>
      <c r="E8" s="318" t="s">
        <v>30</v>
      </c>
      <c r="F8" s="321">
        <f>+'PLANILHA GERAL'!F58</f>
        <v>2131.1999999999998</v>
      </c>
      <c r="G8" s="322">
        <f>+'PLANILHA GERAL'!G58</f>
        <v>36.979999999999997</v>
      </c>
      <c r="H8" s="322">
        <f>+'PLANILHA GERAL'!H58</f>
        <v>78811.775999999983</v>
      </c>
      <c r="I8" s="322">
        <f>+'PLANILHA GERAL'!K58</f>
        <v>101153.08205773759</v>
      </c>
      <c r="J8" s="323">
        <f t="shared" si="0"/>
        <v>7.1386652857246588E-2</v>
      </c>
      <c r="K8" s="319">
        <f t="shared" si="1"/>
        <v>0.32120453109308511</v>
      </c>
    </row>
    <row r="9" spans="1:16" ht="78.75">
      <c r="A9" s="318" t="str">
        <f>+'PLANILHA GERAL'!A56</f>
        <v>5.3.2</v>
      </c>
      <c r="B9" s="318" t="str">
        <f>+'PLANILHA GERAL'!B56</f>
        <v>COTAÇÃO 8</v>
      </c>
      <c r="C9" s="318" t="str">
        <f>+'PLANILHA GERAL'!C56</f>
        <v>MERCADO</v>
      </c>
      <c r="D9" s="320" t="str">
        <f>+'PLANILHA GERAL'!D56</f>
        <v>ASSENTAMENTO DE PISO ELEVADO EM PLACAS 50X50CM FEITO EM TERMOPLÁSTICO RECICLADO, COM PEDESTAIS FIXOS QUE ELEVAM O SISTEMA ATÉ 7 CMDE ALTURA ACABADA, SEM REVESTIMENTO PARA USO EM ÁREAS INTERNAS. MATERIAL FORNECIDO PELA ANAC</v>
      </c>
      <c r="E9" s="318" t="s">
        <v>30</v>
      </c>
      <c r="F9" s="321">
        <f>+'PLANILHA GERAL'!F56</f>
        <v>1000</v>
      </c>
      <c r="G9" s="322">
        <f>+'PLANILHA GERAL'!G56</f>
        <v>74.759999999999991</v>
      </c>
      <c r="H9" s="322">
        <f>+'PLANILHA GERAL'!H56</f>
        <v>74759.999999999985</v>
      </c>
      <c r="I9" s="322">
        <f>+'PLANILHA GERAL'!K56</f>
        <v>95952.721768844058</v>
      </c>
      <c r="J9" s="323">
        <f t="shared" si="0"/>
        <v>6.7716608335380665E-2</v>
      </c>
      <c r="K9" s="319">
        <f t="shared" si="1"/>
        <v>0.38892113942846579</v>
      </c>
    </row>
    <row r="10" spans="1:16" ht="31.5">
      <c r="A10" s="318" t="str">
        <f>+'PLANILHA GERAL'!A6</f>
        <v>1.1</v>
      </c>
      <c r="B10" s="318">
        <f>+'PLANILHA GERAL'!B6</f>
        <v>90778</v>
      </c>
      <c r="C10" s="318" t="str">
        <f>+'PLANILHA GERAL'!C6</f>
        <v>SINAPI</v>
      </c>
      <c r="D10" s="320" t="str">
        <f>+'PLANILHA GERAL'!D6</f>
        <v>ENGENHEIRO CIVIL DE OBRA PLENO COM ENCARGOS COMPLEMENTARES</v>
      </c>
      <c r="E10" s="331" t="str">
        <f>+'PLANILHA GERAL'!E6</f>
        <v>H</v>
      </c>
      <c r="F10" s="321">
        <f>+'PLANILHA GERAL'!F6</f>
        <v>712</v>
      </c>
      <c r="G10" s="322">
        <f>+'PLANILHA GERAL'!G6</f>
        <v>97.670199999999994</v>
      </c>
      <c r="H10" s="322">
        <f>+'PLANILHA GERAL'!H6</f>
        <v>69541.182399999991</v>
      </c>
      <c r="I10" s="322">
        <f>+'PLANILHA GERAL'!K6</f>
        <v>89254.490721022419</v>
      </c>
      <c r="J10" s="323">
        <f t="shared" si="0"/>
        <v>6.2989473137507607E-2</v>
      </c>
      <c r="K10" s="319">
        <f t="shared" si="1"/>
        <v>0.45191061256597342</v>
      </c>
    </row>
    <row r="11" spans="1:16">
      <c r="A11" s="318" t="str">
        <f>+'PLANILHA GERAL'!A7</f>
        <v>1.2</v>
      </c>
      <c r="B11" s="318">
        <f>+'PLANILHA GERAL'!B7</f>
        <v>90780</v>
      </c>
      <c r="C11" s="318" t="str">
        <f>+'PLANILHA GERAL'!C7</f>
        <v>SINAPI</v>
      </c>
      <c r="D11" s="320" t="str">
        <f>+'PLANILHA GERAL'!D7</f>
        <v xml:space="preserve">MESTRE DE OBRAS COM ENCARGOS COMPLEMENTARES </v>
      </c>
      <c r="E11" s="331" t="str">
        <f>+'PLANILHA GERAL'!E7</f>
        <v>H</v>
      </c>
      <c r="F11" s="321">
        <f>+'PLANILHA GERAL'!F7</f>
        <v>801</v>
      </c>
      <c r="G11" s="322">
        <f>+'PLANILHA GERAL'!G7</f>
        <v>50.826000000000001</v>
      </c>
      <c r="H11" s="322">
        <f>+'PLANILHA GERAL'!H7</f>
        <v>40711.626000000004</v>
      </c>
      <c r="I11" s="322">
        <f>+'PLANILHA GERAL'!K7</f>
        <v>52252.425392392179</v>
      </c>
      <c r="J11" s="323">
        <f t="shared" si="0"/>
        <v>3.6876046449150636E-2</v>
      </c>
      <c r="K11" s="319">
        <f t="shared" si="1"/>
        <v>0.48878665901512408</v>
      </c>
    </row>
    <row r="12" spans="1:16" s="173" customFormat="1" ht="31.5">
      <c r="A12" s="318" t="str">
        <f>+'PLANILHA GERAL'!A46</f>
        <v>5.2.2</v>
      </c>
      <c r="B12" s="318" t="str">
        <f>+'PLANILHA GERAL'!B46</f>
        <v>COTAÇÃO 4</v>
      </c>
      <c r="C12" s="318" t="str">
        <f>+'PLANILHA GERAL'!C46</f>
        <v>MERCADO</v>
      </c>
      <c r="D12" s="320" t="str">
        <f>+'PLANILHA GERAL'!D46</f>
        <v>FORNECIMENTO E INSTALAÇAO DE DIVISORIAS ACUSTICAS COM BANDEIRAS DE VIDRO</v>
      </c>
      <c r="E12" s="331" t="str">
        <f>+'PLANILHA GERAL'!E46</f>
        <v>m²</v>
      </c>
      <c r="F12" s="321">
        <f>+'PLANILHA GERAL'!F46</f>
        <v>92.63</v>
      </c>
      <c r="G12" s="322">
        <f>+'PLANILHA GERAL'!G46</f>
        <v>365.20760000000001</v>
      </c>
      <c r="H12" s="322">
        <f>+'PLANILHA GERAL'!H46</f>
        <v>33829.179987999996</v>
      </c>
      <c r="I12" s="322">
        <f>+'PLANILHA GERAL'!K46</f>
        <v>43418.965958489993</v>
      </c>
      <c r="J12" s="323">
        <f t="shared" si="0"/>
        <v>3.0642018881146257E-2</v>
      </c>
      <c r="K12" s="319">
        <f t="shared" si="1"/>
        <v>0.51942867789627034</v>
      </c>
    </row>
    <row r="13" spans="1:16" ht="31.5">
      <c r="A13" s="318" t="str">
        <f>+'PLANILHA GERAL'!A47</f>
        <v>5.2.3</v>
      </c>
      <c r="B13" s="318" t="str">
        <f>+'PLANILHA GERAL'!B47</f>
        <v>COTAÇÃO 5</v>
      </c>
      <c r="C13" s="318" t="str">
        <f>+'PLANILHA GERAL'!C47</f>
        <v>MERCADO</v>
      </c>
      <c r="D13" s="320" t="str">
        <f>+'PLANILHA GERAL'!D47</f>
        <v>FORNECIMENTO E INSTALAÇAO DE DIVISORIAS  DE MEIA ALTURA</v>
      </c>
      <c r="E13" s="331" t="str">
        <f>+'PLANILHA GERAL'!E47</f>
        <v>m²</v>
      </c>
      <c r="F13" s="321">
        <f>+'PLANILHA GERAL'!F47</f>
        <v>79.2</v>
      </c>
      <c r="G13" s="322">
        <f>+'PLANILHA GERAL'!G47</f>
        <v>387</v>
      </c>
      <c r="H13" s="322">
        <f>+'PLANILHA GERAL'!H47</f>
        <v>30650.400000000001</v>
      </c>
      <c r="I13" s="322">
        <f>+'PLANILHA GERAL'!K47</f>
        <v>39339.075753127057</v>
      </c>
      <c r="J13" s="323">
        <f t="shared" si="0"/>
        <v>2.7762722473552066E-2</v>
      </c>
      <c r="K13" s="319">
        <f t="shared" si="1"/>
        <v>0.54719140036982239</v>
      </c>
    </row>
    <row r="14" spans="1:16" ht="47.25">
      <c r="A14" s="318" t="str">
        <f>+'PLANILHA GERAL'!A140</f>
        <v>9.19.2.1</v>
      </c>
      <c r="B14" s="318">
        <f>+'PLANILHA GERAL'!B140</f>
        <v>91926</v>
      </c>
      <c r="C14" s="318" t="str">
        <f>+'PLANILHA GERAL'!C140</f>
        <v>SINAPI</v>
      </c>
      <c r="D14" s="320" t="str">
        <f>+'PLANILHA GERAL'!D140</f>
        <v>CABO DE COBRE FLEXÍVEL ISOLADO, 2,5 MM², ANTI-CHAMA 450/750 V, PARA CIRCUITOS TERMINAIS - FORNECIMENTO E INSTALAÇÃO. AF_12/2015</v>
      </c>
      <c r="E14" s="318" t="s">
        <v>19</v>
      </c>
      <c r="F14" s="321">
        <f>+'PLANILHA GERAL'!F140</f>
        <v>6787.2839999999997</v>
      </c>
      <c r="G14" s="322">
        <f>+'PLANILHA GERAL'!G140</f>
        <v>3.7840000000000003</v>
      </c>
      <c r="H14" s="322">
        <f>+'PLANILHA GERAL'!H140</f>
        <v>25683.082655999999</v>
      </c>
      <c r="I14" s="322">
        <f>+'PLANILHA GERAL'!K140</f>
        <v>32963.639436294718</v>
      </c>
      <c r="J14" s="323">
        <f t="shared" si="0"/>
        <v>2.3263392844590166E-2</v>
      </c>
      <c r="K14" s="319">
        <f t="shared" si="1"/>
        <v>0.5704547932144125</v>
      </c>
    </row>
    <row r="15" spans="1:16" ht="47.25">
      <c r="A15" s="318" t="str">
        <f>+'PLANILHA GERAL'!A49</f>
        <v>5.2.5</v>
      </c>
      <c r="B15" s="318">
        <f>+'PLANILHA GERAL'!B49</f>
        <v>102180</v>
      </c>
      <c r="C15" s="318" t="str">
        <f>+'PLANILHA GERAL'!C49</f>
        <v>SINAPI</v>
      </c>
      <c r="D15" s="320" t="str">
        <f>+'PLANILHA GERAL'!D49</f>
        <v>INSTALAÇÃO DE DIVISORIA EM VIDRO TEMPERADO, E = 8 MM, ENCAIXADO EM PERFIL U. AF_01/2021_P PARA A SALA DE REUNIÃO PISO / TETO</v>
      </c>
      <c r="E15" s="318" t="s">
        <v>30</v>
      </c>
      <c r="F15" s="321">
        <f>+'PLANILHA GERAL'!F49</f>
        <v>54.53</v>
      </c>
      <c r="G15" s="322">
        <f>+'PLANILHA GERAL'!G49</f>
        <v>454.08</v>
      </c>
      <c r="H15" s="322">
        <f>+'PLANILHA GERAL'!H49</f>
        <v>24760.982400000001</v>
      </c>
      <c r="I15" s="322">
        <f>+'PLANILHA GERAL'!K49</f>
        <v>31780.145197303977</v>
      </c>
      <c r="J15" s="323">
        <f t="shared" si="0"/>
        <v>2.2428166762708059E-2</v>
      </c>
      <c r="K15" s="319">
        <f t="shared" si="1"/>
        <v>0.59288295997712059</v>
      </c>
    </row>
    <row r="16" spans="1:16" ht="47.25">
      <c r="A16" s="318" t="str">
        <f>+'PLANILHA GERAL'!A19</f>
        <v>2.7</v>
      </c>
      <c r="B16" s="318" t="str">
        <f>+'PLANILHA GERAL'!B19</f>
        <v xml:space="preserve">C1050 </v>
      </c>
      <c r="C16" s="318" t="str">
        <f>+'PLANILHA GERAL'!C19</f>
        <v>SEINFRA - CE</v>
      </c>
      <c r="D16" s="320" t="str">
        <f>+'PLANILHA GERAL'!D19</f>
        <v>REMOÇÃO DE CHAPAS E PERFIS DE DRYWALL, DE FORMA MANUAL, SEM REAPROVEITAMENTO -  DIVISORIAS EM EUCATEX EM WC</v>
      </c>
      <c r="E16" s="331" t="str">
        <f>+'PLANILHA GERAL'!E19</f>
        <v>m²</v>
      </c>
      <c r="F16" s="321">
        <f>+'PLANILHA GERAL'!F19</f>
        <v>1365</v>
      </c>
      <c r="G16" s="322">
        <f>+'PLANILHA GERAL'!G19</f>
        <v>17.054659999999995</v>
      </c>
      <c r="H16" s="322">
        <f>+'PLANILHA GERAL'!H19</f>
        <v>23279.610899999992</v>
      </c>
      <c r="I16" s="322">
        <f>+'PLANILHA GERAL'!K19</f>
        <v>29878.839320153147</v>
      </c>
      <c r="J16" s="323">
        <f t="shared" si="0"/>
        <v>2.1086360266390564E-2</v>
      </c>
      <c r="K16" s="319">
        <f t="shared" si="1"/>
        <v>0.61396932024351114</v>
      </c>
    </row>
    <row r="17" spans="1:16373" ht="47.25">
      <c r="A17" s="9" t="str">
        <f>+'PLANILHA GERAL'!A188</f>
        <v>11.13.2.1</v>
      </c>
      <c r="B17" s="9">
        <f>+'PLANILHA GERAL'!B188</f>
        <v>91926</v>
      </c>
      <c r="C17" s="9" t="str">
        <f>+'PLANILHA GERAL'!C188</f>
        <v>SINAPI</v>
      </c>
      <c r="D17" s="256" t="str">
        <f>+'PLANILHA GERAL'!D188</f>
        <v>CABO DE COBRE FLEXÍVEL ISOLADO, 2,5 MM², ANTI-CHAMA 450/750 V, PARA CIRCUITOS TERMINAIS - FORNECIMENTO E INSTALAÇÃO. AF_12/2015</v>
      </c>
      <c r="E17" s="9" t="s">
        <v>19</v>
      </c>
      <c r="F17" s="257">
        <f>+'PLANILHA GERAL'!F188</f>
        <v>5850</v>
      </c>
      <c r="G17" s="13">
        <f>+'PLANILHA GERAL'!G188</f>
        <v>3.7840000000000003</v>
      </c>
      <c r="H17" s="13">
        <f>+'PLANILHA GERAL'!H188</f>
        <v>22136.400000000001</v>
      </c>
      <c r="I17" s="13">
        <f>+'PLANILHA GERAL'!K188</f>
        <v>28411.554710591765</v>
      </c>
      <c r="J17" s="262">
        <f t="shared" si="0"/>
        <v>2.0050855119787603E-2</v>
      </c>
      <c r="K17" s="282">
        <f t="shared" si="1"/>
        <v>0.6340201753632988</v>
      </c>
    </row>
    <row r="18" spans="1:16373" ht="31.5">
      <c r="A18" s="9" t="str">
        <f>+'PLANILHA GERAL'!A149</f>
        <v>10.2</v>
      </c>
      <c r="B18" s="9">
        <f>+'PLANILHA GERAL'!B149</f>
        <v>98296</v>
      </c>
      <c r="C18" s="9">
        <f>+'PLANILHA GERAL'!C149</f>
        <v>0</v>
      </c>
      <c r="D18" s="256" t="str">
        <f>+'PLANILHA GERAL'!D149</f>
        <v>CABO ELETRÔNICO CATEGORIA 6, INSTALADO EM EDIFICAÇÃO RESIDENCIAL</v>
      </c>
      <c r="E18" s="78" t="s">
        <v>19</v>
      </c>
      <c r="F18" s="257">
        <f>+'PLANILHA GERAL'!F149</f>
        <v>9936</v>
      </c>
      <c r="G18" s="13">
        <f>+'PLANILHA GERAL'!G149</f>
        <v>1.8317999999999999</v>
      </c>
      <c r="H18" s="13">
        <f>+'PLANILHA GERAL'!H149</f>
        <v>18200.764799999997</v>
      </c>
      <c r="I18" s="13">
        <f>+'PLANILHA GERAL'!K149</f>
        <v>23360.258438129626</v>
      </c>
      <c r="J18" s="262">
        <f t="shared" si="0"/>
        <v>1.6486009381567458E-2</v>
      </c>
      <c r="K18" s="282">
        <f t="shared" si="1"/>
        <v>0.65050618474486621</v>
      </c>
    </row>
    <row r="19" spans="1:16373">
      <c r="A19" s="9" t="str">
        <f>+'PLANILHA GERAL'!A62</f>
        <v>5.4.2.</v>
      </c>
      <c r="B19" s="9" t="str">
        <f>+'PLANILHA GERAL'!B62</f>
        <v>COMPO 22</v>
      </c>
      <c r="C19" s="9">
        <f>+'PLANILHA GERAL'!C62</f>
        <v>0</v>
      </c>
      <c r="D19" s="256" t="str">
        <f>+'PLANILHA GERAL'!D62</f>
        <v>PERSIANA METALICA DE 50 mm COR ALUMINIO</v>
      </c>
      <c r="E19" s="9" t="s">
        <v>30</v>
      </c>
      <c r="F19" s="257">
        <f>+'PLANILHA GERAL'!F62</f>
        <v>294</v>
      </c>
      <c r="G19" s="13">
        <f>+'PLANILHA GERAL'!G62</f>
        <v>55</v>
      </c>
      <c r="H19" s="13">
        <f>+'PLANILHA GERAL'!H62</f>
        <v>16170</v>
      </c>
      <c r="I19" s="13">
        <f>+'PLANILHA GERAL'!K62</f>
        <v>20753.819034272456</v>
      </c>
      <c r="J19" s="262">
        <f t="shared" si="0"/>
        <v>1.4646569780405374E-2</v>
      </c>
      <c r="K19" s="282">
        <f t="shared" si="1"/>
        <v>0.66515275452527156</v>
      </c>
    </row>
    <row r="20" spans="1:16373" ht="47.25">
      <c r="A20" s="9" t="str">
        <f>+'PLANILHA GERAL'!A117</f>
        <v>9.11</v>
      </c>
      <c r="B20" s="9">
        <f>+'PLANILHA GERAL'!B117</f>
        <v>91834</v>
      </c>
      <c r="C20" s="9" t="str">
        <f>+'PLANILHA GERAL'!C117</f>
        <v>SINAPI</v>
      </c>
      <c r="D20" s="256" t="str">
        <f>+'PLANILHA GERAL'!D117</f>
        <v>ELETRODUTO FLEXÍVEL CORRUGADO, PVC, DN 25 MM (3/4"), PARA CIRCUITOS TERMINAIS, INSTALADO EM FORRO - FORNECIMENTO E INSTALAÇÃO. AF_12/2015</v>
      </c>
      <c r="E20" s="9" t="s">
        <v>19</v>
      </c>
      <c r="F20" s="257">
        <f>+'PLANILHA GERAL'!F117</f>
        <v>4125</v>
      </c>
      <c r="G20" s="13">
        <f>+'PLANILHA GERAL'!G117</f>
        <v>3.8785999999999996</v>
      </c>
      <c r="H20" s="13">
        <f>+'PLANILHA GERAL'!H117</f>
        <v>15999.224999999999</v>
      </c>
      <c r="I20" s="13">
        <f>+'PLANILHA GERAL'!K117</f>
        <v>20534.633292430903</v>
      </c>
      <c r="J20" s="262">
        <f t="shared" si="0"/>
        <v>1.449188406894905E-2</v>
      </c>
      <c r="K20" s="282">
        <f t="shared" si="1"/>
        <v>0.67964463859422064</v>
      </c>
    </row>
    <row r="21" spans="1:16373">
      <c r="A21" s="9" t="str">
        <f>+'PLANILHA GERAL'!A48</f>
        <v>5.2.4</v>
      </c>
      <c r="B21" s="9" t="str">
        <f>+'PLANILHA GERAL'!B48</f>
        <v>COTAÇÃO 6</v>
      </c>
      <c r="C21" s="9" t="str">
        <f>+'PLANILHA GERAL'!C48</f>
        <v>MERCADO</v>
      </c>
      <c r="D21" s="256" t="str">
        <f>+'PLANILHA GERAL'!D48</f>
        <v xml:space="preserve">FORNECIMENTO E INSTALAÇAO DE PORTAS PARA DIVISORIAS </v>
      </c>
      <c r="E21" s="9" t="s">
        <v>32</v>
      </c>
      <c r="F21" s="257">
        <f>+'PLANILHA GERAL'!F48</f>
        <v>23</v>
      </c>
      <c r="G21" s="13">
        <f>+'PLANILHA GERAL'!G48</f>
        <v>685.42</v>
      </c>
      <c r="H21" s="13">
        <f>+'PLANILHA GERAL'!H48</f>
        <v>15764.66</v>
      </c>
      <c r="I21" s="13">
        <f>+'PLANILHA GERAL'!K48</f>
        <v>20233.574568759035</v>
      </c>
      <c r="J21" s="262">
        <f t="shared" si="0"/>
        <v>1.4279418228470338E-2</v>
      </c>
      <c r="K21" s="282">
        <f t="shared" si="1"/>
        <v>0.69392405682269098</v>
      </c>
    </row>
    <row r="22" spans="1:16373" ht="78.75">
      <c r="A22" s="9" t="str">
        <f>+'PLANILHA GERAL'!A36</f>
        <v>4.1</v>
      </c>
      <c r="B22" s="9">
        <f>+'PLANILHA GERAL'!B36</f>
        <v>89168</v>
      </c>
      <c r="C22" s="9" t="str">
        <f>+'PLANILHA GERAL'!C36</f>
        <v>SINAPI</v>
      </c>
      <c r="D22" s="256" t="str">
        <f>+'PLANILHA GERAL'!D36</f>
        <v>(COMPOSIÇÃO REPRESENTATIVA) DO SERVIÇO DE ALVENARIA DE VEDAÇÃO DE BLOCOS VAZADOS DE CERÂMICA DE 9X19X19CM (ESPESSURA 9CM), PARA EDIFICAÇÃO HABITACIONAL UNIFAMILIAR (CASA) E EDIFICAÇÃO PÚBLICA PADRÃO. AF_11/2014</v>
      </c>
      <c r="E22" s="255" t="str">
        <f>+'PLANILHA GERAL'!E36</f>
        <v>m²</v>
      </c>
      <c r="F22" s="257">
        <f>+'PLANILHA GERAL'!F36</f>
        <v>173.15</v>
      </c>
      <c r="G22" s="13">
        <f>+'PLANILHA GERAL'!G36</f>
        <v>45</v>
      </c>
      <c r="H22" s="13">
        <f>+'PLANILHA GERAL'!H36</f>
        <v>7791.75</v>
      </c>
      <c r="I22" s="13">
        <f>+'PLANILHA GERAL'!K36</f>
        <v>10000.529960438616</v>
      </c>
      <c r="J22" s="262">
        <f t="shared" si="0"/>
        <v>7.0576629614393059E-3</v>
      </c>
      <c r="K22" s="282">
        <f t="shared" si="1"/>
        <v>0.70098171978413026</v>
      </c>
    </row>
    <row r="23" spans="1:16373" ht="31.5">
      <c r="A23" s="9" t="str">
        <f>+'PLANILHA GERAL'!A199</f>
        <v>12.3</v>
      </c>
      <c r="B23" s="9">
        <f>+'PLANILHA GERAL'!B199</f>
        <v>88489</v>
      </c>
      <c r="C23" s="9" t="str">
        <f>+'PLANILHA GERAL'!C199</f>
        <v>SINAPI</v>
      </c>
      <c r="D23" s="256" t="str">
        <f>+'PLANILHA GERAL'!D199</f>
        <v>APLICAÇÃO MANUAL DE PINTURA COM TINTA LÁTEX ACRÍLICA EM PAREDES, DUAS DEMÃOS. AF_06/2014</v>
      </c>
      <c r="E23" s="78" t="s">
        <v>30</v>
      </c>
      <c r="F23" s="257">
        <f>+'PLANILHA GERAL'!F199</f>
        <v>1497.7022222222222</v>
      </c>
      <c r="G23" s="13">
        <f>+'PLANILHA GERAL'!G199</f>
        <v>8.5914000000000001</v>
      </c>
      <c r="H23" s="13">
        <f>+'PLANILHA GERAL'!H199</f>
        <v>12867.358872000001</v>
      </c>
      <c r="I23" s="13">
        <f>+'PLANILHA GERAL'!K199</f>
        <v>16514.955935592341</v>
      </c>
      <c r="J23" s="262">
        <f t="shared" si="0"/>
        <v>1.1655081608427098E-2</v>
      </c>
      <c r="K23" s="282">
        <f t="shared" si="1"/>
        <v>0.71263680139255736</v>
      </c>
    </row>
    <row r="24" spans="1:16373" ht="63">
      <c r="A24" s="9" t="str">
        <f>+'PLANILHA GERAL'!A38</f>
        <v>4.3</v>
      </c>
      <c r="B24" s="9">
        <f>+'PLANILHA GERAL'!B38</f>
        <v>87530</v>
      </c>
      <c r="C24" s="9" t="str">
        <f>+'PLANILHA GERAL'!C38</f>
        <v>SINAPI</v>
      </c>
      <c r="D24" s="256" t="str">
        <f>+'PLANILHA GERAL'!D38</f>
        <v>MASSA ÚNICA, PARA RECEBIMENTO DE PINTURA, EM ARGAMASSA TRAÇO 1:2:8, PREPARO MANUAL, APLICADA MANUALMENTE EM FACES INTERNAS DE PAREDES, ESPESSURA DE 20MM, COM EXECUÇÃO DE TALISCAS. AF_06/2014</v>
      </c>
      <c r="E24" s="255" t="str">
        <f>+'PLANILHA GERAL'!E38</f>
        <v>m²</v>
      </c>
      <c r="F24" s="257">
        <f>+'PLANILHA GERAL'!F38</f>
        <v>346.3</v>
      </c>
      <c r="G24" s="13">
        <f>+'PLANILHA GERAL'!G38</f>
        <v>17.62</v>
      </c>
      <c r="H24" s="13">
        <f>+'PLANILHA GERAL'!H38</f>
        <v>6101.8060000000005</v>
      </c>
      <c r="I24" s="13">
        <f>+'PLANILHA GERAL'!K38</f>
        <v>7831.526129019041</v>
      </c>
      <c r="J24" s="262">
        <f t="shared" si="0"/>
        <v>5.5269342835804706E-3</v>
      </c>
      <c r="K24" s="282">
        <f t="shared" si="1"/>
        <v>0.71816373567613778</v>
      </c>
    </row>
    <row r="25" spans="1:16373" ht="47.25">
      <c r="A25" s="9" t="str">
        <f>+'PLANILHA GERAL'!A112</f>
        <v>9.6</v>
      </c>
      <c r="B25" s="9">
        <f>+'PLANILHA GERAL'!B112</f>
        <v>92023</v>
      </c>
      <c r="C25" s="9" t="str">
        <f>+'PLANILHA GERAL'!C112</f>
        <v>SINAPI</v>
      </c>
      <c r="D25" s="256" t="str">
        <f>+'PLANILHA GERAL'!D112</f>
        <v>INTERRUPTOR SIMPLES (1 MÓDULO) COM 1 TOMADA DE EMBUTIR 2P+T10 A,  INCLUINDO SUPORTE E PLACA - FORNECIMENTO E INSTALAÇÃO. AF_12/2015</v>
      </c>
      <c r="E25" s="9" t="s">
        <v>32</v>
      </c>
      <c r="F25" s="257">
        <f>+'PLANILHA GERAL'!F112</f>
        <v>131.18</v>
      </c>
      <c r="G25" s="13">
        <f>+'PLANILHA GERAL'!G112</f>
        <v>82.516999999999996</v>
      </c>
      <c r="H25" s="13">
        <f>+'PLANILHA GERAL'!H112</f>
        <v>10824.58006</v>
      </c>
      <c r="I25" s="13">
        <f>+'PLANILHA GERAL'!K112</f>
        <v>13893.096826668774</v>
      </c>
      <c r="J25" s="262">
        <f t="shared" si="0"/>
        <v>9.8047598758425839E-3</v>
      </c>
      <c r="K25" s="282">
        <f t="shared" si="1"/>
        <v>0.7279684955519804</v>
      </c>
    </row>
    <row r="26" spans="1:16373" ht="78.75">
      <c r="A26" s="9" t="str">
        <f>+'PLANILHA GERAL'!A71</f>
        <v>7.1</v>
      </c>
      <c r="B26" s="9">
        <f>+'PLANILHA GERAL'!B71</f>
        <v>94438</v>
      </c>
      <c r="C26" s="9" t="str">
        <f>+'PLANILHA GERAL'!C71</f>
        <v>SINAPI</v>
      </c>
      <c r="D26" s="256" t="str">
        <f>+'PLANILHA GERAL'!D71</f>
        <v>(COMPOSIÇÃO REPRESENTATIVA) DO SERVIÇO DE CONTRAPISO EM ARGAMASSA TRAÇO 1:4 (CIM E AREIA), EM BETONEIRA 400 L, ESPESSURA 3 CM ÁREAS SECAS E 3 CM ÁREAS MOLHADAS, PARA EDIFICAÇÃO HABITACIONAL UNIFAMILIAR (CASA) E EDIFICAÇÃO PÚBLICA</v>
      </c>
      <c r="E26" s="9" t="s">
        <v>30</v>
      </c>
      <c r="F26" s="257">
        <f>+'PLANILHA GERAL'!F71</f>
        <v>341</v>
      </c>
      <c r="G26" s="13">
        <f>+'PLANILHA GERAL'!G71</f>
        <v>31.269600000000001</v>
      </c>
      <c r="H26" s="13">
        <f>+'PLANILHA GERAL'!H71</f>
        <v>10662.9336</v>
      </c>
      <c r="I26" s="13">
        <f>+'PLANILHA GERAL'!K71</f>
        <v>13685.627353671201</v>
      </c>
      <c r="J26" s="262">
        <f t="shared" si="0"/>
        <v>9.6583426738546131E-3</v>
      </c>
      <c r="K26" s="282">
        <f t="shared" si="1"/>
        <v>0.73762683822583497</v>
      </c>
    </row>
    <row r="27" spans="1:16373" ht="63">
      <c r="A27" s="9" t="str">
        <f>+'PLANILHA GERAL'!A202</f>
        <v>12.5.1</v>
      </c>
      <c r="B27" s="9">
        <f>+'PLANILHA GERAL'!B202</f>
        <v>102223</v>
      </c>
      <c r="C27" s="9" t="str">
        <f>+'PLANILHA GERAL'!C202</f>
        <v>SINAPI</v>
      </c>
      <c r="D27" s="256" t="str">
        <f>+'PLANILHA GERAL'!D202</f>
        <v>PINTURA VERNIZ (INCOLOR) ALQUÍDICO EM MADEIRA, USO INTERNO E EXTERNO,  3 DEMÃOS. AF_01/2021 -  PISO EM MADEIRA EXISTENTE NA BIBLIOTECA / ARQUIVO PROTOCOLO / ESCRITORIOS</v>
      </c>
      <c r="E27" s="78" t="s">
        <v>30</v>
      </c>
      <c r="F27" s="257">
        <f>+'PLANILHA GERAL'!F202</f>
        <v>2140</v>
      </c>
      <c r="G27" s="13">
        <f>+'PLANILHA GERAL'!G202</f>
        <v>4.7901999999999996</v>
      </c>
      <c r="H27" s="13">
        <f>+'PLANILHA GERAL'!H202</f>
        <v>10251.027999999998</v>
      </c>
      <c r="I27" s="13">
        <f>+'PLANILHA GERAL'!K202</f>
        <v>13156.95609321335</v>
      </c>
      <c r="J27" s="262">
        <f t="shared" si="0"/>
        <v>9.2852440892324875E-3</v>
      </c>
      <c r="K27" s="282">
        <f t="shared" si="1"/>
        <v>0.74691208231506745</v>
      </c>
    </row>
    <row r="28" spans="1:16373" ht="31.5">
      <c r="A28" s="9" t="str">
        <f>+'PLANILHA GERAL'!A59</f>
        <v>5.3.4</v>
      </c>
      <c r="B28" s="9" t="str">
        <f>+'PLANILHA GERAL'!B59</f>
        <v>COTAÇÃO 12</v>
      </c>
      <c r="C28" s="9" t="str">
        <f>+'PLANILHA GERAL'!C59</f>
        <v>MERCADO</v>
      </c>
      <c r="D28" s="256" t="str">
        <f>+'PLANILHA GERAL'!D59</f>
        <v>ASSENTAMENTO DE REVESTIMENTO DE PISO ELEVADO EM PLACAS 50X50CM VINILICAS FORNECIDAS PELA ANAC</v>
      </c>
      <c r="E28" s="9" t="s">
        <v>30</v>
      </c>
      <c r="F28" s="257">
        <f>+'PLANILHA GERAL'!F59</f>
        <v>254</v>
      </c>
      <c r="G28" s="13">
        <f>+'PLANILHA GERAL'!G59</f>
        <v>36.979999999999997</v>
      </c>
      <c r="H28" s="13">
        <f>+'PLANILHA GERAL'!H59</f>
        <v>9392.92</v>
      </c>
      <c r="I28" s="13">
        <f>+'PLANILHA GERAL'!K59</f>
        <v>12055.594426926311</v>
      </c>
      <c r="J28" s="262">
        <f t="shared" si="0"/>
        <v>8.5079813371530758E-3</v>
      </c>
      <c r="K28" s="282">
        <f t="shared" si="1"/>
        <v>0.75542006365222047</v>
      </c>
      <c r="CX28" s="170" t="s">
        <v>148</v>
      </c>
      <c r="CY28" s="170">
        <v>12376</v>
      </c>
      <c r="CZ28" s="170" t="s">
        <v>149</v>
      </c>
      <c r="DA28" s="170" t="s">
        <v>150</v>
      </c>
      <c r="DB28" s="170">
        <v>5</v>
      </c>
      <c r="DC28" s="170">
        <v>12.97</v>
      </c>
      <c r="DD28" s="170" t="e">
        <f>ROUNDDOWN(DC28*(#REF!+1),2)</f>
        <v>#REF!</v>
      </c>
      <c r="DE28" s="170" t="e">
        <f>DB28*DD28</f>
        <v>#REF!</v>
      </c>
      <c r="DF28" s="170" t="s">
        <v>148</v>
      </c>
      <c r="DG28" s="170">
        <v>12376</v>
      </c>
      <c r="DH28" s="170" t="s">
        <v>149</v>
      </c>
      <c r="DI28" s="170" t="s">
        <v>150</v>
      </c>
      <c r="DJ28" s="170">
        <v>5</v>
      </c>
      <c r="DK28" s="170">
        <v>12.97</v>
      </c>
      <c r="DL28" s="170" t="e">
        <f>ROUNDDOWN(DK28*(#REF!+1),2)</f>
        <v>#REF!</v>
      </c>
      <c r="DM28" s="170" t="e">
        <f>DJ28*DL28</f>
        <v>#REF!</v>
      </c>
      <c r="DN28" s="170" t="s">
        <v>148</v>
      </c>
      <c r="DO28" s="170">
        <v>12376</v>
      </c>
      <c r="DP28" s="170" t="s">
        <v>149</v>
      </c>
      <c r="DQ28" s="170" t="s">
        <v>150</v>
      </c>
      <c r="DR28" s="170">
        <v>5</v>
      </c>
      <c r="DS28" s="170">
        <v>12.97</v>
      </c>
      <c r="DT28" s="170" t="e">
        <f>ROUNDDOWN(DS28*(#REF!+1),2)</f>
        <v>#REF!</v>
      </c>
      <c r="DU28" s="170" t="e">
        <f>DR28*DT28</f>
        <v>#REF!</v>
      </c>
      <c r="DV28" s="170" t="s">
        <v>148</v>
      </c>
      <c r="DW28" s="170">
        <v>12376</v>
      </c>
      <c r="DX28" s="170" t="s">
        <v>149</v>
      </c>
      <c r="DY28" s="170" t="s">
        <v>150</v>
      </c>
      <c r="DZ28" s="170">
        <v>5</v>
      </c>
      <c r="EA28" s="170">
        <v>12.97</v>
      </c>
      <c r="EB28" s="170" t="e">
        <f>ROUNDDOWN(EA28*(#REF!+1),2)</f>
        <v>#REF!</v>
      </c>
      <c r="EC28" s="170" t="e">
        <f>DZ28*EB28</f>
        <v>#REF!</v>
      </c>
      <c r="ED28" s="170" t="s">
        <v>148</v>
      </c>
      <c r="EE28" s="170">
        <v>12376</v>
      </c>
      <c r="EF28" s="170" t="s">
        <v>149</v>
      </c>
      <c r="EG28" s="170" t="s">
        <v>150</v>
      </c>
      <c r="EH28" s="170">
        <v>5</v>
      </c>
      <c r="EI28" s="170">
        <v>12.97</v>
      </c>
      <c r="EJ28" s="170" t="e">
        <f>ROUNDDOWN(EI28*(#REF!+1),2)</f>
        <v>#REF!</v>
      </c>
      <c r="EK28" s="170" t="e">
        <f>EH28*EJ28</f>
        <v>#REF!</v>
      </c>
      <c r="EL28" s="170" t="s">
        <v>148</v>
      </c>
      <c r="EM28" s="170">
        <v>12376</v>
      </c>
      <c r="EN28" s="170" t="s">
        <v>149</v>
      </c>
      <c r="EO28" s="170" t="s">
        <v>150</v>
      </c>
      <c r="EP28" s="170">
        <v>5</v>
      </c>
      <c r="EQ28" s="170">
        <v>12.97</v>
      </c>
      <c r="ER28" s="170" t="e">
        <f>ROUNDDOWN(EQ28*(#REF!+1),2)</f>
        <v>#REF!</v>
      </c>
      <c r="ES28" s="170" t="e">
        <f>EP28*ER28</f>
        <v>#REF!</v>
      </c>
      <c r="ET28" s="170" t="s">
        <v>148</v>
      </c>
      <c r="EU28" s="170">
        <v>12376</v>
      </c>
      <c r="EV28" s="170" t="s">
        <v>149</v>
      </c>
      <c r="EW28" s="170" t="s">
        <v>150</v>
      </c>
      <c r="EX28" s="170">
        <v>5</v>
      </c>
      <c r="EY28" s="170">
        <v>12.97</v>
      </c>
      <c r="EZ28" s="170" t="e">
        <f>ROUNDDOWN(EY28*(#REF!+1),2)</f>
        <v>#REF!</v>
      </c>
      <c r="FA28" s="170" t="e">
        <f>EX28*EZ28</f>
        <v>#REF!</v>
      </c>
      <c r="FB28" s="170" t="s">
        <v>148</v>
      </c>
      <c r="FC28" s="170">
        <v>12376</v>
      </c>
      <c r="FD28" s="170" t="s">
        <v>149</v>
      </c>
      <c r="FE28" s="170" t="s">
        <v>150</v>
      </c>
      <c r="FF28" s="170">
        <v>5</v>
      </c>
      <c r="FG28" s="170">
        <v>12.97</v>
      </c>
      <c r="FH28" s="170" t="e">
        <f>ROUNDDOWN(FG28*(#REF!+1),2)</f>
        <v>#REF!</v>
      </c>
      <c r="FI28" s="170" t="e">
        <f>FF28*FH28</f>
        <v>#REF!</v>
      </c>
      <c r="FJ28" s="170" t="s">
        <v>148</v>
      </c>
      <c r="FK28" s="170">
        <v>12376</v>
      </c>
      <c r="FL28" s="170" t="s">
        <v>149</v>
      </c>
      <c r="FM28" s="170" t="s">
        <v>150</v>
      </c>
      <c r="FN28" s="170">
        <v>5</v>
      </c>
      <c r="FO28" s="170">
        <v>12.97</v>
      </c>
      <c r="FP28" s="170" t="e">
        <f>ROUNDDOWN(FO28*(#REF!+1),2)</f>
        <v>#REF!</v>
      </c>
      <c r="FQ28" s="170" t="e">
        <f>FN28*FP28</f>
        <v>#REF!</v>
      </c>
      <c r="FR28" s="170" t="s">
        <v>148</v>
      </c>
      <c r="FS28" s="170">
        <v>12376</v>
      </c>
      <c r="FT28" s="170" t="s">
        <v>149</v>
      </c>
      <c r="FU28" s="170" t="s">
        <v>150</v>
      </c>
      <c r="FV28" s="170">
        <v>5</v>
      </c>
      <c r="FW28" s="170">
        <v>12.97</v>
      </c>
      <c r="FX28" s="170" t="e">
        <f>ROUNDDOWN(FW28*(#REF!+1),2)</f>
        <v>#REF!</v>
      </c>
      <c r="FY28" s="170" t="e">
        <f>FV28*FX28</f>
        <v>#REF!</v>
      </c>
      <c r="FZ28" s="170" t="s">
        <v>148</v>
      </c>
      <c r="GA28" s="170">
        <v>12376</v>
      </c>
      <c r="GB28" s="170" t="s">
        <v>149</v>
      </c>
      <c r="GC28" s="170" t="s">
        <v>150</v>
      </c>
      <c r="GD28" s="170">
        <v>5</v>
      </c>
      <c r="GE28" s="170">
        <v>12.97</v>
      </c>
      <c r="GF28" s="170" t="e">
        <f>ROUNDDOWN(GE28*(#REF!+1),2)</f>
        <v>#REF!</v>
      </c>
      <c r="GG28" s="170" t="e">
        <f>GD28*GF28</f>
        <v>#REF!</v>
      </c>
      <c r="GH28" s="170" t="s">
        <v>148</v>
      </c>
      <c r="GI28" s="170">
        <v>12376</v>
      </c>
      <c r="GJ28" s="170" t="s">
        <v>149</v>
      </c>
      <c r="GK28" s="170" t="s">
        <v>150</v>
      </c>
      <c r="GL28" s="170">
        <v>5</v>
      </c>
      <c r="GM28" s="170">
        <v>12.97</v>
      </c>
      <c r="GN28" s="170" t="e">
        <f>ROUNDDOWN(GM28*(#REF!+1),2)</f>
        <v>#REF!</v>
      </c>
      <c r="GO28" s="170" t="e">
        <f>GL28*GN28</f>
        <v>#REF!</v>
      </c>
      <c r="GP28" s="170" t="s">
        <v>148</v>
      </c>
      <c r="GQ28" s="170">
        <v>12376</v>
      </c>
      <c r="GR28" s="170" t="s">
        <v>149</v>
      </c>
      <c r="GS28" s="170" t="s">
        <v>150</v>
      </c>
      <c r="GT28" s="170">
        <v>5</v>
      </c>
      <c r="GU28" s="170">
        <v>12.97</v>
      </c>
      <c r="GV28" s="170" t="e">
        <f>ROUNDDOWN(GU28*(#REF!+1),2)</f>
        <v>#REF!</v>
      </c>
      <c r="GW28" s="170" t="e">
        <f>GT28*GV28</f>
        <v>#REF!</v>
      </c>
      <c r="GX28" s="170" t="s">
        <v>148</v>
      </c>
      <c r="GY28" s="170">
        <v>12376</v>
      </c>
      <c r="GZ28" s="170" t="s">
        <v>149</v>
      </c>
      <c r="HA28" s="170" t="s">
        <v>150</v>
      </c>
      <c r="HB28" s="170">
        <v>5</v>
      </c>
      <c r="HC28" s="170">
        <v>12.97</v>
      </c>
      <c r="HD28" s="170" t="e">
        <f>ROUNDDOWN(HC28*(#REF!+1),2)</f>
        <v>#REF!</v>
      </c>
      <c r="HE28" s="170" t="e">
        <f>HB28*HD28</f>
        <v>#REF!</v>
      </c>
      <c r="HF28" s="170" t="s">
        <v>148</v>
      </c>
      <c r="HG28" s="170">
        <v>12376</v>
      </c>
      <c r="HH28" s="170" t="s">
        <v>149</v>
      </c>
      <c r="HI28" s="170" t="s">
        <v>150</v>
      </c>
      <c r="HJ28" s="170">
        <v>5</v>
      </c>
      <c r="HK28" s="170">
        <v>12.97</v>
      </c>
      <c r="HL28" s="170" t="e">
        <f>ROUNDDOWN(HK28*(#REF!+1),2)</f>
        <v>#REF!</v>
      </c>
      <c r="HM28" s="170" t="e">
        <f>HJ28*HL28</f>
        <v>#REF!</v>
      </c>
      <c r="HN28" s="170" t="s">
        <v>148</v>
      </c>
      <c r="HO28" s="170">
        <v>12376</v>
      </c>
      <c r="HP28" s="170" t="s">
        <v>149</v>
      </c>
      <c r="HQ28" s="170" t="s">
        <v>150</v>
      </c>
      <c r="HR28" s="170">
        <v>5</v>
      </c>
      <c r="HS28" s="170">
        <v>12.97</v>
      </c>
      <c r="HT28" s="170" t="e">
        <f>ROUNDDOWN(HS28*(#REF!+1),2)</f>
        <v>#REF!</v>
      </c>
      <c r="HU28" s="170" t="e">
        <f>HR28*HT28</f>
        <v>#REF!</v>
      </c>
      <c r="HV28" s="170" t="s">
        <v>148</v>
      </c>
      <c r="HW28" s="170">
        <v>12376</v>
      </c>
      <c r="HX28" s="170" t="s">
        <v>149</v>
      </c>
      <c r="HY28" s="170" t="s">
        <v>150</v>
      </c>
      <c r="HZ28" s="170">
        <v>5</v>
      </c>
      <c r="IA28" s="170">
        <v>12.97</v>
      </c>
      <c r="IB28" s="170" t="e">
        <f>ROUNDDOWN(IA28*(#REF!+1),2)</f>
        <v>#REF!</v>
      </c>
      <c r="IC28" s="170" t="e">
        <f>HZ28*IB28</f>
        <v>#REF!</v>
      </c>
      <c r="ID28" s="170" t="s">
        <v>148</v>
      </c>
      <c r="IE28" s="170">
        <v>12376</v>
      </c>
      <c r="IF28" s="170" t="s">
        <v>149</v>
      </c>
      <c r="IG28" s="170" t="s">
        <v>150</v>
      </c>
      <c r="IH28" s="170">
        <v>5</v>
      </c>
      <c r="II28" s="170">
        <v>12.97</v>
      </c>
      <c r="IJ28" s="170" t="e">
        <f>ROUNDDOWN(II28*(#REF!+1),2)</f>
        <v>#REF!</v>
      </c>
      <c r="IK28" s="170" t="e">
        <f>IH28*IJ28</f>
        <v>#REF!</v>
      </c>
      <c r="IL28" s="170" t="s">
        <v>148</v>
      </c>
      <c r="IM28" s="170">
        <v>12376</v>
      </c>
      <c r="IN28" s="170" t="s">
        <v>149</v>
      </c>
      <c r="IO28" s="170" t="s">
        <v>150</v>
      </c>
      <c r="IP28" s="170">
        <v>5</v>
      </c>
      <c r="IQ28" s="170">
        <v>12.97</v>
      </c>
      <c r="IR28" s="170" t="e">
        <f>ROUNDDOWN(IQ28*(#REF!+1),2)</f>
        <v>#REF!</v>
      </c>
      <c r="IS28" s="170" t="e">
        <f>IP28*IR28</f>
        <v>#REF!</v>
      </c>
      <c r="IT28" s="170" t="s">
        <v>148</v>
      </c>
      <c r="IU28" s="170">
        <v>12376</v>
      </c>
      <c r="IV28" s="170" t="s">
        <v>149</v>
      </c>
      <c r="IW28" s="170" t="s">
        <v>150</v>
      </c>
      <c r="IX28" s="170">
        <v>5</v>
      </c>
      <c r="IY28" s="170">
        <v>12.97</v>
      </c>
      <c r="IZ28" s="170" t="e">
        <f>ROUNDDOWN(IY28*(#REF!+1),2)</f>
        <v>#REF!</v>
      </c>
      <c r="JA28" s="170" t="e">
        <f>IX28*IZ28</f>
        <v>#REF!</v>
      </c>
      <c r="JB28" s="170" t="s">
        <v>148</v>
      </c>
      <c r="JC28" s="170">
        <v>12376</v>
      </c>
      <c r="JD28" s="170" t="s">
        <v>149</v>
      </c>
      <c r="JE28" s="170" t="s">
        <v>150</v>
      </c>
      <c r="JF28" s="170">
        <v>5</v>
      </c>
      <c r="JG28" s="170">
        <v>12.97</v>
      </c>
      <c r="JH28" s="170" t="e">
        <f>ROUNDDOWN(JG28*(#REF!+1),2)</f>
        <v>#REF!</v>
      </c>
      <c r="JI28" s="170" t="e">
        <f>JF28*JH28</f>
        <v>#REF!</v>
      </c>
      <c r="JJ28" s="170" t="s">
        <v>148</v>
      </c>
      <c r="JK28" s="170">
        <v>12376</v>
      </c>
      <c r="JL28" s="170" t="s">
        <v>149</v>
      </c>
      <c r="JM28" s="170" t="s">
        <v>150</v>
      </c>
      <c r="JN28" s="170">
        <v>5</v>
      </c>
      <c r="JO28" s="170">
        <v>12.97</v>
      </c>
      <c r="JP28" s="170" t="e">
        <f>ROUNDDOWN(JO28*(#REF!+1),2)</f>
        <v>#REF!</v>
      </c>
      <c r="JQ28" s="170" t="e">
        <f>JN28*JP28</f>
        <v>#REF!</v>
      </c>
      <c r="JR28" s="170" t="s">
        <v>148</v>
      </c>
      <c r="JS28" s="170">
        <v>12376</v>
      </c>
      <c r="JT28" s="170" t="s">
        <v>149</v>
      </c>
      <c r="JU28" s="170" t="s">
        <v>150</v>
      </c>
      <c r="JV28" s="170">
        <v>5</v>
      </c>
      <c r="JW28" s="170">
        <v>12.97</v>
      </c>
      <c r="JX28" s="170" t="e">
        <f>ROUNDDOWN(JW28*(#REF!+1),2)</f>
        <v>#REF!</v>
      </c>
      <c r="JY28" s="170" t="e">
        <f>JV28*JX28</f>
        <v>#REF!</v>
      </c>
      <c r="JZ28" s="170" t="s">
        <v>148</v>
      </c>
      <c r="KA28" s="170">
        <v>12376</v>
      </c>
      <c r="KB28" s="170" t="s">
        <v>149</v>
      </c>
      <c r="KC28" s="170" t="s">
        <v>150</v>
      </c>
      <c r="KD28" s="170">
        <v>5</v>
      </c>
      <c r="KE28" s="170">
        <v>12.97</v>
      </c>
      <c r="KF28" s="170" t="e">
        <f>ROUNDDOWN(KE28*(#REF!+1),2)</f>
        <v>#REF!</v>
      </c>
      <c r="KG28" s="170" t="e">
        <f>KD28*KF28</f>
        <v>#REF!</v>
      </c>
      <c r="KH28" s="170" t="s">
        <v>148</v>
      </c>
      <c r="KI28" s="170">
        <v>12376</v>
      </c>
      <c r="KJ28" s="170" t="s">
        <v>149</v>
      </c>
      <c r="KK28" s="170" t="s">
        <v>150</v>
      </c>
      <c r="KL28" s="170">
        <v>5</v>
      </c>
      <c r="KM28" s="170">
        <v>12.97</v>
      </c>
      <c r="KN28" s="170" t="e">
        <f>ROUNDDOWN(KM28*(#REF!+1),2)</f>
        <v>#REF!</v>
      </c>
      <c r="KO28" s="170" t="e">
        <f>KL28*KN28</f>
        <v>#REF!</v>
      </c>
      <c r="KP28" s="170" t="s">
        <v>148</v>
      </c>
      <c r="KQ28" s="170">
        <v>12376</v>
      </c>
      <c r="KR28" s="170" t="s">
        <v>149</v>
      </c>
      <c r="KS28" s="170" t="s">
        <v>150</v>
      </c>
      <c r="KT28" s="170">
        <v>5</v>
      </c>
      <c r="KU28" s="170">
        <v>12.97</v>
      </c>
      <c r="KV28" s="170" t="e">
        <f>ROUNDDOWN(KU28*(#REF!+1),2)</f>
        <v>#REF!</v>
      </c>
      <c r="KW28" s="170" t="e">
        <f>KT28*KV28</f>
        <v>#REF!</v>
      </c>
      <c r="KX28" s="170" t="s">
        <v>148</v>
      </c>
      <c r="KY28" s="170">
        <v>12376</v>
      </c>
      <c r="KZ28" s="170" t="s">
        <v>149</v>
      </c>
      <c r="LA28" s="170" t="s">
        <v>150</v>
      </c>
      <c r="LB28" s="170">
        <v>5</v>
      </c>
      <c r="LC28" s="170">
        <v>12.97</v>
      </c>
      <c r="LD28" s="170" t="e">
        <f>ROUNDDOWN(LC28*(#REF!+1),2)</f>
        <v>#REF!</v>
      </c>
      <c r="LE28" s="170" t="e">
        <f>LB28*LD28</f>
        <v>#REF!</v>
      </c>
      <c r="LF28" s="170" t="s">
        <v>148</v>
      </c>
      <c r="LG28" s="170">
        <v>12376</v>
      </c>
      <c r="LH28" s="170" t="s">
        <v>149</v>
      </c>
      <c r="LI28" s="170" t="s">
        <v>150</v>
      </c>
      <c r="LJ28" s="170">
        <v>5</v>
      </c>
      <c r="LK28" s="170">
        <v>12.97</v>
      </c>
      <c r="LL28" s="170" t="e">
        <f>ROUNDDOWN(LK28*(#REF!+1),2)</f>
        <v>#REF!</v>
      </c>
      <c r="LM28" s="170" t="e">
        <f>LJ28*LL28</f>
        <v>#REF!</v>
      </c>
      <c r="LN28" s="170" t="s">
        <v>148</v>
      </c>
      <c r="LO28" s="170">
        <v>12376</v>
      </c>
      <c r="LP28" s="170" t="s">
        <v>149</v>
      </c>
      <c r="LQ28" s="170" t="s">
        <v>150</v>
      </c>
      <c r="LR28" s="170">
        <v>5</v>
      </c>
      <c r="LS28" s="170">
        <v>12.97</v>
      </c>
      <c r="LT28" s="170" t="e">
        <f>ROUNDDOWN(LS28*(#REF!+1),2)</f>
        <v>#REF!</v>
      </c>
      <c r="LU28" s="170" t="e">
        <f>LR28*LT28</f>
        <v>#REF!</v>
      </c>
      <c r="LV28" s="170" t="s">
        <v>148</v>
      </c>
      <c r="LW28" s="170">
        <v>12376</v>
      </c>
      <c r="LX28" s="170" t="s">
        <v>149</v>
      </c>
      <c r="LY28" s="170" t="s">
        <v>150</v>
      </c>
      <c r="LZ28" s="170">
        <v>5</v>
      </c>
      <c r="MA28" s="170">
        <v>12.97</v>
      </c>
      <c r="MB28" s="170" t="e">
        <f>ROUNDDOWN(MA28*(#REF!+1),2)</f>
        <v>#REF!</v>
      </c>
      <c r="MC28" s="170" t="e">
        <f>LZ28*MB28</f>
        <v>#REF!</v>
      </c>
      <c r="MD28" s="170" t="s">
        <v>148</v>
      </c>
      <c r="ME28" s="170">
        <v>12376</v>
      </c>
      <c r="MF28" s="170" t="s">
        <v>149</v>
      </c>
      <c r="MG28" s="170" t="s">
        <v>150</v>
      </c>
      <c r="MH28" s="170">
        <v>5</v>
      </c>
      <c r="MI28" s="170">
        <v>12.97</v>
      </c>
      <c r="MJ28" s="170" t="e">
        <f>ROUNDDOWN(MI28*(#REF!+1),2)</f>
        <v>#REF!</v>
      </c>
      <c r="MK28" s="170" t="e">
        <f>MH28*MJ28</f>
        <v>#REF!</v>
      </c>
      <c r="ML28" s="170" t="s">
        <v>148</v>
      </c>
      <c r="MM28" s="170">
        <v>12376</v>
      </c>
      <c r="MN28" s="170" t="s">
        <v>149</v>
      </c>
      <c r="MO28" s="170" t="s">
        <v>150</v>
      </c>
      <c r="MP28" s="170">
        <v>5</v>
      </c>
      <c r="MQ28" s="170">
        <v>12.97</v>
      </c>
      <c r="MR28" s="170" t="e">
        <f>ROUNDDOWN(MQ28*(#REF!+1),2)</f>
        <v>#REF!</v>
      </c>
      <c r="MS28" s="170" t="e">
        <f>MP28*MR28</f>
        <v>#REF!</v>
      </c>
      <c r="MT28" s="170" t="s">
        <v>148</v>
      </c>
      <c r="MU28" s="170">
        <v>12376</v>
      </c>
      <c r="MV28" s="170" t="s">
        <v>149</v>
      </c>
      <c r="MW28" s="170" t="s">
        <v>150</v>
      </c>
      <c r="MX28" s="170">
        <v>5</v>
      </c>
      <c r="MY28" s="170">
        <v>12.97</v>
      </c>
      <c r="MZ28" s="170" t="e">
        <f>ROUNDDOWN(MY28*(#REF!+1),2)</f>
        <v>#REF!</v>
      </c>
      <c r="NA28" s="170" t="e">
        <f>MX28*MZ28</f>
        <v>#REF!</v>
      </c>
      <c r="NB28" s="170" t="s">
        <v>148</v>
      </c>
      <c r="NC28" s="170">
        <v>12376</v>
      </c>
      <c r="ND28" s="170" t="s">
        <v>149</v>
      </c>
      <c r="NE28" s="170" t="s">
        <v>150</v>
      </c>
      <c r="NF28" s="170">
        <v>5</v>
      </c>
      <c r="NG28" s="170">
        <v>12.97</v>
      </c>
      <c r="NH28" s="170" t="e">
        <f>ROUNDDOWN(NG28*(#REF!+1),2)</f>
        <v>#REF!</v>
      </c>
      <c r="NI28" s="170" t="e">
        <f>NF28*NH28</f>
        <v>#REF!</v>
      </c>
      <c r="NJ28" s="170" t="s">
        <v>148</v>
      </c>
      <c r="NK28" s="170">
        <v>12376</v>
      </c>
      <c r="NL28" s="170" t="s">
        <v>149</v>
      </c>
      <c r="NM28" s="170" t="s">
        <v>150</v>
      </c>
      <c r="NN28" s="170">
        <v>5</v>
      </c>
      <c r="NO28" s="170">
        <v>12.97</v>
      </c>
      <c r="NP28" s="170" t="e">
        <f>ROUNDDOWN(NO28*(#REF!+1),2)</f>
        <v>#REF!</v>
      </c>
      <c r="NQ28" s="170" t="e">
        <f>NN28*NP28</f>
        <v>#REF!</v>
      </c>
      <c r="NR28" s="170" t="s">
        <v>148</v>
      </c>
      <c r="NS28" s="170">
        <v>12376</v>
      </c>
      <c r="NT28" s="170" t="s">
        <v>149</v>
      </c>
      <c r="NU28" s="170" t="s">
        <v>150</v>
      </c>
      <c r="NV28" s="170">
        <v>5</v>
      </c>
      <c r="NW28" s="170">
        <v>12.97</v>
      </c>
      <c r="NX28" s="170" t="e">
        <f>ROUNDDOWN(NW28*(#REF!+1),2)</f>
        <v>#REF!</v>
      </c>
      <c r="NY28" s="170" t="e">
        <f>NV28*NX28</f>
        <v>#REF!</v>
      </c>
      <c r="NZ28" s="170" t="s">
        <v>148</v>
      </c>
      <c r="OA28" s="170">
        <v>12376</v>
      </c>
      <c r="OB28" s="170" t="s">
        <v>149</v>
      </c>
      <c r="OC28" s="170" t="s">
        <v>150</v>
      </c>
      <c r="OD28" s="170">
        <v>5</v>
      </c>
      <c r="OE28" s="170">
        <v>12.97</v>
      </c>
      <c r="OF28" s="170" t="e">
        <f>ROUNDDOWN(OE28*(#REF!+1),2)</f>
        <v>#REF!</v>
      </c>
      <c r="OG28" s="170" t="e">
        <f>OD28*OF28</f>
        <v>#REF!</v>
      </c>
      <c r="OH28" s="170" t="s">
        <v>148</v>
      </c>
      <c r="OI28" s="170">
        <v>12376</v>
      </c>
      <c r="OJ28" s="170" t="s">
        <v>149</v>
      </c>
      <c r="OK28" s="170" t="s">
        <v>150</v>
      </c>
      <c r="OL28" s="170">
        <v>5</v>
      </c>
      <c r="OM28" s="170">
        <v>12.97</v>
      </c>
      <c r="ON28" s="170" t="e">
        <f>ROUNDDOWN(OM28*(#REF!+1),2)</f>
        <v>#REF!</v>
      </c>
      <c r="OO28" s="170" t="e">
        <f>OL28*ON28</f>
        <v>#REF!</v>
      </c>
      <c r="OP28" s="170" t="s">
        <v>148</v>
      </c>
      <c r="OQ28" s="170">
        <v>12376</v>
      </c>
      <c r="OR28" s="170" t="s">
        <v>149</v>
      </c>
      <c r="OS28" s="170" t="s">
        <v>150</v>
      </c>
      <c r="OT28" s="170">
        <v>5</v>
      </c>
      <c r="OU28" s="170">
        <v>12.97</v>
      </c>
      <c r="OV28" s="170" t="e">
        <f>ROUNDDOWN(OU28*(#REF!+1),2)</f>
        <v>#REF!</v>
      </c>
      <c r="OW28" s="170" t="e">
        <f>OT28*OV28</f>
        <v>#REF!</v>
      </c>
      <c r="OX28" s="170" t="s">
        <v>148</v>
      </c>
      <c r="OY28" s="170">
        <v>12376</v>
      </c>
      <c r="OZ28" s="170" t="s">
        <v>149</v>
      </c>
      <c r="PA28" s="170" t="s">
        <v>150</v>
      </c>
      <c r="PB28" s="170">
        <v>5</v>
      </c>
      <c r="PC28" s="170">
        <v>12.97</v>
      </c>
      <c r="PD28" s="170" t="e">
        <f>ROUNDDOWN(PC28*(#REF!+1),2)</f>
        <v>#REF!</v>
      </c>
      <c r="PE28" s="170" t="e">
        <f>PB28*PD28</f>
        <v>#REF!</v>
      </c>
      <c r="PF28" s="170" t="s">
        <v>148</v>
      </c>
      <c r="PG28" s="170">
        <v>12376</v>
      </c>
      <c r="PH28" s="170" t="s">
        <v>149</v>
      </c>
      <c r="PI28" s="170" t="s">
        <v>150</v>
      </c>
      <c r="PJ28" s="170">
        <v>5</v>
      </c>
      <c r="PK28" s="170">
        <v>12.97</v>
      </c>
      <c r="PL28" s="170" t="e">
        <f>ROUNDDOWN(PK28*(#REF!+1),2)</f>
        <v>#REF!</v>
      </c>
      <c r="PM28" s="170" t="e">
        <f>PJ28*PL28</f>
        <v>#REF!</v>
      </c>
      <c r="PN28" s="170" t="s">
        <v>148</v>
      </c>
      <c r="PO28" s="170">
        <v>12376</v>
      </c>
      <c r="PP28" s="170" t="s">
        <v>149</v>
      </c>
      <c r="PQ28" s="170" t="s">
        <v>150</v>
      </c>
      <c r="PR28" s="170">
        <v>5</v>
      </c>
      <c r="PS28" s="170">
        <v>12.97</v>
      </c>
      <c r="PT28" s="170" t="e">
        <f>ROUNDDOWN(PS28*(#REF!+1),2)</f>
        <v>#REF!</v>
      </c>
      <c r="PU28" s="170" t="e">
        <f>PR28*PT28</f>
        <v>#REF!</v>
      </c>
      <c r="PV28" s="170" t="s">
        <v>148</v>
      </c>
      <c r="PW28" s="170">
        <v>12376</v>
      </c>
      <c r="PX28" s="170" t="s">
        <v>149</v>
      </c>
      <c r="PY28" s="170" t="s">
        <v>150</v>
      </c>
      <c r="PZ28" s="170">
        <v>5</v>
      </c>
      <c r="QA28" s="170">
        <v>12.97</v>
      </c>
      <c r="QB28" s="170" t="e">
        <f>ROUNDDOWN(QA28*(#REF!+1),2)</f>
        <v>#REF!</v>
      </c>
      <c r="QC28" s="170" t="e">
        <f>PZ28*QB28</f>
        <v>#REF!</v>
      </c>
      <c r="QD28" s="170" t="s">
        <v>148</v>
      </c>
      <c r="QE28" s="170">
        <v>12376</v>
      </c>
      <c r="QF28" s="170" t="s">
        <v>149</v>
      </c>
      <c r="QG28" s="170" t="s">
        <v>150</v>
      </c>
      <c r="QH28" s="170">
        <v>5</v>
      </c>
      <c r="QI28" s="170">
        <v>12.97</v>
      </c>
      <c r="QJ28" s="170" t="e">
        <f>ROUNDDOWN(QI28*(#REF!+1),2)</f>
        <v>#REF!</v>
      </c>
      <c r="QK28" s="170" t="e">
        <f>QH28*QJ28</f>
        <v>#REF!</v>
      </c>
      <c r="QL28" s="170" t="s">
        <v>148</v>
      </c>
      <c r="QM28" s="170">
        <v>12376</v>
      </c>
      <c r="QN28" s="170" t="s">
        <v>149</v>
      </c>
      <c r="QO28" s="170" t="s">
        <v>150</v>
      </c>
      <c r="QP28" s="170">
        <v>5</v>
      </c>
      <c r="QQ28" s="170">
        <v>12.97</v>
      </c>
      <c r="QR28" s="170" t="e">
        <f>ROUNDDOWN(QQ28*(#REF!+1),2)</f>
        <v>#REF!</v>
      </c>
      <c r="QS28" s="170" t="e">
        <f>QP28*QR28</f>
        <v>#REF!</v>
      </c>
      <c r="QT28" s="170" t="s">
        <v>148</v>
      </c>
      <c r="QU28" s="170">
        <v>12376</v>
      </c>
      <c r="QV28" s="170" t="s">
        <v>149</v>
      </c>
      <c r="QW28" s="170" t="s">
        <v>150</v>
      </c>
      <c r="QX28" s="170">
        <v>5</v>
      </c>
      <c r="QY28" s="170">
        <v>12.97</v>
      </c>
      <c r="QZ28" s="170" t="e">
        <f>ROUNDDOWN(QY28*(#REF!+1),2)</f>
        <v>#REF!</v>
      </c>
      <c r="RA28" s="170" t="e">
        <f>QX28*QZ28</f>
        <v>#REF!</v>
      </c>
      <c r="RB28" s="170" t="s">
        <v>148</v>
      </c>
      <c r="RC28" s="170">
        <v>12376</v>
      </c>
      <c r="RD28" s="170" t="s">
        <v>149</v>
      </c>
      <c r="RE28" s="170" t="s">
        <v>150</v>
      </c>
      <c r="RF28" s="170">
        <v>5</v>
      </c>
      <c r="RG28" s="170">
        <v>12.97</v>
      </c>
      <c r="RH28" s="170" t="e">
        <f>ROUNDDOWN(RG28*(#REF!+1),2)</f>
        <v>#REF!</v>
      </c>
      <c r="RI28" s="170" t="e">
        <f>RF28*RH28</f>
        <v>#REF!</v>
      </c>
      <c r="RJ28" s="170" t="s">
        <v>148</v>
      </c>
      <c r="RK28" s="170">
        <v>12376</v>
      </c>
      <c r="RL28" s="170" t="s">
        <v>149</v>
      </c>
      <c r="RM28" s="170" t="s">
        <v>150</v>
      </c>
      <c r="RN28" s="170">
        <v>5</v>
      </c>
      <c r="RO28" s="170">
        <v>12.97</v>
      </c>
      <c r="RP28" s="170" t="e">
        <f>ROUNDDOWN(RO28*(#REF!+1),2)</f>
        <v>#REF!</v>
      </c>
      <c r="RQ28" s="170" t="e">
        <f>RN28*RP28</f>
        <v>#REF!</v>
      </c>
      <c r="RR28" s="170" t="s">
        <v>148</v>
      </c>
      <c r="RS28" s="170">
        <v>12376</v>
      </c>
      <c r="RT28" s="170" t="s">
        <v>149</v>
      </c>
      <c r="RU28" s="170" t="s">
        <v>150</v>
      </c>
      <c r="RV28" s="170">
        <v>5</v>
      </c>
      <c r="RW28" s="170">
        <v>12.97</v>
      </c>
      <c r="RX28" s="170" t="e">
        <f>ROUNDDOWN(RW28*(#REF!+1),2)</f>
        <v>#REF!</v>
      </c>
      <c r="RY28" s="170" t="e">
        <f>RV28*RX28</f>
        <v>#REF!</v>
      </c>
      <c r="RZ28" s="170" t="s">
        <v>148</v>
      </c>
      <c r="SA28" s="170">
        <v>12376</v>
      </c>
      <c r="SB28" s="170" t="s">
        <v>149</v>
      </c>
      <c r="SC28" s="170" t="s">
        <v>150</v>
      </c>
      <c r="SD28" s="170">
        <v>5</v>
      </c>
      <c r="SE28" s="170">
        <v>12.97</v>
      </c>
      <c r="SF28" s="170" t="e">
        <f>ROUNDDOWN(SE28*(#REF!+1),2)</f>
        <v>#REF!</v>
      </c>
      <c r="SG28" s="170" t="e">
        <f>SD28*SF28</f>
        <v>#REF!</v>
      </c>
      <c r="SH28" s="170" t="s">
        <v>148</v>
      </c>
      <c r="SI28" s="170">
        <v>12376</v>
      </c>
      <c r="SJ28" s="170" t="s">
        <v>149</v>
      </c>
      <c r="SK28" s="170" t="s">
        <v>150</v>
      </c>
      <c r="SL28" s="170">
        <v>5</v>
      </c>
      <c r="SM28" s="170">
        <v>12.97</v>
      </c>
      <c r="SN28" s="170" t="e">
        <f>ROUNDDOWN(SM28*(#REF!+1),2)</f>
        <v>#REF!</v>
      </c>
      <c r="SO28" s="170" t="e">
        <f>SL28*SN28</f>
        <v>#REF!</v>
      </c>
      <c r="SP28" s="170" t="s">
        <v>148</v>
      </c>
      <c r="SQ28" s="170">
        <v>12376</v>
      </c>
      <c r="SR28" s="170" t="s">
        <v>149</v>
      </c>
      <c r="SS28" s="170" t="s">
        <v>150</v>
      </c>
      <c r="ST28" s="170">
        <v>5</v>
      </c>
      <c r="SU28" s="170">
        <v>12.97</v>
      </c>
      <c r="SV28" s="170" t="e">
        <f>ROUNDDOWN(SU28*(#REF!+1),2)</f>
        <v>#REF!</v>
      </c>
      <c r="SW28" s="170" t="e">
        <f>ST28*SV28</f>
        <v>#REF!</v>
      </c>
      <c r="SX28" s="170" t="s">
        <v>148</v>
      </c>
      <c r="SY28" s="170">
        <v>12376</v>
      </c>
      <c r="SZ28" s="170" t="s">
        <v>149</v>
      </c>
      <c r="TA28" s="170" t="s">
        <v>150</v>
      </c>
      <c r="TB28" s="170">
        <v>5</v>
      </c>
      <c r="TC28" s="170">
        <v>12.97</v>
      </c>
      <c r="TD28" s="170" t="e">
        <f>ROUNDDOWN(TC28*(#REF!+1),2)</f>
        <v>#REF!</v>
      </c>
      <c r="TE28" s="170" t="e">
        <f>TB28*TD28</f>
        <v>#REF!</v>
      </c>
      <c r="TF28" s="170" t="s">
        <v>148</v>
      </c>
      <c r="TG28" s="170">
        <v>12376</v>
      </c>
      <c r="TH28" s="170" t="s">
        <v>149</v>
      </c>
      <c r="TI28" s="170" t="s">
        <v>150</v>
      </c>
      <c r="TJ28" s="170">
        <v>5</v>
      </c>
      <c r="TK28" s="170">
        <v>12.97</v>
      </c>
      <c r="TL28" s="170" t="e">
        <f>ROUNDDOWN(TK28*(#REF!+1),2)</f>
        <v>#REF!</v>
      </c>
      <c r="TM28" s="170" t="e">
        <f>TJ28*TL28</f>
        <v>#REF!</v>
      </c>
      <c r="TN28" s="170" t="s">
        <v>148</v>
      </c>
      <c r="TO28" s="170">
        <v>12376</v>
      </c>
      <c r="TP28" s="170" t="s">
        <v>149</v>
      </c>
      <c r="TQ28" s="170" t="s">
        <v>150</v>
      </c>
      <c r="TR28" s="170">
        <v>5</v>
      </c>
      <c r="TS28" s="170">
        <v>12.97</v>
      </c>
      <c r="TT28" s="170" t="e">
        <f>ROUNDDOWN(TS28*(#REF!+1),2)</f>
        <v>#REF!</v>
      </c>
      <c r="TU28" s="170" t="e">
        <f>TR28*TT28</f>
        <v>#REF!</v>
      </c>
      <c r="TV28" s="170" t="s">
        <v>148</v>
      </c>
      <c r="TW28" s="170">
        <v>12376</v>
      </c>
      <c r="TX28" s="170" t="s">
        <v>149</v>
      </c>
      <c r="TY28" s="170" t="s">
        <v>150</v>
      </c>
      <c r="TZ28" s="170">
        <v>5</v>
      </c>
      <c r="UA28" s="170">
        <v>12.97</v>
      </c>
      <c r="UB28" s="170" t="e">
        <f>ROUNDDOWN(UA28*(#REF!+1),2)</f>
        <v>#REF!</v>
      </c>
      <c r="UC28" s="170" t="e">
        <f>TZ28*UB28</f>
        <v>#REF!</v>
      </c>
      <c r="UD28" s="170" t="s">
        <v>148</v>
      </c>
      <c r="UE28" s="170">
        <v>12376</v>
      </c>
      <c r="UF28" s="170" t="s">
        <v>149</v>
      </c>
      <c r="UG28" s="170" t="s">
        <v>150</v>
      </c>
      <c r="UH28" s="170">
        <v>5</v>
      </c>
      <c r="UI28" s="170">
        <v>12.97</v>
      </c>
      <c r="UJ28" s="170" t="e">
        <f>ROUNDDOWN(UI28*(#REF!+1),2)</f>
        <v>#REF!</v>
      </c>
      <c r="UK28" s="170" t="e">
        <f>UH28*UJ28</f>
        <v>#REF!</v>
      </c>
      <c r="UL28" s="170" t="s">
        <v>148</v>
      </c>
      <c r="UM28" s="170">
        <v>12376</v>
      </c>
      <c r="UN28" s="170" t="s">
        <v>149</v>
      </c>
      <c r="UO28" s="170" t="s">
        <v>150</v>
      </c>
      <c r="UP28" s="170">
        <v>5</v>
      </c>
      <c r="UQ28" s="170">
        <v>12.97</v>
      </c>
      <c r="UR28" s="170" t="e">
        <f>ROUNDDOWN(UQ28*(#REF!+1),2)</f>
        <v>#REF!</v>
      </c>
      <c r="US28" s="170" t="e">
        <f>UP28*UR28</f>
        <v>#REF!</v>
      </c>
      <c r="UT28" s="170" t="s">
        <v>148</v>
      </c>
      <c r="UU28" s="170">
        <v>12376</v>
      </c>
      <c r="UV28" s="170" t="s">
        <v>149</v>
      </c>
      <c r="UW28" s="170" t="s">
        <v>150</v>
      </c>
      <c r="UX28" s="170">
        <v>5</v>
      </c>
      <c r="UY28" s="170">
        <v>12.97</v>
      </c>
      <c r="UZ28" s="170" t="e">
        <f>ROUNDDOWN(UY28*(#REF!+1),2)</f>
        <v>#REF!</v>
      </c>
      <c r="VA28" s="170" t="e">
        <f>UX28*UZ28</f>
        <v>#REF!</v>
      </c>
      <c r="VB28" s="170" t="s">
        <v>148</v>
      </c>
      <c r="VC28" s="170">
        <v>12376</v>
      </c>
      <c r="VD28" s="170" t="s">
        <v>149</v>
      </c>
      <c r="VE28" s="170" t="s">
        <v>150</v>
      </c>
      <c r="VF28" s="170">
        <v>5</v>
      </c>
      <c r="VG28" s="170">
        <v>12.97</v>
      </c>
      <c r="VH28" s="170" t="e">
        <f>ROUNDDOWN(VG28*(#REF!+1),2)</f>
        <v>#REF!</v>
      </c>
      <c r="VI28" s="170" t="e">
        <f>VF28*VH28</f>
        <v>#REF!</v>
      </c>
      <c r="VJ28" s="170" t="s">
        <v>148</v>
      </c>
      <c r="VK28" s="170">
        <v>12376</v>
      </c>
      <c r="VL28" s="170" t="s">
        <v>149</v>
      </c>
      <c r="VM28" s="170" t="s">
        <v>150</v>
      </c>
      <c r="VN28" s="170">
        <v>5</v>
      </c>
      <c r="VO28" s="170">
        <v>12.97</v>
      </c>
      <c r="VP28" s="170" t="e">
        <f>ROUNDDOWN(VO28*(#REF!+1),2)</f>
        <v>#REF!</v>
      </c>
      <c r="VQ28" s="170" t="e">
        <f>VN28*VP28</f>
        <v>#REF!</v>
      </c>
      <c r="VR28" s="170" t="s">
        <v>148</v>
      </c>
      <c r="VS28" s="170">
        <v>12376</v>
      </c>
      <c r="VT28" s="170" t="s">
        <v>149</v>
      </c>
      <c r="VU28" s="170" t="s">
        <v>150</v>
      </c>
      <c r="VV28" s="170">
        <v>5</v>
      </c>
      <c r="VW28" s="170">
        <v>12.97</v>
      </c>
      <c r="VX28" s="170" t="e">
        <f>ROUNDDOWN(VW28*(#REF!+1),2)</f>
        <v>#REF!</v>
      </c>
      <c r="VY28" s="170" t="e">
        <f>VV28*VX28</f>
        <v>#REF!</v>
      </c>
      <c r="VZ28" s="170" t="s">
        <v>148</v>
      </c>
      <c r="WA28" s="170">
        <v>12376</v>
      </c>
      <c r="WB28" s="170" t="s">
        <v>149</v>
      </c>
      <c r="WC28" s="170" t="s">
        <v>150</v>
      </c>
      <c r="WD28" s="170">
        <v>5</v>
      </c>
      <c r="WE28" s="170">
        <v>12.97</v>
      </c>
      <c r="WF28" s="170" t="e">
        <f>ROUNDDOWN(WE28*(#REF!+1),2)</f>
        <v>#REF!</v>
      </c>
      <c r="WG28" s="170" t="e">
        <f>WD28*WF28</f>
        <v>#REF!</v>
      </c>
      <c r="WH28" s="170" t="s">
        <v>148</v>
      </c>
      <c r="WI28" s="170">
        <v>12376</v>
      </c>
      <c r="WJ28" s="170" t="s">
        <v>149</v>
      </c>
      <c r="WK28" s="170" t="s">
        <v>150</v>
      </c>
      <c r="WL28" s="170">
        <v>5</v>
      </c>
      <c r="WM28" s="170">
        <v>12.97</v>
      </c>
      <c r="WN28" s="170" t="e">
        <f>ROUNDDOWN(WM28*(#REF!+1),2)</f>
        <v>#REF!</v>
      </c>
      <c r="WO28" s="170" t="e">
        <f>WL28*WN28</f>
        <v>#REF!</v>
      </c>
      <c r="WP28" s="170" t="s">
        <v>148</v>
      </c>
      <c r="WQ28" s="170">
        <v>12376</v>
      </c>
      <c r="WR28" s="170" t="s">
        <v>149</v>
      </c>
      <c r="WS28" s="170" t="s">
        <v>150</v>
      </c>
      <c r="WT28" s="170">
        <v>5</v>
      </c>
      <c r="WU28" s="170">
        <v>12.97</v>
      </c>
      <c r="WV28" s="170" t="e">
        <f>ROUNDDOWN(WU28*(#REF!+1),2)</f>
        <v>#REF!</v>
      </c>
      <c r="WW28" s="170" t="e">
        <f>WT28*WV28</f>
        <v>#REF!</v>
      </c>
      <c r="WX28" s="170" t="s">
        <v>148</v>
      </c>
      <c r="WY28" s="170">
        <v>12376</v>
      </c>
      <c r="WZ28" s="170" t="s">
        <v>149</v>
      </c>
      <c r="XA28" s="170" t="s">
        <v>150</v>
      </c>
      <c r="XB28" s="170">
        <v>5</v>
      </c>
      <c r="XC28" s="170">
        <v>12.97</v>
      </c>
      <c r="XD28" s="170" t="e">
        <f>ROUNDDOWN(XC28*(#REF!+1),2)</f>
        <v>#REF!</v>
      </c>
      <c r="XE28" s="170" t="e">
        <f>XB28*XD28</f>
        <v>#REF!</v>
      </c>
      <c r="XF28" s="170" t="s">
        <v>148</v>
      </c>
      <c r="XG28" s="170">
        <v>12376</v>
      </c>
      <c r="XH28" s="170" t="s">
        <v>149</v>
      </c>
      <c r="XI28" s="170" t="s">
        <v>150</v>
      </c>
      <c r="XJ28" s="170">
        <v>5</v>
      </c>
      <c r="XK28" s="170">
        <v>12.97</v>
      </c>
      <c r="XL28" s="170" t="e">
        <f>ROUNDDOWN(XK28*(#REF!+1),2)</f>
        <v>#REF!</v>
      </c>
      <c r="XM28" s="170" t="e">
        <f>XJ28*XL28</f>
        <v>#REF!</v>
      </c>
      <c r="XN28" s="170" t="s">
        <v>148</v>
      </c>
      <c r="XO28" s="170">
        <v>12376</v>
      </c>
      <c r="XP28" s="170" t="s">
        <v>149</v>
      </c>
      <c r="XQ28" s="170" t="s">
        <v>150</v>
      </c>
      <c r="XR28" s="170">
        <v>5</v>
      </c>
      <c r="XS28" s="170">
        <v>12.97</v>
      </c>
      <c r="XT28" s="170" t="e">
        <f>ROUNDDOWN(XS28*(#REF!+1),2)</f>
        <v>#REF!</v>
      </c>
      <c r="XU28" s="170" t="e">
        <f>XR28*XT28</f>
        <v>#REF!</v>
      </c>
      <c r="XV28" s="170" t="s">
        <v>148</v>
      </c>
      <c r="XW28" s="170">
        <v>12376</v>
      </c>
      <c r="XX28" s="170" t="s">
        <v>149</v>
      </c>
      <c r="XY28" s="170" t="s">
        <v>150</v>
      </c>
      <c r="XZ28" s="170">
        <v>5</v>
      </c>
      <c r="YA28" s="170">
        <v>12.97</v>
      </c>
      <c r="YB28" s="170" t="e">
        <f>ROUNDDOWN(YA28*(#REF!+1),2)</f>
        <v>#REF!</v>
      </c>
      <c r="YC28" s="170" t="e">
        <f>XZ28*YB28</f>
        <v>#REF!</v>
      </c>
      <c r="YD28" s="170" t="s">
        <v>148</v>
      </c>
      <c r="YE28" s="170">
        <v>12376</v>
      </c>
      <c r="YF28" s="170" t="s">
        <v>149</v>
      </c>
      <c r="YG28" s="170" t="s">
        <v>150</v>
      </c>
      <c r="YH28" s="170">
        <v>5</v>
      </c>
      <c r="YI28" s="170">
        <v>12.97</v>
      </c>
      <c r="YJ28" s="170" t="e">
        <f>ROUNDDOWN(YI28*(#REF!+1),2)</f>
        <v>#REF!</v>
      </c>
      <c r="YK28" s="170" t="e">
        <f>YH28*YJ28</f>
        <v>#REF!</v>
      </c>
      <c r="YL28" s="170" t="s">
        <v>148</v>
      </c>
      <c r="YM28" s="170">
        <v>12376</v>
      </c>
      <c r="YN28" s="170" t="s">
        <v>149</v>
      </c>
      <c r="YO28" s="170" t="s">
        <v>150</v>
      </c>
      <c r="YP28" s="170">
        <v>5</v>
      </c>
      <c r="YQ28" s="170">
        <v>12.97</v>
      </c>
      <c r="YR28" s="170" t="e">
        <f>ROUNDDOWN(YQ28*(#REF!+1),2)</f>
        <v>#REF!</v>
      </c>
      <c r="YS28" s="170" t="e">
        <f>YP28*YR28</f>
        <v>#REF!</v>
      </c>
      <c r="YT28" s="170" t="s">
        <v>148</v>
      </c>
      <c r="YU28" s="170">
        <v>12376</v>
      </c>
      <c r="YV28" s="170" t="s">
        <v>149</v>
      </c>
      <c r="YW28" s="170" t="s">
        <v>150</v>
      </c>
      <c r="YX28" s="170">
        <v>5</v>
      </c>
      <c r="YY28" s="170">
        <v>12.97</v>
      </c>
      <c r="YZ28" s="170" t="e">
        <f>ROUNDDOWN(YY28*(#REF!+1),2)</f>
        <v>#REF!</v>
      </c>
      <c r="ZA28" s="170" t="e">
        <f>YX28*YZ28</f>
        <v>#REF!</v>
      </c>
      <c r="ZB28" s="170" t="s">
        <v>148</v>
      </c>
      <c r="ZC28" s="170">
        <v>12376</v>
      </c>
      <c r="ZD28" s="170" t="s">
        <v>149</v>
      </c>
      <c r="ZE28" s="170" t="s">
        <v>150</v>
      </c>
      <c r="ZF28" s="170">
        <v>5</v>
      </c>
      <c r="ZG28" s="170">
        <v>12.97</v>
      </c>
      <c r="ZH28" s="170" t="e">
        <f>ROUNDDOWN(ZG28*(#REF!+1),2)</f>
        <v>#REF!</v>
      </c>
      <c r="ZI28" s="170" t="e">
        <f>ZF28*ZH28</f>
        <v>#REF!</v>
      </c>
      <c r="ZJ28" s="170" t="s">
        <v>148</v>
      </c>
      <c r="ZK28" s="170">
        <v>12376</v>
      </c>
      <c r="ZL28" s="170" t="s">
        <v>149</v>
      </c>
      <c r="ZM28" s="170" t="s">
        <v>150</v>
      </c>
      <c r="ZN28" s="170">
        <v>5</v>
      </c>
      <c r="ZO28" s="170">
        <v>12.97</v>
      </c>
      <c r="ZP28" s="170" t="e">
        <f>ROUNDDOWN(ZO28*(#REF!+1),2)</f>
        <v>#REF!</v>
      </c>
      <c r="ZQ28" s="170" t="e">
        <f>ZN28*ZP28</f>
        <v>#REF!</v>
      </c>
      <c r="ZR28" s="170" t="s">
        <v>148</v>
      </c>
      <c r="ZS28" s="170">
        <v>12376</v>
      </c>
      <c r="ZT28" s="170" t="s">
        <v>149</v>
      </c>
      <c r="ZU28" s="170" t="s">
        <v>150</v>
      </c>
      <c r="ZV28" s="170">
        <v>5</v>
      </c>
      <c r="ZW28" s="170">
        <v>12.97</v>
      </c>
      <c r="ZX28" s="170" t="e">
        <f>ROUNDDOWN(ZW28*(#REF!+1),2)</f>
        <v>#REF!</v>
      </c>
      <c r="ZY28" s="170" t="e">
        <f>ZV28*ZX28</f>
        <v>#REF!</v>
      </c>
      <c r="ZZ28" s="170" t="s">
        <v>148</v>
      </c>
      <c r="AAA28" s="170">
        <v>12376</v>
      </c>
      <c r="AAB28" s="170" t="s">
        <v>149</v>
      </c>
      <c r="AAC28" s="170" t="s">
        <v>150</v>
      </c>
      <c r="AAD28" s="170">
        <v>5</v>
      </c>
      <c r="AAE28" s="170">
        <v>12.97</v>
      </c>
      <c r="AAF28" s="170" t="e">
        <f>ROUNDDOWN(AAE28*(#REF!+1),2)</f>
        <v>#REF!</v>
      </c>
      <c r="AAG28" s="170" t="e">
        <f>AAD28*AAF28</f>
        <v>#REF!</v>
      </c>
      <c r="AAH28" s="170" t="s">
        <v>148</v>
      </c>
      <c r="AAI28" s="170">
        <v>12376</v>
      </c>
      <c r="AAJ28" s="170" t="s">
        <v>149</v>
      </c>
      <c r="AAK28" s="170" t="s">
        <v>150</v>
      </c>
      <c r="AAL28" s="170">
        <v>5</v>
      </c>
      <c r="AAM28" s="170">
        <v>12.97</v>
      </c>
      <c r="AAN28" s="170" t="e">
        <f>ROUNDDOWN(AAM28*(#REF!+1),2)</f>
        <v>#REF!</v>
      </c>
      <c r="AAO28" s="170" t="e">
        <f>AAL28*AAN28</f>
        <v>#REF!</v>
      </c>
      <c r="AAP28" s="170" t="s">
        <v>148</v>
      </c>
      <c r="AAQ28" s="170">
        <v>12376</v>
      </c>
      <c r="AAR28" s="170" t="s">
        <v>149</v>
      </c>
      <c r="AAS28" s="170" t="s">
        <v>150</v>
      </c>
      <c r="AAT28" s="170">
        <v>5</v>
      </c>
      <c r="AAU28" s="170">
        <v>12.97</v>
      </c>
      <c r="AAV28" s="170" t="e">
        <f>ROUNDDOWN(AAU28*(#REF!+1),2)</f>
        <v>#REF!</v>
      </c>
      <c r="AAW28" s="170" t="e">
        <f>AAT28*AAV28</f>
        <v>#REF!</v>
      </c>
      <c r="AAX28" s="170" t="s">
        <v>148</v>
      </c>
      <c r="AAY28" s="170">
        <v>12376</v>
      </c>
      <c r="AAZ28" s="170" t="s">
        <v>149</v>
      </c>
      <c r="ABA28" s="170" t="s">
        <v>150</v>
      </c>
      <c r="ABB28" s="170">
        <v>5</v>
      </c>
      <c r="ABC28" s="170">
        <v>12.97</v>
      </c>
      <c r="ABD28" s="170" t="e">
        <f>ROUNDDOWN(ABC28*(#REF!+1),2)</f>
        <v>#REF!</v>
      </c>
      <c r="ABE28" s="170" t="e">
        <f>ABB28*ABD28</f>
        <v>#REF!</v>
      </c>
      <c r="ABF28" s="170" t="s">
        <v>148</v>
      </c>
      <c r="ABG28" s="170">
        <v>12376</v>
      </c>
      <c r="ABH28" s="170" t="s">
        <v>149</v>
      </c>
      <c r="ABI28" s="170" t="s">
        <v>150</v>
      </c>
      <c r="ABJ28" s="170">
        <v>5</v>
      </c>
      <c r="ABK28" s="170">
        <v>12.97</v>
      </c>
      <c r="ABL28" s="170" t="e">
        <f>ROUNDDOWN(ABK28*(#REF!+1),2)</f>
        <v>#REF!</v>
      </c>
      <c r="ABM28" s="170" t="e">
        <f>ABJ28*ABL28</f>
        <v>#REF!</v>
      </c>
      <c r="ABN28" s="170" t="s">
        <v>148</v>
      </c>
      <c r="ABO28" s="170">
        <v>12376</v>
      </c>
      <c r="ABP28" s="170" t="s">
        <v>149</v>
      </c>
      <c r="ABQ28" s="170" t="s">
        <v>150</v>
      </c>
      <c r="ABR28" s="170">
        <v>5</v>
      </c>
      <c r="ABS28" s="170">
        <v>12.97</v>
      </c>
      <c r="ABT28" s="170" t="e">
        <f>ROUNDDOWN(ABS28*(#REF!+1),2)</f>
        <v>#REF!</v>
      </c>
      <c r="ABU28" s="170" t="e">
        <f>ABR28*ABT28</f>
        <v>#REF!</v>
      </c>
      <c r="ABV28" s="170" t="s">
        <v>148</v>
      </c>
      <c r="ABW28" s="170">
        <v>12376</v>
      </c>
      <c r="ABX28" s="170" t="s">
        <v>149</v>
      </c>
      <c r="ABY28" s="170" t="s">
        <v>150</v>
      </c>
      <c r="ABZ28" s="170">
        <v>5</v>
      </c>
      <c r="ACA28" s="170">
        <v>12.97</v>
      </c>
      <c r="ACB28" s="170" t="e">
        <f>ROUNDDOWN(ACA28*(#REF!+1),2)</f>
        <v>#REF!</v>
      </c>
      <c r="ACC28" s="170" t="e">
        <f>ABZ28*ACB28</f>
        <v>#REF!</v>
      </c>
      <c r="ACD28" s="170" t="s">
        <v>148</v>
      </c>
      <c r="ACE28" s="170">
        <v>12376</v>
      </c>
      <c r="ACF28" s="170" t="s">
        <v>149</v>
      </c>
      <c r="ACG28" s="170" t="s">
        <v>150</v>
      </c>
      <c r="ACH28" s="170">
        <v>5</v>
      </c>
      <c r="ACI28" s="170">
        <v>12.97</v>
      </c>
      <c r="ACJ28" s="170" t="e">
        <f>ROUNDDOWN(ACI28*(#REF!+1),2)</f>
        <v>#REF!</v>
      </c>
      <c r="ACK28" s="170" t="e">
        <f>ACH28*ACJ28</f>
        <v>#REF!</v>
      </c>
      <c r="ACL28" s="170" t="s">
        <v>148</v>
      </c>
      <c r="ACM28" s="170">
        <v>12376</v>
      </c>
      <c r="ACN28" s="170" t="s">
        <v>149</v>
      </c>
      <c r="ACO28" s="170" t="s">
        <v>150</v>
      </c>
      <c r="ACP28" s="170">
        <v>5</v>
      </c>
      <c r="ACQ28" s="170">
        <v>12.97</v>
      </c>
      <c r="ACR28" s="170" t="e">
        <f>ROUNDDOWN(ACQ28*(#REF!+1),2)</f>
        <v>#REF!</v>
      </c>
      <c r="ACS28" s="170" t="e">
        <f>ACP28*ACR28</f>
        <v>#REF!</v>
      </c>
      <c r="ACT28" s="170" t="s">
        <v>148</v>
      </c>
      <c r="ACU28" s="170">
        <v>12376</v>
      </c>
      <c r="ACV28" s="170" t="s">
        <v>149</v>
      </c>
      <c r="ACW28" s="170" t="s">
        <v>150</v>
      </c>
      <c r="ACX28" s="170">
        <v>5</v>
      </c>
      <c r="ACY28" s="170">
        <v>12.97</v>
      </c>
      <c r="ACZ28" s="170" t="e">
        <f>ROUNDDOWN(ACY28*(#REF!+1),2)</f>
        <v>#REF!</v>
      </c>
      <c r="ADA28" s="170" t="e">
        <f>ACX28*ACZ28</f>
        <v>#REF!</v>
      </c>
      <c r="ADB28" s="170" t="s">
        <v>148</v>
      </c>
      <c r="ADC28" s="170">
        <v>12376</v>
      </c>
      <c r="ADD28" s="170" t="s">
        <v>149</v>
      </c>
      <c r="ADE28" s="170" t="s">
        <v>150</v>
      </c>
      <c r="ADF28" s="170">
        <v>5</v>
      </c>
      <c r="ADG28" s="170">
        <v>12.97</v>
      </c>
      <c r="ADH28" s="170" t="e">
        <f>ROUNDDOWN(ADG28*(#REF!+1),2)</f>
        <v>#REF!</v>
      </c>
      <c r="ADI28" s="170" t="e">
        <f>ADF28*ADH28</f>
        <v>#REF!</v>
      </c>
      <c r="ADJ28" s="170" t="s">
        <v>148</v>
      </c>
      <c r="ADK28" s="170">
        <v>12376</v>
      </c>
      <c r="ADL28" s="170" t="s">
        <v>149</v>
      </c>
      <c r="ADM28" s="170" t="s">
        <v>150</v>
      </c>
      <c r="ADN28" s="170">
        <v>5</v>
      </c>
      <c r="ADO28" s="170">
        <v>12.97</v>
      </c>
      <c r="ADP28" s="170" t="e">
        <f>ROUNDDOWN(ADO28*(#REF!+1),2)</f>
        <v>#REF!</v>
      </c>
      <c r="ADQ28" s="170" t="e">
        <f>ADN28*ADP28</f>
        <v>#REF!</v>
      </c>
      <c r="ADR28" s="170" t="s">
        <v>148</v>
      </c>
      <c r="ADS28" s="170">
        <v>12376</v>
      </c>
      <c r="ADT28" s="170" t="s">
        <v>149</v>
      </c>
      <c r="ADU28" s="170" t="s">
        <v>150</v>
      </c>
      <c r="ADV28" s="170">
        <v>5</v>
      </c>
      <c r="ADW28" s="170">
        <v>12.97</v>
      </c>
      <c r="ADX28" s="170" t="e">
        <f>ROUNDDOWN(ADW28*(#REF!+1),2)</f>
        <v>#REF!</v>
      </c>
      <c r="ADY28" s="170" t="e">
        <f>ADV28*ADX28</f>
        <v>#REF!</v>
      </c>
      <c r="ADZ28" s="170" t="s">
        <v>148</v>
      </c>
      <c r="AEA28" s="170">
        <v>12376</v>
      </c>
      <c r="AEB28" s="170" t="s">
        <v>149</v>
      </c>
      <c r="AEC28" s="170" t="s">
        <v>150</v>
      </c>
      <c r="AED28" s="170">
        <v>5</v>
      </c>
      <c r="AEE28" s="170">
        <v>12.97</v>
      </c>
      <c r="AEF28" s="170" t="e">
        <f>ROUNDDOWN(AEE28*(#REF!+1),2)</f>
        <v>#REF!</v>
      </c>
      <c r="AEG28" s="170" t="e">
        <f>AED28*AEF28</f>
        <v>#REF!</v>
      </c>
      <c r="AEH28" s="170" t="s">
        <v>148</v>
      </c>
      <c r="AEI28" s="170">
        <v>12376</v>
      </c>
      <c r="AEJ28" s="170" t="s">
        <v>149</v>
      </c>
      <c r="AEK28" s="170" t="s">
        <v>150</v>
      </c>
      <c r="AEL28" s="170">
        <v>5</v>
      </c>
      <c r="AEM28" s="170">
        <v>12.97</v>
      </c>
      <c r="AEN28" s="170" t="e">
        <f>ROUNDDOWN(AEM28*(#REF!+1),2)</f>
        <v>#REF!</v>
      </c>
      <c r="AEO28" s="170" t="e">
        <f>AEL28*AEN28</f>
        <v>#REF!</v>
      </c>
      <c r="AEP28" s="170" t="s">
        <v>148</v>
      </c>
      <c r="AEQ28" s="170">
        <v>12376</v>
      </c>
      <c r="AER28" s="170" t="s">
        <v>149</v>
      </c>
      <c r="AES28" s="170" t="s">
        <v>150</v>
      </c>
      <c r="AET28" s="170">
        <v>5</v>
      </c>
      <c r="AEU28" s="170">
        <v>12.97</v>
      </c>
      <c r="AEV28" s="170" t="e">
        <f>ROUNDDOWN(AEU28*(#REF!+1),2)</f>
        <v>#REF!</v>
      </c>
      <c r="AEW28" s="170" t="e">
        <f>AET28*AEV28</f>
        <v>#REF!</v>
      </c>
      <c r="AEX28" s="170" t="s">
        <v>148</v>
      </c>
      <c r="AEY28" s="170">
        <v>12376</v>
      </c>
      <c r="AEZ28" s="170" t="s">
        <v>149</v>
      </c>
      <c r="AFA28" s="170" t="s">
        <v>150</v>
      </c>
      <c r="AFB28" s="170">
        <v>5</v>
      </c>
      <c r="AFC28" s="170">
        <v>12.97</v>
      </c>
      <c r="AFD28" s="170" t="e">
        <f>ROUNDDOWN(AFC28*(#REF!+1),2)</f>
        <v>#REF!</v>
      </c>
      <c r="AFE28" s="170" t="e">
        <f>AFB28*AFD28</f>
        <v>#REF!</v>
      </c>
      <c r="AFF28" s="170" t="s">
        <v>148</v>
      </c>
      <c r="AFG28" s="170">
        <v>12376</v>
      </c>
      <c r="AFH28" s="170" t="s">
        <v>149</v>
      </c>
      <c r="AFI28" s="170" t="s">
        <v>150</v>
      </c>
      <c r="AFJ28" s="170">
        <v>5</v>
      </c>
      <c r="AFK28" s="170">
        <v>12.97</v>
      </c>
      <c r="AFL28" s="170" t="e">
        <f>ROUNDDOWN(AFK28*(#REF!+1),2)</f>
        <v>#REF!</v>
      </c>
      <c r="AFM28" s="170" t="e">
        <f>AFJ28*AFL28</f>
        <v>#REF!</v>
      </c>
      <c r="AFN28" s="170" t="s">
        <v>148</v>
      </c>
      <c r="AFO28" s="170">
        <v>12376</v>
      </c>
      <c r="AFP28" s="170" t="s">
        <v>149</v>
      </c>
      <c r="AFQ28" s="170" t="s">
        <v>150</v>
      </c>
      <c r="AFR28" s="170">
        <v>5</v>
      </c>
      <c r="AFS28" s="170">
        <v>12.97</v>
      </c>
      <c r="AFT28" s="170" t="e">
        <f>ROUNDDOWN(AFS28*(#REF!+1),2)</f>
        <v>#REF!</v>
      </c>
      <c r="AFU28" s="170" t="e">
        <f>AFR28*AFT28</f>
        <v>#REF!</v>
      </c>
      <c r="AFV28" s="170" t="s">
        <v>148</v>
      </c>
      <c r="AFW28" s="170">
        <v>12376</v>
      </c>
      <c r="AFX28" s="170" t="s">
        <v>149</v>
      </c>
      <c r="AFY28" s="170" t="s">
        <v>150</v>
      </c>
      <c r="AFZ28" s="170">
        <v>5</v>
      </c>
      <c r="AGA28" s="170">
        <v>12.97</v>
      </c>
      <c r="AGB28" s="170" t="e">
        <f>ROUNDDOWN(AGA28*(#REF!+1),2)</f>
        <v>#REF!</v>
      </c>
      <c r="AGC28" s="170" t="e">
        <f>AFZ28*AGB28</f>
        <v>#REF!</v>
      </c>
      <c r="AGD28" s="170" t="s">
        <v>148</v>
      </c>
      <c r="AGE28" s="170">
        <v>12376</v>
      </c>
      <c r="AGF28" s="170" t="s">
        <v>149</v>
      </c>
      <c r="AGG28" s="170" t="s">
        <v>150</v>
      </c>
      <c r="AGH28" s="170">
        <v>5</v>
      </c>
      <c r="AGI28" s="170">
        <v>12.97</v>
      </c>
      <c r="AGJ28" s="170" t="e">
        <f>ROUNDDOWN(AGI28*(#REF!+1),2)</f>
        <v>#REF!</v>
      </c>
      <c r="AGK28" s="170" t="e">
        <f>AGH28*AGJ28</f>
        <v>#REF!</v>
      </c>
      <c r="AGL28" s="170" t="s">
        <v>148</v>
      </c>
      <c r="AGM28" s="170">
        <v>12376</v>
      </c>
      <c r="AGN28" s="170" t="s">
        <v>149</v>
      </c>
      <c r="AGO28" s="170" t="s">
        <v>150</v>
      </c>
      <c r="AGP28" s="170">
        <v>5</v>
      </c>
      <c r="AGQ28" s="170">
        <v>12.97</v>
      </c>
      <c r="AGR28" s="170" t="e">
        <f>ROUNDDOWN(AGQ28*(#REF!+1),2)</f>
        <v>#REF!</v>
      </c>
      <c r="AGS28" s="170" t="e">
        <f>AGP28*AGR28</f>
        <v>#REF!</v>
      </c>
      <c r="AGT28" s="170" t="s">
        <v>148</v>
      </c>
      <c r="AGU28" s="170">
        <v>12376</v>
      </c>
      <c r="AGV28" s="170" t="s">
        <v>149</v>
      </c>
      <c r="AGW28" s="170" t="s">
        <v>150</v>
      </c>
      <c r="AGX28" s="170">
        <v>5</v>
      </c>
      <c r="AGY28" s="170">
        <v>12.97</v>
      </c>
      <c r="AGZ28" s="170" t="e">
        <f>ROUNDDOWN(AGY28*(#REF!+1),2)</f>
        <v>#REF!</v>
      </c>
      <c r="AHA28" s="170" t="e">
        <f>AGX28*AGZ28</f>
        <v>#REF!</v>
      </c>
      <c r="AHB28" s="170" t="s">
        <v>148</v>
      </c>
      <c r="AHC28" s="170">
        <v>12376</v>
      </c>
      <c r="AHD28" s="170" t="s">
        <v>149</v>
      </c>
      <c r="AHE28" s="170" t="s">
        <v>150</v>
      </c>
      <c r="AHF28" s="170">
        <v>5</v>
      </c>
      <c r="AHG28" s="170">
        <v>12.97</v>
      </c>
      <c r="AHH28" s="170" t="e">
        <f>ROUNDDOWN(AHG28*(#REF!+1),2)</f>
        <v>#REF!</v>
      </c>
      <c r="AHI28" s="170" t="e">
        <f>AHF28*AHH28</f>
        <v>#REF!</v>
      </c>
      <c r="AHJ28" s="170" t="s">
        <v>148</v>
      </c>
      <c r="AHK28" s="170">
        <v>12376</v>
      </c>
      <c r="AHL28" s="170" t="s">
        <v>149</v>
      </c>
      <c r="AHM28" s="170" t="s">
        <v>150</v>
      </c>
      <c r="AHN28" s="170">
        <v>5</v>
      </c>
      <c r="AHO28" s="170">
        <v>12.97</v>
      </c>
      <c r="AHP28" s="170" t="e">
        <f>ROUNDDOWN(AHO28*(#REF!+1),2)</f>
        <v>#REF!</v>
      </c>
      <c r="AHQ28" s="170" t="e">
        <f>AHN28*AHP28</f>
        <v>#REF!</v>
      </c>
      <c r="AHR28" s="170" t="s">
        <v>148</v>
      </c>
      <c r="AHS28" s="170">
        <v>12376</v>
      </c>
      <c r="AHT28" s="170" t="s">
        <v>149</v>
      </c>
      <c r="AHU28" s="170" t="s">
        <v>150</v>
      </c>
      <c r="AHV28" s="170">
        <v>5</v>
      </c>
      <c r="AHW28" s="170">
        <v>12.97</v>
      </c>
      <c r="AHX28" s="170" t="e">
        <f>ROUNDDOWN(AHW28*(#REF!+1),2)</f>
        <v>#REF!</v>
      </c>
      <c r="AHY28" s="170" t="e">
        <f>AHV28*AHX28</f>
        <v>#REF!</v>
      </c>
      <c r="AHZ28" s="170" t="s">
        <v>148</v>
      </c>
      <c r="AIA28" s="170">
        <v>12376</v>
      </c>
      <c r="AIB28" s="170" t="s">
        <v>149</v>
      </c>
      <c r="AIC28" s="170" t="s">
        <v>150</v>
      </c>
      <c r="AID28" s="170">
        <v>5</v>
      </c>
      <c r="AIE28" s="170">
        <v>12.97</v>
      </c>
      <c r="AIF28" s="170" t="e">
        <f>ROUNDDOWN(AIE28*(#REF!+1),2)</f>
        <v>#REF!</v>
      </c>
      <c r="AIG28" s="170" t="e">
        <f>AID28*AIF28</f>
        <v>#REF!</v>
      </c>
      <c r="AIH28" s="170" t="s">
        <v>148</v>
      </c>
      <c r="AII28" s="170">
        <v>12376</v>
      </c>
      <c r="AIJ28" s="170" t="s">
        <v>149</v>
      </c>
      <c r="AIK28" s="170" t="s">
        <v>150</v>
      </c>
      <c r="AIL28" s="170">
        <v>5</v>
      </c>
      <c r="AIM28" s="170">
        <v>12.97</v>
      </c>
      <c r="AIN28" s="170" t="e">
        <f>ROUNDDOWN(AIM28*(#REF!+1),2)</f>
        <v>#REF!</v>
      </c>
      <c r="AIO28" s="170" t="e">
        <f>AIL28*AIN28</f>
        <v>#REF!</v>
      </c>
      <c r="AIP28" s="170" t="s">
        <v>148</v>
      </c>
      <c r="AIQ28" s="170">
        <v>12376</v>
      </c>
      <c r="AIR28" s="170" t="s">
        <v>149</v>
      </c>
      <c r="AIS28" s="170" t="s">
        <v>150</v>
      </c>
      <c r="AIT28" s="170">
        <v>5</v>
      </c>
      <c r="AIU28" s="170">
        <v>12.97</v>
      </c>
      <c r="AIV28" s="170" t="e">
        <f>ROUNDDOWN(AIU28*(#REF!+1),2)</f>
        <v>#REF!</v>
      </c>
      <c r="AIW28" s="170" t="e">
        <f>AIT28*AIV28</f>
        <v>#REF!</v>
      </c>
      <c r="AIX28" s="170" t="s">
        <v>148</v>
      </c>
      <c r="AIY28" s="170">
        <v>12376</v>
      </c>
      <c r="AIZ28" s="170" t="s">
        <v>149</v>
      </c>
      <c r="AJA28" s="170" t="s">
        <v>150</v>
      </c>
      <c r="AJB28" s="170">
        <v>5</v>
      </c>
      <c r="AJC28" s="170">
        <v>12.97</v>
      </c>
      <c r="AJD28" s="170" t="e">
        <f>ROUNDDOWN(AJC28*(#REF!+1),2)</f>
        <v>#REF!</v>
      </c>
      <c r="AJE28" s="170" t="e">
        <f>AJB28*AJD28</f>
        <v>#REF!</v>
      </c>
      <c r="AJF28" s="170" t="s">
        <v>148</v>
      </c>
      <c r="AJG28" s="170">
        <v>12376</v>
      </c>
      <c r="AJH28" s="170" t="s">
        <v>149</v>
      </c>
      <c r="AJI28" s="170" t="s">
        <v>150</v>
      </c>
      <c r="AJJ28" s="170">
        <v>5</v>
      </c>
      <c r="AJK28" s="170">
        <v>12.97</v>
      </c>
      <c r="AJL28" s="170" t="e">
        <f>ROUNDDOWN(AJK28*(#REF!+1),2)</f>
        <v>#REF!</v>
      </c>
      <c r="AJM28" s="170" t="e">
        <f>AJJ28*AJL28</f>
        <v>#REF!</v>
      </c>
      <c r="AJN28" s="170" t="s">
        <v>148</v>
      </c>
      <c r="AJO28" s="170">
        <v>12376</v>
      </c>
      <c r="AJP28" s="170" t="s">
        <v>149</v>
      </c>
      <c r="AJQ28" s="170" t="s">
        <v>150</v>
      </c>
      <c r="AJR28" s="170">
        <v>5</v>
      </c>
      <c r="AJS28" s="170">
        <v>12.97</v>
      </c>
      <c r="AJT28" s="170" t="e">
        <f>ROUNDDOWN(AJS28*(#REF!+1),2)</f>
        <v>#REF!</v>
      </c>
      <c r="AJU28" s="170" t="e">
        <f>AJR28*AJT28</f>
        <v>#REF!</v>
      </c>
      <c r="AJV28" s="170" t="s">
        <v>148</v>
      </c>
      <c r="AJW28" s="170">
        <v>12376</v>
      </c>
      <c r="AJX28" s="170" t="s">
        <v>149</v>
      </c>
      <c r="AJY28" s="170" t="s">
        <v>150</v>
      </c>
      <c r="AJZ28" s="170">
        <v>5</v>
      </c>
      <c r="AKA28" s="170">
        <v>12.97</v>
      </c>
      <c r="AKB28" s="170" t="e">
        <f>ROUNDDOWN(AKA28*(#REF!+1),2)</f>
        <v>#REF!</v>
      </c>
      <c r="AKC28" s="170" t="e">
        <f>AJZ28*AKB28</f>
        <v>#REF!</v>
      </c>
      <c r="AKD28" s="170" t="s">
        <v>148</v>
      </c>
      <c r="AKE28" s="170">
        <v>12376</v>
      </c>
      <c r="AKF28" s="170" t="s">
        <v>149</v>
      </c>
      <c r="AKG28" s="170" t="s">
        <v>150</v>
      </c>
      <c r="AKH28" s="170">
        <v>5</v>
      </c>
      <c r="AKI28" s="170">
        <v>12.97</v>
      </c>
      <c r="AKJ28" s="170" t="e">
        <f>ROUNDDOWN(AKI28*(#REF!+1),2)</f>
        <v>#REF!</v>
      </c>
      <c r="AKK28" s="170" t="e">
        <f>AKH28*AKJ28</f>
        <v>#REF!</v>
      </c>
      <c r="AKL28" s="170" t="s">
        <v>148</v>
      </c>
      <c r="AKM28" s="170">
        <v>12376</v>
      </c>
      <c r="AKN28" s="170" t="s">
        <v>149</v>
      </c>
      <c r="AKO28" s="170" t="s">
        <v>150</v>
      </c>
      <c r="AKP28" s="170">
        <v>5</v>
      </c>
      <c r="AKQ28" s="170">
        <v>12.97</v>
      </c>
      <c r="AKR28" s="170" t="e">
        <f>ROUNDDOWN(AKQ28*(#REF!+1),2)</f>
        <v>#REF!</v>
      </c>
      <c r="AKS28" s="170" t="e">
        <f>AKP28*AKR28</f>
        <v>#REF!</v>
      </c>
      <c r="AKT28" s="170" t="s">
        <v>148</v>
      </c>
      <c r="AKU28" s="170">
        <v>12376</v>
      </c>
      <c r="AKV28" s="170" t="s">
        <v>149</v>
      </c>
      <c r="AKW28" s="170" t="s">
        <v>150</v>
      </c>
      <c r="AKX28" s="170">
        <v>5</v>
      </c>
      <c r="AKY28" s="170">
        <v>12.97</v>
      </c>
      <c r="AKZ28" s="170" t="e">
        <f>ROUNDDOWN(AKY28*(#REF!+1),2)</f>
        <v>#REF!</v>
      </c>
      <c r="ALA28" s="170" t="e">
        <f>AKX28*AKZ28</f>
        <v>#REF!</v>
      </c>
      <c r="ALB28" s="170" t="s">
        <v>148</v>
      </c>
      <c r="ALC28" s="170">
        <v>12376</v>
      </c>
      <c r="ALD28" s="170" t="s">
        <v>149</v>
      </c>
      <c r="ALE28" s="170" t="s">
        <v>150</v>
      </c>
      <c r="ALF28" s="170">
        <v>5</v>
      </c>
      <c r="ALG28" s="170">
        <v>12.97</v>
      </c>
      <c r="ALH28" s="170" t="e">
        <f>ROUNDDOWN(ALG28*(#REF!+1),2)</f>
        <v>#REF!</v>
      </c>
      <c r="ALI28" s="170" t="e">
        <f>ALF28*ALH28</f>
        <v>#REF!</v>
      </c>
      <c r="ALJ28" s="170" t="s">
        <v>148</v>
      </c>
      <c r="ALK28" s="170">
        <v>12376</v>
      </c>
      <c r="ALL28" s="170" t="s">
        <v>149</v>
      </c>
      <c r="ALM28" s="170" t="s">
        <v>150</v>
      </c>
      <c r="ALN28" s="170">
        <v>5</v>
      </c>
      <c r="ALO28" s="170">
        <v>12.97</v>
      </c>
      <c r="ALP28" s="170" t="e">
        <f>ROUNDDOWN(ALO28*(#REF!+1),2)</f>
        <v>#REF!</v>
      </c>
      <c r="ALQ28" s="170" t="e">
        <f>ALN28*ALP28</f>
        <v>#REF!</v>
      </c>
      <c r="ALR28" s="170" t="s">
        <v>148</v>
      </c>
      <c r="ALS28" s="170">
        <v>12376</v>
      </c>
      <c r="ALT28" s="170" t="s">
        <v>149</v>
      </c>
      <c r="ALU28" s="170" t="s">
        <v>150</v>
      </c>
      <c r="ALV28" s="170">
        <v>5</v>
      </c>
      <c r="ALW28" s="170">
        <v>12.97</v>
      </c>
      <c r="ALX28" s="170" t="e">
        <f>ROUNDDOWN(ALW28*(#REF!+1),2)</f>
        <v>#REF!</v>
      </c>
      <c r="ALY28" s="170" t="e">
        <f>ALV28*ALX28</f>
        <v>#REF!</v>
      </c>
      <c r="ALZ28" s="170" t="s">
        <v>148</v>
      </c>
      <c r="AMA28" s="170">
        <v>12376</v>
      </c>
      <c r="AMB28" s="170" t="s">
        <v>149</v>
      </c>
      <c r="AMC28" s="170" t="s">
        <v>150</v>
      </c>
      <c r="AMD28" s="170">
        <v>5</v>
      </c>
      <c r="AME28" s="170">
        <v>12.97</v>
      </c>
      <c r="AMF28" s="170" t="e">
        <f>ROUNDDOWN(AME28*(#REF!+1),2)</f>
        <v>#REF!</v>
      </c>
      <c r="AMG28" s="170" t="e">
        <f>AMD28*AMF28</f>
        <v>#REF!</v>
      </c>
      <c r="AMH28" s="170" t="s">
        <v>148</v>
      </c>
      <c r="AMI28" s="170">
        <v>12376</v>
      </c>
      <c r="AMJ28" s="170" t="s">
        <v>149</v>
      </c>
      <c r="AMK28" s="170" t="s">
        <v>150</v>
      </c>
      <c r="AML28" s="170">
        <v>5</v>
      </c>
      <c r="AMM28" s="170">
        <v>12.97</v>
      </c>
      <c r="AMN28" s="170" t="e">
        <f>ROUNDDOWN(AMM28*(#REF!+1),2)</f>
        <v>#REF!</v>
      </c>
      <c r="AMO28" s="170" t="e">
        <f>AML28*AMN28</f>
        <v>#REF!</v>
      </c>
      <c r="AMP28" s="170" t="s">
        <v>148</v>
      </c>
      <c r="AMQ28" s="170">
        <v>12376</v>
      </c>
      <c r="AMR28" s="170" t="s">
        <v>149</v>
      </c>
      <c r="AMS28" s="170" t="s">
        <v>150</v>
      </c>
      <c r="AMT28" s="170">
        <v>5</v>
      </c>
      <c r="AMU28" s="170">
        <v>12.97</v>
      </c>
      <c r="AMV28" s="170" t="e">
        <f>ROUNDDOWN(AMU28*(#REF!+1),2)</f>
        <v>#REF!</v>
      </c>
      <c r="AMW28" s="170" t="e">
        <f>AMT28*AMV28</f>
        <v>#REF!</v>
      </c>
      <c r="AMX28" s="170" t="s">
        <v>148</v>
      </c>
      <c r="AMY28" s="170">
        <v>12376</v>
      </c>
      <c r="AMZ28" s="170" t="s">
        <v>149</v>
      </c>
      <c r="ANA28" s="170" t="s">
        <v>150</v>
      </c>
      <c r="ANB28" s="170">
        <v>5</v>
      </c>
      <c r="ANC28" s="170">
        <v>12.97</v>
      </c>
      <c r="AND28" s="170" t="e">
        <f>ROUNDDOWN(ANC28*(#REF!+1),2)</f>
        <v>#REF!</v>
      </c>
      <c r="ANE28" s="170" t="e">
        <f>ANB28*AND28</f>
        <v>#REF!</v>
      </c>
      <c r="ANF28" s="170" t="s">
        <v>148</v>
      </c>
      <c r="ANG28" s="170">
        <v>12376</v>
      </c>
      <c r="ANH28" s="170" t="s">
        <v>149</v>
      </c>
      <c r="ANI28" s="170" t="s">
        <v>150</v>
      </c>
      <c r="ANJ28" s="170">
        <v>5</v>
      </c>
      <c r="ANK28" s="170">
        <v>12.97</v>
      </c>
      <c r="ANL28" s="170" t="e">
        <f>ROUNDDOWN(ANK28*(#REF!+1),2)</f>
        <v>#REF!</v>
      </c>
      <c r="ANM28" s="170" t="e">
        <f>ANJ28*ANL28</f>
        <v>#REF!</v>
      </c>
      <c r="ANN28" s="170" t="s">
        <v>148</v>
      </c>
      <c r="ANO28" s="170">
        <v>12376</v>
      </c>
      <c r="ANP28" s="170" t="s">
        <v>149</v>
      </c>
      <c r="ANQ28" s="170" t="s">
        <v>150</v>
      </c>
      <c r="ANR28" s="170">
        <v>5</v>
      </c>
      <c r="ANS28" s="170">
        <v>12.97</v>
      </c>
      <c r="ANT28" s="170" t="e">
        <f>ROUNDDOWN(ANS28*(#REF!+1),2)</f>
        <v>#REF!</v>
      </c>
      <c r="ANU28" s="170" t="e">
        <f>ANR28*ANT28</f>
        <v>#REF!</v>
      </c>
      <c r="ANV28" s="170" t="s">
        <v>148</v>
      </c>
      <c r="ANW28" s="170">
        <v>12376</v>
      </c>
      <c r="ANX28" s="170" t="s">
        <v>149</v>
      </c>
      <c r="ANY28" s="170" t="s">
        <v>150</v>
      </c>
      <c r="ANZ28" s="170">
        <v>5</v>
      </c>
      <c r="AOA28" s="170">
        <v>12.97</v>
      </c>
      <c r="AOB28" s="170" t="e">
        <f>ROUNDDOWN(AOA28*(#REF!+1),2)</f>
        <v>#REF!</v>
      </c>
      <c r="AOC28" s="170" t="e">
        <f>ANZ28*AOB28</f>
        <v>#REF!</v>
      </c>
      <c r="AOD28" s="170" t="s">
        <v>148</v>
      </c>
      <c r="AOE28" s="170">
        <v>12376</v>
      </c>
      <c r="AOF28" s="170" t="s">
        <v>149</v>
      </c>
      <c r="AOG28" s="170" t="s">
        <v>150</v>
      </c>
      <c r="AOH28" s="170">
        <v>5</v>
      </c>
      <c r="AOI28" s="170">
        <v>12.97</v>
      </c>
      <c r="AOJ28" s="170" t="e">
        <f>ROUNDDOWN(AOI28*(#REF!+1),2)</f>
        <v>#REF!</v>
      </c>
      <c r="AOK28" s="170" t="e">
        <f>AOH28*AOJ28</f>
        <v>#REF!</v>
      </c>
      <c r="AOL28" s="170" t="s">
        <v>148</v>
      </c>
      <c r="AOM28" s="170">
        <v>12376</v>
      </c>
      <c r="AON28" s="170" t="s">
        <v>149</v>
      </c>
      <c r="AOO28" s="170" t="s">
        <v>150</v>
      </c>
      <c r="AOP28" s="170">
        <v>5</v>
      </c>
      <c r="AOQ28" s="170">
        <v>12.97</v>
      </c>
      <c r="AOR28" s="170" t="e">
        <f>ROUNDDOWN(AOQ28*(#REF!+1),2)</f>
        <v>#REF!</v>
      </c>
      <c r="AOS28" s="170" t="e">
        <f>AOP28*AOR28</f>
        <v>#REF!</v>
      </c>
      <c r="AOT28" s="170" t="s">
        <v>148</v>
      </c>
      <c r="AOU28" s="170">
        <v>12376</v>
      </c>
      <c r="AOV28" s="170" t="s">
        <v>149</v>
      </c>
      <c r="AOW28" s="170" t="s">
        <v>150</v>
      </c>
      <c r="AOX28" s="170">
        <v>5</v>
      </c>
      <c r="AOY28" s="170">
        <v>12.97</v>
      </c>
      <c r="AOZ28" s="170" t="e">
        <f>ROUNDDOWN(AOY28*(#REF!+1),2)</f>
        <v>#REF!</v>
      </c>
      <c r="APA28" s="170" t="e">
        <f>AOX28*AOZ28</f>
        <v>#REF!</v>
      </c>
      <c r="APB28" s="170" t="s">
        <v>148</v>
      </c>
      <c r="APC28" s="170">
        <v>12376</v>
      </c>
      <c r="APD28" s="170" t="s">
        <v>149</v>
      </c>
      <c r="APE28" s="170" t="s">
        <v>150</v>
      </c>
      <c r="APF28" s="170">
        <v>5</v>
      </c>
      <c r="APG28" s="170">
        <v>12.97</v>
      </c>
      <c r="APH28" s="170" t="e">
        <f>ROUNDDOWN(APG28*(#REF!+1),2)</f>
        <v>#REF!</v>
      </c>
      <c r="API28" s="170" t="e">
        <f>APF28*APH28</f>
        <v>#REF!</v>
      </c>
      <c r="APJ28" s="170" t="s">
        <v>148</v>
      </c>
      <c r="APK28" s="170">
        <v>12376</v>
      </c>
      <c r="APL28" s="170" t="s">
        <v>149</v>
      </c>
      <c r="APM28" s="170" t="s">
        <v>150</v>
      </c>
      <c r="APN28" s="170">
        <v>5</v>
      </c>
      <c r="APO28" s="170">
        <v>12.97</v>
      </c>
      <c r="APP28" s="170" t="e">
        <f>ROUNDDOWN(APO28*(#REF!+1),2)</f>
        <v>#REF!</v>
      </c>
      <c r="APQ28" s="170" t="e">
        <f>APN28*APP28</f>
        <v>#REF!</v>
      </c>
      <c r="APR28" s="170" t="s">
        <v>148</v>
      </c>
      <c r="APS28" s="170">
        <v>12376</v>
      </c>
      <c r="APT28" s="170" t="s">
        <v>149</v>
      </c>
      <c r="APU28" s="170" t="s">
        <v>150</v>
      </c>
      <c r="APV28" s="170">
        <v>5</v>
      </c>
      <c r="APW28" s="170">
        <v>12.97</v>
      </c>
      <c r="APX28" s="170" t="e">
        <f>ROUNDDOWN(APW28*(#REF!+1),2)</f>
        <v>#REF!</v>
      </c>
      <c r="APY28" s="170" t="e">
        <f>APV28*APX28</f>
        <v>#REF!</v>
      </c>
      <c r="APZ28" s="170" t="s">
        <v>148</v>
      </c>
      <c r="AQA28" s="170">
        <v>12376</v>
      </c>
      <c r="AQB28" s="170" t="s">
        <v>149</v>
      </c>
      <c r="AQC28" s="170" t="s">
        <v>150</v>
      </c>
      <c r="AQD28" s="170">
        <v>5</v>
      </c>
      <c r="AQE28" s="170">
        <v>12.97</v>
      </c>
      <c r="AQF28" s="170" t="e">
        <f>ROUNDDOWN(AQE28*(#REF!+1),2)</f>
        <v>#REF!</v>
      </c>
      <c r="AQG28" s="170" t="e">
        <f>AQD28*AQF28</f>
        <v>#REF!</v>
      </c>
      <c r="AQH28" s="170" t="s">
        <v>148</v>
      </c>
      <c r="AQI28" s="170">
        <v>12376</v>
      </c>
      <c r="AQJ28" s="170" t="s">
        <v>149</v>
      </c>
      <c r="AQK28" s="170" t="s">
        <v>150</v>
      </c>
      <c r="AQL28" s="170">
        <v>5</v>
      </c>
      <c r="AQM28" s="170">
        <v>12.97</v>
      </c>
      <c r="AQN28" s="170" t="e">
        <f>ROUNDDOWN(AQM28*(#REF!+1),2)</f>
        <v>#REF!</v>
      </c>
      <c r="AQO28" s="170" t="e">
        <f>AQL28*AQN28</f>
        <v>#REF!</v>
      </c>
      <c r="AQP28" s="170" t="s">
        <v>148</v>
      </c>
      <c r="AQQ28" s="170">
        <v>12376</v>
      </c>
      <c r="AQR28" s="170" t="s">
        <v>149</v>
      </c>
      <c r="AQS28" s="170" t="s">
        <v>150</v>
      </c>
      <c r="AQT28" s="170">
        <v>5</v>
      </c>
      <c r="AQU28" s="170">
        <v>12.97</v>
      </c>
      <c r="AQV28" s="170" t="e">
        <f>ROUNDDOWN(AQU28*(#REF!+1),2)</f>
        <v>#REF!</v>
      </c>
      <c r="AQW28" s="170" t="e">
        <f>AQT28*AQV28</f>
        <v>#REF!</v>
      </c>
      <c r="AQX28" s="170" t="s">
        <v>148</v>
      </c>
      <c r="AQY28" s="170">
        <v>12376</v>
      </c>
      <c r="AQZ28" s="170" t="s">
        <v>149</v>
      </c>
      <c r="ARA28" s="170" t="s">
        <v>150</v>
      </c>
      <c r="ARB28" s="170">
        <v>5</v>
      </c>
      <c r="ARC28" s="170">
        <v>12.97</v>
      </c>
      <c r="ARD28" s="170" t="e">
        <f>ROUNDDOWN(ARC28*(#REF!+1),2)</f>
        <v>#REF!</v>
      </c>
      <c r="ARE28" s="170" t="e">
        <f>ARB28*ARD28</f>
        <v>#REF!</v>
      </c>
      <c r="ARF28" s="170" t="s">
        <v>148</v>
      </c>
      <c r="ARG28" s="170">
        <v>12376</v>
      </c>
      <c r="ARH28" s="170" t="s">
        <v>149</v>
      </c>
      <c r="ARI28" s="170" t="s">
        <v>150</v>
      </c>
      <c r="ARJ28" s="170">
        <v>5</v>
      </c>
      <c r="ARK28" s="170">
        <v>12.97</v>
      </c>
      <c r="ARL28" s="170" t="e">
        <f>ROUNDDOWN(ARK28*(#REF!+1),2)</f>
        <v>#REF!</v>
      </c>
      <c r="ARM28" s="170" t="e">
        <f>ARJ28*ARL28</f>
        <v>#REF!</v>
      </c>
      <c r="ARN28" s="170" t="s">
        <v>148</v>
      </c>
      <c r="ARO28" s="170">
        <v>12376</v>
      </c>
      <c r="ARP28" s="170" t="s">
        <v>149</v>
      </c>
      <c r="ARQ28" s="170" t="s">
        <v>150</v>
      </c>
      <c r="ARR28" s="170">
        <v>5</v>
      </c>
      <c r="ARS28" s="170">
        <v>12.97</v>
      </c>
      <c r="ART28" s="170" t="e">
        <f>ROUNDDOWN(ARS28*(#REF!+1),2)</f>
        <v>#REF!</v>
      </c>
      <c r="ARU28" s="170" t="e">
        <f>ARR28*ART28</f>
        <v>#REF!</v>
      </c>
      <c r="ARV28" s="170" t="s">
        <v>148</v>
      </c>
      <c r="ARW28" s="170">
        <v>12376</v>
      </c>
      <c r="ARX28" s="170" t="s">
        <v>149</v>
      </c>
      <c r="ARY28" s="170" t="s">
        <v>150</v>
      </c>
      <c r="ARZ28" s="170">
        <v>5</v>
      </c>
      <c r="ASA28" s="170">
        <v>12.97</v>
      </c>
      <c r="ASB28" s="170" t="e">
        <f>ROUNDDOWN(ASA28*(#REF!+1),2)</f>
        <v>#REF!</v>
      </c>
      <c r="ASC28" s="170" t="e">
        <f>ARZ28*ASB28</f>
        <v>#REF!</v>
      </c>
      <c r="ASD28" s="170" t="s">
        <v>148</v>
      </c>
      <c r="ASE28" s="170">
        <v>12376</v>
      </c>
      <c r="ASF28" s="170" t="s">
        <v>149</v>
      </c>
      <c r="ASG28" s="170" t="s">
        <v>150</v>
      </c>
      <c r="ASH28" s="170">
        <v>5</v>
      </c>
      <c r="ASI28" s="170">
        <v>12.97</v>
      </c>
      <c r="ASJ28" s="170" t="e">
        <f>ROUNDDOWN(ASI28*(#REF!+1),2)</f>
        <v>#REF!</v>
      </c>
      <c r="ASK28" s="170" t="e">
        <f>ASH28*ASJ28</f>
        <v>#REF!</v>
      </c>
      <c r="ASL28" s="170" t="s">
        <v>148</v>
      </c>
      <c r="ASM28" s="170">
        <v>12376</v>
      </c>
      <c r="ASN28" s="170" t="s">
        <v>149</v>
      </c>
      <c r="ASO28" s="170" t="s">
        <v>150</v>
      </c>
      <c r="ASP28" s="170">
        <v>5</v>
      </c>
      <c r="ASQ28" s="170">
        <v>12.97</v>
      </c>
      <c r="ASR28" s="170" t="e">
        <f>ROUNDDOWN(ASQ28*(#REF!+1),2)</f>
        <v>#REF!</v>
      </c>
      <c r="ASS28" s="170" t="e">
        <f>ASP28*ASR28</f>
        <v>#REF!</v>
      </c>
      <c r="AST28" s="170" t="s">
        <v>148</v>
      </c>
      <c r="ASU28" s="170">
        <v>12376</v>
      </c>
      <c r="ASV28" s="170" t="s">
        <v>149</v>
      </c>
      <c r="ASW28" s="170" t="s">
        <v>150</v>
      </c>
      <c r="ASX28" s="170">
        <v>5</v>
      </c>
      <c r="ASY28" s="170">
        <v>12.97</v>
      </c>
      <c r="ASZ28" s="170" t="e">
        <f>ROUNDDOWN(ASY28*(#REF!+1),2)</f>
        <v>#REF!</v>
      </c>
      <c r="ATA28" s="170" t="e">
        <f>ASX28*ASZ28</f>
        <v>#REF!</v>
      </c>
      <c r="ATB28" s="170" t="s">
        <v>148</v>
      </c>
      <c r="ATC28" s="170">
        <v>12376</v>
      </c>
      <c r="ATD28" s="170" t="s">
        <v>149</v>
      </c>
      <c r="ATE28" s="170" t="s">
        <v>150</v>
      </c>
      <c r="ATF28" s="170">
        <v>5</v>
      </c>
      <c r="ATG28" s="170">
        <v>12.97</v>
      </c>
      <c r="ATH28" s="170" t="e">
        <f>ROUNDDOWN(ATG28*(#REF!+1),2)</f>
        <v>#REF!</v>
      </c>
      <c r="ATI28" s="170" t="e">
        <f>ATF28*ATH28</f>
        <v>#REF!</v>
      </c>
      <c r="ATJ28" s="170" t="s">
        <v>148</v>
      </c>
      <c r="ATK28" s="170">
        <v>12376</v>
      </c>
      <c r="ATL28" s="170" t="s">
        <v>149</v>
      </c>
      <c r="ATM28" s="170" t="s">
        <v>150</v>
      </c>
      <c r="ATN28" s="170">
        <v>5</v>
      </c>
      <c r="ATO28" s="170">
        <v>12.97</v>
      </c>
      <c r="ATP28" s="170" t="e">
        <f>ROUNDDOWN(ATO28*(#REF!+1),2)</f>
        <v>#REF!</v>
      </c>
      <c r="ATQ28" s="170" t="e">
        <f>ATN28*ATP28</f>
        <v>#REF!</v>
      </c>
      <c r="ATR28" s="170" t="s">
        <v>148</v>
      </c>
      <c r="ATS28" s="170">
        <v>12376</v>
      </c>
      <c r="ATT28" s="170" t="s">
        <v>149</v>
      </c>
      <c r="ATU28" s="170" t="s">
        <v>150</v>
      </c>
      <c r="ATV28" s="170">
        <v>5</v>
      </c>
      <c r="ATW28" s="170">
        <v>12.97</v>
      </c>
      <c r="ATX28" s="170" t="e">
        <f>ROUNDDOWN(ATW28*(#REF!+1),2)</f>
        <v>#REF!</v>
      </c>
      <c r="ATY28" s="170" t="e">
        <f>ATV28*ATX28</f>
        <v>#REF!</v>
      </c>
      <c r="ATZ28" s="170" t="s">
        <v>148</v>
      </c>
      <c r="AUA28" s="170">
        <v>12376</v>
      </c>
      <c r="AUB28" s="170" t="s">
        <v>149</v>
      </c>
      <c r="AUC28" s="170" t="s">
        <v>150</v>
      </c>
      <c r="AUD28" s="170">
        <v>5</v>
      </c>
      <c r="AUE28" s="170">
        <v>12.97</v>
      </c>
      <c r="AUF28" s="170" t="e">
        <f>ROUNDDOWN(AUE28*(#REF!+1),2)</f>
        <v>#REF!</v>
      </c>
      <c r="AUG28" s="170" t="e">
        <f>AUD28*AUF28</f>
        <v>#REF!</v>
      </c>
      <c r="AUH28" s="170" t="s">
        <v>148</v>
      </c>
      <c r="AUI28" s="170">
        <v>12376</v>
      </c>
      <c r="AUJ28" s="170" t="s">
        <v>149</v>
      </c>
      <c r="AUK28" s="170" t="s">
        <v>150</v>
      </c>
      <c r="AUL28" s="170">
        <v>5</v>
      </c>
      <c r="AUM28" s="170">
        <v>12.97</v>
      </c>
      <c r="AUN28" s="170" t="e">
        <f>ROUNDDOWN(AUM28*(#REF!+1),2)</f>
        <v>#REF!</v>
      </c>
      <c r="AUO28" s="170" t="e">
        <f>AUL28*AUN28</f>
        <v>#REF!</v>
      </c>
      <c r="AUP28" s="170" t="s">
        <v>148</v>
      </c>
      <c r="AUQ28" s="170">
        <v>12376</v>
      </c>
      <c r="AUR28" s="170" t="s">
        <v>149</v>
      </c>
      <c r="AUS28" s="170" t="s">
        <v>150</v>
      </c>
      <c r="AUT28" s="170">
        <v>5</v>
      </c>
      <c r="AUU28" s="170">
        <v>12.97</v>
      </c>
      <c r="AUV28" s="170" t="e">
        <f>ROUNDDOWN(AUU28*(#REF!+1),2)</f>
        <v>#REF!</v>
      </c>
      <c r="AUW28" s="170" t="e">
        <f>AUT28*AUV28</f>
        <v>#REF!</v>
      </c>
      <c r="AUX28" s="170" t="s">
        <v>148</v>
      </c>
      <c r="AUY28" s="170">
        <v>12376</v>
      </c>
      <c r="AUZ28" s="170" t="s">
        <v>149</v>
      </c>
      <c r="AVA28" s="170" t="s">
        <v>150</v>
      </c>
      <c r="AVB28" s="170">
        <v>5</v>
      </c>
      <c r="AVC28" s="170">
        <v>12.97</v>
      </c>
      <c r="AVD28" s="170" t="e">
        <f>ROUNDDOWN(AVC28*(#REF!+1),2)</f>
        <v>#REF!</v>
      </c>
      <c r="AVE28" s="170" t="e">
        <f>AVB28*AVD28</f>
        <v>#REF!</v>
      </c>
      <c r="AVF28" s="170" t="s">
        <v>148</v>
      </c>
      <c r="AVG28" s="170">
        <v>12376</v>
      </c>
      <c r="AVH28" s="170" t="s">
        <v>149</v>
      </c>
      <c r="AVI28" s="170" t="s">
        <v>150</v>
      </c>
      <c r="AVJ28" s="170">
        <v>5</v>
      </c>
      <c r="AVK28" s="170">
        <v>12.97</v>
      </c>
      <c r="AVL28" s="170" t="e">
        <f>ROUNDDOWN(AVK28*(#REF!+1),2)</f>
        <v>#REF!</v>
      </c>
      <c r="AVM28" s="170" t="e">
        <f>AVJ28*AVL28</f>
        <v>#REF!</v>
      </c>
      <c r="AVN28" s="170" t="s">
        <v>148</v>
      </c>
      <c r="AVO28" s="170">
        <v>12376</v>
      </c>
      <c r="AVP28" s="170" t="s">
        <v>149</v>
      </c>
      <c r="AVQ28" s="170" t="s">
        <v>150</v>
      </c>
      <c r="AVR28" s="170">
        <v>5</v>
      </c>
      <c r="AVS28" s="170">
        <v>12.97</v>
      </c>
      <c r="AVT28" s="170" t="e">
        <f>ROUNDDOWN(AVS28*(#REF!+1),2)</f>
        <v>#REF!</v>
      </c>
      <c r="AVU28" s="170" t="e">
        <f>AVR28*AVT28</f>
        <v>#REF!</v>
      </c>
      <c r="AVV28" s="170" t="s">
        <v>148</v>
      </c>
      <c r="AVW28" s="170">
        <v>12376</v>
      </c>
      <c r="AVX28" s="170" t="s">
        <v>149</v>
      </c>
      <c r="AVY28" s="170" t="s">
        <v>150</v>
      </c>
      <c r="AVZ28" s="170">
        <v>5</v>
      </c>
      <c r="AWA28" s="170">
        <v>12.97</v>
      </c>
      <c r="AWB28" s="170" t="e">
        <f>ROUNDDOWN(AWA28*(#REF!+1),2)</f>
        <v>#REF!</v>
      </c>
      <c r="AWC28" s="170" t="e">
        <f>AVZ28*AWB28</f>
        <v>#REF!</v>
      </c>
      <c r="AWD28" s="170" t="s">
        <v>148</v>
      </c>
      <c r="AWE28" s="170">
        <v>12376</v>
      </c>
      <c r="AWF28" s="170" t="s">
        <v>149</v>
      </c>
      <c r="AWG28" s="170" t="s">
        <v>150</v>
      </c>
      <c r="AWH28" s="170">
        <v>5</v>
      </c>
      <c r="AWI28" s="170">
        <v>12.97</v>
      </c>
      <c r="AWJ28" s="170" t="e">
        <f>ROUNDDOWN(AWI28*(#REF!+1),2)</f>
        <v>#REF!</v>
      </c>
      <c r="AWK28" s="170" t="e">
        <f>AWH28*AWJ28</f>
        <v>#REF!</v>
      </c>
      <c r="AWL28" s="170" t="s">
        <v>148</v>
      </c>
      <c r="AWM28" s="170">
        <v>12376</v>
      </c>
      <c r="AWN28" s="170" t="s">
        <v>149</v>
      </c>
      <c r="AWO28" s="170" t="s">
        <v>150</v>
      </c>
      <c r="AWP28" s="170">
        <v>5</v>
      </c>
      <c r="AWQ28" s="170">
        <v>12.97</v>
      </c>
      <c r="AWR28" s="170" t="e">
        <f>ROUNDDOWN(AWQ28*(#REF!+1),2)</f>
        <v>#REF!</v>
      </c>
      <c r="AWS28" s="170" t="e">
        <f>AWP28*AWR28</f>
        <v>#REF!</v>
      </c>
      <c r="AWT28" s="170" t="s">
        <v>148</v>
      </c>
      <c r="AWU28" s="170">
        <v>12376</v>
      </c>
      <c r="AWV28" s="170" t="s">
        <v>149</v>
      </c>
      <c r="AWW28" s="170" t="s">
        <v>150</v>
      </c>
      <c r="AWX28" s="170">
        <v>5</v>
      </c>
      <c r="AWY28" s="170">
        <v>12.97</v>
      </c>
      <c r="AWZ28" s="170" t="e">
        <f>ROUNDDOWN(AWY28*(#REF!+1),2)</f>
        <v>#REF!</v>
      </c>
      <c r="AXA28" s="170" t="e">
        <f>AWX28*AWZ28</f>
        <v>#REF!</v>
      </c>
      <c r="AXB28" s="170" t="s">
        <v>148</v>
      </c>
      <c r="AXC28" s="170">
        <v>12376</v>
      </c>
      <c r="AXD28" s="170" t="s">
        <v>149</v>
      </c>
      <c r="AXE28" s="170" t="s">
        <v>150</v>
      </c>
      <c r="AXF28" s="170">
        <v>5</v>
      </c>
      <c r="AXG28" s="170">
        <v>12.97</v>
      </c>
      <c r="AXH28" s="170" t="e">
        <f>ROUNDDOWN(AXG28*(#REF!+1),2)</f>
        <v>#REF!</v>
      </c>
      <c r="AXI28" s="170" t="e">
        <f>AXF28*AXH28</f>
        <v>#REF!</v>
      </c>
      <c r="AXJ28" s="170" t="s">
        <v>148</v>
      </c>
      <c r="AXK28" s="170">
        <v>12376</v>
      </c>
      <c r="AXL28" s="170" t="s">
        <v>149</v>
      </c>
      <c r="AXM28" s="170" t="s">
        <v>150</v>
      </c>
      <c r="AXN28" s="170">
        <v>5</v>
      </c>
      <c r="AXO28" s="170">
        <v>12.97</v>
      </c>
      <c r="AXP28" s="170" t="e">
        <f>ROUNDDOWN(AXO28*(#REF!+1),2)</f>
        <v>#REF!</v>
      </c>
      <c r="AXQ28" s="170" t="e">
        <f>AXN28*AXP28</f>
        <v>#REF!</v>
      </c>
      <c r="AXR28" s="170" t="s">
        <v>148</v>
      </c>
      <c r="AXS28" s="170">
        <v>12376</v>
      </c>
      <c r="AXT28" s="170" t="s">
        <v>149</v>
      </c>
      <c r="AXU28" s="170" t="s">
        <v>150</v>
      </c>
      <c r="AXV28" s="170">
        <v>5</v>
      </c>
      <c r="AXW28" s="170">
        <v>12.97</v>
      </c>
      <c r="AXX28" s="170" t="e">
        <f>ROUNDDOWN(AXW28*(#REF!+1),2)</f>
        <v>#REF!</v>
      </c>
      <c r="AXY28" s="170" t="e">
        <f>AXV28*AXX28</f>
        <v>#REF!</v>
      </c>
      <c r="AXZ28" s="170" t="s">
        <v>148</v>
      </c>
      <c r="AYA28" s="170">
        <v>12376</v>
      </c>
      <c r="AYB28" s="170" t="s">
        <v>149</v>
      </c>
      <c r="AYC28" s="170" t="s">
        <v>150</v>
      </c>
      <c r="AYD28" s="170">
        <v>5</v>
      </c>
      <c r="AYE28" s="170">
        <v>12.97</v>
      </c>
      <c r="AYF28" s="170" t="e">
        <f>ROUNDDOWN(AYE28*(#REF!+1),2)</f>
        <v>#REF!</v>
      </c>
      <c r="AYG28" s="170" t="e">
        <f>AYD28*AYF28</f>
        <v>#REF!</v>
      </c>
      <c r="AYH28" s="170" t="s">
        <v>148</v>
      </c>
      <c r="AYI28" s="170">
        <v>12376</v>
      </c>
      <c r="AYJ28" s="170" t="s">
        <v>149</v>
      </c>
      <c r="AYK28" s="170" t="s">
        <v>150</v>
      </c>
      <c r="AYL28" s="170">
        <v>5</v>
      </c>
      <c r="AYM28" s="170">
        <v>12.97</v>
      </c>
      <c r="AYN28" s="170" t="e">
        <f>ROUNDDOWN(AYM28*(#REF!+1),2)</f>
        <v>#REF!</v>
      </c>
      <c r="AYO28" s="170" t="e">
        <f>AYL28*AYN28</f>
        <v>#REF!</v>
      </c>
      <c r="AYP28" s="170" t="s">
        <v>148</v>
      </c>
      <c r="AYQ28" s="170">
        <v>12376</v>
      </c>
      <c r="AYR28" s="170" t="s">
        <v>149</v>
      </c>
      <c r="AYS28" s="170" t="s">
        <v>150</v>
      </c>
      <c r="AYT28" s="170">
        <v>5</v>
      </c>
      <c r="AYU28" s="170">
        <v>12.97</v>
      </c>
      <c r="AYV28" s="170" t="e">
        <f>ROUNDDOWN(AYU28*(#REF!+1),2)</f>
        <v>#REF!</v>
      </c>
      <c r="AYW28" s="170" t="e">
        <f>AYT28*AYV28</f>
        <v>#REF!</v>
      </c>
      <c r="AYX28" s="170" t="s">
        <v>148</v>
      </c>
      <c r="AYY28" s="170">
        <v>12376</v>
      </c>
      <c r="AYZ28" s="170" t="s">
        <v>149</v>
      </c>
      <c r="AZA28" s="170" t="s">
        <v>150</v>
      </c>
      <c r="AZB28" s="170">
        <v>5</v>
      </c>
      <c r="AZC28" s="170">
        <v>12.97</v>
      </c>
      <c r="AZD28" s="170" t="e">
        <f>ROUNDDOWN(AZC28*(#REF!+1),2)</f>
        <v>#REF!</v>
      </c>
      <c r="AZE28" s="170" t="e">
        <f>AZB28*AZD28</f>
        <v>#REF!</v>
      </c>
      <c r="AZF28" s="170" t="s">
        <v>148</v>
      </c>
      <c r="AZG28" s="170">
        <v>12376</v>
      </c>
      <c r="AZH28" s="170" t="s">
        <v>149</v>
      </c>
      <c r="AZI28" s="170" t="s">
        <v>150</v>
      </c>
      <c r="AZJ28" s="170">
        <v>5</v>
      </c>
      <c r="AZK28" s="170">
        <v>12.97</v>
      </c>
      <c r="AZL28" s="170" t="e">
        <f>ROUNDDOWN(AZK28*(#REF!+1),2)</f>
        <v>#REF!</v>
      </c>
      <c r="AZM28" s="170" t="e">
        <f>AZJ28*AZL28</f>
        <v>#REF!</v>
      </c>
      <c r="AZN28" s="170" t="s">
        <v>148</v>
      </c>
      <c r="AZO28" s="170">
        <v>12376</v>
      </c>
      <c r="AZP28" s="170" t="s">
        <v>149</v>
      </c>
      <c r="AZQ28" s="170" t="s">
        <v>150</v>
      </c>
      <c r="AZR28" s="170">
        <v>5</v>
      </c>
      <c r="AZS28" s="170">
        <v>12.97</v>
      </c>
      <c r="AZT28" s="170" t="e">
        <f>ROUNDDOWN(AZS28*(#REF!+1),2)</f>
        <v>#REF!</v>
      </c>
      <c r="AZU28" s="170" t="e">
        <f>AZR28*AZT28</f>
        <v>#REF!</v>
      </c>
      <c r="AZV28" s="170" t="s">
        <v>148</v>
      </c>
      <c r="AZW28" s="170">
        <v>12376</v>
      </c>
      <c r="AZX28" s="170" t="s">
        <v>149</v>
      </c>
      <c r="AZY28" s="170" t="s">
        <v>150</v>
      </c>
      <c r="AZZ28" s="170">
        <v>5</v>
      </c>
      <c r="BAA28" s="170">
        <v>12.97</v>
      </c>
      <c r="BAB28" s="170" t="e">
        <f>ROUNDDOWN(BAA28*(#REF!+1),2)</f>
        <v>#REF!</v>
      </c>
      <c r="BAC28" s="170" t="e">
        <f>AZZ28*BAB28</f>
        <v>#REF!</v>
      </c>
      <c r="BAD28" s="170" t="s">
        <v>148</v>
      </c>
      <c r="BAE28" s="170">
        <v>12376</v>
      </c>
      <c r="BAF28" s="170" t="s">
        <v>149</v>
      </c>
      <c r="BAG28" s="170" t="s">
        <v>150</v>
      </c>
      <c r="BAH28" s="170">
        <v>5</v>
      </c>
      <c r="BAI28" s="170">
        <v>12.97</v>
      </c>
      <c r="BAJ28" s="170" t="e">
        <f>ROUNDDOWN(BAI28*(#REF!+1),2)</f>
        <v>#REF!</v>
      </c>
      <c r="BAK28" s="170" t="e">
        <f>BAH28*BAJ28</f>
        <v>#REF!</v>
      </c>
      <c r="BAL28" s="170" t="s">
        <v>148</v>
      </c>
      <c r="BAM28" s="170">
        <v>12376</v>
      </c>
      <c r="BAN28" s="170" t="s">
        <v>149</v>
      </c>
      <c r="BAO28" s="170" t="s">
        <v>150</v>
      </c>
      <c r="BAP28" s="170">
        <v>5</v>
      </c>
      <c r="BAQ28" s="170">
        <v>12.97</v>
      </c>
      <c r="BAR28" s="170" t="e">
        <f>ROUNDDOWN(BAQ28*(#REF!+1),2)</f>
        <v>#REF!</v>
      </c>
      <c r="BAS28" s="170" t="e">
        <f>BAP28*BAR28</f>
        <v>#REF!</v>
      </c>
      <c r="BAT28" s="170" t="s">
        <v>148</v>
      </c>
      <c r="BAU28" s="170">
        <v>12376</v>
      </c>
      <c r="BAV28" s="170" t="s">
        <v>149</v>
      </c>
      <c r="BAW28" s="170" t="s">
        <v>150</v>
      </c>
      <c r="BAX28" s="170">
        <v>5</v>
      </c>
      <c r="BAY28" s="170">
        <v>12.97</v>
      </c>
      <c r="BAZ28" s="170" t="e">
        <f>ROUNDDOWN(BAY28*(#REF!+1),2)</f>
        <v>#REF!</v>
      </c>
      <c r="BBA28" s="170" t="e">
        <f>BAX28*BAZ28</f>
        <v>#REF!</v>
      </c>
      <c r="BBB28" s="170" t="s">
        <v>148</v>
      </c>
      <c r="BBC28" s="170">
        <v>12376</v>
      </c>
      <c r="BBD28" s="170" t="s">
        <v>149</v>
      </c>
      <c r="BBE28" s="170" t="s">
        <v>150</v>
      </c>
      <c r="BBF28" s="170">
        <v>5</v>
      </c>
      <c r="BBG28" s="170">
        <v>12.97</v>
      </c>
      <c r="BBH28" s="170" t="e">
        <f>ROUNDDOWN(BBG28*(#REF!+1),2)</f>
        <v>#REF!</v>
      </c>
      <c r="BBI28" s="170" t="e">
        <f>BBF28*BBH28</f>
        <v>#REF!</v>
      </c>
      <c r="BBJ28" s="170" t="s">
        <v>148</v>
      </c>
      <c r="BBK28" s="170">
        <v>12376</v>
      </c>
      <c r="BBL28" s="170" t="s">
        <v>149</v>
      </c>
      <c r="BBM28" s="170" t="s">
        <v>150</v>
      </c>
      <c r="BBN28" s="170">
        <v>5</v>
      </c>
      <c r="BBO28" s="170">
        <v>12.97</v>
      </c>
      <c r="BBP28" s="170" t="e">
        <f>ROUNDDOWN(BBO28*(#REF!+1),2)</f>
        <v>#REF!</v>
      </c>
      <c r="BBQ28" s="170" t="e">
        <f>BBN28*BBP28</f>
        <v>#REF!</v>
      </c>
      <c r="BBR28" s="170" t="s">
        <v>148</v>
      </c>
      <c r="BBS28" s="170">
        <v>12376</v>
      </c>
      <c r="BBT28" s="170" t="s">
        <v>149</v>
      </c>
      <c r="BBU28" s="170" t="s">
        <v>150</v>
      </c>
      <c r="BBV28" s="170">
        <v>5</v>
      </c>
      <c r="BBW28" s="170">
        <v>12.97</v>
      </c>
      <c r="BBX28" s="170" t="e">
        <f>ROUNDDOWN(BBW28*(#REF!+1),2)</f>
        <v>#REF!</v>
      </c>
      <c r="BBY28" s="170" t="e">
        <f>BBV28*BBX28</f>
        <v>#REF!</v>
      </c>
      <c r="BBZ28" s="170" t="s">
        <v>148</v>
      </c>
      <c r="BCA28" s="170">
        <v>12376</v>
      </c>
      <c r="BCB28" s="170" t="s">
        <v>149</v>
      </c>
      <c r="BCC28" s="170" t="s">
        <v>150</v>
      </c>
      <c r="BCD28" s="170">
        <v>5</v>
      </c>
      <c r="BCE28" s="170">
        <v>12.97</v>
      </c>
      <c r="BCF28" s="170" t="e">
        <f>ROUNDDOWN(BCE28*(#REF!+1),2)</f>
        <v>#REF!</v>
      </c>
      <c r="BCG28" s="170" t="e">
        <f>BCD28*BCF28</f>
        <v>#REF!</v>
      </c>
      <c r="BCH28" s="170" t="s">
        <v>148</v>
      </c>
      <c r="BCI28" s="170">
        <v>12376</v>
      </c>
      <c r="BCJ28" s="170" t="s">
        <v>149</v>
      </c>
      <c r="BCK28" s="170" t="s">
        <v>150</v>
      </c>
      <c r="BCL28" s="170">
        <v>5</v>
      </c>
      <c r="BCM28" s="170">
        <v>12.97</v>
      </c>
      <c r="BCN28" s="170" t="e">
        <f>ROUNDDOWN(BCM28*(#REF!+1),2)</f>
        <v>#REF!</v>
      </c>
      <c r="BCO28" s="170" t="e">
        <f>BCL28*BCN28</f>
        <v>#REF!</v>
      </c>
      <c r="BCP28" s="170" t="s">
        <v>148</v>
      </c>
      <c r="BCQ28" s="170">
        <v>12376</v>
      </c>
      <c r="BCR28" s="170" t="s">
        <v>149</v>
      </c>
      <c r="BCS28" s="170" t="s">
        <v>150</v>
      </c>
      <c r="BCT28" s="170">
        <v>5</v>
      </c>
      <c r="BCU28" s="170">
        <v>12.97</v>
      </c>
      <c r="BCV28" s="170" t="e">
        <f>ROUNDDOWN(BCU28*(#REF!+1),2)</f>
        <v>#REF!</v>
      </c>
      <c r="BCW28" s="170" t="e">
        <f>BCT28*BCV28</f>
        <v>#REF!</v>
      </c>
      <c r="BCX28" s="170" t="s">
        <v>148</v>
      </c>
      <c r="BCY28" s="170">
        <v>12376</v>
      </c>
      <c r="BCZ28" s="170" t="s">
        <v>149</v>
      </c>
      <c r="BDA28" s="170" t="s">
        <v>150</v>
      </c>
      <c r="BDB28" s="170">
        <v>5</v>
      </c>
      <c r="BDC28" s="170">
        <v>12.97</v>
      </c>
      <c r="BDD28" s="170" t="e">
        <f>ROUNDDOWN(BDC28*(#REF!+1),2)</f>
        <v>#REF!</v>
      </c>
      <c r="BDE28" s="170" t="e">
        <f>BDB28*BDD28</f>
        <v>#REF!</v>
      </c>
      <c r="BDF28" s="170" t="s">
        <v>148</v>
      </c>
      <c r="BDG28" s="170">
        <v>12376</v>
      </c>
      <c r="BDH28" s="170" t="s">
        <v>149</v>
      </c>
      <c r="BDI28" s="170" t="s">
        <v>150</v>
      </c>
      <c r="BDJ28" s="170">
        <v>5</v>
      </c>
      <c r="BDK28" s="170">
        <v>12.97</v>
      </c>
      <c r="BDL28" s="170" t="e">
        <f>ROUNDDOWN(BDK28*(#REF!+1),2)</f>
        <v>#REF!</v>
      </c>
      <c r="BDM28" s="170" t="e">
        <f>BDJ28*BDL28</f>
        <v>#REF!</v>
      </c>
      <c r="BDN28" s="170" t="s">
        <v>148</v>
      </c>
      <c r="BDO28" s="170">
        <v>12376</v>
      </c>
      <c r="BDP28" s="170" t="s">
        <v>149</v>
      </c>
      <c r="BDQ28" s="170" t="s">
        <v>150</v>
      </c>
      <c r="BDR28" s="170">
        <v>5</v>
      </c>
      <c r="BDS28" s="170">
        <v>12.97</v>
      </c>
      <c r="BDT28" s="170" t="e">
        <f>ROUNDDOWN(BDS28*(#REF!+1),2)</f>
        <v>#REF!</v>
      </c>
      <c r="BDU28" s="170" t="e">
        <f>BDR28*BDT28</f>
        <v>#REF!</v>
      </c>
      <c r="BDV28" s="170" t="s">
        <v>148</v>
      </c>
      <c r="BDW28" s="170">
        <v>12376</v>
      </c>
      <c r="BDX28" s="170" t="s">
        <v>149</v>
      </c>
      <c r="BDY28" s="170" t="s">
        <v>150</v>
      </c>
      <c r="BDZ28" s="170">
        <v>5</v>
      </c>
      <c r="BEA28" s="170">
        <v>12.97</v>
      </c>
      <c r="BEB28" s="170" t="e">
        <f>ROUNDDOWN(BEA28*(#REF!+1),2)</f>
        <v>#REF!</v>
      </c>
      <c r="BEC28" s="170" t="e">
        <f>BDZ28*BEB28</f>
        <v>#REF!</v>
      </c>
      <c r="BED28" s="170" t="s">
        <v>148</v>
      </c>
      <c r="BEE28" s="170">
        <v>12376</v>
      </c>
      <c r="BEF28" s="170" t="s">
        <v>149</v>
      </c>
      <c r="BEG28" s="170" t="s">
        <v>150</v>
      </c>
      <c r="BEH28" s="170">
        <v>5</v>
      </c>
      <c r="BEI28" s="170">
        <v>12.97</v>
      </c>
      <c r="BEJ28" s="170" t="e">
        <f>ROUNDDOWN(BEI28*(#REF!+1),2)</f>
        <v>#REF!</v>
      </c>
      <c r="BEK28" s="170" t="e">
        <f>BEH28*BEJ28</f>
        <v>#REF!</v>
      </c>
      <c r="BEL28" s="170" t="s">
        <v>148</v>
      </c>
      <c r="BEM28" s="170">
        <v>12376</v>
      </c>
      <c r="BEN28" s="170" t="s">
        <v>149</v>
      </c>
      <c r="BEO28" s="170" t="s">
        <v>150</v>
      </c>
      <c r="BEP28" s="170">
        <v>5</v>
      </c>
      <c r="BEQ28" s="170">
        <v>12.97</v>
      </c>
      <c r="BER28" s="170" t="e">
        <f>ROUNDDOWN(BEQ28*(#REF!+1),2)</f>
        <v>#REF!</v>
      </c>
      <c r="BES28" s="170" t="e">
        <f>BEP28*BER28</f>
        <v>#REF!</v>
      </c>
      <c r="BET28" s="170" t="s">
        <v>148</v>
      </c>
      <c r="BEU28" s="170">
        <v>12376</v>
      </c>
      <c r="BEV28" s="170" t="s">
        <v>149</v>
      </c>
      <c r="BEW28" s="170" t="s">
        <v>150</v>
      </c>
      <c r="BEX28" s="170">
        <v>5</v>
      </c>
      <c r="BEY28" s="170">
        <v>12.97</v>
      </c>
      <c r="BEZ28" s="170" t="e">
        <f>ROUNDDOWN(BEY28*(#REF!+1),2)</f>
        <v>#REF!</v>
      </c>
      <c r="BFA28" s="170" t="e">
        <f>BEX28*BEZ28</f>
        <v>#REF!</v>
      </c>
      <c r="BFB28" s="170" t="s">
        <v>148</v>
      </c>
      <c r="BFC28" s="170">
        <v>12376</v>
      </c>
      <c r="BFD28" s="170" t="s">
        <v>149</v>
      </c>
      <c r="BFE28" s="170" t="s">
        <v>150</v>
      </c>
      <c r="BFF28" s="170">
        <v>5</v>
      </c>
      <c r="BFG28" s="170">
        <v>12.97</v>
      </c>
      <c r="BFH28" s="170" t="e">
        <f>ROUNDDOWN(BFG28*(#REF!+1),2)</f>
        <v>#REF!</v>
      </c>
      <c r="BFI28" s="170" t="e">
        <f>BFF28*BFH28</f>
        <v>#REF!</v>
      </c>
      <c r="BFJ28" s="170" t="s">
        <v>148</v>
      </c>
      <c r="BFK28" s="170">
        <v>12376</v>
      </c>
      <c r="BFL28" s="170" t="s">
        <v>149</v>
      </c>
      <c r="BFM28" s="170" t="s">
        <v>150</v>
      </c>
      <c r="BFN28" s="170">
        <v>5</v>
      </c>
      <c r="BFO28" s="170">
        <v>12.97</v>
      </c>
      <c r="BFP28" s="170" t="e">
        <f>ROUNDDOWN(BFO28*(#REF!+1),2)</f>
        <v>#REF!</v>
      </c>
      <c r="BFQ28" s="170" t="e">
        <f>BFN28*BFP28</f>
        <v>#REF!</v>
      </c>
      <c r="BFR28" s="170" t="s">
        <v>148</v>
      </c>
      <c r="BFS28" s="170">
        <v>12376</v>
      </c>
      <c r="BFT28" s="170" t="s">
        <v>149</v>
      </c>
      <c r="BFU28" s="170" t="s">
        <v>150</v>
      </c>
      <c r="BFV28" s="170">
        <v>5</v>
      </c>
      <c r="BFW28" s="170">
        <v>12.97</v>
      </c>
      <c r="BFX28" s="170" t="e">
        <f>ROUNDDOWN(BFW28*(#REF!+1),2)</f>
        <v>#REF!</v>
      </c>
      <c r="BFY28" s="170" t="e">
        <f>BFV28*BFX28</f>
        <v>#REF!</v>
      </c>
      <c r="BFZ28" s="170" t="s">
        <v>148</v>
      </c>
      <c r="BGA28" s="170">
        <v>12376</v>
      </c>
      <c r="BGB28" s="170" t="s">
        <v>149</v>
      </c>
      <c r="BGC28" s="170" t="s">
        <v>150</v>
      </c>
      <c r="BGD28" s="170">
        <v>5</v>
      </c>
      <c r="BGE28" s="170">
        <v>12.97</v>
      </c>
      <c r="BGF28" s="170" t="e">
        <f>ROUNDDOWN(BGE28*(#REF!+1),2)</f>
        <v>#REF!</v>
      </c>
      <c r="BGG28" s="170" t="e">
        <f>BGD28*BGF28</f>
        <v>#REF!</v>
      </c>
      <c r="BGH28" s="170" t="s">
        <v>148</v>
      </c>
      <c r="BGI28" s="170">
        <v>12376</v>
      </c>
      <c r="BGJ28" s="170" t="s">
        <v>149</v>
      </c>
      <c r="BGK28" s="170" t="s">
        <v>150</v>
      </c>
      <c r="BGL28" s="170">
        <v>5</v>
      </c>
      <c r="BGM28" s="170">
        <v>12.97</v>
      </c>
      <c r="BGN28" s="170" t="e">
        <f>ROUNDDOWN(BGM28*(#REF!+1),2)</f>
        <v>#REF!</v>
      </c>
      <c r="BGO28" s="170" t="e">
        <f>BGL28*BGN28</f>
        <v>#REF!</v>
      </c>
      <c r="BGP28" s="170" t="s">
        <v>148</v>
      </c>
      <c r="BGQ28" s="170">
        <v>12376</v>
      </c>
      <c r="BGR28" s="170" t="s">
        <v>149</v>
      </c>
      <c r="BGS28" s="170" t="s">
        <v>150</v>
      </c>
      <c r="BGT28" s="170">
        <v>5</v>
      </c>
      <c r="BGU28" s="170">
        <v>12.97</v>
      </c>
      <c r="BGV28" s="170" t="e">
        <f>ROUNDDOWN(BGU28*(#REF!+1),2)</f>
        <v>#REF!</v>
      </c>
      <c r="BGW28" s="170" t="e">
        <f>BGT28*BGV28</f>
        <v>#REF!</v>
      </c>
      <c r="BGX28" s="170" t="s">
        <v>148</v>
      </c>
      <c r="BGY28" s="170">
        <v>12376</v>
      </c>
      <c r="BGZ28" s="170" t="s">
        <v>149</v>
      </c>
      <c r="BHA28" s="170" t="s">
        <v>150</v>
      </c>
      <c r="BHB28" s="170">
        <v>5</v>
      </c>
      <c r="BHC28" s="170">
        <v>12.97</v>
      </c>
      <c r="BHD28" s="170" t="e">
        <f>ROUNDDOWN(BHC28*(#REF!+1),2)</f>
        <v>#REF!</v>
      </c>
      <c r="BHE28" s="170" t="e">
        <f>BHB28*BHD28</f>
        <v>#REF!</v>
      </c>
      <c r="BHF28" s="170" t="s">
        <v>148</v>
      </c>
      <c r="BHG28" s="170">
        <v>12376</v>
      </c>
      <c r="BHH28" s="170" t="s">
        <v>149</v>
      </c>
      <c r="BHI28" s="170" t="s">
        <v>150</v>
      </c>
      <c r="BHJ28" s="170">
        <v>5</v>
      </c>
      <c r="BHK28" s="170">
        <v>12.97</v>
      </c>
      <c r="BHL28" s="170" t="e">
        <f>ROUNDDOWN(BHK28*(#REF!+1),2)</f>
        <v>#REF!</v>
      </c>
      <c r="BHM28" s="170" t="e">
        <f>BHJ28*BHL28</f>
        <v>#REF!</v>
      </c>
      <c r="BHN28" s="170" t="s">
        <v>148</v>
      </c>
      <c r="BHO28" s="170">
        <v>12376</v>
      </c>
      <c r="BHP28" s="170" t="s">
        <v>149</v>
      </c>
      <c r="BHQ28" s="170" t="s">
        <v>150</v>
      </c>
      <c r="BHR28" s="170">
        <v>5</v>
      </c>
      <c r="BHS28" s="170">
        <v>12.97</v>
      </c>
      <c r="BHT28" s="170" t="e">
        <f>ROUNDDOWN(BHS28*(#REF!+1),2)</f>
        <v>#REF!</v>
      </c>
      <c r="BHU28" s="170" t="e">
        <f>BHR28*BHT28</f>
        <v>#REF!</v>
      </c>
      <c r="BHV28" s="170" t="s">
        <v>148</v>
      </c>
      <c r="BHW28" s="170">
        <v>12376</v>
      </c>
      <c r="BHX28" s="170" t="s">
        <v>149</v>
      </c>
      <c r="BHY28" s="170" t="s">
        <v>150</v>
      </c>
      <c r="BHZ28" s="170">
        <v>5</v>
      </c>
      <c r="BIA28" s="170">
        <v>12.97</v>
      </c>
      <c r="BIB28" s="170" t="e">
        <f>ROUNDDOWN(BIA28*(#REF!+1),2)</f>
        <v>#REF!</v>
      </c>
      <c r="BIC28" s="170" t="e">
        <f>BHZ28*BIB28</f>
        <v>#REF!</v>
      </c>
      <c r="BID28" s="170" t="s">
        <v>148</v>
      </c>
      <c r="BIE28" s="170">
        <v>12376</v>
      </c>
      <c r="BIF28" s="170" t="s">
        <v>149</v>
      </c>
      <c r="BIG28" s="170" t="s">
        <v>150</v>
      </c>
      <c r="BIH28" s="170">
        <v>5</v>
      </c>
      <c r="BII28" s="170">
        <v>12.97</v>
      </c>
      <c r="BIJ28" s="170" t="e">
        <f>ROUNDDOWN(BII28*(#REF!+1),2)</f>
        <v>#REF!</v>
      </c>
      <c r="BIK28" s="170" t="e">
        <f>BIH28*BIJ28</f>
        <v>#REF!</v>
      </c>
      <c r="BIL28" s="170" t="s">
        <v>148</v>
      </c>
      <c r="BIM28" s="170">
        <v>12376</v>
      </c>
      <c r="BIN28" s="170" t="s">
        <v>149</v>
      </c>
      <c r="BIO28" s="170" t="s">
        <v>150</v>
      </c>
      <c r="BIP28" s="170">
        <v>5</v>
      </c>
      <c r="BIQ28" s="170">
        <v>12.97</v>
      </c>
      <c r="BIR28" s="170" t="e">
        <f>ROUNDDOWN(BIQ28*(#REF!+1),2)</f>
        <v>#REF!</v>
      </c>
      <c r="BIS28" s="170" t="e">
        <f>BIP28*BIR28</f>
        <v>#REF!</v>
      </c>
      <c r="BIT28" s="170" t="s">
        <v>148</v>
      </c>
      <c r="BIU28" s="170">
        <v>12376</v>
      </c>
      <c r="BIV28" s="170" t="s">
        <v>149</v>
      </c>
      <c r="BIW28" s="170" t="s">
        <v>150</v>
      </c>
      <c r="BIX28" s="170">
        <v>5</v>
      </c>
      <c r="BIY28" s="170">
        <v>12.97</v>
      </c>
      <c r="BIZ28" s="170" t="e">
        <f>ROUNDDOWN(BIY28*(#REF!+1),2)</f>
        <v>#REF!</v>
      </c>
      <c r="BJA28" s="170" t="e">
        <f>BIX28*BIZ28</f>
        <v>#REF!</v>
      </c>
      <c r="BJB28" s="170" t="s">
        <v>148</v>
      </c>
      <c r="BJC28" s="170">
        <v>12376</v>
      </c>
      <c r="BJD28" s="170" t="s">
        <v>149</v>
      </c>
      <c r="BJE28" s="170" t="s">
        <v>150</v>
      </c>
      <c r="BJF28" s="170">
        <v>5</v>
      </c>
      <c r="BJG28" s="170">
        <v>12.97</v>
      </c>
      <c r="BJH28" s="170" t="e">
        <f>ROUNDDOWN(BJG28*(#REF!+1),2)</f>
        <v>#REF!</v>
      </c>
      <c r="BJI28" s="170" t="e">
        <f>BJF28*BJH28</f>
        <v>#REF!</v>
      </c>
      <c r="BJJ28" s="170" t="s">
        <v>148</v>
      </c>
      <c r="BJK28" s="170">
        <v>12376</v>
      </c>
      <c r="BJL28" s="170" t="s">
        <v>149</v>
      </c>
      <c r="BJM28" s="170" t="s">
        <v>150</v>
      </c>
      <c r="BJN28" s="170">
        <v>5</v>
      </c>
      <c r="BJO28" s="170">
        <v>12.97</v>
      </c>
      <c r="BJP28" s="170" t="e">
        <f>ROUNDDOWN(BJO28*(#REF!+1),2)</f>
        <v>#REF!</v>
      </c>
      <c r="BJQ28" s="170" t="e">
        <f>BJN28*BJP28</f>
        <v>#REF!</v>
      </c>
      <c r="BJR28" s="170" t="s">
        <v>148</v>
      </c>
      <c r="BJS28" s="170">
        <v>12376</v>
      </c>
      <c r="BJT28" s="170" t="s">
        <v>149</v>
      </c>
      <c r="BJU28" s="170" t="s">
        <v>150</v>
      </c>
      <c r="BJV28" s="170">
        <v>5</v>
      </c>
      <c r="BJW28" s="170">
        <v>12.97</v>
      </c>
      <c r="BJX28" s="170" t="e">
        <f>ROUNDDOWN(BJW28*(#REF!+1),2)</f>
        <v>#REF!</v>
      </c>
      <c r="BJY28" s="170" t="e">
        <f>BJV28*BJX28</f>
        <v>#REF!</v>
      </c>
      <c r="BJZ28" s="170" t="s">
        <v>148</v>
      </c>
      <c r="BKA28" s="170">
        <v>12376</v>
      </c>
      <c r="BKB28" s="170" t="s">
        <v>149</v>
      </c>
      <c r="BKC28" s="170" t="s">
        <v>150</v>
      </c>
      <c r="BKD28" s="170">
        <v>5</v>
      </c>
      <c r="BKE28" s="170">
        <v>12.97</v>
      </c>
      <c r="BKF28" s="170" t="e">
        <f>ROUNDDOWN(BKE28*(#REF!+1),2)</f>
        <v>#REF!</v>
      </c>
      <c r="BKG28" s="170" t="e">
        <f>BKD28*BKF28</f>
        <v>#REF!</v>
      </c>
      <c r="BKH28" s="170" t="s">
        <v>148</v>
      </c>
      <c r="BKI28" s="170">
        <v>12376</v>
      </c>
      <c r="BKJ28" s="170" t="s">
        <v>149</v>
      </c>
      <c r="BKK28" s="170" t="s">
        <v>150</v>
      </c>
      <c r="BKL28" s="170">
        <v>5</v>
      </c>
      <c r="BKM28" s="170">
        <v>12.97</v>
      </c>
      <c r="BKN28" s="170" t="e">
        <f>ROUNDDOWN(BKM28*(#REF!+1),2)</f>
        <v>#REF!</v>
      </c>
      <c r="BKO28" s="170" t="e">
        <f>BKL28*BKN28</f>
        <v>#REF!</v>
      </c>
      <c r="BKP28" s="170" t="s">
        <v>148</v>
      </c>
      <c r="BKQ28" s="170">
        <v>12376</v>
      </c>
      <c r="BKR28" s="170" t="s">
        <v>149</v>
      </c>
      <c r="BKS28" s="170" t="s">
        <v>150</v>
      </c>
      <c r="BKT28" s="170">
        <v>5</v>
      </c>
      <c r="BKU28" s="170">
        <v>12.97</v>
      </c>
      <c r="BKV28" s="170" t="e">
        <f>ROUNDDOWN(BKU28*(#REF!+1),2)</f>
        <v>#REF!</v>
      </c>
      <c r="BKW28" s="170" t="e">
        <f>BKT28*BKV28</f>
        <v>#REF!</v>
      </c>
      <c r="BKX28" s="170" t="s">
        <v>148</v>
      </c>
      <c r="BKY28" s="170">
        <v>12376</v>
      </c>
      <c r="BKZ28" s="170" t="s">
        <v>149</v>
      </c>
      <c r="BLA28" s="170" t="s">
        <v>150</v>
      </c>
      <c r="BLB28" s="170">
        <v>5</v>
      </c>
      <c r="BLC28" s="170">
        <v>12.97</v>
      </c>
      <c r="BLD28" s="170" t="e">
        <f>ROUNDDOWN(BLC28*(#REF!+1),2)</f>
        <v>#REF!</v>
      </c>
      <c r="BLE28" s="170" t="e">
        <f>BLB28*BLD28</f>
        <v>#REF!</v>
      </c>
      <c r="BLF28" s="170" t="s">
        <v>148</v>
      </c>
      <c r="BLG28" s="170">
        <v>12376</v>
      </c>
      <c r="BLH28" s="170" t="s">
        <v>149</v>
      </c>
      <c r="BLI28" s="170" t="s">
        <v>150</v>
      </c>
      <c r="BLJ28" s="170">
        <v>5</v>
      </c>
      <c r="BLK28" s="170">
        <v>12.97</v>
      </c>
      <c r="BLL28" s="170" t="e">
        <f>ROUNDDOWN(BLK28*(#REF!+1),2)</f>
        <v>#REF!</v>
      </c>
      <c r="BLM28" s="170" t="e">
        <f>BLJ28*BLL28</f>
        <v>#REF!</v>
      </c>
      <c r="BLN28" s="170" t="s">
        <v>148</v>
      </c>
      <c r="BLO28" s="170">
        <v>12376</v>
      </c>
      <c r="BLP28" s="170" t="s">
        <v>149</v>
      </c>
      <c r="BLQ28" s="170" t="s">
        <v>150</v>
      </c>
      <c r="BLR28" s="170">
        <v>5</v>
      </c>
      <c r="BLS28" s="170">
        <v>12.97</v>
      </c>
      <c r="BLT28" s="170" t="e">
        <f>ROUNDDOWN(BLS28*(#REF!+1),2)</f>
        <v>#REF!</v>
      </c>
      <c r="BLU28" s="170" t="e">
        <f>BLR28*BLT28</f>
        <v>#REF!</v>
      </c>
      <c r="BLV28" s="170" t="s">
        <v>148</v>
      </c>
      <c r="BLW28" s="170">
        <v>12376</v>
      </c>
      <c r="BLX28" s="170" t="s">
        <v>149</v>
      </c>
      <c r="BLY28" s="170" t="s">
        <v>150</v>
      </c>
      <c r="BLZ28" s="170">
        <v>5</v>
      </c>
      <c r="BMA28" s="170">
        <v>12.97</v>
      </c>
      <c r="BMB28" s="170" t="e">
        <f>ROUNDDOWN(BMA28*(#REF!+1),2)</f>
        <v>#REF!</v>
      </c>
      <c r="BMC28" s="170" t="e">
        <f>BLZ28*BMB28</f>
        <v>#REF!</v>
      </c>
      <c r="BMD28" s="170" t="s">
        <v>148</v>
      </c>
      <c r="BME28" s="170">
        <v>12376</v>
      </c>
      <c r="BMF28" s="170" t="s">
        <v>149</v>
      </c>
      <c r="BMG28" s="170" t="s">
        <v>150</v>
      </c>
      <c r="BMH28" s="170">
        <v>5</v>
      </c>
      <c r="BMI28" s="170">
        <v>12.97</v>
      </c>
      <c r="BMJ28" s="170" t="e">
        <f>ROUNDDOWN(BMI28*(#REF!+1),2)</f>
        <v>#REF!</v>
      </c>
      <c r="BMK28" s="170" t="e">
        <f>BMH28*BMJ28</f>
        <v>#REF!</v>
      </c>
      <c r="BML28" s="170" t="s">
        <v>148</v>
      </c>
      <c r="BMM28" s="170">
        <v>12376</v>
      </c>
      <c r="BMN28" s="170" t="s">
        <v>149</v>
      </c>
      <c r="BMO28" s="170" t="s">
        <v>150</v>
      </c>
      <c r="BMP28" s="170">
        <v>5</v>
      </c>
      <c r="BMQ28" s="170">
        <v>12.97</v>
      </c>
      <c r="BMR28" s="170" t="e">
        <f>ROUNDDOWN(BMQ28*(#REF!+1),2)</f>
        <v>#REF!</v>
      </c>
      <c r="BMS28" s="170" t="e">
        <f>BMP28*BMR28</f>
        <v>#REF!</v>
      </c>
      <c r="BMT28" s="170" t="s">
        <v>148</v>
      </c>
      <c r="BMU28" s="170">
        <v>12376</v>
      </c>
      <c r="BMV28" s="170" t="s">
        <v>149</v>
      </c>
      <c r="BMW28" s="170" t="s">
        <v>150</v>
      </c>
      <c r="BMX28" s="170">
        <v>5</v>
      </c>
      <c r="BMY28" s="170">
        <v>12.97</v>
      </c>
      <c r="BMZ28" s="170" t="e">
        <f>ROUNDDOWN(BMY28*(#REF!+1),2)</f>
        <v>#REF!</v>
      </c>
      <c r="BNA28" s="170" t="e">
        <f>BMX28*BMZ28</f>
        <v>#REF!</v>
      </c>
      <c r="BNB28" s="170" t="s">
        <v>148</v>
      </c>
      <c r="BNC28" s="170">
        <v>12376</v>
      </c>
      <c r="BND28" s="170" t="s">
        <v>149</v>
      </c>
      <c r="BNE28" s="170" t="s">
        <v>150</v>
      </c>
      <c r="BNF28" s="170">
        <v>5</v>
      </c>
      <c r="BNG28" s="170">
        <v>12.97</v>
      </c>
      <c r="BNH28" s="170" t="e">
        <f>ROUNDDOWN(BNG28*(#REF!+1),2)</f>
        <v>#REF!</v>
      </c>
      <c r="BNI28" s="170" t="e">
        <f>BNF28*BNH28</f>
        <v>#REF!</v>
      </c>
      <c r="BNJ28" s="170" t="s">
        <v>148</v>
      </c>
      <c r="BNK28" s="170">
        <v>12376</v>
      </c>
      <c r="BNL28" s="170" t="s">
        <v>149</v>
      </c>
      <c r="BNM28" s="170" t="s">
        <v>150</v>
      </c>
      <c r="BNN28" s="170">
        <v>5</v>
      </c>
      <c r="BNO28" s="170">
        <v>12.97</v>
      </c>
      <c r="BNP28" s="170" t="e">
        <f>ROUNDDOWN(BNO28*(#REF!+1),2)</f>
        <v>#REF!</v>
      </c>
      <c r="BNQ28" s="170" t="e">
        <f>BNN28*BNP28</f>
        <v>#REF!</v>
      </c>
      <c r="BNR28" s="170" t="s">
        <v>148</v>
      </c>
      <c r="BNS28" s="170">
        <v>12376</v>
      </c>
      <c r="BNT28" s="170" t="s">
        <v>149</v>
      </c>
      <c r="BNU28" s="170" t="s">
        <v>150</v>
      </c>
      <c r="BNV28" s="170">
        <v>5</v>
      </c>
      <c r="BNW28" s="170">
        <v>12.97</v>
      </c>
      <c r="BNX28" s="170" t="e">
        <f>ROUNDDOWN(BNW28*(#REF!+1),2)</f>
        <v>#REF!</v>
      </c>
      <c r="BNY28" s="170" t="e">
        <f>BNV28*BNX28</f>
        <v>#REF!</v>
      </c>
      <c r="BNZ28" s="170" t="s">
        <v>148</v>
      </c>
      <c r="BOA28" s="170">
        <v>12376</v>
      </c>
      <c r="BOB28" s="170" t="s">
        <v>149</v>
      </c>
      <c r="BOC28" s="170" t="s">
        <v>150</v>
      </c>
      <c r="BOD28" s="170">
        <v>5</v>
      </c>
      <c r="BOE28" s="170">
        <v>12.97</v>
      </c>
      <c r="BOF28" s="170" t="e">
        <f>ROUNDDOWN(BOE28*(#REF!+1),2)</f>
        <v>#REF!</v>
      </c>
      <c r="BOG28" s="170" t="e">
        <f>BOD28*BOF28</f>
        <v>#REF!</v>
      </c>
      <c r="BOH28" s="170" t="s">
        <v>148</v>
      </c>
      <c r="BOI28" s="170">
        <v>12376</v>
      </c>
      <c r="BOJ28" s="170" t="s">
        <v>149</v>
      </c>
      <c r="BOK28" s="170" t="s">
        <v>150</v>
      </c>
      <c r="BOL28" s="170">
        <v>5</v>
      </c>
      <c r="BOM28" s="170">
        <v>12.97</v>
      </c>
      <c r="BON28" s="170" t="e">
        <f>ROUNDDOWN(BOM28*(#REF!+1),2)</f>
        <v>#REF!</v>
      </c>
      <c r="BOO28" s="170" t="e">
        <f>BOL28*BON28</f>
        <v>#REF!</v>
      </c>
      <c r="BOP28" s="170" t="s">
        <v>148</v>
      </c>
      <c r="BOQ28" s="170">
        <v>12376</v>
      </c>
      <c r="BOR28" s="170" t="s">
        <v>149</v>
      </c>
      <c r="BOS28" s="170" t="s">
        <v>150</v>
      </c>
      <c r="BOT28" s="170">
        <v>5</v>
      </c>
      <c r="BOU28" s="170">
        <v>12.97</v>
      </c>
      <c r="BOV28" s="170" t="e">
        <f>ROUNDDOWN(BOU28*(#REF!+1),2)</f>
        <v>#REF!</v>
      </c>
      <c r="BOW28" s="170" t="e">
        <f>BOT28*BOV28</f>
        <v>#REF!</v>
      </c>
      <c r="BOX28" s="170" t="s">
        <v>148</v>
      </c>
      <c r="BOY28" s="170">
        <v>12376</v>
      </c>
      <c r="BOZ28" s="170" t="s">
        <v>149</v>
      </c>
      <c r="BPA28" s="170" t="s">
        <v>150</v>
      </c>
      <c r="BPB28" s="170">
        <v>5</v>
      </c>
      <c r="BPC28" s="170">
        <v>12.97</v>
      </c>
      <c r="BPD28" s="170" t="e">
        <f>ROUNDDOWN(BPC28*(#REF!+1),2)</f>
        <v>#REF!</v>
      </c>
      <c r="BPE28" s="170" t="e">
        <f>BPB28*BPD28</f>
        <v>#REF!</v>
      </c>
      <c r="BPF28" s="170" t="s">
        <v>148</v>
      </c>
      <c r="BPG28" s="170">
        <v>12376</v>
      </c>
      <c r="BPH28" s="170" t="s">
        <v>149</v>
      </c>
      <c r="BPI28" s="170" t="s">
        <v>150</v>
      </c>
      <c r="BPJ28" s="170">
        <v>5</v>
      </c>
      <c r="BPK28" s="170">
        <v>12.97</v>
      </c>
      <c r="BPL28" s="170" t="e">
        <f>ROUNDDOWN(BPK28*(#REF!+1),2)</f>
        <v>#REF!</v>
      </c>
      <c r="BPM28" s="170" t="e">
        <f>BPJ28*BPL28</f>
        <v>#REF!</v>
      </c>
      <c r="BPN28" s="170" t="s">
        <v>148</v>
      </c>
      <c r="BPO28" s="170">
        <v>12376</v>
      </c>
      <c r="BPP28" s="170" t="s">
        <v>149</v>
      </c>
      <c r="BPQ28" s="170" t="s">
        <v>150</v>
      </c>
      <c r="BPR28" s="170">
        <v>5</v>
      </c>
      <c r="BPS28" s="170">
        <v>12.97</v>
      </c>
      <c r="BPT28" s="170" t="e">
        <f>ROUNDDOWN(BPS28*(#REF!+1),2)</f>
        <v>#REF!</v>
      </c>
      <c r="BPU28" s="170" t="e">
        <f>BPR28*BPT28</f>
        <v>#REF!</v>
      </c>
      <c r="BPV28" s="170" t="s">
        <v>148</v>
      </c>
      <c r="BPW28" s="170">
        <v>12376</v>
      </c>
      <c r="BPX28" s="170" t="s">
        <v>149</v>
      </c>
      <c r="BPY28" s="170" t="s">
        <v>150</v>
      </c>
      <c r="BPZ28" s="170">
        <v>5</v>
      </c>
      <c r="BQA28" s="170">
        <v>12.97</v>
      </c>
      <c r="BQB28" s="170" t="e">
        <f>ROUNDDOWN(BQA28*(#REF!+1),2)</f>
        <v>#REF!</v>
      </c>
      <c r="BQC28" s="170" t="e">
        <f>BPZ28*BQB28</f>
        <v>#REF!</v>
      </c>
      <c r="BQD28" s="170" t="s">
        <v>148</v>
      </c>
      <c r="BQE28" s="170">
        <v>12376</v>
      </c>
      <c r="BQF28" s="170" t="s">
        <v>149</v>
      </c>
      <c r="BQG28" s="170" t="s">
        <v>150</v>
      </c>
      <c r="BQH28" s="170">
        <v>5</v>
      </c>
      <c r="BQI28" s="170">
        <v>12.97</v>
      </c>
      <c r="BQJ28" s="170" t="e">
        <f>ROUNDDOWN(BQI28*(#REF!+1),2)</f>
        <v>#REF!</v>
      </c>
      <c r="BQK28" s="170" t="e">
        <f>BQH28*BQJ28</f>
        <v>#REF!</v>
      </c>
      <c r="BQL28" s="170" t="s">
        <v>148</v>
      </c>
      <c r="BQM28" s="170">
        <v>12376</v>
      </c>
      <c r="BQN28" s="170" t="s">
        <v>149</v>
      </c>
      <c r="BQO28" s="170" t="s">
        <v>150</v>
      </c>
      <c r="BQP28" s="170">
        <v>5</v>
      </c>
      <c r="BQQ28" s="170">
        <v>12.97</v>
      </c>
      <c r="BQR28" s="170" t="e">
        <f>ROUNDDOWN(BQQ28*(#REF!+1),2)</f>
        <v>#REF!</v>
      </c>
      <c r="BQS28" s="170" t="e">
        <f>BQP28*BQR28</f>
        <v>#REF!</v>
      </c>
      <c r="BQT28" s="170" t="s">
        <v>148</v>
      </c>
      <c r="BQU28" s="170">
        <v>12376</v>
      </c>
      <c r="BQV28" s="170" t="s">
        <v>149</v>
      </c>
      <c r="BQW28" s="170" t="s">
        <v>150</v>
      </c>
      <c r="BQX28" s="170">
        <v>5</v>
      </c>
      <c r="BQY28" s="170">
        <v>12.97</v>
      </c>
      <c r="BQZ28" s="170" t="e">
        <f>ROUNDDOWN(BQY28*(#REF!+1),2)</f>
        <v>#REF!</v>
      </c>
      <c r="BRA28" s="170" t="e">
        <f>BQX28*BQZ28</f>
        <v>#REF!</v>
      </c>
      <c r="BRB28" s="170" t="s">
        <v>148</v>
      </c>
      <c r="BRC28" s="170">
        <v>12376</v>
      </c>
      <c r="BRD28" s="170" t="s">
        <v>149</v>
      </c>
      <c r="BRE28" s="170" t="s">
        <v>150</v>
      </c>
      <c r="BRF28" s="170">
        <v>5</v>
      </c>
      <c r="BRG28" s="170">
        <v>12.97</v>
      </c>
      <c r="BRH28" s="170" t="e">
        <f>ROUNDDOWN(BRG28*(#REF!+1),2)</f>
        <v>#REF!</v>
      </c>
      <c r="BRI28" s="170" t="e">
        <f>BRF28*BRH28</f>
        <v>#REF!</v>
      </c>
      <c r="BRJ28" s="170" t="s">
        <v>148</v>
      </c>
      <c r="BRK28" s="170">
        <v>12376</v>
      </c>
      <c r="BRL28" s="170" t="s">
        <v>149</v>
      </c>
      <c r="BRM28" s="170" t="s">
        <v>150</v>
      </c>
      <c r="BRN28" s="170">
        <v>5</v>
      </c>
      <c r="BRO28" s="170">
        <v>12.97</v>
      </c>
      <c r="BRP28" s="170" t="e">
        <f>ROUNDDOWN(BRO28*(#REF!+1),2)</f>
        <v>#REF!</v>
      </c>
      <c r="BRQ28" s="170" t="e">
        <f>BRN28*BRP28</f>
        <v>#REF!</v>
      </c>
      <c r="BRR28" s="170" t="s">
        <v>148</v>
      </c>
      <c r="BRS28" s="170">
        <v>12376</v>
      </c>
      <c r="BRT28" s="170" t="s">
        <v>149</v>
      </c>
      <c r="BRU28" s="170" t="s">
        <v>150</v>
      </c>
      <c r="BRV28" s="170">
        <v>5</v>
      </c>
      <c r="BRW28" s="170">
        <v>12.97</v>
      </c>
      <c r="BRX28" s="170" t="e">
        <f>ROUNDDOWN(BRW28*(#REF!+1),2)</f>
        <v>#REF!</v>
      </c>
      <c r="BRY28" s="170" t="e">
        <f>BRV28*BRX28</f>
        <v>#REF!</v>
      </c>
      <c r="BRZ28" s="170" t="s">
        <v>148</v>
      </c>
      <c r="BSA28" s="170">
        <v>12376</v>
      </c>
      <c r="BSB28" s="170" t="s">
        <v>149</v>
      </c>
      <c r="BSC28" s="170" t="s">
        <v>150</v>
      </c>
      <c r="BSD28" s="170">
        <v>5</v>
      </c>
      <c r="BSE28" s="170">
        <v>12.97</v>
      </c>
      <c r="BSF28" s="170" t="e">
        <f>ROUNDDOWN(BSE28*(#REF!+1),2)</f>
        <v>#REF!</v>
      </c>
      <c r="BSG28" s="170" t="e">
        <f>BSD28*BSF28</f>
        <v>#REF!</v>
      </c>
      <c r="BSH28" s="170" t="s">
        <v>148</v>
      </c>
      <c r="BSI28" s="170">
        <v>12376</v>
      </c>
      <c r="BSJ28" s="170" t="s">
        <v>149</v>
      </c>
      <c r="BSK28" s="170" t="s">
        <v>150</v>
      </c>
      <c r="BSL28" s="170">
        <v>5</v>
      </c>
      <c r="BSM28" s="170">
        <v>12.97</v>
      </c>
      <c r="BSN28" s="170" t="e">
        <f>ROUNDDOWN(BSM28*(#REF!+1),2)</f>
        <v>#REF!</v>
      </c>
      <c r="BSO28" s="170" t="e">
        <f>BSL28*BSN28</f>
        <v>#REF!</v>
      </c>
      <c r="BSP28" s="170" t="s">
        <v>148</v>
      </c>
      <c r="BSQ28" s="170">
        <v>12376</v>
      </c>
      <c r="BSR28" s="170" t="s">
        <v>149</v>
      </c>
      <c r="BSS28" s="170" t="s">
        <v>150</v>
      </c>
      <c r="BST28" s="170">
        <v>5</v>
      </c>
      <c r="BSU28" s="170">
        <v>12.97</v>
      </c>
      <c r="BSV28" s="170" t="e">
        <f>ROUNDDOWN(BSU28*(#REF!+1),2)</f>
        <v>#REF!</v>
      </c>
      <c r="BSW28" s="170" t="e">
        <f>BST28*BSV28</f>
        <v>#REF!</v>
      </c>
      <c r="BSX28" s="170" t="s">
        <v>148</v>
      </c>
      <c r="BSY28" s="170">
        <v>12376</v>
      </c>
      <c r="BSZ28" s="170" t="s">
        <v>149</v>
      </c>
      <c r="BTA28" s="170" t="s">
        <v>150</v>
      </c>
      <c r="BTB28" s="170">
        <v>5</v>
      </c>
      <c r="BTC28" s="170">
        <v>12.97</v>
      </c>
      <c r="BTD28" s="170" t="e">
        <f>ROUNDDOWN(BTC28*(#REF!+1),2)</f>
        <v>#REF!</v>
      </c>
      <c r="BTE28" s="170" t="e">
        <f>BTB28*BTD28</f>
        <v>#REF!</v>
      </c>
      <c r="BTF28" s="170" t="s">
        <v>148</v>
      </c>
      <c r="BTG28" s="170">
        <v>12376</v>
      </c>
      <c r="BTH28" s="170" t="s">
        <v>149</v>
      </c>
      <c r="BTI28" s="170" t="s">
        <v>150</v>
      </c>
      <c r="BTJ28" s="170">
        <v>5</v>
      </c>
      <c r="BTK28" s="170">
        <v>12.97</v>
      </c>
      <c r="BTL28" s="170" t="e">
        <f>ROUNDDOWN(BTK28*(#REF!+1),2)</f>
        <v>#REF!</v>
      </c>
      <c r="BTM28" s="170" t="e">
        <f>BTJ28*BTL28</f>
        <v>#REF!</v>
      </c>
      <c r="BTN28" s="170" t="s">
        <v>148</v>
      </c>
      <c r="BTO28" s="170">
        <v>12376</v>
      </c>
      <c r="BTP28" s="170" t="s">
        <v>149</v>
      </c>
      <c r="BTQ28" s="170" t="s">
        <v>150</v>
      </c>
      <c r="BTR28" s="170">
        <v>5</v>
      </c>
      <c r="BTS28" s="170">
        <v>12.97</v>
      </c>
      <c r="BTT28" s="170" t="e">
        <f>ROUNDDOWN(BTS28*(#REF!+1),2)</f>
        <v>#REF!</v>
      </c>
      <c r="BTU28" s="170" t="e">
        <f>BTR28*BTT28</f>
        <v>#REF!</v>
      </c>
      <c r="BTV28" s="170" t="s">
        <v>148</v>
      </c>
      <c r="BTW28" s="170">
        <v>12376</v>
      </c>
      <c r="BTX28" s="170" t="s">
        <v>149</v>
      </c>
      <c r="BTY28" s="170" t="s">
        <v>150</v>
      </c>
      <c r="BTZ28" s="170">
        <v>5</v>
      </c>
      <c r="BUA28" s="170">
        <v>12.97</v>
      </c>
      <c r="BUB28" s="170" t="e">
        <f>ROUNDDOWN(BUA28*(#REF!+1),2)</f>
        <v>#REF!</v>
      </c>
      <c r="BUC28" s="170" t="e">
        <f>BTZ28*BUB28</f>
        <v>#REF!</v>
      </c>
      <c r="BUD28" s="170" t="s">
        <v>148</v>
      </c>
      <c r="BUE28" s="170">
        <v>12376</v>
      </c>
      <c r="BUF28" s="170" t="s">
        <v>149</v>
      </c>
      <c r="BUG28" s="170" t="s">
        <v>150</v>
      </c>
      <c r="BUH28" s="170">
        <v>5</v>
      </c>
      <c r="BUI28" s="170">
        <v>12.97</v>
      </c>
      <c r="BUJ28" s="170" t="e">
        <f>ROUNDDOWN(BUI28*(#REF!+1),2)</f>
        <v>#REF!</v>
      </c>
      <c r="BUK28" s="170" t="e">
        <f>BUH28*BUJ28</f>
        <v>#REF!</v>
      </c>
      <c r="BUL28" s="170" t="s">
        <v>148</v>
      </c>
      <c r="BUM28" s="170">
        <v>12376</v>
      </c>
      <c r="BUN28" s="170" t="s">
        <v>149</v>
      </c>
      <c r="BUO28" s="170" t="s">
        <v>150</v>
      </c>
      <c r="BUP28" s="170">
        <v>5</v>
      </c>
      <c r="BUQ28" s="170">
        <v>12.97</v>
      </c>
      <c r="BUR28" s="170" t="e">
        <f>ROUNDDOWN(BUQ28*(#REF!+1),2)</f>
        <v>#REF!</v>
      </c>
      <c r="BUS28" s="170" t="e">
        <f>BUP28*BUR28</f>
        <v>#REF!</v>
      </c>
      <c r="BUT28" s="170" t="s">
        <v>148</v>
      </c>
      <c r="BUU28" s="170">
        <v>12376</v>
      </c>
      <c r="BUV28" s="170" t="s">
        <v>149</v>
      </c>
      <c r="BUW28" s="170" t="s">
        <v>150</v>
      </c>
      <c r="BUX28" s="170">
        <v>5</v>
      </c>
      <c r="BUY28" s="170">
        <v>12.97</v>
      </c>
      <c r="BUZ28" s="170" t="e">
        <f>ROUNDDOWN(BUY28*(#REF!+1),2)</f>
        <v>#REF!</v>
      </c>
      <c r="BVA28" s="170" t="e">
        <f>BUX28*BUZ28</f>
        <v>#REF!</v>
      </c>
      <c r="BVB28" s="170" t="s">
        <v>148</v>
      </c>
      <c r="BVC28" s="170">
        <v>12376</v>
      </c>
      <c r="BVD28" s="170" t="s">
        <v>149</v>
      </c>
      <c r="BVE28" s="170" t="s">
        <v>150</v>
      </c>
      <c r="BVF28" s="170">
        <v>5</v>
      </c>
      <c r="BVG28" s="170">
        <v>12.97</v>
      </c>
      <c r="BVH28" s="170" t="e">
        <f>ROUNDDOWN(BVG28*(#REF!+1),2)</f>
        <v>#REF!</v>
      </c>
      <c r="BVI28" s="170" t="e">
        <f>BVF28*BVH28</f>
        <v>#REF!</v>
      </c>
      <c r="BVJ28" s="170" t="s">
        <v>148</v>
      </c>
      <c r="BVK28" s="170">
        <v>12376</v>
      </c>
      <c r="BVL28" s="170" t="s">
        <v>149</v>
      </c>
      <c r="BVM28" s="170" t="s">
        <v>150</v>
      </c>
      <c r="BVN28" s="170">
        <v>5</v>
      </c>
      <c r="BVO28" s="170">
        <v>12.97</v>
      </c>
      <c r="BVP28" s="170" t="e">
        <f>ROUNDDOWN(BVO28*(#REF!+1),2)</f>
        <v>#REF!</v>
      </c>
      <c r="BVQ28" s="170" t="e">
        <f>BVN28*BVP28</f>
        <v>#REF!</v>
      </c>
      <c r="BVR28" s="170" t="s">
        <v>148</v>
      </c>
      <c r="BVS28" s="170">
        <v>12376</v>
      </c>
      <c r="BVT28" s="170" t="s">
        <v>149</v>
      </c>
      <c r="BVU28" s="170" t="s">
        <v>150</v>
      </c>
      <c r="BVV28" s="170">
        <v>5</v>
      </c>
      <c r="BVW28" s="170">
        <v>12.97</v>
      </c>
      <c r="BVX28" s="170" t="e">
        <f>ROUNDDOWN(BVW28*(#REF!+1),2)</f>
        <v>#REF!</v>
      </c>
      <c r="BVY28" s="170" t="e">
        <f>BVV28*BVX28</f>
        <v>#REF!</v>
      </c>
      <c r="BVZ28" s="170" t="s">
        <v>148</v>
      </c>
      <c r="BWA28" s="170">
        <v>12376</v>
      </c>
      <c r="BWB28" s="170" t="s">
        <v>149</v>
      </c>
      <c r="BWC28" s="170" t="s">
        <v>150</v>
      </c>
      <c r="BWD28" s="170">
        <v>5</v>
      </c>
      <c r="BWE28" s="170">
        <v>12.97</v>
      </c>
      <c r="BWF28" s="170" t="e">
        <f>ROUNDDOWN(BWE28*(#REF!+1),2)</f>
        <v>#REF!</v>
      </c>
      <c r="BWG28" s="170" t="e">
        <f>BWD28*BWF28</f>
        <v>#REF!</v>
      </c>
      <c r="BWH28" s="170" t="s">
        <v>148</v>
      </c>
      <c r="BWI28" s="170">
        <v>12376</v>
      </c>
      <c r="BWJ28" s="170" t="s">
        <v>149</v>
      </c>
      <c r="BWK28" s="170" t="s">
        <v>150</v>
      </c>
      <c r="BWL28" s="170">
        <v>5</v>
      </c>
      <c r="BWM28" s="170">
        <v>12.97</v>
      </c>
      <c r="BWN28" s="170" t="e">
        <f>ROUNDDOWN(BWM28*(#REF!+1),2)</f>
        <v>#REF!</v>
      </c>
      <c r="BWO28" s="170" t="e">
        <f>BWL28*BWN28</f>
        <v>#REF!</v>
      </c>
      <c r="BWP28" s="170" t="s">
        <v>148</v>
      </c>
      <c r="BWQ28" s="170">
        <v>12376</v>
      </c>
      <c r="BWR28" s="170" t="s">
        <v>149</v>
      </c>
      <c r="BWS28" s="170" t="s">
        <v>150</v>
      </c>
      <c r="BWT28" s="170">
        <v>5</v>
      </c>
      <c r="BWU28" s="170">
        <v>12.97</v>
      </c>
      <c r="BWV28" s="170" t="e">
        <f>ROUNDDOWN(BWU28*(#REF!+1),2)</f>
        <v>#REF!</v>
      </c>
      <c r="BWW28" s="170" t="e">
        <f>BWT28*BWV28</f>
        <v>#REF!</v>
      </c>
      <c r="BWX28" s="170" t="s">
        <v>148</v>
      </c>
      <c r="BWY28" s="170">
        <v>12376</v>
      </c>
      <c r="BWZ28" s="170" t="s">
        <v>149</v>
      </c>
      <c r="BXA28" s="170" t="s">
        <v>150</v>
      </c>
      <c r="BXB28" s="170">
        <v>5</v>
      </c>
      <c r="BXC28" s="170">
        <v>12.97</v>
      </c>
      <c r="BXD28" s="170" t="e">
        <f>ROUNDDOWN(BXC28*(#REF!+1),2)</f>
        <v>#REF!</v>
      </c>
      <c r="BXE28" s="170" t="e">
        <f>BXB28*BXD28</f>
        <v>#REF!</v>
      </c>
      <c r="BXF28" s="170" t="s">
        <v>148</v>
      </c>
      <c r="BXG28" s="170">
        <v>12376</v>
      </c>
      <c r="BXH28" s="170" t="s">
        <v>149</v>
      </c>
      <c r="BXI28" s="170" t="s">
        <v>150</v>
      </c>
      <c r="BXJ28" s="170">
        <v>5</v>
      </c>
      <c r="BXK28" s="170">
        <v>12.97</v>
      </c>
      <c r="BXL28" s="170" t="e">
        <f>ROUNDDOWN(BXK28*(#REF!+1),2)</f>
        <v>#REF!</v>
      </c>
      <c r="BXM28" s="170" t="e">
        <f>BXJ28*BXL28</f>
        <v>#REF!</v>
      </c>
      <c r="BXN28" s="170" t="s">
        <v>148</v>
      </c>
      <c r="BXO28" s="170">
        <v>12376</v>
      </c>
      <c r="BXP28" s="170" t="s">
        <v>149</v>
      </c>
      <c r="BXQ28" s="170" t="s">
        <v>150</v>
      </c>
      <c r="BXR28" s="170">
        <v>5</v>
      </c>
      <c r="BXS28" s="170">
        <v>12.97</v>
      </c>
      <c r="BXT28" s="170" t="e">
        <f>ROUNDDOWN(BXS28*(#REF!+1),2)</f>
        <v>#REF!</v>
      </c>
      <c r="BXU28" s="170" t="e">
        <f>BXR28*BXT28</f>
        <v>#REF!</v>
      </c>
      <c r="BXV28" s="170" t="s">
        <v>148</v>
      </c>
      <c r="BXW28" s="170">
        <v>12376</v>
      </c>
      <c r="BXX28" s="170" t="s">
        <v>149</v>
      </c>
      <c r="BXY28" s="170" t="s">
        <v>150</v>
      </c>
      <c r="BXZ28" s="170">
        <v>5</v>
      </c>
      <c r="BYA28" s="170">
        <v>12.97</v>
      </c>
      <c r="BYB28" s="170" t="e">
        <f>ROUNDDOWN(BYA28*(#REF!+1),2)</f>
        <v>#REF!</v>
      </c>
      <c r="BYC28" s="170" t="e">
        <f>BXZ28*BYB28</f>
        <v>#REF!</v>
      </c>
      <c r="BYD28" s="170" t="s">
        <v>148</v>
      </c>
      <c r="BYE28" s="170">
        <v>12376</v>
      </c>
      <c r="BYF28" s="170" t="s">
        <v>149</v>
      </c>
      <c r="BYG28" s="170" t="s">
        <v>150</v>
      </c>
      <c r="BYH28" s="170">
        <v>5</v>
      </c>
      <c r="BYI28" s="170">
        <v>12.97</v>
      </c>
      <c r="BYJ28" s="170" t="e">
        <f>ROUNDDOWN(BYI28*(#REF!+1),2)</f>
        <v>#REF!</v>
      </c>
      <c r="BYK28" s="170" t="e">
        <f>BYH28*BYJ28</f>
        <v>#REF!</v>
      </c>
      <c r="BYL28" s="170" t="s">
        <v>148</v>
      </c>
      <c r="BYM28" s="170">
        <v>12376</v>
      </c>
      <c r="BYN28" s="170" t="s">
        <v>149</v>
      </c>
      <c r="BYO28" s="170" t="s">
        <v>150</v>
      </c>
      <c r="BYP28" s="170">
        <v>5</v>
      </c>
      <c r="BYQ28" s="170">
        <v>12.97</v>
      </c>
      <c r="BYR28" s="170" t="e">
        <f>ROUNDDOWN(BYQ28*(#REF!+1),2)</f>
        <v>#REF!</v>
      </c>
      <c r="BYS28" s="170" t="e">
        <f>BYP28*BYR28</f>
        <v>#REF!</v>
      </c>
      <c r="BYT28" s="170" t="s">
        <v>148</v>
      </c>
      <c r="BYU28" s="170">
        <v>12376</v>
      </c>
      <c r="BYV28" s="170" t="s">
        <v>149</v>
      </c>
      <c r="BYW28" s="170" t="s">
        <v>150</v>
      </c>
      <c r="BYX28" s="170">
        <v>5</v>
      </c>
      <c r="BYY28" s="170">
        <v>12.97</v>
      </c>
      <c r="BYZ28" s="170" t="e">
        <f>ROUNDDOWN(BYY28*(#REF!+1),2)</f>
        <v>#REF!</v>
      </c>
      <c r="BZA28" s="170" t="e">
        <f>BYX28*BYZ28</f>
        <v>#REF!</v>
      </c>
      <c r="BZB28" s="170" t="s">
        <v>148</v>
      </c>
      <c r="BZC28" s="170">
        <v>12376</v>
      </c>
      <c r="BZD28" s="170" t="s">
        <v>149</v>
      </c>
      <c r="BZE28" s="170" t="s">
        <v>150</v>
      </c>
      <c r="BZF28" s="170">
        <v>5</v>
      </c>
      <c r="BZG28" s="170">
        <v>12.97</v>
      </c>
      <c r="BZH28" s="170" t="e">
        <f>ROUNDDOWN(BZG28*(#REF!+1),2)</f>
        <v>#REF!</v>
      </c>
      <c r="BZI28" s="170" t="e">
        <f>BZF28*BZH28</f>
        <v>#REF!</v>
      </c>
      <c r="BZJ28" s="170" t="s">
        <v>148</v>
      </c>
      <c r="BZK28" s="170">
        <v>12376</v>
      </c>
      <c r="BZL28" s="170" t="s">
        <v>149</v>
      </c>
      <c r="BZM28" s="170" t="s">
        <v>150</v>
      </c>
      <c r="BZN28" s="170">
        <v>5</v>
      </c>
      <c r="BZO28" s="170">
        <v>12.97</v>
      </c>
      <c r="BZP28" s="170" t="e">
        <f>ROUNDDOWN(BZO28*(#REF!+1),2)</f>
        <v>#REF!</v>
      </c>
      <c r="BZQ28" s="170" t="e">
        <f>BZN28*BZP28</f>
        <v>#REF!</v>
      </c>
      <c r="BZR28" s="170" t="s">
        <v>148</v>
      </c>
      <c r="BZS28" s="170">
        <v>12376</v>
      </c>
      <c r="BZT28" s="170" t="s">
        <v>149</v>
      </c>
      <c r="BZU28" s="170" t="s">
        <v>150</v>
      </c>
      <c r="BZV28" s="170">
        <v>5</v>
      </c>
      <c r="BZW28" s="170">
        <v>12.97</v>
      </c>
      <c r="BZX28" s="170" t="e">
        <f>ROUNDDOWN(BZW28*(#REF!+1),2)</f>
        <v>#REF!</v>
      </c>
      <c r="BZY28" s="170" t="e">
        <f>BZV28*BZX28</f>
        <v>#REF!</v>
      </c>
      <c r="BZZ28" s="170" t="s">
        <v>148</v>
      </c>
      <c r="CAA28" s="170">
        <v>12376</v>
      </c>
      <c r="CAB28" s="170" t="s">
        <v>149</v>
      </c>
      <c r="CAC28" s="170" t="s">
        <v>150</v>
      </c>
      <c r="CAD28" s="170">
        <v>5</v>
      </c>
      <c r="CAE28" s="170">
        <v>12.97</v>
      </c>
      <c r="CAF28" s="170" t="e">
        <f>ROUNDDOWN(CAE28*(#REF!+1),2)</f>
        <v>#REF!</v>
      </c>
      <c r="CAG28" s="170" t="e">
        <f>CAD28*CAF28</f>
        <v>#REF!</v>
      </c>
      <c r="CAH28" s="170" t="s">
        <v>148</v>
      </c>
      <c r="CAI28" s="170">
        <v>12376</v>
      </c>
      <c r="CAJ28" s="170" t="s">
        <v>149</v>
      </c>
      <c r="CAK28" s="170" t="s">
        <v>150</v>
      </c>
      <c r="CAL28" s="170">
        <v>5</v>
      </c>
      <c r="CAM28" s="170">
        <v>12.97</v>
      </c>
      <c r="CAN28" s="170" t="e">
        <f>ROUNDDOWN(CAM28*(#REF!+1),2)</f>
        <v>#REF!</v>
      </c>
      <c r="CAO28" s="170" t="e">
        <f>CAL28*CAN28</f>
        <v>#REF!</v>
      </c>
      <c r="CAP28" s="170" t="s">
        <v>148</v>
      </c>
      <c r="CAQ28" s="170">
        <v>12376</v>
      </c>
      <c r="CAR28" s="170" t="s">
        <v>149</v>
      </c>
      <c r="CAS28" s="170" t="s">
        <v>150</v>
      </c>
      <c r="CAT28" s="170">
        <v>5</v>
      </c>
      <c r="CAU28" s="170">
        <v>12.97</v>
      </c>
      <c r="CAV28" s="170" t="e">
        <f>ROUNDDOWN(CAU28*(#REF!+1),2)</f>
        <v>#REF!</v>
      </c>
      <c r="CAW28" s="170" t="e">
        <f>CAT28*CAV28</f>
        <v>#REF!</v>
      </c>
      <c r="CAX28" s="170" t="s">
        <v>148</v>
      </c>
      <c r="CAY28" s="170">
        <v>12376</v>
      </c>
      <c r="CAZ28" s="170" t="s">
        <v>149</v>
      </c>
      <c r="CBA28" s="170" t="s">
        <v>150</v>
      </c>
      <c r="CBB28" s="170">
        <v>5</v>
      </c>
      <c r="CBC28" s="170">
        <v>12.97</v>
      </c>
      <c r="CBD28" s="170" t="e">
        <f>ROUNDDOWN(CBC28*(#REF!+1),2)</f>
        <v>#REF!</v>
      </c>
      <c r="CBE28" s="170" t="e">
        <f>CBB28*CBD28</f>
        <v>#REF!</v>
      </c>
      <c r="CBF28" s="170" t="s">
        <v>148</v>
      </c>
      <c r="CBG28" s="170">
        <v>12376</v>
      </c>
      <c r="CBH28" s="170" t="s">
        <v>149</v>
      </c>
      <c r="CBI28" s="170" t="s">
        <v>150</v>
      </c>
      <c r="CBJ28" s="170">
        <v>5</v>
      </c>
      <c r="CBK28" s="170">
        <v>12.97</v>
      </c>
      <c r="CBL28" s="170" t="e">
        <f>ROUNDDOWN(CBK28*(#REF!+1),2)</f>
        <v>#REF!</v>
      </c>
      <c r="CBM28" s="170" t="e">
        <f>CBJ28*CBL28</f>
        <v>#REF!</v>
      </c>
      <c r="CBN28" s="170" t="s">
        <v>148</v>
      </c>
      <c r="CBO28" s="170">
        <v>12376</v>
      </c>
      <c r="CBP28" s="170" t="s">
        <v>149</v>
      </c>
      <c r="CBQ28" s="170" t="s">
        <v>150</v>
      </c>
      <c r="CBR28" s="170">
        <v>5</v>
      </c>
      <c r="CBS28" s="170">
        <v>12.97</v>
      </c>
      <c r="CBT28" s="170" t="e">
        <f>ROUNDDOWN(CBS28*(#REF!+1),2)</f>
        <v>#REF!</v>
      </c>
      <c r="CBU28" s="170" t="e">
        <f>CBR28*CBT28</f>
        <v>#REF!</v>
      </c>
      <c r="CBV28" s="170" t="s">
        <v>148</v>
      </c>
      <c r="CBW28" s="170">
        <v>12376</v>
      </c>
      <c r="CBX28" s="170" t="s">
        <v>149</v>
      </c>
      <c r="CBY28" s="170" t="s">
        <v>150</v>
      </c>
      <c r="CBZ28" s="170">
        <v>5</v>
      </c>
      <c r="CCA28" s="170">
        <v>12.97</v>
      </c>
      <c r="CCB28" s="170" t="e">
        <f>ROUNDDOWN(CCA28*(#REF!+1),2)</f>
        <v>#REF!</v>
      </c>
      <c r="CCC28" s="170" t="e">
        <f>CBZ28*CCB28</f>
        <v>#REF!</v>
      </c>
      <c r="CCD28" s="170" t="s">
        <v>148</v>
      </c>
      <c r="CCE28" s="170">
        <v>12376</v>
      </c>
      <c r="CCF28" s="170" t="s">
        <v>149</v>
      </c>
      <c r="CCG28" s="170" t="s">
        <v>150</v>
      </c>
      <c r="CCH28" s="170">
        <v>5</v>
      </c>
      <c r="CCI28" s="170">
        <v>12.97</v>
      </c>
      <c r="CCJ28" s="170" t="e">
        <f>ROUNDDOWN(CCI28*(#REF!+1),2)</f>
        <v>#REF!</v>
      </c>
      <c r="CCK28" s="170" t="e">
        <f>CCH28*CCJ28</f>
        <v>#REF!</v>
      </c>
      <c r="CCL28" s="170" t="s">
        <v>148</v>
      </c>
      <c r="CCM28" s="170">
        <v>12376</v>
      </c>
      <c r="CCN28" s="170" t="s">
        <v>149</v>
      </c>
      <c r="CCO28" s="170" t="s">
        <v>150</v>
      </c>
      <c r="CCP28" s="170">
        <v>5</v>
      </c>
      <c r="CCQ28" s="170">
        <v>12.97</v>
      </c>
      <c r="CCR28" s="170" t="e">
        <f>ROUNDDOWN(CCQ28*(#REF!+1),2)</f>
        <v>#REF!</v>
      </c>
      <c r="CCS28" s="170" t="e">
        <f>CCP28*CCR28</f>
        <v>#REF!</v>
      </c>
      <c r="CCT28" s="170" t="s">
        <v>148</v>
      </c>
      <c r="CCU28" s="170">
        <v>12376</v>
      </c>
      <c r="CCV28" s="170" t="s">
        <v>149</v>
      </c>
      <c r="CCW28" s="170" t="s">
        <v>150</v>
      </c>
      <c r="CCX28" s="170">
        <v>5</v>
      </c>
      <c r="CCY28" s="170">
        <v>12.97</v>
      </c>
      <c r="CCZ28" s="170" t="e">
        <f>ROUNDDOWN(CCY28*(#REF!+1),2)</f>
        <v>#REF!</v>
      </c>
      <c r="CDA28" s="170" t="e">
        <f>CCX28*CCZ28</f>
        <v>#REF!</v>
      </c>
      <c r="CDB28" s="170" t="s">
        <v>148</v>
      </c>
      <c r="CDC28" s="170">
        <v>12376</v>
      </c>
      <c r="CDD28" s="170" t="s">
        <v>149</v>
      </c>
      <c r="CDE28" s="170" t="s">
        <v>150</v>
      </c>
      <c r="CDF28" s="170">
        <v>5</v>
      </c>
      <c r="CDG28" s="170">
        <v>12.97</v>
      </c>
      <c r="CDH28" s="170" t="e">
        <f>ROUNDDOWN(CDG28*(#REF!+1),2)</f>
        <v>#REF!</v>
      </c>
      <c r="CDI28" s="170" t="e">
        <f>CDF28*CDH28</f>
        <v>#REF!</v>
      </c>
      <c r="CDJ28" s="170" t="s">
        <v>148</v>
      </c>
      <c r="CDK28" s="170">
        <v>12376</v>
      </c>
      <c r="CDL28" s="170" t="s">
        <v>149</v>
      </c>
      <c r="CDM28" s="170" t="s">
        <v>150</v>
      </c>
      <c r="CDN28" s="170">
        <v>5</v>
      </c>
      <c r="CDO28" s="170">
        <v>12.97</v>
      </c>
      <c r="CDP28" s="170" t="e">
        <f>ROUNDDOWN(CDO28*(#REF!+1),2)</f>
        <v>#REF!</v>
      </c>
      <c r="CDQ28" s="170" t="e">
        <f>CDN28*CDP28</f>
        <v>#REF!</v>
      </c>
      <c r="CDR28" s="170" t="s">
        <v>148</v>
      </c>
      <c r="CDS28" s="170">
        <v>12376</v>
      </c>
      <c r="CDT28" s="170" t="s">
        <v>149</v>
      </c>
      <c r="CDU28" s="170" t="s">
        <v>150</v>
      </c>
      <c r="CDV28" s="170">
        <v>5</v>
      </c>
      <c r="CDW28" s="170">
        <v>12.97</v>
      </c>
      <c r="CDX28" s="170" t="e">
        <f>ROUNDDOWN(CDW28*(#REF!+1),2)</f>
        <v>#REF!</v>
      </c>
      <c r="CDY28" s="170" t="e">
        <f>CDV28*CDX28</f>
        <v>#REF!</v>
      </c>
      <c r="CDZ28" s="170" t="s">
        <v>148</v>
      </c>
      <c r="CEA28" s="170">
        <v>12376</v>
      </c>
      <c r="CEB28" s="170" t="s">
        <v>149</v>
      </c>
      <c r="CEC28" s="170" t="s">
        <v>150</v>
      </c>
      <c r="CED28" s="170">
        <v>5</v>
      </c>
      <c r="CEE28" s="170">
        <v>12.97</v>
      </c>
      <c r="CEF28" s="170" t="e">
        <f>ROUNDDOWN(CEE28*(#REF!+1),2)</f>
        <v>#REF!</v>
      </c>
      <c r="CEG28" s="170" t="e">
        <f>CED28*CEF28</f>
        <v>#REF!</v>
      </c>
      <c r="CEH28" s="170" t="s">
        <v>148</v>
      </c>
      <c r="CEI28" s="170">
        <v>12376</v>
      </c>
      <c r="CEJ28" s="170" t="s">
        <v>149</v>
      </c>
      <c r="CEK28" s="170" t="s">
        <v>150</v>
      </c>
      <c r="CEL28" s="170">
        <v>5</v>
      </c>
      <c r="CEM28" s="170">
        <v>12.97</v>
      </c>
      <c r="CEN28" s="170" t="e">
        <f>ROUNDDOWN(CEM28*(#REF!+1),2)</f>
        <v>#REF!</v>
      </c>
      <c r="CEO28" s="170" t="e">
        <f>CEL28*CEN28</f>
        <v>#REF!</v>
      </c>
      <c r="CEP28" s="170" t="s">
        <v>148</v>
      </c>
      <c r="CEQ28" s="170">
        <v>12376</v>
      </c>
      <c r="CER28" s="170" t="s">
        <v>149</v>
      </c>
      <c r="CES28" s="170" t="s">
        <v>150</v>
      </c>
      <c r="CET28" s="170">
        <v>5</v>
      </c>
      <c r="CEU28" s="170">
        <v>12.97</v>
      </c>
      <c r="CEV28" s="170" t="e">
        <f>ROUNDDOWN(CEU28*(#REF!+1),2)</f>
        <v>#REF!</v>
      </c>
      <c r="CEW28" s="170" t="e">
        <f>CET28*CEV28</f>
        <v>#REF!</v>
      </c>
      <c r="CEX28" s="170" t="s">
        <v>148</v>
      </c>
      <c r="CEY28" s="170">
        <v>12376</v>
      </c>
      <c r="CEZ28" s="170" t="s">
        <v>149</v>
      </c>
      <c r="CFA28" s="170" t="s">
        <v>150</v>
      </c>
      <c r="CFB28" s="170">
        <v>5</v>
      </c>
      <c r="CFC28" s="170">
        <v>12.97</v>
      </c>
      <c r="CFD28" s="170" t="e">
        <f>ROUNDDOWN(CFC28*(#REF!+1),2)</f>
        <v>#REF!</v>
      </c>
      <c r="CFE28" s="170" t="e">
        <f>CFB28*CFD28</f>
        <v>#REF!</v>
      </c>
      <c r="CFF28" s="170" t="s">
        <v>148</v>
      </c>
      <c r="CFG28" s="170">
        <v>12376</v>
      </c>
      <c r="CFH28" s="170" t="s">
        <v>149</v>
      </c>
      <c r="CFI28" s="170" t="s">
        <v>150</v>
      </c>
      <c r="CFJ28" s="170">
        <v>5</v>
      </c>
      <c r="CFK28" s="170">
        <v>12.97</v>
      </c>
      <c r="CFL28" s="170" t="e">
        <f>ROUNDDOWN(CFK28*(#REF!+1),2)</f>
        <v>#REF!</v>
      </c>
      <c r="CFM28" s="170" t="e">
        <f>CFJ28*CFL28</f>
        <v>#REF!</v>
      </c>
      <c r="CFN28" s="170" t="s">
        <v>148</v>
      </c>
      <c r="CFO28" s="170">
        <v>12376</v>
      </c>
      <c r="CFP28" s="170" t="s">
        <v>149</v>
      </c>
      <c r="CFQ28" s="170" t="s">
        <v>150</v>
      </c>
      <c r="CFR28" s="170">
        <v>5</v>
      </c>
      <c r="CFS28" s="170">
        <v>12.97</v>
      </c>
      <c r="CFT28" s="170" t="e">
        <f>ROUNDDOWN(CFS28*(#REF!+1),2)</f>
        <v>#REF!</v>
      </c>
      <c r="CFU28" s="170" t="e">
        <f>CFR28*CFT28</f>
        <v>#REF!</v>
      </c>
      <c r="CFV28" s="170" t="s">
        <v>148</v>
      </c>
      <c r="CFW28" s="170">
        <v>12376</v>
      </c>
      <c r="CFX28" s="170" t="s">
        <v>149</v>
      </c>
      <c r="CFY28" s="170" t="s">
        <v>150</v>
      </c>
      <c r="CFZ28" s="170">
        <v>5</v>
      </c>
      <c r="CGA28" s="170">
        <v>12.97</v>
      </c>
      <c r="CGB28" s="170" t="e">
        <f>ROUNDDOWN(CGA28*(#REF!+1),2)</f>
        <v>#REF!</v>
      </c>
      <c r="CGC28" s="170" t="e">
        <f>CFZ28*CGB28</f>
        <v>#REF!</v>
      </c>
      <c r="CGD28" s="170" t="s">
        <v>148</v>
      </c>
      <c r="CGE28" s="170">
        <v>12376</v>
      </c>
      <c r="CGF28" s="170" t="s">
        <v>149</v>
      </c>
      <c r="CGG28" s="170" t="s">
        <v>150</v>
      </c>
      <c r="CGH28" s="170">
        <v>5</v>
      </c>
      <c r="CGI28" s="170">
        <v>12.97</v>
      </c>
      <c r="CGJ28" s="170" t="e">
        <f>ROUNDDOWN(CGI28*(#REF!+1),2)</f>
        <v>#REF!</v>
      </c>
      <c r="CGK28" s="170" t="e">
        <f>CGH28*CGJ28</f>
        <v>#REF!</v>
      </c>
      <c r="CGL28" s="170" t="s">
        <v>148</v>
      </c>
      <c r="CGM28" s="170">
        <v>12376</v>
      </c>
      <c r="CGN28" s="170" t="s">
        <v>149</v>
      </c>
      <c r="CGO28" s="170" t="s">
        <v>150</v>
      </c>
      <c r="CGP28" s="170">
        <v>5</v>
      </c>
      <c r="CGQ28" s="170">
        <v>12.97</v>
      </c>
      <c r="CGR28" s="170" t="e">
        <f>ROUNDDOWN(CGQ28*(#REF!+1),2)</f>
        <v>#REF!</v>
      </c>
      <c r="CGS28" s="170" t="e">
        <f>CGP28*CGR28</f>
        <v>#REF!</v>
      </c>
      <c r="CGT28" s="170" t="s">
        <v>148</v>
      </c>
      <c r="CGU28" s="170">
        <v>12376</v>
      </c>
      <c r="CGV28" s="170" t="s">
        <v>149</v>
      </c>
      <c r="CGW28" s="170" t="s">
        <v>150</v>
      </c>
      <c r="CGX28" s="170">
        <v>5</v>
      </c>
      <c r="CGY28" s="170">
        <v>12.97</v>
      </c>
      <c r="CGZ28" s="170" t="e">
        <f>ROUNDDOWN(CGY28*(#REF!+1),2)</f>
        <v>#REF!</v>
      </c>
      <c r="CHA28" s="170" t="e">
        <f>CGX28*CGZ28</f>
        <v>#REF!</v>
      </c>
      <c r="CHB28" s="170" t="s">
        <v>148</v>
      </c>
      <c r="CHC28" s="170">
        <v>12376</v>
      </c>
      <c r="CHD28" s="170" t="s">
        <v>149</v>
      </c>
      <c r="CHE28" s="170" t="s">
        <v>150</v>
      </c>
      <c r="CHF28" s="170">
        <v>5</v>
      </c>
      <c r="CHG28" s="170">
        <v>12.97</v>
      </c>
      <c r="CHH28" s="170" t="e">
        <f>ROUNDDOWN(CHG28*(#REF!+1),2)</f>
        <v>#REF!</v>
      </c>
      <c r="CHI28" s="170" t="e">
        <f>CHF28*CHH28</f>
        <v>#REF!</v>
      </c>
      <c r="CHJ28" s="170" t="s">
        <v>148</v>
      </c>
      <c r="CHK28" s="170">
        <v>12376</v>
      </c>
      <c r="CHL28" s="170" t="s">
        <v>149</v>
      </c>
      <c r="CHM28" s="170" t="s">
        <v>150</v>
      </c>
      <c r="CHN28" s="170">
        <v>5</v>
      </c>
      <c r="CHO28" s="170">
        <v>12.97</v>
      </c>
      <c r="CHP28" s="170" t="e">
        <f>ROUNDDOWN(CHO28*(#REF!+1),2)</f>
        <v>#REF!</v>
      </c>
      <c r="CHQ28" s="170" t="e">
        <f>CHN28*CHP28</f>
        <v>#REF!</v>
      </c>
      <c r="CHR28" s="170" t="s">
        <v>148</v>
      </c>
      <c r="CHS28" s="170">
        <v>12376</v>
      </c>
      <c r="CHT28" s="170" t="s">
        <v>149</v>
      </c>
      <c r="CHU28" s="170" t="s">
        <v>150</v>
      </c>
      <c r="CHV28" s="170">
        <v>5</v>
      </c>
      <c r="CHW28" s="170">
        <v>12.97</v>
      </c>
      <c r="CHX28" s="170" t="e">
        <f>ROUNDDOWN(CHW28*(#REF!+1),2)</f>
        <v>#REF!</v>
      </c>
      <c r="CHY28" s="170" t="e">
        <f>CHV28*CHX28</f>
        <v>#REF!</v>
      </c>
      <c r="CHZ28" s="170" t="s">
        <v>148</v>
      </c>
      <c r="CIA28" s="170">
        <v>12376</v>
      </c>
      <c r="CIB28" s="170" t="s">
        <v>149</v>
      </c>
      <c r="CIC28" s="170" t="s">
        <v>150</v>
      </c>
      <c r="CID28" s="170">
        <v>5</v>
      </c>
      <c r="CIE28" s="170">
        <v>12.97</v>
      </c>
      <c r="CIF28" s="170" t="e">
        <f>ROUNDDOWN(CIE28*(#REF!+1),2)</f>
        <v>#REF!</v>
      </c>
      <c r="CIG28" s="170" t="e">
        <f>CID28*CIF28</f>
        <v>#REF!</v>
      </c>
      <c r="CIH28" s="170" t="s">
        <v>148</v>
      </c>
      <c r="CII28" s="170">
        <v>12376</v>
      </c>
      <c r="CIJ28" s="170" t="s">
        <v>149</v>
      </c>
      <c r="CIK28" s="170" t="s">
        <v>150</v>
      </c>
      <c r="CIL28" s="170">
        <v>5</v>
      </c>
      <c r="CIM28" s="170">
        <v>12.97</v>
      </c>
      <c r="CIN28" s="170" t="e">
        <f>ROUNDDOWN(CIM28*(#REF!+1),2)</f>
        <v>#REF!</v>
      </c>
      <c r="CIO28" s="170" t="e">
        <f>CIL28*CIN28</f>
        <v>#REF!</v>
      </c>
      <c r="CIP28" s="170" t="s">
        <v>148</v>
      </c>
      <c r="CIQ28" s="170">
        <v>12376</v>
      </c>
      <c r="CIR28" s="170" t="s">
        <v>149</v>
      </c>
      <c r="CIS28" s="170" t="s">
        <v>150</v>
      </c>
      <c r="CIT28" s="170">
        <v>5</v>
      </c>
      <c r="CIU28" s="170">
        <v>12.97</v>
      </c>
      <c r="CIV28" s="170" t="e">
        <f>ROUNDDOWN(CIU28*(#REF!+1),2)</f>
        <v>#REF!</v>
      </c>
      <c r="CIW28" s="170" t="e">
        <f>CIT28*CIV28</f>
        <v>#REF!</v>
      </c>
      <c r="CIX28" s="170" t="s">
        <v>148</v>
      </c>
      <c r="CIY28" s="170">
        <v>12376</v>
      </c>
      <c r="CIZ28" s="170" t="s">
        <v>149</v>
      </c>
      <c r="CJA28" s="170" t="s">
        <v>150</v>
      </c>
      <c r="CJB28" s="170">
        <v>5</v>
      </c>
      <c r="CJC28" s="170">
        <v>12.97</v>
      </c>
      <c r="CJD28" s="170" t="e">
        <f>ROUNDDOWN(CJC28*(#REF!+1),2)</f>
        <v>#REF!</v>
      </c>
      <c r="CJE28" s="170" t="e">
        <f>CJB28*CJD28</f>
        <v>#REF!</v>
      </c>
      <c r="CJF28" s="170" t="s">
        <v>148</v>
      </c>
      <c r="CJG28" s="170">
        <v>12376</v>
      </c>
      <c r="CJH28" s="170" t="s">
        <v>149</v>
      </c>
      <c r="CJI28" s="170" t="s">
        <v>150</v>
      </c>
      <c r="CJJ28" s="170">
        <v>5</v>
      </c>
      <c r="CJK28" s="170">
        <v>12.97</v>
      </c>
      <c r="CJL28" s="170" t="e">
        <f>ROUNDDOWN(CJK28*(#REF!+1),2)</f>
        <v>#REF!</v>
      </c>
      <c r="CJM28" s="170" t="e">
        <f>CJJ28*CJL28</f>
        <v>#REF!</v>
      </c>
      <c r="CJN28" s="170" t="s">
        <v>148</v>
      </c>
      <c r="CJO28" s="170">
        <v>12376</v>
      </c>
      <c r="CJP28" s="170" t="s">
        <v>149</v>
      </c>
      <c r="CJQ28" s="170" t="s">
        <v>150</v>
      </c>
      <c r="CJR28" s="170">
        <v>5</v>
      </c>
      <c r="CJS28" s="170">
        <v>12.97</v>
      </c>
      <c r="CJT28" s="170" t="e">
        <f>ROUNDDOWN(CJS28*(#REF!+1),2)</f>
        <v>#REF!</v>
      </c>
      <c r="CJU28" s="170" t="e">
        <f>CJR28*CJT28</f>
        <v>#REF!</v>
      </c>
      <c r="CJV28" s="170" t="s">
        <v>148</v>
      </c>
      <c r="CJW28" s="170">
        <v>12376</v>
      </c>
      <c r="CJX28" s="170" t="s">
        <v>149</v>
      </c>
      <c r="CJY28" s="170" t="s">
        <v>150</v>
      </c>
      <c r="CJZ28" s="170">
        <v>5</v>
      </c>
      <c r="CKA28" s="170">
        <v>12.97</v>
      </c>
      <c r="CKB28" s="170" t="e">
        <f>ROUNDDOWN(CKA28*(#REF!+1),2)</f>
        <v>#REF!</v>
      </c>
      <c r="CKC28" s="170" t="e">
        <f>CJZ28*CKB28</f>
        <v>#REF!</v>
      </c>
      <c r="CKD28" s="170" t="s">
        <v>148</v>
      </c>
      <c r="CKE28" s="170">
        <v>12376</v>
      </c>
      <c r="CKF28" s="170" t="s">
        <v>149</v>
      </c>
      <c r="CKG28" s="170" t="s">
        <v>150</v>
      </c>
      <c r="CKH28" s="170">
        <v>5</v>
      </c>
      <c r="CKI28" s="170">
        <v>12.97</v>
      </c>
      <c r="CKJ28" s="170" t="e">
        <f>ROUNDDOWN(CKI28*(#REF!+1),2)</f>
        <v>#REF!</v>
      </c>
      <c r="CKK28" s="170" t="e">
        <f>CKH28*CKJ28</f>
        <v>#REF!</v>
      </c>
      <c r="CKL28" s="170" t="s">
        <v>148</v>
      </c>
      <c r="CKM28" s="170">
        <v>12376</v>
      </c>
      <c r="CKN28" s="170" t="s">
        <v>149</v>
      </c>
      <c r="CKO28" s="170" t="s">
        <v>150</v>
      </c>
      <c r="CKP28" s="170">
        <v>5</v>
      </c>
      <c r="CKQ28" s="170">
        <v>12.97</v>
      </c>
      <c r="CKR28" s="170" t="e">
        <f>ROUNDDOWN(CKQ28*(#REF!+1),2)</f>
        <v>#REF!</v>
      </c>
      <c r="CKS28" s="170" t="e">
        <f>CKP28*CKR28</f>
        <v>#REF!</v>
      </c>
      <c r="CKT28" s="170" t="s">
        <v>148</v>
      </c>
      <c r="CKU28" s="170">
        <v>12376</v>
      </c>
      <c r="CKV28" s="170" t="s">
        <v>149</v>
      </c>
      <c r="CKW28" s="170" t="s">
        <v>150</v>
      </c>
      <c r="CKX28" s="170">
        <v>5</v>
      </c>
      <c r="CKY28" s="170">
        <v>12.97</v>
      </c>
      <c r="CKZ28" s="170" t="e">
        <f>ROUNDDOWN(CKY28*(#REF!+1),2)</f>
        <v>#REF!</v>
      </c>
      <c r="CLA28" s="170" t="e">
        <f>CKX28*CKZ28</f>
        <v>#REF!</v>
      </c>
      <c r="CLB28" s="170" t="s">
        <v>148</v>
      </c>
      <c r="CLC28" s="170">
        <v>12376</v>
      </c>
      <c r="CLD28" s="170" t="s">
        <v>149</v>
      </c>
      <c r="CLE28" s="170" t="s">
        <v>150</v>
      </c>
      <c r="CLF28" s="170">
        <v>5</v>
      </c>
      <c r="CLG28" s="170">
        <v>12.97</v>
      </c>
      <c r="CLH28" s="170" t="e">
        <f>ROUNDDOWN(CLG28*(#REF!+1),2)</f>
        <v>#REF!</v>
      </c>
      <c r="CLI28" s="170" t="e">
        <f>CLF28*CLH28</f>
        <v>#REF!</v>
      </c>
      <c r="CLJ28" s="170" t="s">
        <v>148</v>
      </c>
      <c r="CLK28" s="170">
        <v>12376</v>
      </c>
      <c r="CLL28" s="170" t="s">
        <v>149</v>
      </c>
      <c r="CLM28" s="170" t="s">
        <v>150</v>
      </c>
      <c r="CLN28" s="170">
        <v>5</v>
      </c>
      <c r="CLO28" s="170">
        <v>12.97</v>
      </c>
      <c r="CLP28" s="170" t="e">
        <f>ROUNDDOWN(CLO28*(#REF!+1),2)</f>
        <v>#REF!</v>
      </c>
      <c r="CLQ28" s="170" t="e">
        <f>CLN28*CLP28</f>
        <v>#REF!</v>
      </c>
      <c r="CLR28" s="170" t="s">
        <v>148</v>
      </c>
      <c r="CLS28" s="170">
        <v>12376</v>
      </c>
      <c r="CLT28" s="170" t="s">
        <v>149</v>
      </c>
      <c r="CLU28" s="170" t="s">
        <v>150</v>
      </c>
      <c r="CLV28" s="170">
        <v>5</v>
      </c>
      <c r="CLW28" s="170">
        <v>12.97</v>
      </c>
      <c r="CLX28" s="170" t="e">
        <f>ROUNDDOWN(CLW28*(#REF!+1),2)</f>
        <v>#REF!</v>
      </c>
      <c r="CLY28" s="170" t="e">
        <f>CLV28*CLX28</f>
        <v>#REF!</v>
      </c>
      <c r="CLZ28" s="170" t="s">
        <v>148</v>
      </c>
      <c r="CMA28" s="170">
        <v>12376</v>
      </c>
      <c r="CMB28" s="170" t="s">
        <v>149</v>
      </c>
      <c r="CMC28" s="170" t="s">
        <v>150</v>
      </c>
      <c r="CMD28" s="170">
        <v>5</v>
      </c>
      <c r="CME28" s="170">
        <v>12.97</v>
      </c>
      <c r="CMF28" s="170" t="e">
        <f>ROUNDDOWN(CME28*(#REF!+1),2)</f>
        <v>#REF!</v>
      </c>
      <c r="CMG28" s="170" t="e">
        <f>CMD28*CMF28</f>
        <v>#REF!</v>
      </c>
      <c r="CMH28" s="170" t="s">
        <v>148</v>
      </c>
      <c r="CMI28" s="170">
        <v>12376</v>
      </c>
      <c r="CMJ28" s="170" t="s">
        <v>149</v>
      </c>
      <c r="CMK28" s="170" t="s">
        <v>150</v>
      </c>
      <c r="CML28" s="170">
        <v>5</v>
      </c>
      <c r="CMM28" s="170">
        <v>12.97</v>
      </c>
      <c r="CMN28" s="170" t="e">
        <f>ROUNDDOWN(CMM28*(#REF!+1),2)</f>
        <v>#REF!</v>
      </c>
      <c r="CMO28" s="170" t="e">
        <f>CML28*CMN28</f>
        <v>#REF!</v>
      </c>
      <c r="CMP28" s="170" t="s">
        <v>148</v>
      </c>
      <c r="CMQ28" s="170">
        <v>12376</v>
      </c>
      <c r="CMR28" s="170" t="s">
        <v>149</v>
      </c>
      <c r="CMS28" s="170" t="s">
        <v>150</v>
      </c>
      <c r="CMT28" s="170">
        <v>5</v>
      </c>
      <c r="CMU28" s="170">
        <v>12.97</v>
      </c>
      <c r="CMV28" s="170" t="e">
        <f>ROUNDDOWN(CMU28*(#REF!+1),2)</f>
        <v>#REF!</v>
      </c>
      <c r="CMW28" s="170" t="e">
        <f>CMT28*CMV28</f>
        <v>#REF!</v>
      </c>
      <c r="CMX28" s="170" t="s">
        <v>148</v>
      </c>
      <c r="CMY28" s="170">
        <v>12376</v>
      </c>
      <c r="CMZ28" s="170" t="s">
        <v>149</v>
      </c>
      <c r="CNA28" s="170" t="s">
        <v>150</v>
      </c>
      <c r="CNB28" s="170">
        <v>5</v>
      </c>
      <c r="CNC28" s="170">
        <v>12.97</v>
      </c>
      <c r="CND28" s="170" t="e">
        <f>ROUNDDOWN(CNC28*(#REF!+1),2)</f>
        <v>#REF!</v>
      </c>
      <c r="CNE28" s="170" t="e">
        <f>CNB28*CND28</f>
        <v>#REF!</v>
      </c>
      <c r="CNF28" s="170" t="s">
        <v>148</v>
      </c>
      <c r="CNG28" s="170">
        <v>12376</v>
      </c>
      <c r="CNH28" s="170" t="s">
        <v>149</v>
      </c>
      <c r="CNI28" s="170" t="s">
        <v>150</v>
      </c>
      <c r="CNJ28" s="170">
        <v>5</v>
      </c>
      <c r="CNK28" s="170">
        <v>12.97</v>
      </c>
      <c r="CNL28" s="170" t="e">
        <f>ROUNDDOWN(CNK28*(#REF!+1),2)</f>
        <v>#REF!</v>
      </c>
      <c r="CNM28" s="170" t="e">
        <f>CNJ28*CNL28</f>
        <v>#REF!</v>
      </c>
      <c r="CNN28" s="170" t="s">
        <v>148</v>
      </c>
      <c r="CNO28" s="170">
        <v>12376</v>
      </c>
      <c r="CNP28" s="170" t="s">
        <v>149</v>
      </c>
      <c r="CNQ28" s="170" t="s">
        <v>150</v>
      </c>
      <c r="CNR28" s="170">
        <v>5</v>
      </c>
      <c r="CNS28" s="170">
        <v>12.97</v>
      </c>
      <c r="CNT28" s="170" t="e">
        <f>ROUNDDOWN(CNS28*(#REF!+1),2)</f>
        <v>#REF!</v>
      </c>
      <c r="CNU28" s="170" t="e">
        <f>CNR28*CNT28</f>
        <v>#REF!</v>
      </c>
      <c r="CNV28" s="170" t="s">
        <v>148</v>
      </c>
      <c r="CNW28" s="170">
        <v>12376</v>
      </c>
      <c r="CNX28" s="170" t="s">
        <v>149</v>
      </c>
      <c r="CNY28" s="170" t="s">
        <v>150</v>
      </c>
      <c r="CNZ28" s="170">
        <v>5</v>
      </c>
      <c r="COA28" s="170">
        <v>12.97</v>
      </c>
      <c r="COB28" s="170" t="e">
        <f>ROUNDDOWN(COA28*(#REF!+1),2)</f>
        <v>#REF!</v>
      </c>
      <c r="COC28" s="170" t="e">
        <f>CNZ28*COB28</f>
        <v>#REF!</v>
      </c>
      <c r="COD28" s="170" t="s">
        <v>148</v>
      </c>
      <c r="COE28" s="170">
        <v>12376</v>
      </c>
      <c r="COF28" s="170" t="s">
        <v>149</v>
      </c>
      <c r="COG28" s="170" t="s">
        <v>150</v>
      </c>
      <c r="COH28" s="170">
        <v>5</v>
      </c>
      <c r="COI28" s="170">
        <v>12.97</v>
      </c>
      <c r="COJ28" s="170" t="e">
        <f>ROUNDDOWN(COI28*(#REF!+1),2)</f>
        <v>#REF!</v>
      </c>
      <c r="COK28" s="170" t="e">
        <f>COH28*COJ28</f>
        <v>#REF!</v>
      </c>
      <c r="COL28" s="170" t="s">
        <v>148</v>
      </c>
      <c r="COM28" s="170">
        <v>12376</v>
      </c>
      <c r="CON28" s="170" t="s">
        <v>149</v>
      </c>
      <c r="COO28" s="170" t="s">
        <v>150</v>
      </c>
      <c r="COP28" s="170">
        <v>5</v>
      </c>
      <c r="COQ28" s="170">
        <v>12.97</v>
      </c>
      <c r="COR28" s="170" t="e">
        <f>ROUNDDOWN(COQ28*(#REF!+1),2)</f>
        <v>#REF!</v>
      </c>
      <c r="COS28" s="170" t="e">
        <f>COP28*COR28</f>
        <v>#REF!</v>
      </c>
      <c r="COT28" s="170" t="s">
        <v>148</v>
      </c>
      <c r="COU28" s="170">
        <v>12376</v>
      </c>
      <c r="COV28" s="170" t="s">
        <v>149</v>
      </c>
      <c r="COW28" s="170" t="s">
        <v>150</v>
      </c>
      <c r="COX28" s="170">
        <v>5</v>
      </c>
      <c r="COY28" s="170">
        <v>12.97</v>
      </c>
      <c r="COZ28" s="170" t="e">
        <f>ROUNDDOWN(COY28*(#REF!+1),2)</f>
        <v>#REF!</v>
      </c>
      <c r="CPA28" s="170" t="e">
        <f>COX28*COZ28</f>
        <v>#REF!</v>
      </c>
      <c r="CPB28" s="170" t="s">
        <v>148</v>
      </c>
      <c r="CPC28" s="170">
        <v>12376</v>
      </c>
      <c r="CPD28" s="170" t="s">
        <v>149</v>
      </c>
      <c r="CPE28" s="170" t="s">
        <v>150</v>
      </c>
      <c r="CPF28" s="170">
        <v>5</v>
      </c>
      <c r="CPG28" s="170">
        <v>12.97</v>
      </c>
      <c r="CPH28" s="170" t="e">
        <f>ROUNDDOWN(CPG28*(#REF!+1),2)</f>
        <v>#REF!</v>
      </c>
      <c r="CPI28" s="170" t="e">
        <f>CPF28*CPH28</f>
        <v>#REF!</v>
      </c>
      <c r="CPJ28" s="170" t="s">
        <v>148</v>
      </c>
      <c r="CPK28" s="170">
        <v>12376</v>
      </c>
      <c r="CPL28" s="170" t="s">
        <v>149</v>
      </c>
      <c r="CPM28" s="170" t="s">
        <v>150</v>
      </c>
      <c r="CPN28" s="170">
        <v>5</v>
      </c>
      <c r="CPO28" s="170">
        <v>12.97</v>
      </c>
      <c r="CPP28" s="170" t="e">
        <f>ROUNDDOWN(CPO28*(#REF!+1),2)</f>
        <v>#REF!</v>
      </c>
      <c r="CPQ28" s="170" t="e">
        <f>CPN28*CPP28</f>
        <v>#REF!</v>
      </c>
      <c r="CPR28" s="170" t="s">
        <v>148</v>
      </c>
      <c r="CPS28" s="170">
        <v>12376</v>
      </c>
      <c r="CPT28" s="170" t="s">
        <v>149</v>
      </c>
      <c r="CPU28" s="170" t="s">
        <v>150</v>
      </c>
      <c r="CPV28" s="170">
        <v>5</v>
      </c>
      <c r="CPW28" s="170">
        <v>12.97</v>
      </c>
      <c r="CPX28" s="170" t="e">
        <f>ROUNDDOWN(CPW28*(#REF!+1),2)</f>
        <v>#REF!</v>
      </c>
      <c r="CPY28" s="170" t="e">
        <f>CPV28*CPX28</f>
        <v>#REF!</v>
      </c>
      <c r="CPZ28" s="170" t="s">
        <v>148</v>
      </c>
      <c r="CQA28" s="170">
        <v>12376</v>
      </c>
      <c r="CQB28" s="170" t="s">
        <v>149</v>
      </c>
      <c r="CQC28" s="170" t="s">
        <v>150</v>
      </c>
      <c r="CQD28" s="170">
        <v>5</v>
      </c>
      <c r="CQE28" s="170">
        <v>12.97</v>
      </c>
      <c r="CQF28" s="170" t="e">
        <f>ROUNDDOWN(CQE28*(#REF!+1),2)</f>
        <v>#REF!</v>
      </c>
      <c r="CQG28" s="170" t="e">
        <f>CQD28*CQF28</f>
        <v>#REF!</v>
      </c>
      <c r="CQH28" s="170" t="s">
        <v>148</v>
      </c>
      <c r="CQI28" s="170">
        <v>12376</v>
      </c>
      <c r="CQJ28" s="170" t="s">
        <v>149</v>
      </c>
      <c r="CQK28" s="170" t="s">
        <v>150</v>
      </c>
      <c r="CQL28" s="170">
        <v>5</v>
      </c>
      <c r="CQM28" s="170">
        <v>12.97</v>
      </c>
      <c r="CQN28" s="170" t="e">
        <f>ROUNDDOWN(CQM28*(#REF!+1),2)</f>
        <v>#REF!</v>
      </c>
      <c r="CQO28" s="170" t="e">
        <f>CQL28*CQN28</f>
        <v>#REF!</v>
      </c>
      <c r="CQP28" s="170" t="s">
        <v>148</v>
      </c>
      <c r="CQQ28" s="170">
        <v>12376</v>
      </c>
      <c r="CQR28" s="170" t="s">
        <v>149</v>
      </c>
      <c r="CQS28" s="170" t="s">
        <v>150</v>
      </c>
      <c r="CQT28" s="170">
        <v>5</v>
      </c>
      <c r="CQU28" s="170">
        <v>12.97</v>
      </c>
      <c r="CQV28" s="170" t="e">
        <f>ROUNDDOWN(CQU28*(#REF!+1),2)</f>
        <v>#REF!</v>
      </c>
      <c r="CQW28" s="170" t="e">
        <f>CQT28*CQV28</f>
        <v>#REF!</v>
      </c>
      <c r="CQX28" s="170" t="s">
        <v>148</v>
      </c>
      <c r="CQY28" s="170">
        <v>12376</v>
      </c>
      <c r="CQZ28" s="170" t="s">
        <v>149</v>
      </c>
      <c r="CRA28" s="170" t="s">
        <v>150</v>
      </c>
      <c r="CRB28" s="170">
        <v>5</v>
      </c>
      <c r="CRC28" s="170">
        <v>12.97</v>
      </c>
      <c r="CRD28" s="170" t="e">
        <f>ROUNDDOWN(CRC28*(#REF!+1),2)</f>
        <v>#REF!</v>
      </c>
      <c r="CRE28" s="170" t="e">
        <f>CRB28*CRD28</f>
        <v>#REF!</v>
      </c>
      <c r="CRF28" s="170" t="s">
        <v>148</v>
      </c>
      <c r="CRG28" s="170">
        <v>12376</v>
      </c>
      <c r="CRH28" s="170" t="s">
        <v>149</v>
      </c>
      <c r="CRI28" s="170" t="s">
        <v>150</v>
      </c>
      <c r="CRJ28" s="170">
        <v>5</v>
      </c>
      <c r="CRK28" s="170">
        <v>12.97</v>
      </c>
      <c r="CRL28" s="170" t="e">
        <f>ROUNDDOWN(CRK28*(#REF!+1),2)</f>
        <v>#REF!</v>
      </c>
      <c r="CRM28" s="170" t="e">
        <f>CRJ28*CRL28</f>
        <v>#REF!</v>
      </c>
      <c r="CRN28" s="170" t="s">
        <v>148</v>
      </c>
      <c r="CRO28" s="170">
        <v>12376</v>
      </c>
      <c r="CRP28" s="170" t="s">
        <v>149</v>
      </c>
      <c r="CRQ28" s="170" t="s">
        <v>150</v>
      </c>
      <c r="CRR28" s="170">
        <v>5</v>
      </c>
      <c r="CRS28" s="170">
        <v>12.97</v>
      </c>
      <c r="CRT28" s="170" t="e">
        <f>ROUNDDOWN(CRS28*(#REF!+1),2)</f>
        <v>#REF!</v>
      </c>
      <c r="CRU28" s="170" t="e">
        <f>CRR28*CRT28</f>
        <v>#REF!</v>
      </c>
      <c r="CRV28" s="170" t="s">
        <v>148</v>
      </c>
      <c r="CRW28" s="170">
        <v>12376</v>
      </c>
      <c r="CRX28" s="170" t="s">
        <v>149</v>
      </c>
      <c r="CRY28" s="170" t="s">
        <v>150</v>
      </c>
      <c r="CRZ28" s="170">
        <v>5</v>
      </c>
      <c r="CSA28" s="170">
        <v>12.97</v>
      </c>
      <c r="CSB28" s="170" t="e">
        <f>ROUNDDOWN(CSA28*(#REF!+1),2)</f>
        <v>#REF!</v>
      </c>
      <c r="CSC28" s="170" t="e">
        <f>CRZ28*CSB28</f>
        <v>#REF!</v>
      </c>
      <c r="CSD28" s="170" t="s">
        <v>148</v>
      </c>
      <c r="CSE28" s="170">
        <v>12376</v>
      </c>
      <c r="CSF28" s="170" t="s">
        <v>149</v>
      </c>
      <c r="CSG28" s="170" t="s">
        <v>150</v>
      </c>
      <c r="CSH28" s="170">
        <v>5</v>
      </c>
      <c r="CSI28" s="170">
        <v>12.97</v>
      </c>
      <c r="CSJ28" s="170" t="e">
        <f>ROUNDDOWN(CSI28*(#REF!+1),2)</f>
        <v>#REF!</v>
      </c>
      <c r="CSK28" s="170" t="e">
        <f>CSH28*CSJ28</f>
        <v>#REF!</v>
      </c>
      <c r="CSL28" s="170" t="s">
        <v>148</v>
      </c>
      <c r="CSM28" s="170">
        <v>12376</v>
      </c>
      <c r="CSN28" s="170" t="s">
        <v>149</v>
      </c>
      <c r="CSO28" s="170" t="s">
        <v>150</v>
      </c>
      <c r="CSP28" s="170">
        <v>5</v>
      </c>
      <c r="CSQ28" s="170">
        <v>12.97</v>
      </c>
      <c r="CSR28" s="170" t="e">
        <f>ROUNDDOWN(CSQ28*(#REF!+1),2)</f>
        <v>#REF!</v>
      </c>
      <c r="CSS28" s="170" t="e">
        <f>CSP28*CSR28</f>
        <v>#REF!</v>
      </c>
      <c r="CST28" s="170" t="s">
        <v>148</v>
      </c>
      <c r="CSU28" s="170">
        <v>12376</v>
      </c>
      <c r="CSV28" s="170" t="s">
        <v>149</v>
      </c>
      <c r="CSW28" s="170" t="s">
        <v>150</v>
      </c>
      <c r="CSX28" s="170">
        <v>5</v>
      </c>
      <c r="CSY28" s="170">
        <v>12.97</v>
      </c>
      <c r="CSZ28" s="170" t="e">
        <f>ROUNDDOWN(CSY28*(#REF!+1),2)</f>
        <v>#REF!</v>
      </c>
      <c r="CTA28" s="170" t="e">
        <f>CSX28*CSZ28</f>
        <v>#REF!</v>
      </c>
      <c r="CTB28" s="170" t="s">
        <v>148</v>
      </c>
      <c r="CTC28" s="170">
        <v>12376</v>
      </c>
      <c r="CTD28" s="170" t="s">
        <v>149</v>
      </c>
      <c r="CTE28" s="170" t="s">
        <v>150</v>
      </c>
      <c r="CTF28" s="170">
        <v>5</v>
      </c>
      <c r="CTG28" s="170">
        <v>12.97</v>
      </c>
      <c r="CTH28" s="170" t="e">
        <f>ROUNDDOWN(CTG28*(#REF!+1),2)</f>
        <v>#REF!</v>
      </c>
      <c r="CTI28" s="170" t="e">
        <f>CTF28*CTH28</f>
        <v>#REF!</v>
      </c>
      <c r="CTJ28" s="170" t="s">
        <v>148</v>
      </c>
      <c r="CTK28" s="170">
        <v>12376</v>
      </c>
      <c r="CTL28" s="170" t="s">
        <v>149</v>
      </c>
      <c r="CTM28" s="170" t="s">
        <v>150</v>
      </c>
      <c r="CTN28" s="170">
        <v>5</v>
      </c>
      <c r="CTO28" s="170">
        <v>12.97</v>
      </c>
      <c r="CTP28" s="170" t="e">
        <f>ROUNDDOWN(CTO28*(#REF!+1),2)</f>
        <v>#REF!</v>
      </c>
      <c r="CTQ28" s="170" t="e">
        <f>CTN28*CTP28</f>
        <v>#REF!</v>
      </c>
      <c r="CTR28" s="170" t="s">
        <v>148</v>
      </c>
      <c r="CTS28" s="170">
        <v>12376</v>
      </c>
      <c r="CTT28" s="170" t="s">
        <v>149</v>
      </c>
      <c r="CTU28" s="170" t="s">
        <v>150</v>
      </c>
      <c r="CTV28" s="170">
        <v>5</v>
      </c>
      <c r="CTW28" s="170">
        <v>12.97</v>
      </c>
      <c r="CTX28" s="170" t="e">
        <f>ROUNDDOWN(CTW28*(#REF!+1),2)</f>
        <v>#REF!</v>
      </c>
      <c r="CTY28" s="170" t="e">
        <f>CTV28*CTX28</f>
        <v>#REF!</v>
      </c>
      <c r="CTZ28" s="170" t="s">
        <v>148</v>
      </c>
      <c r="CUA28" s="170">
        <v>12376</v>
      </c>
      <c r="CUB28" s="170" t="s">
        <v>149</v>
      </c>
      <c r="CUC28" s="170" t="s">
        <v>150</v>
      </c>
      <c r="CUD28" s="170">
        <v>5</v>
      </c>
      <c r="CUE28" s="170">
        <v>12.97</v>
      </c>
      <c r="CUF28" s="170" t="e">
        <f>ROUNDDOWN(CUE28*(#REF!+1),2)</f>
        <v>#REF!</v>
      </c>
      <c r="CUG28" s="170" t="e">
        <f>CUD28*CUF28</f>
        <v>#REF!</v>
      </c>
      <c r="CUH28" s="170" t="s">
        <v>148</v>
      </c>
      <c r="CUI28" s="170">
        <v>12376</v>
      </c>
      <c r="CUJ28" s="170" t="s">
        <v>149</v>
      </c>
      <c r="CUK28" s="170" t="s">
        <v>150</v>
      </c>
      <c r="CUL28" s="170">
        <v>5</v>
      </c>
      <c r="CUM28" s="170">
        <v>12.97</v>
      </c>
      <c r="CUN28" s="170" t="e">
        <f>ROUNDDOWN(CUM28*(#REF!+1),2)</f>
        <v>#REF!</v>
      </c>
      <c r="CUO28" s="170" t="e">
        <f>CUL28*CUN28</f>
        <v>#REF!</v>
      </c>
      <c r="CUP28" s="170" t="s">
        <v>148</v>
      </c>
      <c r="CUQ28" s="170">
        <v>12376</v>
      </c>
      <c r="CUR28" s="170" t="s">
        <v>149</v>
      </c>
      <c r="CUS28" s="170" t="s">
        <v>150</v>
      </c>
      <c r="CUT28" s="170">
        <v>5</v>
      </c>
      <c r="CUU28" s="170">
        <v>12.97</v>
      </c>
      <c r="CUV28" s="170" t="e">
        <f>ROUNDDOWN(CUU28*(#REF!+1),2)</f>
        <v>#REF!</v>
      </c>
      <c r="CUW28" s="170" t="e">
        <f>CUT28*CUV28</f>
        <v>#REF!</v>
      </c>
      <c r="CUX28" s="170" t="s">
        <v>148</v>
      </c>
      <c r="CUY28" s="170">
        <v>12376</v>
      </c>
      <c r="CUZ28" s="170" t="s">
        <v>149</v>
      </c>
      <c r="CVA28" s="170" t="s">
        <v>150</v>
      </c>
      <c r="CVB28" s="170">
        <v>5</v>
      </c>
      <c r="CVC28" s="170">
        <v>12.97</v>
      </c>
      <c r="CVD28" s="170" t="e">
        <f>ROUNDDOWN(CVC28*(#REF!+1),2)</f>
        <v>#REF!</v>
      </c>
      <c r="CVE28" s="170" t="e">
        <f>CVB28*CVD28</f>
        <v>#REF!</v>
      </c>
      <c r="CVF28" s="170" t="s">
        <v>148</v>
      </c>
      <c r="CVG28" s="170">
        <v>12376</v>
      </c>
      <c r="CVH28" s="170" t="s">
        <v>149</v>
      </c>
      <c r="CVI28" s="170" t="s">
        <v>150</v>
      </c>
      <c r="CVJ28" s="170">
        <v>5</v>
      </c>
      <c r="CVK28" s="170">
        <v>12.97</v>
      </c>
      <c r="CVL28" s="170" t="e">
        <f>ROUNDDOWN(CVK28*(#REF!+1),2)</f>
        <v>#REF!</v>
      </c>
      <c r="CVM28" s="170" t="e">
        <f>CVJ28*CVL28</f>
        <v>#REF!</v>
      </c>
      <c r="CVN28" s="170" t="s">
        <v>148</v>
      </c>
      <c r="CVO28" s="170">
        <v>12376</v>
      </c>
      <c r="CVP28" s="170" t="s">
        <v>149</v>
      </c>
      <c r="CVQ28" s="170" t="s">
        <v>150</v>
      </c>
      <c r="CVR28" s="170">
        <v>5</v>
      </c>
      <c r="CVS28" s="170">
        <v>12.97</v>
      </c>
      <c r="CVT28" s="170" t="e">
        <f>ROUNDDOWN(CVS28*(#REF!+1),2)</f>
        <v>#REF!</v>
      </c>
      <c r="CVU28" s="170" t="e">
        <f>CVR28*CVT28</f>
        <v>#REF!</v>
      </c>
      <c r="CVV28" s="170" t="s">
        <v>148</v>
      </c>
      <c r="CVW28" s="170">
        <v>12376</v>
      </c>
      <c r="CVX28" s="170" t="s">
        <v>149</v>
      </c>
      <c r="CVY28" s="170" t="s">
        <v>150</v>
      </c>
      <c r="CVZ28" s="170">
        <v>5</v>
      </c>
      <c r="CWA28" s="170">
        <v>12.97</v>
      </c>
      <c r="CWB28" s="170" t="e">
        <f>ROUNDDOWN(CWA28*(#REF!+1),2)</f>
        <v>#REF!</v>
      </c>
      <c r="CWC28" s="170" t="e">
        <f>CVZ28*CWB28</f>
        <v>#REF!</v>
      </c>
      <c r="CWD28" s="170" t="s">
        <v>148</v>
      </c>
      <c r="CWE28" s="170">
        <v>12376</v>
      </c>
      <c r="CWF28" s="170" t="s">
        <v>149</v>
      </c>
      <c r="CWG28" s="170" t="s">
        <v>150</v>
      </c>
      <c r="CWH28" s="170">
        <v>5</v>
      </c>
      <c r="CWI28" s="170">
        <v>12.97</v>
      </c>
      <c r="CWJ28" s="170" t="e">
        <f>ROUNDDOWN(CWI28*(#REF!+1),2)</f>
        <v>#REF!</v>
      </c>
      <c r="CWK28" s="170" t="e">
        <f>CWH28*CWJ28</f>
        <v>#REF!</v>
      </c>
      <c r="CWL28" s="170" t="s">
        <v>148</v>
      </c>
      <c r="CWM28" s="170">
        <v>12376</v>
      </c>
      <c r="CWN28" s="170" t="s">
        <v>149</v>
      </c>
      <c r="CWO28" s="170" t="s">
        <v>150</v>
      </c>
      <c r="CWP28" s="170">
        <v>5</v>
      </c>
      <c r="CWQ28" s="170">
        <v>12.97</v>
      </c>
      <c r="CWR28" s="170" t="e">
        <f>ROUNDDOWN(CWQ28*(#REF!+1),2)</f>
        <v>#REF!</v>
      </c>
      <c r="CWS28" s="170" t="e">
        <f>CWP28*CWR28</f>
        <v>#REF!</v>
      </c>
      <c r="CWT28" s="170" t="s">
        <v>148</v>
      </c>
      <c r="CWU28" s="170">
        <v>12376</v>
      </c>
      <c r="CWV28" s="170" t="s">
        <v>149</v>
      </c>
      <c r="CWW28" s="170" t="s">
        <v>150</v>
      </c>
      <c r="CWX28" s="170">
        <v>5</v>
      </c>
      <c r="CWY28" s="170">
        <v>12.97</v>
      </c>
      <c r="CWZ28" s="170" t="e">
        <f>ROUNDDOWN(CWY28*(#REF!+1),2)</f>
        <v>#REF!</v>
      </c>
      <c r="CXA28" s="170" t="e">
        <f>CWX28*CWZ28</f>
        <v>#REF!</v>
      </c>
      <c r="CXB28" s="170" t="s">
        <v>148</v>
      </c>
      <c r="CXC28" s="170">
        <v>12376</v>
      </c>
      <c r="CXD28" s="170" t="s">
        <v>149</v>
      </c>
      <c r="CXE28" s="170" t="s">
        <v>150</v>
      </c>
      <c r="CXF28" s="170">
        <v>5</v>
      </c>
      <c r="CXG28" s="170">
        <v>12.97</v>
      </c>
      <c r="CXH28" s="170" t="e">
        <f>ROUNDDOWN(CXG28*(#REF!+1),2)</f>
        <v>#REF!</v>
      </c>
      <c r="CXI28" s="170" t="e">
        <f>CXF28*CXH28</f>
        <v>#REF!</v>
      </c>
      <c r="CXJ28" s="170" t="s">
        <v>148</v>
      </c>
      <c r="CXK28" s="170">
        <v>12376</v>
      </c>
      <c r="CXL28" s="170" t="s">
        <v>149</v>
      </c>
      <c r="CXM28" s="170" t="s">
        <v>150</v>
      </c>
      <c r="CXN28" s="170">
        <v>5</v>
      </c>
      <c r="CXO28" s="170">
        <v>12.97</v>
      </c>
      <c r="CXP28" s="170" t="e">
        <f>ROUNDDOWN(CXO28*(#REF!+1),2)</f>
        <v>#REF!</v>
      </c>
      <c r="CXQ28" s="170" t="e">
        <f>CXN28*CXP28</f>
        <v>#REF!</v>
      </c>
      <c r="CXR28" s="170" t="s">
        <v>148</v>
      </c>
      <c r="CXS28" s="170">
        <v>12376</v>
      </c>
      <c r="CXT28" s="170" t="s">
        <v>149</v>
      </c>
      <c r="CXU28" s="170" t="s">
        <v>150</v>
      </c>
      <c r="CXV28" s="170">
        <v>5</v>
      </c>
      <c r="CXW28" s="170">
        <v>12.97</v>
      </c>
      <c r="CXX28" s="170" t="e">
        <f>ROUNDDOWN(CXW28*(#REF!+1),2)</f>
        <v>#REF!</v>
      </c>
      <c r="CXY28" s="170" t="e">
        <f>CXV28*CXX28</f>
        <v>#REF!</v>
      </c>
      <c r="CXZ28" s="170" t="s">
        <v>148</v>
      </c>
      <c r="CYA28" s="170">
        <v>12376</v>
      </c>
      <c r="CYB28" s="170" t="s">
        <v>149</v>
      </c>
      <c r="CYC28" s="170" t="s">
        <v>150</v>
      </c>
      <c r="CYD28" s="170">
        <v>5</v>
      </c>
      <c r="CYE28" s="170">
        <v>12.97</v>
      </c>
      <c r="CYF28" s="170" t="e">
        <f>ROUNDDOWN(CYE28*(#REF!+1),2)</f>
        <v>#REF!</v>
      </c>
      <c r="CYG28" s="170" t="e">
        <f>CYD28*CYF28</f>
        <v>#REF!</v>
      </c>
      <c r="CYH28" s="170" t="s">
        <v>148</v>
      </c>
      <c r="CYI28" s="170">
        <v>12376</v>
      </c>
      <c r="CYJ28" s="170" t="s">
        <v>149</v>
      </c>
      <c r="CYK28" s="170" t="s">
        <v>150</v>
      </c>
      <c r="CYL28" s="170">
        <v>5</v>
      </c>
      <c r="CYM28" s="170">
        <v>12.97</v>
      </c>
      <c r="CYN28" s="170" t="e">
        <f>ROUNDDOWN(CYM28*(#REF!+1),2)</f>
        <v>#REF!</v>
      </c>
      <c r="CYO28" s="170" t="e">
        <f>CYL28*CYN28</f>
        <v>#REF!</v>
      </c>
      <c r="CYP28" s="170" t="s">
        <v>148</v>
      </c>
      <c r="CYQ28" s="170">
        <v>12376</v>
      </c>
      <c r="CYR28" s="170" t="s">
        <v>149</v>
      </c>
      <c r="CYS28" s="170" t="s">
        <v>150</v>
      </c>
      <c r="CYT28" s="170">
        <v>5</v>
      </c>
      <c r="CYU28" s="170">
        <v>12.97</v>
      </c>
      <c r="CYV28" s="170" t="e">
        <f>ROUNDDOWN(CYU28*(#REF!+1),2)</f>
        <v>#REF!</v>
      </c>
      <c r="CYW28" s="170" t="e">
        <f>CYT28*CYV28</f>
        <v>#REF!</v>
      </c>
      <c r="CYX28" s="170" t="s">
        <v>148</v>
      </c>
      <c r="CYY28" s="170">
        <v>12376</v>
      </c>
      <c r="CYZ28" s="170" t="s">
        <v>149</v>
      </c>
      <c r="CZA28" s="170" t="s">
        <v>150</v>
      </c>
      <c r="CZB28" s="170">
        <v>5</v>
      </c>
      <c r="CZC28" s="170">
        <v>12.97</v>
      </c>
      <c r="CZD28" s="170" t="e">
        <f>ROUNDDOWN(CZC28*(#REF!+1),2)</f>
        <v>#REF!</v>
      </c>
      <c r="CZE28" s="170" t="e">
        <f>CZB28*CZD28</f>
        <v>#REF!</v>
      </c>
      <c r="CZF28" s="170" t="s">
        <v>148</v>
      </c>
      <c r="CZG28" s="170">
        <v>12376</v>
      </c>
      <c r="CZH28" s="170" t="s">
        <v>149</v>
      </c>
      <c r="CZI28" s="170" t="s">
        <v>150</v>
      </c>
      <c r="CZJ28" s="170">
        <v>5</v>
      </c>
      <c r="CZK28" s="170">
        <v>12.97</v>
      </c>
      <c r="CZL28" s="170" t="e">
        <f>ROUNDDOWN(CZK28*(#REF!+1),2)</f>
        <v>#REF!</v>
      </c>
      <c r="CZM28" s="170" t="e">
        <f>CZJ28*CZL28</f>
        <v>#REF!</v>
      </c>
      <c r="CZN28" s="170" t="s">
        <v>148</v>
      </c>
      <c r="CZO28" s="170">
        <v>12376</v>
      </c>
      <c r="CZP28" s="170" t="s">
        <v>149</v>
      </c>
      <c r="CZQ28" s="170" t="s">
        <v>150</v>
      </c>
      <c r="CZR28" s="170">
        <v>5</v>
      </c>
      <c r="CZS28" s="170">
        <v>12.97</v>
      </c>
      <c r="CZT28" s="170" t="e">
        <f>ROUNDDOWN(CZS28*(#REF!+1),2)</f>
        <v>#REF!</v>
      </c>
      <c r="CZU28" s="170" t="e">
        <f>CZR28*CZT28</f>
        <v>#REF!</v>
      </c>
      <c r="CZV28" s="170" t="s">
        <v>148</v>
      </c>
      <c r="CZW28" s="170">
        <v>12376</v>
      </c>
      <c r="CZX28" s="170" t="s">
        <v>149</v>
      </c>
      <c r="CZY28" s="170" t="s">
        <v>150</v>
      </c>
      <c r="CZZ28" s="170">
        <v>5</v>
      </c>
      <c r="DAA28" s="170">
        <v>12.97</v>
      </c>
      <c r="DAB28" s="170" t="e">
        <f>ROUNDDOWN(DAA28*(#REF!+1),2)</f>
        <v>#REF!</v>
      </c>
      <c r="DAC28" s="170" t="e">
        <f>CZZ28*DAB28</f>
        <v>#REF!</v>
      </c>
      <c r="DAD28" s="170" t="s">
        <v>148</v>
      </c>
      <c r="DAE28" s="170">
        <v>12376</v>
      </c>
      <c r="DAF28" s="170" t="s">
        <v>149</v>
      </c>
      <c r="DAG28" s="170" t="s">
        <v>150</v>
      </c>
      <c r="DAH28" s="170">
        <v>5</v>
      </c>
      <c r="DAI28" s="170">
        <v>12.97</v>
      </c>
      <c r="DAJ28" s="170" t="e">
        <f>ROUNDDOWN(DAI28*(#REF!+1),2)</f>
        <v>#REF!</v>
      </c>
      <c r="DAK28" s="170" t="e">
        <f>DAH28*DAJ28</f>
        <v>#REF!</v>
      </c>
      <c r="DAL28" s="170" t="s">
        <v>148</v>
      </c>
      <c r="DAM28" s="170">
        <v>12376</v>
      </c>
      <c r="DAN28" s="170" t="s">
        <v>149</v>
      </c>
      <c r="DAO28" s="170" t="s">
        <v>150</v>
      </c>
      <c r="DAP28" s="170">
        <v>5</v>
      </c>
      <c r="DAQ28" s="170">
        <v>12.97</v>
      </c>
      <c r="DAR28" s="170" t="e">
        <f>ROUNDDOWN(DAQ28*(#REF!+1),2)</f>
        <v>#REF!</v>
      </c>
      <c r="DAS28" s="170" t="e">
        <f>DAP28*DAR28</f>
        <v>#REF!</v>
      </c>
      <c r="DAT28" s="170" t="s">
        <v>148</v>
      </c>
      <c r="DAU28" s="170">
        <v>12376</v>
      </c>
      <c r="DAV28" s="170" t="s">
        <v>149</v>
      </c>
      <c r="DAW28" s="170" t="s">
        <v>150</v>
      </c>
      <c r="DAX28" s="170">
        <v>5</v>
      </c>
      <c r="DAY28" s="170">
        <v>12.97</v>
      </c>
      <c r="DAZ28" s="170" t="e">
        <f>ROUNDDOWN(DAY28*(#REF!+1),2)</f>
        <v>#REF!</v>
      </c>
      <c r="DBA28" s="170" t="e">
        <f>DAX28*DAZ28</f>
        <v>#REF!</v>
      </c>
      <c r="DBB28" s="170" t="s">
        <v>148</v>
      </c>
      <c r="DBC28" s="170">
        <v>12376</v>
      </c>
      <c r="DBD28" s="170" t="s">
        <v>149</v>
      </c>
      <c r="DBE28" s="170" t="s">
        <v>150</v>
      </c>
      <c r="DBF28" s="170">
        <v>5</v>
      </c>
      <c r="DBG28" s="170">
        <v>12.97</v>
      </c>
      <c r="DBH28" s="170" t="e">
        <f>ROUNDDOWN(DBG28*(#REF!+1),2)</f>
        <v>#REF!</v>
      </c>
      <c r="DBI28" s="170" t="e">
        <f>DBF28*DBH28</f>
        <v>#REF!</v>
      </c>
      <c r="DBJ28" s="170" t="s">
        <v>148</v>
      </c>
      <c r="DBK28" s="170">
        <v>12376</v>
      </c>
      <c r="DBL28" s="170" t="s">
        <v>149</v>
      </c>
      <c r="DBM28" s="170" t="s">
        <v>150</v>
      </c>
      <c r="DBN28" s="170">
        <v>5</v>
      </c>
      <c r="DBO28" s="170">
        <v>12.97</v>
      </c>
      <c r="DBP28" s="170" t="e">
        <f>ROUNDDOWN(DBO28*(#REF!+1),2)</f>
        <v>#REF!</v>
      </c>
      <c r="DBQ28" s="170" t="e">
        <f>DBN28*DBP28</f>
        <v>#REF!</v>
      </c>
      <c r="DBR28" s="170" t="s">
        <v>148</v>
      </c>
      <c r="DBS28" s="170">
        <v>12376</v>
      </c>
      <c r="DBT28" s="170" t="s">
        <v>149</v>
      </c>
      <c r="DBU28" s="170" t="s">
        <v>150</v>
      </c>
      <c r="DBV28" s="170">
        <v>5</v>
      </c>
      <c r="DBW28" s="170">
        <v>12.97</v>
      </c>
      <c r="DBX28" s="170" t="e">
        <f>ROUNDDOWN(DBW28*(#REF!+1),2)</f>
        <v>#REF!</v>
      </c>
      <c r="DBY28" s="170" t="e">
        <f>DBV28*DBX28</f>
        <v>#REF!</v>
      </c>
      <c r="DBZ28" s="170" t="s">
        <v>148</v>
      </c>
      <c r="DCA28" s="170">
        <v>12376</v>
      </c>
      <c r="DCB28" s="170" t="s">
        <v>149</v>
      </c>
      <c r="DCC28" s="170" t="s">
        <v>150</v>
      </c>
      <c r="DCD28" s="170">
        <v>5</v>
      </c>
      <c r="DCE28" s="170">
        <v>12.97</v>
      </c>
      <c r="DCF28" s="170" t="e">
        <f>ROUNDDOWN(DCE28*(#REF!+1),2)</f>
        <v>#REF!</v>
      </c>
      <c r="DCG28" s="170" t="e">
        <f>DCD28*DCF28</f>
        <v>#REF!</v>
      </c>
      <c r="DCH28" s="170" t="s">
        <v>148</v>
      </c>
      <c r="DCI28" s="170">
        <v>12376</v>
      </c>
      <c r="DCJ28" s="170" t="s">
        <v>149</v>
      </c>
      <c r="DCK28" s="170" t="s">
        <v>150</v>
      </c>
      <c r="DCL28" s="170">
        <v>5</v>
      </c>
      <c r="DCM28" s="170">
        <v>12.97</v>
      </c>
      <c r="DCN28" s="170" t="e">
        <f>ROUNDDOWN(DCM28*(#REF!+1),2)</f>
        <v>#REF!</v>
      </c>
      <c r="DCO28" s="170" t="e">
        <f>DCL28*DCN28</f>
        <v>#REF!</v>
      </c>
      <c r="DCP28" s="170" t="s">
        <v>148</v>
      </c>
      <c r="DCQ28" s="170">
        <v>12376</v>
      </c>
      <c r="DCR28" s="170" t="s">
        <v>149</v>
      </c>
      <c r="DCS28" s="170" t="s">
        <v>150</v>
      </c>
      <c r="DCT28" s="170">
        <v>5</v>
      </c>
      <c r="DCU28" s="170">
        <v>12.97</v>
      </c>
      <c r="DCV28" s="170" t="e">
        <f>ROUNDDOWN(DCU28*(#REF!+1),2)</f>
        <v>#REF!</v>
      </c>
      <c r="DCW28" s="170" t="e">
        <f>DCT28*DCV28</f>
        <v>#REF!</v>
      </c>
      <c r="DCX28" s="170" t="s">
        <v>148</v>
      </c>
      <c r="DCY28" s="170">
        <v>12376</v>
      </c>
      <c r="DCZ28" s="170" t="s">
        <v>149</v>
      </c>
      <c r="DDA28" s="170" t="s">
        <v>150</v>
      </c>
      <c r="DDB28" s="170">
        <v>5</v>
      </c>
      <c r="DDC28" s="170">
        <v>12.97</v>
      </c>
      <c r="DDD28" s="170" t="e">
        <f>ROUNDDOWN(DDC28*(#REF!+1),2)</f>
        <v>#REF!</v>
      </c>
      <c r="DDE28" s="170" t="e">
        <f>DDB28*DDD28</f>
        <v>#REF!</v>
      </c>
      <c r="DDF28" s="170" t="s">
        <v>148</v>
      </c>
      <c r="DDG28" s="170">
        <v>12376</v>
      </c>
      <c r="DDH28" s="170" t="s">
        <v>149</v>
      </c>
      <c r="DDI28" s="170" t="s">
        <v>150</v>
      </c>
      <c r="DDJ28" s="170">
        <v>5</v>
      </c>
      <c r="DDK28" s="170">
        <v>12.97</v>
      </c>
      <c r="DDL28" s="170" t="e">
        <f>ROUNDDOWN(DDK28*(#REF!+1),2)</f>
        <v>#REF!</v>
      </c>
      <c r="DDM28" s="170" t="e">
        <f>DDJ28*DDL28</f>
        <v>#REF!</v>
      </c>
      <c r="DDN28" s="170" t="s">
        <v>148</v>
      </c>
      <c r="DDO28" s="170">
        <v>12376</v>
      </c>
      <c r="DDP28" s="170" t="s">
        <v>149</v>
      </c>
      <c r="DDQ28" s="170" t="s">
        <v>150</v>
      </c>
      <c r="DDR28" s="170">
        <v>5</v>
      </c>
      <c r="DDS28" s="170">
        <v>12.97</v>
      </c>
      <c r="DDT28" s="170" t="e">
        <f>ROUNDDOWN(DDS28*(#REF!+1),2)</f>
        <v>#REF!</v>
      </c>
      <c r="DDU28" s="170" t="e">
        <f>DDR28*DDT28</f>
        <v>#REF!</v>
      </c>
      <c r="DDV28" s="170" t="s">
        <v>148</v>
      </c>
      <c r="DDW28" s="170">
        <v>12376</v>
      </c>
      <c r="DDX28" s="170" t="s">
        <v>149</v>
      </c>
      <c r="DDY28" s="170" t="s">
        <v>150</v>
      </c>
      <c r="DDZ28" s="170">
        <v>5</v>
      </c>
      <c r="DEA28" s="170">
        <v>12.97</v>
      </c>
      <c r="DEB28" s="170" t="e">
        <f>ROUNDDOWN(DEA28*(#REF!+1),2)</f>
        <v>#REF!</v>
      </c>
      <c r="DEC28" s="170" t="e">
        <f>DDZ28*DEB28</f>
        <v>#REF!</v>
      </c>
      <c r="DED28" s="170" t="s">
        <v>148</v>
      </c>
      <c r="DEE28" s="170">
        <v>12376</v>
      </c>
      <c r="DEF28" s="170" t="s">
        <v>149</v>
      </c>
      <c r="DEG28" s="170" t="s">
        <v>150</v>
      </c>
      <c r="DEH28" s="170">
        <v>5</v>
      </c>
      <c r="DEI28" s="170">
        <v>12.97</v>
      </c>
      <c r="DEJ28" s="170" t="e">
        <f>ROUNDDOWN(DEI28*(#REF!+1),2)</f>
        <v>#REF!</v>
      </c>
      <c r="DEK28" s="170" t="e">
        <f>DEH28*DEJ28</f>
        <v>#REF!</v>
      </c>
      <c r="DEL28" s="170" t="s">
        <v>148</v>
      </c>
      <c r="DEM28" s="170">
        <v>12376</v>
      </c>
      <c r="DEN28" s="170" t="s">
        <v>149</v>
      </c>
      <c r="DEO28" s="170" t="s">
        <v>150</v>
      </c>
      <c r="DEP28" s="170">
        <v>5</v>
      </c>
      <c r="DEQ28" s="170">
        <v>12.97</v>
      </c>
      <c r="DER28" s="170" t="e">
        <f>ROUNDDOWN(DEQ28*(#REF!+1),2)</f>
        <v>#REF!</v>
      </c>
      <c r="DES28" s="170" t="e">
        <f>DEP28*DER28</f>
        <v>#REF!</v>
      </c>
      <c r="DET28" s="170" t="s">
        <v>148</v>
      </c>
      <c r="DEU28" s="170">
        <v>12376</v>
      </c>
      <c r="DEV28" s="170" t="s">
        <v>149</v>
      </c>
      <c r="DEW28" s="170" t="s">
        <v>150</v>
      </c>
      <c r="DEX28" s="170">
        <v>5</v>
      </c>
      <c r="DEY28" s="170">
        <v>12.97</v>
      </c>
      <c r="DEZ28" s="170" t="e">
        <f>ROUNDDOWN(DEY28*(#REF!+1),2)</f>
        <v>#REF!</v>
      </c>
      <c r="DFA28" s="170" t="e">
        <f>DEX28*DEZ28</f>
        <v>#REF!</v>
      </c>
      <c r="DFB28" s="170" t="s">
        <v>148</v>
      </c>
      <c r="DFC28" s="170">
        <v>12376</v>
      </c>
      <c r="DFD28" s="170" t="s">
        <v>149</v>
      </c>
      <c r="DFE28" s="170" t="s">
        <v>150</v>
      </c>
      <c r="DFF28" s="170">
        <v>5</v>
      </c>
      <c r="DFG28" s="170">
        <v>12.97</v>
      </c>
      <c r="DFH28" s="170" t="e">
        <f>ROUNDDOWN(DFG28*(#REF!+1),2)</f>
        <v>#REF!</v>
      </c>
      <c r="DFI28" s="170" t="e">
        <f>DFF28*DFH28</f>
        <v>#REF!</v>
      </c>
      <c r="DFJ28" s="170" t="s">
        <v>148</v>
      </c>
      <c r="DFK28" s="170">
        <v>12376</v>
      </c>
      <c r="DFL28" s="170" t="s">
        <v>149</v>
      </c>
      <c r="DFM28" s="170" t="s">
        <v>150</v>
      </c>
      <c r="DFN28" s="170">
        <v>5</v>
      </c>
      <c r="DFO28" s="170">
        <v>12.97</v>
      </c>
      <c r="DFP28" s="170" t="e">
        <f>ROUNDDOWN(DFO28*(#REF!+1),2)</f>
        <v>#REF!</v>
      </c>
      <c r="DFQ28" s="170" t="e">
        <f>DFN28*DFP28</f>
        <v>#REF!</v>
      </c>
      <c r="DFR28" s="170" t="s">
        <v>148</v>
      </c>
      <c r="DFS28" s="170">
        <v>12376</v>
      </c>
      <c r="DFT28" s="170" t="s">
        <v>149</v>
      </c>
      <c r="DFU28" s="170" t="s">
        <v>150</v>
      </c>
      <c r="DFV28" s="170">
        <v>5</v>
      </c>
      <c r="DFW28" s="170">
        <v>12.97</v>
      </c>
      <c r="DFX28" s="170" t="e">
        <f>ROUNDDOWN(DFW28*(#REF!+1),2)</f>
        <v>#REF!</v>
      </c>
      <c r="DFY28" s="170" t="e">
        <f>DFV28*DFX28</f>
        <v>#REF!</v>
      </c>
      <c r="DFZ28" s="170" t="s">
        <v>148</v>
      </c>
      <c r="DGA28" s="170">
        <v>12376</v>
      </c>
      <c r="DGB28" s="170" t="s">
        <v>149</v>
      </c>
      <c r="DGC28" s="170" t="s">
        <v>150</v>
      </c>
      <c r="DGD28" s="170">
        <v>5</v>
      </c>
      <c r="DGE28" s="170">
        <v>12.97</v>
      </c>
      <c r="DGF28" s="170" t="e">
        <f>ROUNDDOWN(DGE28*(#REF!+1),2)</f>
        <v>#REF!</v>
      </c>
      <c r="DGG28" s="170" t="e">
        <f>DGD28*DGF28</f>
        <v>#REF!</v>
      </c>
      <c r="DGH28" s="170" t="s">
        <v>148</v>
      </c>
      <c r="DGI28" s="170">
        <v>12376</v>
      </c>
      <c r="DGJ28" s="170" t="s">
        <v>149</v>
      </c>
      <c r="DGK28" s="170" t="s">
        <v>150</v>
      </c>
      <c r="DGL28" s="170">
        <v>5</v>
      </c>
      <c r="DGM28" s="170">
        <v>12.97</v>
      </c>
      <c r="DGN28" s="170" t="e">
        <f>ROUNDDOWN(DGM28*(#REF!+1),2)</f>
        <v>#REF!</v>
      </c>
      <c r="DGO28" s="170" t="e">
        <f>DGL28*DGN28</f>
        <v>#REF!</v>
      </c>
      <c r="DGP28" s="170" t="s">
        <v>148</v>
      </c>
      <c r="DGQ28" s="170">
        <v>12376</v>
      </c>
      <c r="DGR28" s="170" t="s">
        <v>149</v>
      </c>
      <c r="DGS28" s="170" t="s">
        <v>150</v>
      </c>
      <c r="DGT28" s="170">
        <v>5</v>
      </c>
      <c r="DGU28" s="170">
        <v>12.97</v>
      </c>
      <c r="DGV28" s="170" t="e">
        <f>ROUNDDOWN(DGU28*(#REF!+1),2)</f>
        <v>#REF!</v>
      </c>
      <c r="DGW28" s="170" t="e">
        <f>DGT28*DGV28</f>
        <v>#REF!</v>
      </c>
      <c r="DGX28" s="170" t="s">
        <v>148</v>
      </c>
      <c r="DGY28" s="170">
        <v>12376</v>
      </c>
      <c r="DGZ28" s="170" t="s">
        <v>149</v>
      </c>
      <c r="DHA28" s="170" t="s">
        <v>150</v>
      </c>
      <c r="DHB28" s="170">
        <v>5</v>
      </c>
      <c r="DHC28" s="170">
        <v>12.97</v>
      </c>
      <c r="DHD28" s="170" t="e">
        <f>ROUNDDOWN(DHC28*(#REF!+1),2)</f>
        <v>#REF!</v>
      </c>
      <c r="DHE28" s="170" t="e">
        <f>DHB28*DHD28</f>
        <v>#REF!</v>
      </c>
      <c r="DHF28" s="170" t="s">
        <v>148</v>
      </c>
      <c r="DHG28" s="170">
        <v>12376</v>
      </c>
      <c r="DHH28" s="170" t="s">
        <v>149</v>
      </c>
      <c r="DHI28" s="170" t="s">
        <v>150</v>
      </c>
      <c r="DHJ28" s="170">
        <v>5</v>
      </c>
      <c r="DHK28" s="170">
        <v>12.97</v>
      </c>
      <c r="DHL28" s="170" t="e">
        <f>ROUNDDOWN(DHK28*(#REF!+1),2)</f>
        <v>#REF!</v>
      </c>
      <c r="DHM28" s="170" t="e">
        <f>DHJ28*DHL28</f>
        <v>#REF!</v>
      </c>
      <c r="DHN28" s="170" t="s">
        <v>148</v>
      </c>
      <c r="DHO28" s="170">
        <v>12376</v>
      </c>
      <c r="DHP28" s="170" t="s">
        <v>149</v>
      </c>
      <c r="DHQ28" s="170" t="s">
        <v>150</v>
      </c>
      <c r="DHR28" s="170">
        <v>5</v>
      </c>
      <c r="DHS28" s="170">
        <v>12.97</v>
      </c>
      <c r="DHT28" s="170" t="e">
        <f>ROUNDDOWN(DHS28*(#REF!+1),2)</f>
        <v>#REF!</v>
      </c>
      <c r="DHU28" s="170" t="e">
        <f>DHR28*DHT28</f>
        <v>#REF!</v>
      </c>
      <c r="DHV28" s="170" t="s">
        <v>148</v>
      </c>
      <c r="DHW28" s="170">
        <v>12376</v>
      </c>
      <c r="DHX28" s="170" t="s">
        <v>149</v>
      </c>
      <c r="DHY28" s="170" t="s">
        <v>150</v>
      </c>
      <c r="DHZ28" s="170">
        <v>5</v>
      </c>
      <c r="DIA28" s="170">
        <v>12.97</v>
      </c>
      <c r="DIB28" s="170" t="e">
        <f>ROUNDDOWN(DIA28*(#REF!+1),2)</f>
        <v>#REF!</v>
      </c>
      <c r="DIC28" s="170" t="e">
        <f>DHZ28*DIB28</f>
        <v>#REF!</v>
      </c>
      <c r="DID28" s="170" t="s">
        <v>148</v>
      </c>
      <c r="DIE28" s="170">
        <v>12376</v>
      </c>
      <c r="DIF28" s="170" t="s">
        <v>149</v>
      </c>
      <c r="DIG28" s="170" t="s">
        <v>150</v>
      </c>
      <c r="DIH28" s="170">
        <v>5</v>
      </c>
      <c r="DII28" s="170">
        <v>12.97</v>
      </c>
      <c r="DIJ28" s="170" t="e">
        <f>ROUNDDOWN(DII28*(#REF!+1),2)</f>
        <v>#REF!</v>
      </c>
      <c r="DIK28" s="170" t="e">
        <f>DIH28*DIJ28</f>
        <v>#REF!</v>
      </c>
      <c r="DIL28" s="170" t="s">
        <v>148</v>
      </c>
      <c r="DIM28" s="170">
        <v>12376</v>
      </c>
      <c r="DIN28" s="170" t="s">
        <v>149</v>
      </c>
      <c r="DIO28" s="170" t="s">
        <v>150</v>
      </c>
      <c r="DIP28" s="170">
        <v>5</v>
      </c>
      <c r="DIQ28" s="170">
        <v>12.97</v>
      </c>
      <c r="DIR28" s="170" t="e">
        <f>ROUNDDOWN(DIQ28*(#REF!+1),2)</f>
        <v>#REF!</v>
      </c>
      <c r="DIS28" s="170" t="e">
        <f>DIP28*DIR28</f>
        <v>#REF!</v>
      </c>
      <c r="DIT28" s="170" t="s">
        <v>148</v>
      </c>
      <c r="DIU28" s="170">
        <v>12376</v>
      </c>
      <c r="DIV28" s="170" t="s">
        <v>149</v>
      </c>
      <c r="DIW28" s="170" t="s">
        <v>150</v>
      </c>
      <c r="DIX28" s="170">
        <v>5</v>
      </c>
      <c r="DIY28" s="170">
        <v>12.97</v>
      </c>
      <c r="DIZ28" s="170" t="e">
        <f>ROUNDDOWN(DIY28*(#REF!+1),2)</f>
        <v>#REF!</v>
      </c>
      <c r="DJA28" s="170" t="e">
        <f>DIX28*DIZ28</f>
        <v>#REF!</v>
      </c>
      <c r="DJB28" s="170" t="s">
        <v>148</v>
      </c>
      <c r="DJC28" s="170">
        <v>12376</v>
      </c>
      <c r="DJD28" s="170" t="s">
        <v>149</v>
      </c>
      <c r="DJE28" s="170" t="s">
        <v>150</v>
      </c>
      <c r="DJF28" s="170">
        <v>5</v>
      </c>
      <c r="DJG28" s="170">
        <v>12.97</v>
      </c>
      <c r="DJH28" s="170" t="e">
        <f>ROUNDDOWN(DJG28*(#REF!+1),2)</f>
        <v>#REF!</v>
      </c>
      <c r="DJI28" s="170" t="e">
        <f>DJF28*DJH28</f>
        <v>#REF!</v>
      </c>
      <c r="DJJ28" s="170" t="s">
        <v>148</v>
      </c>
      <c r="DJK28" s="170">
        <v>12376</v>
      </c>
      <c r="DJL28" s="170" t="s">
        <v>149</v>
      </c>
      <c r="DJM28" s="170" t="s">
        <v>150</v>
      </c>
      <c r="DJN28" s="170">
        <v>5</v>
      </c>
      <c r="DJO28" s="170">
        <v>12.97</v>
      </c>
      <c r="DJP28" s="170" t="e">
        <f>ROUNDDOWN(DJO28*(#REF!+1),2)</f>
        <v>#REF!</v>
      </c>
      <c r="DJQ28" s="170" t="e">
        <f>DJN28*DJP28</f>
        <v>#REF!</v>
      </c>
      <c r="DJR28" s="170" t="s">
        <v>148</v>
      </c>
      <c r="DJS28" s="170">
        <v>12376</v>
      </c>
      <c r="DJT28" s="170" t="s">
        <v>149</v>
      </c>
      <c r="DJU28" s="170" t="s">
        <v>150</v>
      </c>
      <c r="DJV28" s="170">
        <v>5</v>
      </c>
      <c r="DJW28" s="170">
        <v>12.97</v>
      </c>
      <c r="DJX28" s="170" t="e">
        <f>ROUNDDOWN(DJW28*(#REF!+1),2)</f>
        <v>#REF!</v>
      </c>
      <c r="DJY28" s="170" t="e">
        <f>DJV28*DJX28</f>
        <v>#REF!</v>
      </c>
      <c r="DJZ28" s="170" t="s">
        <v>148</v>
      </c>
      <c r="DKA28" s="170">
        <v>12376</v>
      </c>
      <c r="DKB28" s="170" t="s">
        <v>149</v>
      </c>
      <c r="DKC28" s="170" t="s">
        <v>150</v>
      </c>
      <c r="DKD28" s="170">
        <v>5</v>
      </c>
      <c r="DKE28" s="170">
        <v>12.97</v>
      </c>
      <c r="DKF28" s="170" t="e">
        <f>ROUNDDOWN(DKE28*(#REF!+1),2)</f>
        <v>#REF!</v>
      </c>
      <c r="DKG28" s="170" t="e">
        <f>DKD28*DKF28</f>
        <v>#REF!</v>
      </c>
      <c r="DKH28" s="170" t="s">
        <v>148</v>
      </c>
      <c r="DKI28" s="170">
        <v>12376</v>
      </c>
      <c r="DKJ28" s="170" t="s">
        <v>149</v>
      </c>
      <c r="DKK28" s="170" t="s">
        <v>150</v>
      </c>
      <c r="DKL28" s="170">
        <v>5</v>
      </c>
      <c r="DKM28" s="170">
        <v>12.97</v>
      </c>
      <c r="DKN28" s="170" t="e">
        <f>ROUNDDOWN(DKM28*(#REF!+1),2)</f>
        <v>#REF!</v>
      </c>
      <c r="DKO28" s="170" t="e">
        <f>DKL28*DKN28</f>
        <v>#REF!</v>
      </c>
      <c r="DKP28" s="170" t="s">
        <v>148</v>
      </c>
      <c r="DKQ28" s="170">
        <v>12376</v>
      </c>
      <c r="DKR28" s="170" t="s">
        <v>149</v>
      </c>
      <c r="DKS28" s="170" t="s">
        <v>150</v>
      </c>
      <c r="DKT28" s="170">
        <v>5</v>
      </c>
      <c r="DKU28" s="170">
        <v>12.97</v>
      </c>
      <c r="DKV28" s="170" t="e">
        <f>ROUNDDOWN(DKU28*(#REF!+1),2)</f>
        <v>#REF!</v>
      </c>
      <c r="DKW28" s="170" t="e">
        <f>DKT28*DKV28</f>
        <v>#REF!</v>
      </c>
      <c r="DKX28" s="170" t="s">
        <v>148</v>
      </c>
      <c r="DKY28" s="170">
        <v>12376</v>
      </c>
      <c r="DKZ28" s="170" t="s">
        <v>149</v>
      </c>
      <c r="DLA28" s="170" t="s">
        <v>150</v>
      </c>
      <c r="DLB28" s="170">
        <v>5</v>
      </c>
      <c r="DLC28" s="170">
        <v>12.97</v>
      </c>
      <c r="DLD28" s="170" t="e">
        <f>ROUNDDOWN(DLC28*(#REF!+1),2)</f>
        <v>#REF!</v>
      </c>
      <c r="DLE28" s="170" t="e">
        <f>DLB28*DLD28</f>
        <v>#REF!</v>
      </c>
      <c r="DLF28" s="170" t="s">
        <v>148</v>
      </c>
      <c r="DLG28" s="170">
        <v>12376</v>
      </c>
      <c r="DLH28" s="170" t="s">
        <v>149</v>
      </c>
      <c r="DLI28" s="170" t="s">
        <v>150</v>
      </c>
      <c r="DLJ28" s="170">
        <v>5</v>
      </c>
      <c r="DLK28" s="170">
        <v>12.97</v>
      </c>
      <c r="DLL28" s="170" t="e">
        <f>ROUNDDOWN(DLK28*(#REF!+1),2)</f>
        <v>#REF!</v>
      </c>
      <c r="DLM28" s="170" t="e">
        <f>DLJ28*DLL28</f>
        <v>#REF!</v>
      </c>
      <c r="DLN28" s="170" t="s">
        <v>148</v>
      </c>
      <c r="DLO28" s="170">
        <v>12376</v>
      </c>
      <c r="DLP28" s="170" t="s">
        <v>149</v>
      </c>
      <c r="DLQ28" s="170" t="s">
        <v>150</v>
      </c>
      <c r="DLR28" s="170">
        <v>5</v>
      </c>
      <c r="DLS28" s="170">
        <v>12.97</v>
      </c>
      <c r="DLT28" s="170" t="e">
        <f>ROUNDDOWN(DLS28*(#REF!+1),2)</f>
        <v>#REF!</v>
      </c>
      <c r="DLU28" s="170" t="e">
        <f>DLR28*DLT28</f>
        <v>#REF!</v>
      </c>
      <c r="DLV28" s="170" t="s">
        <v>148</v>
      </c>
      <c r="DLW28" s="170">
        <v>12376</v>
      </c>
      <c r="DLX28" s="170" t="s">
        <v>149</v>
      </c>
      <c r="DLY28" s="170" t="s">
        <v>150</v>
      </c>
      <c r="DLZ28" s="170">
        <v>5</v>
      </c>
      <c r="DMA28" s="170">
        <v>12.97</v>
      </c>
      <c r="DMB28" s="170" t="e">
        <f>ROUNDDOWN(DMA28*(#REF!+1),2)</f>
        <v>#REF!</v>
      </c>
      <c r="DMC28" s="170" t="e">
        <f>DLZ28*DMB28</f>
        <v>#REF!</v>
      </c>
      <c r="DMD28" s="170" t="s">
        <v>148</v>
      </c>
      <c r="DME28" s="170">
        <v>12376</v>
      </c>
      <c r="DMF28" s="170" t="s">
        <v>149</v>
      </c>
      <c r="DMG28" s="170" t="s">
        <v>150</v>
      </c>
      <c r="DMH28" s="170">
        <v>5</v>
      </c>
      <c r="DMI28" s="170">
        <v>12.97</v>
      </c>
      <c r="DMJ28" s="170" t="e">
        <f>ROUNDDOWN(DMI28*(#REF!+1),2)</f>
        <v>#REF!</v>
      </c>
      <c r="DMK28" s="170" t="e">
        <f>DMH28*DMJ28</f>
        <v>#REF!</v>
      </c>
      <c r="DML28" s="170" t="s">
        <v>148</v>
      </c>
      <c r="DMM28" s="170">
        <v>12376</v>
      </c>
      <c r="DMN28" s="170" t="s">
        <v>149</v>
      </c>
      <c r="DMO28" s="170" t="s">
        <v>150</v>
      </c>
      <c r="DMP28" s="170">
        <v>5</v>
      </c>
      <c r="DMQ28" s="170">
        <v>12.97</v>
      </c>
      <c r="DMR28" s="170" t="e">
        <f>ROUNDDOWN(DMQ28*(#REF!+1),2)</f>
        <v>#REF!</v>
      </c>
      <c r="DMS28" s="170" t="e">
        <f>DMP28*DMR28</f>
        <v>#REF!</v>
      </c>
      <c r="DMT28" s="170" t="s">
        <v>148</v>
      </c>
      <c r="DMU28" s="170">
        <v>12376</v>
      </c>
      <c r="DMV28" s="170" t="s">
        <v>149</v>
      </c>
      <c r="DMW28" s="170" t="s">
        <v>150</v>
      </c>
      <c r="DMX28" s="170">
        <v>5</v>
      </c>
      <c r="DMY28" s="170">
        <v>12.97</v>
      </c>
      <c r="DMZ28" s="170" t="e">
        <f>ROUNDDOWN(DMY28*(#REF!+1),2)</f>
        <v>#REF!</v>
      </c>
      <c r="DNA28" s="170" t="e">
        <f>DMX28*DMZ28</f>
        <v>#REF!</v>
      </c>
      <c r="DNB28" s="170" t="s">
        <v>148</v>
      </c>
      <c r="DNC28" s="170">
        <v>12376</v>
      </c>
      <c r="DND28" s="170" t="s">
        <v>149</v>
      </c>
      <c r="DNE28" s="170" t="s">
        <v>150</v>
      </c>
      <c r="DNF28" s="170">
        <v>5</v>
      </c>
      <c r="DNG28" s="170">
        <v>12.97</v>
      </c>
      <c r="DNH28" s="170" t="e">
        <f>ROUNDDOWN(DNG28*(#REF!+1),2)</f>
        <v>#REF!</v>
      </c>
      <c r="DNI28" s="170" t="e">
        <f>DNF28*DNH28</f>
        <v>#REF!</v>
      </c>
      <c r="DNJ28" s="170" t="s">
        <v>148</v>
      </c>
      <c r="DNK28" s="170">
        <v>12376</v>
      </c>
      <c r="DNL28" s="170" t="s">
        <v>149</v>
      </c>
      <c r="DNM28" s="170" t="s">
        <v>150</v>
      </c>
      <c r="DNN28" s="170">
        <v>5</v>
      </c>
      <c r="DNO28" s="170">
        <v>12.97</v>
      </c>
      <c r="DNP28" s="170" t="e">
        <f>ROUNDDOWN(DNO28*(#REF!+1),2)</f>
        <v>#REF!</v>
      </c>
      <c r="DNQ28" s="170" t="e">
        <f>DNN28*DNP28</f>
        <v>#REF!</v>
      </c>
      <c r="DNR28" s="170" t="s">
        <v>148</v>
      </c>
      <c r="DNS28" s="170">
        <v>12376</v>
      </c>
      <c r="DNT28" s="170" t="s">
        <v>149</v>
      </c>
      <c r="DNU28" s="170" t="s">
        <v>150</v>
      </c>
      <c r="DNV28" s="170">
        <v>5</v>
      </c>
      <c r="DNW28" s="170">
        <v>12.97</v>
      </c>
      <c r="DNX28" s="170" t="e">
        <f>ROUNDDOWN(DNW28*(#REF!+1),2)</f>
        <v>#REF!</v>
      </c>
      <c r="DNY28" s="170" t="e">
        <f>DNV28*DNX28</f>
        <v>#REF!</v>
      </c>
      <c r="DNZ28" s="170" t="s">
        <v>148</v>
      </c>
      <c r="DOA28" s="170">
        <v>12376</v>
      </c>
      <c r="DOB28" s="170" t="s">
        <v>149</v>
      </c>
      <c r="DOC28" s="170" t="s">
        <v>150</v>
      </c>
      <c r="DOD28" s="170">
        <v>5</v>
      </c>
      <c r="DOE28" s="170">
        <v>12.97</v>
      </c>
      <c r="DOF28" s="170" t="e">
        <f>ROUNDDOWN(DOE28*(#REF!+1),2)</f>
        <v>#REF!</v>
      </c>
      <c r="DOG28" s="170" t="e">
        <f>DOD28*DOF28</f>
        <v>#REF!</v>
      </c>
      <c r="DOH28" s="170" t="s">
        <v>148</v>
      </c>
      <c r="DOI28" s="170">
        <v>12376</v>
      </c>
      <c r="DOJ28" s="170" t="s">
        <v>149</v>
      </c>
      <c r="DOK28" s="170" t="s">
        <v>150</v>
      </c>
      <c r="DOL28" s="170">
        <v>5</v>
      </c>
      <c r="DOM28" s="170">
        <v>12.97</v>
      </c>
      <c r="DON28" s="170" t="e">
        <f>ROUNDDOWN(DOM28*(#REF!+1),2)</f>
        <v>#REF!</v>
      </c>
      <c r="DOO28" s="170" t="e">
        <f>DOL28*DON28</f>
        <v>#REF!</v>
      </c>
      <c r="DOP28" s="170" t="s">
        <v>148</v>
      </c>
      <c r="DOQ28" s="170">
        <v>12376</v>
      </c>
      <c r="DOR28" s="170" t="s">
        <v>149</v>
      </c>
      <c r="DOS28" s="170" t="s">
        <v>150</v>
      </c>
      <c r="DOT28" s="170">
        <v>5</v>
      </c>
      <c r="DOU28" s="170">
        <v>12.97</v>
      </c>
      <c r="DOV28" s="170" t="e">
        <f>ROUNDDOWN(DOU28*(#REF!+1),2)</f>
        <v>#REF!</v>
      </c>
      <c r="DOW28" s="170" t="e">
        <f>DOT28*DOV28</f>
        <v>#REF!</v>
      </c>
      <c r="DOX28" s="170" t="s">
        <v>148</v>
      </c>
      <c r="DOY28" s="170">
        <v>12376</v>
      </c>
      <c r="DOZ28" s="170" t="s">
        <v>149</v>
      </c>
      <c r="DPA28" s="170" t="s">
        <v>150</v>
      </c>
      <c r="DPB28" s="170">
        <v>5</v>
      </c>
      <c r="DPC28" s="170">
        <v>12.97</v>
      </c>
      <c r="DPD28" s="170" t="e">
        <f>ROUNDDOWN(DPC28*(#REF!+1),2)</f>
        <v>#REF!</v>
      </c>
      <c r="DPE28" s="170" t="e">
        <f>DPB28*DPD28</f>
        <v>#REF!</v>
      </c>
      <c r="DPF28" s="170" t="s">
        <v>148</v>
      </c>
      <c r="DPG28" s="170">
        <v>12376</v>
      </c>
      <c r="DPH28" s="170" t="s">
        <v>149</v>
      </c>
      <c r="DPI28" s="170" t="s">
        <v>150</v>
      </c>
      <c r="DPJ28" s="170">
        <v>5</v>
      </c>
      <c r="DPK28" s="170">
        <v>12.97</v>
      </c>
      <c r="DPL28" s="170" t="e">
        <f>ROUNDDOWN(DPK28*(#REF!+1),2)</f>
        <v>#REF!</v>
      </c>
      <c r="DPM28" s="170" t="e">
        <f>DPJ28*DPL28</f>
        <v>#REF!</v>
      </c>
      <c r="DPN28" s="170" t="s">
        <v>148</v>
      </c>
      <c r="DPO28" s="170">
        <v>12376</v>
      </c>
      <c r="DPP28" s="170" t="s">
        <v>149</v>
      </c>
      <c r="DPQ28" s="170" t="s">
        <v>150</v>
      </c>
      <c r="DPR28" s="170">
        <v>5</v>
      </c>
      <c r="DPS28" s="170">
        <v>12.97</v>
      </c>
      <c r="DPT28" s="170" t="e">
        <f>ROUNDDOWN(DPS28*(#REF!+1),2)</f>
        <v>#REF!</v>
      </c>
      <c r="DPU28" s="170" t="e">
        <f>DPR28*DPT28</f>
        <v>#REF!</v>
      </c>
      <c r="DPV28" s="170" t="s">
        <v>148</v>
      </c>
      <c r="DPW28" s="170">
        <v>12376</v>
      </c>
      <c r="DPX28" s="170" t="s">
        <v>149</v>
      </c>
      <c r="DPY28" s="170" t="s">
        <v>150</v>
      </c>
      <c r="DPZ28" s="170">
        <v>5</v>
      </c>
      <c r="DQA28" s="170">
        <v>12.97</v>
      </c>
      <c r="DQB28" s="170" t="e">
        <f>ROUNDDOWN(DQA28*(#REF!+1),2)</f>
        <v>#REF!</v>
      </c>
      <c r="DQC28" s="170" t="e">
        <f>DPZ28*DQB28</f>
        <v>#REF!</v>
      </c>
      <c r="DQD28" s="170" t="s">
        <v>148</v>
      </c>
      <c r="DQE28" s="170">
        <v>12376</v>
      </c>
      <c r="DQF28" s="170" t="s">
        <v>149</v>
      </c>
      <c r="DQG28" s="170" t="s">
        <v>150</v>
      </c>
      <c r="DQH28" s="170">
        <v>5</v>
      </c>
      <c r="DQI28" s="170">
        <v>12.97</v>
      </c>
      <c r="DQJ28" s="170" t="e">
        <f>ROUNDDOWN(DQI28*(#REF!+1),2)</f>
        <v>#REF!</v>
      </c>
      <c r="DQK28" s="170" t="e">
        <f>DQH28*DQJ28</f>
        <v>#REF!</v>
      </c>
      <c r="DQL28" s="170" t="s">
        <v>148</v>
      </c>
      <c r="DQM28" s="170">
        <v>12376</v>
      </c>
      <c r="DQN28" s="170" t="s">
        <v>149</v>
      </c>
      <c r="DQO28" s="170" t="s">
        <v>150</v>
      </c>
      <c r="DQP28" s="170">
        <v>5</v>
      </c>
      <c r="DQQ28" s="170">
        <v>12.97</v>
      </c>
      <c r="DQR28" s="170" t="e">
        <f>ROUNDDOWN(DQQ28*(#REF!+1),2)</f>
        <v>#REF!</v>
      </c>
      <c r="DQS28" s="170" t="e">
        <f>DQP28*DQR28</f>
        <v>#REF!</v>
      </c>
      <c r="DQT28" s="170" t="s">
        <v>148</v>
      </c>
      <c r="DQU28" s="170">
        <v>12376</v>
      </c>
      <c r="DQV28" s="170" t="s">
        <v>149</v>
      </c>
      <c r="DQW28" s="170" t="s">
        <v>150</v>
      </c>
      <c r="DQX28" s="170">
        <v>5</v>
      </c>
      <c r="DQY28" s="170">
        <v>12.97</v>
      </c>
      <c r="DQZ28" s="170" t="e">
        <f>ROUNDDOWN(DQY28*(#REF!+1),2)</f>
        <v>#REF!</v>
      </c>
      <c r="DRA28" s="170" t="e">
        <f>DQX28*DQZ28</f>
        <v>#REF!</v>
      </c>
      <c r="DRB28" s="170" t="s">
        <v>148</v>
      </c>
      <c r="DRC28" s="170">
        <v>12376</v>
      </c>
      <c r="DRD28" s="170" t="s">
        <v>149</v>
      </c>
      <c r="DRE28" s="170" t="s">
        <v>150</v>
      </c>
      <c r="DRF28" s="170">
        <v>5</v>
      </c>
      <c r="DRG28" s="170">
        <v>12.97</v>
      </c>
      <c r="DRH28" s="170" t="e">
        <f>ROUNDDOWN(DRG28*(#REF!+1),2)</f>
        <v>#REF!</v>
      </c>
      <c r="DRI28" s="170" t="e">
        <f>DRF28*DRH28</f>
        <v>#REF!</v>
      </c>
      <c r="DRJ28" s="170" t="s">
        <v>148</v>
      </c>
      <c r="DRK28" s="170">
        <v>12376</v>
      </c>
      <c r="DRL28" s="170" t="s">
        <v>149</v>
      </c>
      <c r="DRM28" s="170" t="s">
        <v>150</v>
      </c>
      <c r="DRN28" s="170">
        <v>5</v>
      </c>
      <c r="DRO28" s="170">
        <v>12.97</v>
      </c>
      <c r="DRP28" s="170" t="e">
        <f>ROUNDDOWN(DRO28*(#REF!+1),2)</f>
        <v>#REF!</v>
      </c>
      <c r="DRQ28" s="170" t="e">
        <f>DRN28*DRP28</f>
        <v>#REF!</v>
      </c>
      <c r="DRR28" s="170" t="s">
        <v>148</v>
      </c>
      <c r="DRS28" s="170">
        <v>12376</v>
      </c>
      <c r="DRT28" s="170" t="s">
        <v>149</v>
      </c>
      <c r="DRU28" s="170" t="s">
        <v>150</v>
      </c>
      <c r="DRV28" s="170">
        <v>5</v>
      </c>
      <c r="DRW28" s="170">
        <v>12.97</v>
      </c>
      <c r="DRX28" s="170" t="e">
        <f>ROUNDDOWN(DRW28*(#REF!+1),2)</f>
        <v>#REF!</v>
      </c>
      <c r="DRY28" s="170" t="e">
        <f>DRV28*DRX28</f>
        <v>#REF!</v>
      </c>
      <c r="DRZ28" s="170" t="s">
        <v>148</v>
      </c>
      <c r="DSA28" s="170">
        <v>12376</v>
      </c>
      <c r="DSB28" s="170" t="s">
        <v>149</v>
      </c>
      <c r="DSC28" s="170" t="s">
        <v>150</v>
      </c>
      <c r="DSD28" s="170">
        <v>5</v>
      </c>
      <c r="DSE28" s="170">
        <v>12.97</v>
      </c>
      <c r="DSF28" s="170" t="e">
        <f>ROUNDDOWN(DSE28*(#REF!+1),2)</f>
        <v>#REF!</v>
      </c>
      <c r="DSG28" s="170" t="e">
        <f>DSD28*DSF28</f>
        <v>#REF!</v>
      </c>
      <c r="DSH28" s="170" t="s">
        <v>148</v>
      </c>
      <c r="DSI28" s="170">
        <v>12376</v>
      </c>
      <c r="DSJ28" s="170" t="s">
        <v>149</v>
      </c>
      <c r="DSK28" s="170" t="s">
        <v>150</v>
      </c>
      <c r="DSL28" s="170">
        <v>5</v>
      </c>
      <c r="DSM28" s="170">
        <v>12.97</v>
      </c>
      <c r="DSN28" s="170" t="e">
        <f>ROUNDDOWN(DSM28*(#REF!+1),2)</f>
        <v>#REF!</v>
      </c>
      <c r="DSO28" s="170" t="e">
        <f>DSL28*DSN28</f>
        <v>#REF!</v>
      </c>
      <c r="DSP28" s="170" t="s">
        <v>148</v>
      </c>
      <c r="DSQ28" s="170">
        <v>12376</v>
      </c>
      <c r="DSR28" s="170" t="s">
        <v>149</v>
      </c>
      <c r="DSS28" s="170" t="s">
        <v>150</v>
      </c>
      <c r="DST28" s="170">
        <v>5</v>
      </c>
      <c r="DSU28" s="170">
        <v>12.97</v>
      </c>
      <c r="DSV28" s="170" t="e">
        <f>ROUNDDOWN(DSU28*(#REF!+1),2)</f>
        <v>#REF!</v>
      </c>
      <c r="DSW28" s="170" t="e">
        <f>DST28*DSV28</f>
        <v>#REF!</v>
      </c>
      <c r="DSX28" s="170" t="s">
        <v>148</v>
      </c>
      <c r="DSY28" s="170">
        <v>12376</v>
      </c>
      <c r="DSZ28" s="170" t="s">
        <v>149</v>
      </c>
      <c r="DTA28" s="170" t="s">
        <v>150</v>
      </c>
      <c r="DTB28" s="170">
        <v>5</v>
      </c>
      <c r="DTC28" s="170">
        <v>12.97</v>
      </c>
      <c r="DTD28" s="170" t="e">
        <f>ROUNDDOWN(DTC28*(#REF!+1),2)</f>
        <v>#REF!</v>
      </c>
      <c r="DTE28" s="170" t="e">
        <f>DTB28*DTD28</f>
        <v>#REF!</v>
      </c>
      <c r="DTF28" s="170" t="s">
        <v>148</v>
      </c>
      <c r="DTG28" s="170">
        <v>12376</v>
      </c>
      <c r="DTH28" s="170" t="s">
        <v>149</v>
      </c>
      <c r="DTI28" s="170" t="s">
        <v>150</v>
      </c>
      <c r="DTJ28" s="170">
        <v>5</v>
      </c>
      <c r="DTK28" s="170">
        <v>12.97</v>
      </c>
      <c r="DTL28" s="170" t="e">
        <f>ROUNDDOWN(DTK28*(#REF!+1),2)</f>
        <v>#REF!</v>
      </c>
      <c r="DTM28" s="170" t="e">
        <f>DTJ28*DTL28</f>
        <v>#REF!</v>
      </c>
      <c r="DTN28" s="170" t="s">
        <v>148</v>
      </c>
      <c r="DTO28" s="170">
        <v>12376</v>
      </c>
      <c r="DTP28" s="170" t="s">
        <v>149</v>
      </c>
      <c r="DTQ28" s="170" t="s">
        <v>150</v>
      </c>
      <c r="DTR28" s="170">
        <v>5</v>
      </c>
      <c r="DTS28" s="170">
        <v>12.97</v>
      </c>
      <c r="DTT28" s="170" t="e">
        <f>ROUNDDOWN(DTS28*(#REF!+1),2)</f>
        <v>#REF!</v>
      </c>
      <c r="DTU28" s="170" t="e">
        <f>DTR28*DTT28</f>
        <v>#REF!</v>
      </c>
      <c r="DTV28" s="170" t="s">
        <v>148</v>
      </c>
      <c r="DTW28" s="170">
        <v>12376</v>
      </c>
      <c r="DTX28" s="170" t="s">
        <v>149</v>
      </c>
      <c r="DTY28" s="170" t="s">
        <v>150</v>
      </c>
      <c r="DTZ28" s="170">
        <v>5</v>
      </c>
      <c r="DUA28" s="170">
        <v>12.97</v>
      </c>
      <c r="DUB28" s="170" t="e">
        <f>ROUNDDOWN(DUA28*(#REF!+1),2)</f>
        <v>#REF!</v>
      </c>
      <c r="DUC28" s="170" t="e">
        <f>DTZ28*DUB28</f>
        <v>#REF!</v>
      </c>
      <c r="DUD28" s="170" t="s">
        <v>148</v>
      </c>
      <c r="DUE28" s="170">
        <v>12376</v>
      </c>
      <c r="DUF28" s="170" t="s">
        <v>149</v>
      </c>
      <c r="DUG28" s="170" t="s">
        <v>150</v>
      </c>
      <c r="DUH28" s="170">
        <v>5</v>
      </c>
      <c r="DUI28" s="170">
        <v>12.97</v>
      </c>
      <c r="DUJ28" s="170" t="e">
        <f>ROUNDDOWN(DUI28*(#REF!+1),2)</f>
        <v>#REF!</v>
      </c>
      <c r="DUK28" s="170" t="e">
        <f>DUH28*DUJ28</f>
        <v>#REF!</v>
      </c>
      <c r="DUL28" s="170" t="s">
        <v>148</v>
      </c>
      <c r="DUM28" s="170">
        <v>12376</v>
      </c>
      <c r="DUN28" s="170" t="s">
        <v>149</v>
      </c>
      <c r="DUO28" s="170" t="s">
        <v>150</v>
      </c>
      <c r="DUP28" s="170">
        <v>5</v>
      </c>
      <c r="DUQ28" s="170">
        <v>12.97</v>
      </c>
      <c r="DUR28" s="170" t="e">
        <f>ROUNDDOWN(DUQ28*(#REF!+1),2)</f>
        <v>#REF!</v>
      </c>
      <c r="DUS28" s="170" t="e">
        <f>DUP28*DUR28</f>
        <v>#REF!</v>
      </c>
      <c r="DUT28" s="170" t="s">
        <v>148</v>
      </c>
      <c r="DUU28" s="170">
        <v>12376</v>
      </c>
      <c r="DUV28" s="170" t="s">
        <v>149</v>
      </c>
      <c r="DUW28" s="170" t="s">
        <v>150</v>
      </c>
      <c r="DUX28" s="170">
        <v>5</v>
      </c>
      <c r="DUY28" s="170">
        <v>12.97</v>
      </c>
      <c r="DUZ28" s="170" t="e">
        <f>ROUNDDOWN(DUY28*(#REF!+1),2)</f>
        <v>#REF!</v>
      </c>
      <c r="DVA28" s="170" t="e">
        <f>DUX28*DUZ28</f>
        <v>#REF!</v>
      </c>
      <c r="DVB28" s="170" t="s">
        <v>148</v>
      </c>
      <c r="DVC28" s="170">
        <v>12376</v>
      </c>
      <c r="DVD28" s="170" t="s">
        <v>149</v>
      </c>
      <c r="DVE28" s="170" t="s">
        <v>150</v>
      </c>
      <c r="DVF28" s="170">
        <v>5</v>
      </c>
      <c r="DVG28" s="170">
        <v>12.97</v>
      </c>
      <c r="DVH28" s="170" t="e">
        <f>ROUNDDOWN(DVG28*(#REF!+1),2)</f>
        <v>#REF!</v>
      </c>
      <c r="DVI28" s="170" t="e">
        <f>DVF28*DVH28</f>
        <v>#REF!</v>
      </c>
      <c r="DVJ28" s="170" t="s">
        <v>148</v>
      </c>
      <c r="DVK28" s="170">
        <v>12376</v>
      </c>
      <c r="DVL28" s="170" t="s">
        <v>149</v>
      </c>
      <c r="DVM28" s="170" t="s">
        <v>150</v>
      </c>
      <c r="DVN28" s="170">
        <v>5</v>
      </c>
      <c r="DVO28" s="170">
        <v>12.97</v>
      </c>
      <c r="DVP28" s="170" t="e">
        <f>ROUNDDOWN(DVO28*(#REF!+1),2)</f>
        <v>#REF!</v>
      </c>
      <c r="DVQ28" s="170" t="e">
        <f>DVN28*DVP28</f>
        <v>#REF!</v>
      </c>
      <c r="DVR28" s="170" t="s">
        <v>148</v>
      </c>
      <c r="DVS28" s="170">
        <v>12376</v>
      </c>
      <c r="DVT28" s="170" t="s">
        <v>149</v>
      </c>
      <c r="DVU28" s="170" t="s">
        <v>150</v>
      </c>
      <c r="DVV28" s="170">
        <v>5</v>
      </c>
      <c r="DVW28" s="170">
        <v>12.97</v>
      </c>
      <c r="DVX28" s="170" t="e">
        <f>ROUNDDOWN(DVW28*(#REF!+1),2)</f>
        <v>#REF!</v>
      </c>
      <c r="DVY28" s="170" t="e">
        <f>DVV28*DVX28</f>
        <v>#REF!</v>
      </c>
      <c r="DVZ28" s="170" t="s">
        <v>148</v>
      </c>
      <c r="DWA28" s="170">
        <v>12376</v>
      </c>
      <c r="DWB28" s="170" t="s">
        <v>149</v>
      </c>
      <c r="DWC28" s="170" t="s">
        <v>150</v>
      </c>
      <c r="DWD28" s="170">
        <v>5</v>
      </c>
      <c r="DWE28" s="170">
        <v>12.97</v>
      </c>
      <c r="DWF28" s="170" t="e">
        <f>ROUNDDOWN(DWE28*(#REF!+1),2)</f>
        <v>#REF!</v>
      </c>
      <c r="DWG28" s="170" t="e">
        <f>DWD28*DWF28</f>
        <v>#REF!</v>
      </c>
      <c r="DWH28" s="170" t="s">
        <v>148</v>
      </c>
      <c r="DWI28" s="170">
        <v>12376</v>
      </c>
      <c r="DWJ28" s="170" t="s">
        <v>149</v>
      </c>
      <c r="DWK28" s="170" t="s">
        <v>150</v>
      </c>
      <c r="DWL28" s="170">
        <v>5</v>
      </c>
      <c r="DWM28" s="170">
        <v>12.97</v>
      </c>
      <c r="DWN28" s="170" t="e">
        <f>ROUNDDOWN(DWM28*(#REF!+1),2)</f>
        <v>#REF!</v>
      </c>
      <c r="DWO28" s="170" t="e">
        <f>DWL28*DWN28</f>
        <v>#REF!</v>
      </c>
      <c r="DWP28" s="170" t="s">
        <v>148</v>
      </c>
      <c r="DWQ28" s="170">
        <v>12376</v>
      </c>
      <c r="DWR28" s="170" t="s">
        <v>149</v>
      </c>
      <c r="DWS28" s="170" t="s">
        <v>150</v>
      </c>
      <c r="DWT28" s="170">
        <v>5</v>
      </c>
      <c r="DWU28" s="170">
        <v>12.97</v>
      </c>
      <c r="DWV28" s="170" t="e">
        <f>ROUNDDOWN(DWU28*(#REF!+1),2)</f>
        <v>#REF!</v>
      </c>
      <c r="DWW28" s="170" t="e">
        <f>DWT28*DWV28</f>
        <v>#REF!</v>
      </c>
      <c r="DWX28" s="170" t="s">
        <v>148</v>
      </c>
      <c r="DWY28" s="170">
        <v>12376</v>
      </c>
      <c r="DWZ28" s="170" t="s">
        <v>149</v>
      </c>
      <c r="DXA28" s="170" t="s">
        <v>150</v>
      </c>
      <c r="DXB28" s="170">
        <v>5</v>
      </c>
      <c r="DXC28" s="170">
        <v>12.97</v>
      </c>
      <c r="DXD28" s="170" t="e">
        <f>ROUNDDOWN(DXC28*(#REF!+1),2)</f>
        <v>#REF!</v>
      </c>
      <c r="DXE28" s="170" t="e">
        <f>DXB28*DXD28</f>
        <v>#REF!</v>
      </c>
      <c r="DXF28" s="170" t="s">
        <v>148</v>
      </c>
      <c r="DXG28" s="170">
        <v>12376</v>
      </c>
      <c r="DXH28" s="170" t="s">
        <v>149</v>
      </c>
      <c r="DXI28" s="170" t="s">
        <v>150</v>
      </c>
      <c r="DXJ28" s="170">
        <v>5</v>
      </c>
      <c r="DXK28" s="170">
        <v>12.97</v>
      </c>
      <c r="DXL28" s="170" t="e">
        <f>ROUNDDOWN(DXK28*(#REF!+1),2)</f>
        <v>#REF!</v>
      </c>
      <c r="DXM28" s="170" t="e">
        <f>DXJ28*DXL28</f>
        <v>#REF!</v>
      </c>
      <c r="DXN28" s="170" t="s">
        <v>148</v>
      </c>
      <c r="DXO28" s="170">
        <v>12376</v>
      </c>
      <c r="DXP28" s="170" t="s">
        <v>149</v>
      </c>
      <c r="DXQ28" s="170" t="s">
        <v>150</v>
      </c>
      <c r="DXR28" s="170">
        <v>5</v>
      </c>
      <c r="DXS28" s="170">
        <v>12.97</v>
      </c>
      <c r="DXT28" s="170" t="e">
        <f>ROUNDDOWN(DXS28*(#REF!+1),2)</f>
        <v>#REF!</v>
      </c>
      <c r="DXU28" s="170" t="e">
        <f>DXR28*DXT28</f>
        <v>#REF!</v>
      </c>
      <c r="DXV28" s="170" t="s">
        <v>148</v>
      </c>
      <c r="DXW28" s="170">
        <v>12376</v>
      </c>
      <c r="DXX28" s="170" t="s">
        <v>149</v>
      </c>
      <c r="DXY28" s="170" t="s">
        <v>150</v>
      </c>
      <c r="DXZ28" s="170">
        <v>5</v>
      </c>
      <c r="DYA28" s="170">
        <v>12.97</v>
      </c>
      <c r="DYB28" s="170" t="e">
        <f>ROUNDDOWN(DYA28*(#REF!+1),2)</f>
        <v>#REF!</v>
      </c>
      <c r="DYC28" s="170" t="e">
        <f>DXZ28*DYB28</f>
        <v>#REF!</v>
      </c>
      <c r="DYD28" s="170" t="s">
        <v>148</v>
      </c>
      <c r="DYE28" s="170">
        <v>12376</v>
      </c>
      <c r="DYF28" s="170" t="s">
        <v>149</v>
      </c>
      <c r="DYG28" s="170" t="s">
        <v>150</v>
      </c>
      <c r="DYH28" s="170">
        <v>5</v>
      </c>
      <c r="DYI28" s="170">
        <v>12.97</v>
      </c>
      <c r="DYJ28" s="170" t="e">
        <f>ROUNDDOWN(DYI28*(#REF!+1),2)</f>
        <v>#REF!</v>
      </c>
      <c r="DYK28" s="170" t="e">
        <f>DYH28*DYJ28</f>
        <v>#REF!</v>
      </c>
      <c r="DYL28" s="170" t="s">
        <v>148</v>
      </c>
      <c r="DYM28" s="170">
        <v>12376</v>
      </c>
      <c r="DYN28" s="170" t="s">
        <v>149</v>
      </c>
      <c r="DYO28" s="170" t="s">
        <v>150</v>
      </c>
      <c r="DYP28" s="170">
        <v>5</v>
      </c>
      <c r="DYQ28" s="170">
        <v>12.97</v>
      </c>
      <c r="DYR28" s="170" t="e">
        <f>ROUNDDOWN(DYQ28*(#REF!+1),2)</f>
        <v>#REF!</v>
      </c>
      <c r="DYS28" s="170" t="e">
        <f>DYP28*DYR28</f>
        <v>#REF!</v>
      </c>
      <c r="DYT28" s="170" t="s">
        <v>148</v>
      </c>
      <c r="DYU28" s="170">
        <v>12376</v>
      </c>
      <c r="DYV28" s="170" t="s">
        <v>149</v>
      </c>
      <c r="DYW28" s="170" t="s">
        <v>150</v>
      </c>
      <c r="DYX28" s="170">
        <v>5</v>
      </c>
      <c r="DYY28" s="170">
        <v>12.97</v>
      </c>
      <c r="DYZ28" s="170" t="e">
        <f>ROUNDDOWN(DYY28*(#REF!+1),2)</f>
        <v>#REF!</v>
      </c>
      <c r="DZA28" s="170" t="e">
        <f>DYX28*DYZ28</f>
        <v>#REF!</v>
      </c>
      <c r="DZB28" s="170" t="s">
        <v>148</v>
      </c>
      <c r="DZC28" s="170">
        <v>12376</v>
      </c>
      <c r="DZD28" s="170" t="s">
        <v>149</v>
      </c>
      <c r="DZE28" s="170" t="s">
        <v>150</v>
      </c>
      <c r="DZF28" s="170">
        <v>5</v>
      </c>
      <c r="DZG28" s="170">
        <v>12.97</v>
      </c>
      <c r="DZH28" s="170" t="e">
        <f>ROUNDDOWN(DZG28*(#REF!+1),2)</f>
        <v>#REF!</v>
      </c>
      <c r="DZI28" s="170" t="e">
        <f>DZF28*DZH28</f>
        <v>#REF!</v>
      </c>
      <c r="DZJ28" s="170" t="s">
        <v>148</v>
      </c>
      <c r="DZK28" s="170">
        <v>12376</v>
      </c>
      <c r="DZL28" s="170" t="s">
        <v>149</v>
      </c>
      <c r="DZM28" s="170" t="s">
        <v>150</v>
      </c>
      <c r="DZN28" s="170">
        <v>5</v>
      </c>
      <c r="DZO28" s="170">
        <v>12.97</v>
      </c>
      <c r="DZP28" s="170" t="e">
        <f>ROUNDDOWN(DZO28*(#REF!+1),2)</f>
        <v>#REF!</v>
      </c>
      <c r="DZQ28" s="170" t="e">
        <f>DZN28*DZP28</f>
        <v>#REF!</v>
      </c>
      <c r="DZR28" s="170" t="s">
        <v>148</v>
      </c>
      <c r="DZS28" s="170">
        <v>12376</v>
      </c>
      <c r="DZT28" s="170" t="s">
        <v>149</v>
      </c>
      <c r="DZU28" s="170" t="s">
        <v>150</v>
      </c>
      <c r="DZV28" s="170">
        <v>5</v>
      </c>
      <c r="DZW28" s="170">
        <v>12.97</v>
      </c>
      <c r="DZX28" s="170" t="e">
        <f>ROUNDDOWN(DZW28*(#REF!+1),2)</f>
        <v>#REF!</v>
      </c>
      <c r="DZY28" s="170" t="e">
        <f>DZV28*DZX28</f>
        <v>#REF!</v>
      </c>
      <c r="DZZ28" s="170" t="s">
        <v>148</v>
      </c>
      <c r="EAA28" s="170">
        <v>12376</v>
      </c>
      <c r="EAB28" s="170" t="s">
        <v>149</v>
      </c>
      <c r="EAC28" s="170" t="s">
        <v>150</v>
      </c>
      <c r="EAD28" s="170">
        <v>5</v>
      </c>
      <c r="EAE28" s="170">
        <v>12.97</v>
      </c>
      <c r="EAF28" s="170" t="e">
        <f>ROUNDDOWN(EAE28*(#REF!+1),2)</f>
        <v>#REF!</v>
      </c>
      <c r="EAG28" s="170" t="e">
        <f>EAD28*EAF28</f>
        <v>#REF!</v>
      </c>
      <c r="EAH28" s="170" t="s">
        <v>148</v>
      </c>
      <c r="EAI28" s="170">
        <v>12376</v>
      </c>
      <c r="EAJ28" s="170" t="s">
        <v>149</v>
      </c>
      <c r="EAK28" s="170" t="s">
        <v>150</v>
      </c>
      <c r="EAL28" s="170">
        <v>5</v>
      </c>
      <c r="EAM28" s="170">
        <v>12.97</v>
      </c>
      <c r="EAN28" s="170" t="e">
        <f>ROUNDDOWN(EAM28*(#REF!+1),2)</f>
        <v>#REF!</v>
      </c>
      <c r="EAO28" s="170" t="e">
        <f>EAL28*EAN28</f>
        <v>#REF!</v>
      </c>
      <c r="EAP28" s="170" t="s">
        <v>148</v>
      </c>
      <c r="EAQ28" s="170">
        <v>12376</v>
      </c>
      <c r="EAR28" s="170" t="s">
        <v>149</v>
      </c>
      <c r="EAS28" s="170" t="s">
        <v>150</v>
      </c>
      <c r="EAT28" s="170">
        <v>5</v>
      </c>
      <c r="EAU28" s="170">
        <v>12.97</v>
      </c>
      <c r="EAV28" s="170" t="e">
        <f>ROUNDDOWN(EAU28*(#REF!+1),2)</f>
        <v>#REF!</v>
      </c>
      <c r="EAW28" s="170" t="e">
        <f>EAT28*EAV28</f>
        <v>#REF!</v>
      </c>
      <c r="EAX28" s="170" t="s">
        <v>148</v>
      </c>
      <c r="EAY28" s="170">
        <v>12376</v>
      </c>
      <c r="EAZ28" s="170" t="s">
        <v>149</v>
      </c>
      <c r="EBA28" s="170" t="s">
        <v>150</v>
      </c>
      <c r="EBB28" s="170">
        <v>5</v>
      </c>
      <c r="EBC28" s="170">
        <v>12.97</v>
      </c>
      <c r="EBD28" s="170" t="e">
        <f>ROUNDDOWN(EBC28*(#REF!+1),2)</f>
        <v>#REF!</v>
      </c>
      <c r="EBE28" s="170" t="e">
        <f>EBB28*EBD28</f>
        <v>#REF!</v>
      </c>
      <c r="EBF28" s="170" t="s">
        <v>148</v>
      </c>
      <c r="EBG28" s="170">
        <v>12376</v>
      </c>
      <c r="EBH28" s="170" t="s">
        <v>149</v>
      </c>
      <c r="EBI28" s="170" t="s">
        <v>150</v>
      </c>
      <c r="EBJ28" s="170">
        <v>5</v>
      </c>
      <c r="EBK28" s="170">
        <v>12.97</v>
      </c>
      <c r="EBL28" s="170" t="e">
        <f>ROUNDDOWN(EBK28*(#REF!+1),2)</f>
        <v>#REF!</v>
      </c>
      <c r="EBM28" s="170" t="e">
        <f>EBJ28*EBL28</f>
        <v>#REF!</v>
      </c>
      <c r="EBN28" s="170" t="s">
        <v>148</v>
      </c>
      <c r="EBO28" s="170">
        <v>12376</v>
      </c>
      <c r="EBP28" s="170" t="s">
        <v>149</v>
      </c>
      <c r="EBQ28" s="170" t="s">
        <v>150</v>
      </c>
      <c r="EBR28" s="170">
        <v>5</v>
      </c>
      <c r="EBS28" s="170">
        <v>12.97</v>
      </c>
      <c r="EBT28" s="170" t="e">
        <f>ROUNDDOWN(EBS28*(#REF!+1),2)</f>
        <v>#REF!</v>
      </c>
      <c r="EBU28" s="170" t="e">
        <f>EBR28*EBT28</f>
        <v>#REF!</v>
      </c>
      <c r="EBV28" s="170" t="s">
        <v>148</v>
      </c>
      <c r="EBW28" s="170">
        <v>12376</v>
      </c>
      <c r="EBX28" s="170" t="s">
        <v>149</v>
      </c>
      <c r="EBY28" s="170" t="s">
        <v>150</v>
      </c>
      <c r="EBZ28" s="170">
        <v>5</v>
      </c>
      <c r="ECA28" s="170">
        <v>12.97</v>
      </c>
      <c r="ECB28" s="170" t="e">
        <f>ROUNDDOWN(ECA28*(#REF!+1),2)</f>
        <v>#REF!</v>
      </c>
      <c r="ECC28" s="170" t="e">
        <f>EBZ28*ECB28</f>
        <v>#REF!</v>
      </c>
      <c r="ECD28" s="170" t="s">
        <v>148</v>
      </c>
      <c r="ECE28" s="170">
        <v>12376</v>
      </c>
      <c r="ECF28" s="170" t="s">
        <v>149</v>
      </c>
      <c r="ECG28" s="170" t="s">
        <v>150</v>
      </c>
      <c r="ECH28" s="170">
        <v>5</v>
      </c>
      <c r="ECI28" s="170">
        <v>12.97</v>
      </c>
      <c r="ECJ28" s="170" t="e">
        <f>ROUNDDOWN(ECI28*(#REF!+1),2)</f>
        <v>#REF!</v>
      </c>
      <c r="ECK28" s="170" t="e">
        <f>ECH28*ECJ28</f>
        <v>#REF!</v>
      </c>
      <c r="ECL28" s="170" t="s">
        <v>148</v>
      </c>
      <c r="ECM28" s="170">
        <v>12376</v>
      </c>
      <c r="ECN28" s="170" t="s">
        <v>149</v>
      </c>
      <c r="ECO28" s="170" t="s">
        <v>150</v>
      </c>
      <c r="ECP28" s="170">
        <v>5</v>
      </c>
      <c r="ECQ28" s="170">
        <v>12.97</v>
      </c>
      <c r="ECR28" s="170" t="e">
        <f>ROUNDDOWN(ECQ28*(#REF!+1),2)</f>
        <v>#REF!</v>
      </c>
      <c r="ECS28" s="170" t="e">
        <f>ECP28*ECR28</f>
        <v>#REF!</v>
      </c>
      <c r="ECT28" s="170" t="s">
        <v>148</v>
      </c>
      <c r="ECU28" s="170">
        <v>12376</v>
      </c>
      <c r="ECV28" s="170" t="s">
        <v>149</v>
      </c>
      <c r="ECW28" s="170" t="s">
        <v>150</v>
      </c>
      <c r="ECX28" s="170">
        <v>5</v>
      </c>
      <c r="ECY28" s="170">
        <v>12.97</v>
      </c>
      <c r="ECZ28" s="170" t="e">
        <f>ROUNDDOWN(ECY28*(#REF!+1),2)</f>
        <v>#REF!</v>
      </c>
      <c r="EDA28" s="170" t="e">
        <f>ECX28*ECZ28</f>
        <v>#REF!</v>
      </c>
      <c r="EDB28" s="170" t="s">
        <v>148</v>
      </c>
      <c r="EDC28" s="170">
        <v>12376</v>
      </c>
      <c r="EDD28" s="170" t="s">
        <v>149</v>
      </c>
      <c r="EDE28" s="170" t="s">
        <v>150</v>
      </c>
      <c r="EDF28" s="170">
        <v>5</v>
      </c>
      <c r="EDG28" s="170">
        <v>12.97</v>
      </c>
      <c r="EDH28" s="170" t="e">
        <f>ROUNDDOWN(EDG28*(#REF!+1),2)</f>
        <v>#REF!</v>
      </c>
      <c r="EDI28" s="170" t="e">
        <f>EDF28*EDH28</f>
        <v>#REF!</v>
      </c>
      <c r="EDJ28" s="170" t="s">
        <v>148</v>
      </c>
      <c r="EDK28" s="170">
        <v>12376</v>
      </c>
      <c r="EDL28" s="170" t="s">
        <v>149</v>
      </c>
      <c r="EDM28" s="170" t="s">
        <v>150</v>
      </c>
      <c r="EDN28" s="170">
        <v>5</v>
      </c>
      <c r="EDO28" s="170">
        <v>12.97</v>
      </c>
      <c r="EDP28" s="170" t="e">
        <f>ROUNDDOWN(EDO28*(#REF!+1),2)</f>
        <v>#REF!</v>
      </c>
      <c r="EDQ28" s="170" t="e">
        <f>EDN28*EDP28</f>
        <v>#REF!</v>
      </c>
      <c r="EDR28" s="170" t="s">
        <v>148</v>
      </c>
      <c r="EDS28" s="170">
        <v>12376</v>
      </c>
      <c r="EDT28" s="170" t="s">
        <v>149</v>
      </c>
      <c r="EDU28" s="170" t="s">
        <v>150</v>
      </c>
      <c r="EDV28" s="170">
        <v>5</v>
      </c>
      <c r="EDW28" s="170">
        <v>12.97</v>
      </c>
      <c r="EDX28" s="170" t="e">
        <f>ROUNDDOWN(EDW28*(#REF!+1),2)</f>
        <v>#REF!</v>
      </c>
      <c r="EDY28" s="170" t="e">
        <f>EDV28*EDX28</f>
        <v>#REF!</v>
      </c>
      <c r="EDZ28" s="170" t="s">
        <v>148</v>
      </c>
      <c r="EEA28" s="170">
        <v>12376</v>
      </c>
      <c r="EEB28" s="170" t="s">
        <v>149</v>
      </c>
      <c r="EEC28" s="170" t="s">
        <v>150</v>
      </c>
      <c r="EED28" s="170">
        <v>5</v>
      </c>
      <c r="EEE28" s="170">
        <v>12.97</v>
      </c>
      <c r="EEF28" s="170" t="e">
        <f>ROUNDDOWN(EEE28*(#REF!+1),2)</f>
        <v>#REF!</v>
      </c>
      <c r="EEG28" s="170" t="e">
        <f>EED28*EEF28</f>
        <v>#REF!</v>
      </c>
      <c r="EEH28" s="170" t="s">
        <v>148</v>
      </c>
      <c r="EEI28" s="170">
        <v>12376</v>
      </c>
      <c r="EEJ28" s="170" t="s">
        <v>149</v>
      </c>
      <c r="EEK28" s="170" t="s">
        <v>150</v>
      </c>
      <c r="EEL28" s="170">
        <v>5</v>
      </c>
      <c r="EEM28" s="170">
        <v>12.97</v>
      </c>
      <c r="EEN28" s="170" t="e">
        <f>ROUNDDOWN(EEM28*(#REF!+1),2)</f>
        <v>#REF!</v>
      </c>
      <c r="EEO28" s="170" t="e">
        <f>EEL28*EEN28</f>
        <v>#REF!</v>
      </c>
      <c r="EEP28" s="170" t="s">
        <v>148</v>
      </c>
      <c r="EEQ28" s="170">
        <v>12376</v>
      </c>
      <c r="EER28" s="170" t="s">
        <v>149</v>
      </c>
      <c r="EES28" s="170" t="s">
        <v>150</v>
      </c>
      <c r="EET28" s="170">
        <v>5</v>
      </c>
      <c r="EEU28" s="170">
        <v>12.97</v>
      </c>
      <c r="EEV28" s="170" t="e">
        <f>ROUNDDOWN(EEU28*(#REF!+1),2)</f>
        <v>#REF!</v>
      </c>
      <c r="EEW28" s="170" t="e">
        <f>EET28*EEV28</f>
        <v>#REF!</v>
      </c>
      <c r="EEX28" s="170" t="s">
        <v>148</v>
      </c>
      <c r="EEY28" s="170">
        <v>12376</v>
      </c>
      <c r="EEZ28" s="170" t="s">
        <v>149</v>
      </c>
      <c r="EFA28" s="170" t="s">
        <v>150</v>
      </c>
      <c r="EFB28" s="170">
        <v>5</v>
      </c>
      <c r="EFC28" s="170">
        <v>12.97</v>
      </c>
      <c r="EFD28" s="170" t="e">
        <f>ROUNDDOWN(EFC28*(#REF!+1),2)</f>
        <v>#REF!</v>
      </c>
      <c r="EFE28" s="170" t="e">
        <f>EFB28*EFD28</f>
        <v>#REF!</v>
      </c>
      <c r="EFF28" s="170" t="s">
        <v>148</v>
      </c>
      <c r="EFG28" s="170">
        <v>12376</v>
      </c>
      <c r="EFH28" s="170" t="s">
        <v>149</v>
      </c>
      <c r="EFI28" s="170" t="s">
        <v>150</v>
      </c>
      <c r="EFJ28" s="170">
        <v>5</v>
      </c>
      <c r="EFK28" s="170">
        <v>12.97</v>
      </c>
      <c r="EFL28" s="170" t="e">
        <f>ROUNDDOWN(EFK28*(#REF!+1),2)</f>
        <v>#REF!</v>
      </c>
      <c r="EFM28" s="170" t="e">
        <f>EFJ28*EFL28</f>
        <v>#REF!</v>
      </c>
      <c r="EFN28" s="170" t="s">
        <v>148</v>
      </c>
      <c r="EFO28" s="170">
        <v>12376</v>
      </c>
      <c r="EFP28" s="170" t="s">
        <v>149</v>
      </c>
      <c r="EFQ28" s="170" t="s">
        <v>150</v>
      </c>
      <c r="EFR28" s="170">
        <v>5</v>
      </c>
      <c r="EFS28" s="170">
        <v>12.97</v>
      </c>
      <c r="EFT28" s="170" t="e">
        <f>ROUNDDOWN(EFS28*(#REF!+1),2)</f>
        <v>#REF!</v>
      </c>
      <c r="EFU28" s="170" t="e">
        <f>EFR28*EFT28</f>
        <v>#REF!</v>
      </c>
      <c r="EFV28" s="170" t="s">
        <v>148</v>
      </c>
      <c r="EFW28" s="170">
        <v>12376</v>
      </c>
      <c r="EFX28" s="170" t="s">
        <v>149</v>
      </c>
      <c r="EFY28" s="170" t="s">
        <v>150</v>
      </c>
      <c r="EFZ28" s="170">
        <v>5</v>
      </c>
      <c r="EGA28" s="170">
        <v>12.97</v>
      </c>
      <c r="EGB28" s="170" t="e">
        <f>ROUNDDOWN(EGA28*(#REF!+1),2)</f>
        <v>#REF!</v>
      </c>
      <c r="EGC28" s="170" t="e">
        <f>EFZ28*EGB28</f>
        <v>#REF!</v>
      </c>
      <c r="EGD28" s="170" t="s">
        <v>148</v>
      </c>
      <c r="EGE28" s="170">
        <v>12376</v>
      </c>
      <c r="EGF28" s="170" t="s">
        <v>149</v>
      </c>
      <c r="EGG28" s="170" t="s">
        <v>150</v>
      </c>
      <c r="EGH28" s="170">
        <v>5</v>
      </c>
      <c r="EGI28" s="170">
        <v>12.97</v>
      </c>
      <c r="EGJ28" s="170" t="e">
        <f>ROUNDDOWN(EGI28*(#REF!+1),2)</f>
        <v>#REF!</v>
      </c>
      <c r="EGK28" s="170" t="e">
        <f>EGH28*EGJ28</f>
        <v>#REF!</v>
      </c>
      <c r="EGL28" s="170" t="s">
        <v>148</v>
      </c>
      <c r="EGM28" s="170">
        <v>12376</v>
      </c>
      <c r="EGN28" s="170" t="s">
        <v>149</v>
      </c>
      <c r="EGO28" s="170" t="s">
        <v>150</v>
      </c>
      <c r="EGP28" s="170">
        <v>5</v>
      </c>
      <c r="EGQ28" s="170">
        <v>12.97</v>
      </c>
      <c r="EGR28" s="170" t="e">
        <f>ROUNDDOWN(EGQ28*(#REF!+1),2)</f>
        <v>#REF!</v>
      </c>
      <c r="EGS28" s="170" t="e">
        <f>EGP28*EGR28</f>
        <v>#REF!</v>
      </c>
      <c r="EGT28" s="170" t="s">
        <v>148</v>
      </c>
      <c r="EGU28" s="170">
        <v>12376</v>
      </c>
      <c r="EGV28" s="170" t="s">
        <v>149</v>
      </c>
      <c r="EGW28" s="170" t="s">
        <v>150</v>
      </c>
      <c r="EGX28" s="170">
        <v>5</v>
      </c>
      <c r="EGY28" s="170">
        <v>12.97</v>
      </c>
      <c r="EGZ28" s="170" t="e">
        <f>ROUNDDOWN(EGY28*(#REF!+1),2)</f>
        <v>#REF!</v>
      </c>
      <c r="EHA28" s="170" t="e">
        <f>EGX28*EGZ28</f>
        <v>#REF!</v>
      </c>
      <c r="EHB28" s="170" t="s">
        <v>148</v>
      </c>
      <c r="EHC28" s="170">
        <v>12376</v>
      </c>
      <c r="EHD28" s="170" t="s">
        <v>149</v>
      </c>
      <c r="EHE28" s="170" t="s">
        <v>150</v>
      </c>
      <c r="EHF28" s="170">
        <v>5</v>
      </c>
      <c r="EHG28" s="170">
        <v>12.97</v>
      </c>
      <c r="EHH28" s="170" t="e">
        <f>ROUNDDOWN(EHG28*(#REF!+1),2)</f>
        <v>#REF!</v>
      </c>
      <c r="EHI28" s="170" t="e">
        <f>EHF28*EHH28</f>
        <v>#REF!</v>
      </c>
      <c r="EHJ28" s="170" t="s">
        <v>148</v>
      </c>
      <c r="EHK28" s="170">
        <v>12376</v>
      </c>
      <c r="EHL28" s="170" t="s">
        <v>149</v>
      </c>
      <c r="EHM28" s="170" t="s">
        <v>150</v>
      </c>
      <c r="EHN28" s="170">
        <v>5</v>
      </c>
      <c r="EHO28" s="170">
        <v>12.97</v>
      </c>
      <c r="EHP28" s="170" t="e">
        <f>ROUNDDOWN(EHO28*(#REF!+1),2)</f>
        <v>#REF!</v>
      </c>
      <c r="EHQ28" s="170" t="e">
        <f>EHN28*EHP28</f>
        <v>#REF!</v>
      </c>
      <c r="EHR28" s="170" t="s">
        <v>148</v>
      </c>
      <c r="EHS28" s="170">
        <v>12376</v>
      </c>
      <c r="EHT28" s="170" t="s">
        <v>149</v>
      </c>
      <c r="EHU28" s="170" t="s">
        <v>150</v>
      </c>
      <c r="EHV28" s="170">
        <v>5</v>
      </c>
      <c r="EHW28" s="170">
        <v>12.97</v>
      </c>
      <c r="EHX28" s="170" t="e">
        <f>ROUNDDOWN(EHW28*(#REF!+1),2)</f>
        <v>#REF!</v>
      </c>
      <c r="EHY28" s="170" t="e">
        <f>EHV28*EHX28</f>
        <v>#REF!</v>
      </c>
      <c r="EHZ28" s="170" t="s">
        <v>148</v>
      </c>
      <c r="EIA28" s="170">
        <v>12376</v>
      </c>
      <c r="EIB28" s="170" t="s">
        <v>149</v>
      </c>
      <c r="EIC28" s="170" t="s">
        <v>150</v>
      </c>
      <c r="EID28" s="170">
        <v>5</v>
      </c>
      <c r="EIE28" s="170">
        <v>12.97</v>
      </c>
      <c r="EIF28" s="170" t="e">
        <f>ROUNDDOWN(EIE28*(#REF!+1),2)</f>
        <v>#REF!</v>
      </c>
      <c r="EIG28" s="170" t="e">
        <f>EID28*EIF28</f>
        <v>#REF!</v>
      </c>
      <c r="EIH28" s="170" t="s">
        <v>148</v>
      </c>
      <c r="EII28" s="170">
        <v>12376</v>
      </c>
      <c r="EIJ28" s="170" t="s">
        <v>149</v>
      </c>
      <c r="EIK28" s="170" t="s">
        <v>150</v>
      </c>
      <c r="EIL28" s="170">
        <v>5</v>
      </c>
      <c r="EIM28" s="170">
        <v>12.97</v>
      </c>
      <c r="EIN28" s="170" t="e">
        <f>ROUNDDOWN(EIM28*(#REF!+1),2)</f>
        <v>#REF!</v>
      </c>
      <c r="EIO28" s="170" t="e">
        <f>EIL28*EIN28</f>
        <v>#REF!</v>
      </c>
      <c r="EIP28" s="170" t="s">
        <v>148</v>
      </c>
      <c r="EIQ28" s="170">
        <v>12376</v>
      </c>
      <c r="EIR28" s="170" t="s">
        <v>149</v>
      </c>
      <c r="EIS28" s="170" t="s">
        <v>150</v>
      </c>
      <c r="EIT28" s="170">
        <v>5</v>
      </c>
      <c r="EIU28" s="170">
        <v>12.97</v>
      </c>
      <c r="EIV28" s="170" t="e">
        <f>ROUNDDOWN(EIU28*(#REF!+1),2)</f>
        <v>#REF!</v>
      </c>
      <c r="EIW28" s="170" t="e">
        <f>EIT28*EIV28</f>
        <v>#REF!</v>
      </c>
      <c r="EIX28" s="170" t="s">
        <v>148</v>
      </c>
      <c r="EIY28" s="170">
        <v>12376</v>
      </c>
      <c r="EIZ28" s="170" t="s">
        <v>149</v>
      </c>
      <c r="EJA28" s="170" t="s">
        <v>150</v>
      </c>
      <c r="EJB28" s="170">
        <v>5</v>
      </c>
      <c r="EJC28" s="170">
        <v>12.97</v>
      </c>
      <c r="EJD28" s="170" t="e">
        <f>ROUNDDOWN(EJC28*(#REF!+1),2)</f>
        <v>#REF!</v>
      </c>
      <c r="EJE28" s="170" t="e">
        <f>EJB28*EJD28</f>
        <v>#REF!</v>
      </c>
      <c r="EJF28" s="170" t="s">
        <v>148</v>
      </c>
      <c r="EJG28" s="170">
        <v>12376</v>
      </c>
      <c r="EJH28" s="170" t="s">
        <v>149</v>
      </c>
      <c r="EJI28" s="170" t="s">
        <v>150</v>
      </c>
      <c r="EJJ28" s="170">
        <v>5</v>
      </c>
      <c r="EJK28" s="170">
        <v>12.97</v>
      </c>
      <c r="EJL28" s="170" t="e">
        <f>ROUNDDOWN(EJK28*(#REF!+1),2)</f>
        <v>#REF!</v>
      </c>
      <c r="EJM28" s="170" t="e">
        <f>EJJ28*EJL28</f>
        <v>#REF!</v>
      </c>
      <c r="EJN28" s="170" t="s">
        <v>148</v>
      </c>
      <c r="EJO28" s="170">
        <v>12376</v>
      </c>
      <c r="EJP28" s="170" t="s">
        <v>149</v>
      </c>
      <c r="EJQ28" s="170" t="s">
        <v>150</v>
      </c>
      <c r="EJR28" s="170">
        <v>5</v>
      </c>
      <c r="EJS28" s="170">
        <v>12.97</v>
      </c>
      <c r="EJT28" s="170" t="e">
        <f>ROUNDDOWN(EJS28*(#REF!+1),2)</f>
        <v>#REF!</v>
      </c>
      <c r="EJU28" s="170" t="e">
        <f>EJR28*EJT28</f>
        <v>#REF!</v>
      </c>
      <c r="EJV28" s="170" t="s">
        <v>148</v>
      </c>
      <c r="EJW28" s="170">
        <v>12376</v>
      </c>
      <c r="EJX28" s="170" t="s">
        <v>149</v>
      </c>
      <c r="EJY28" s="170" t="s">
        <v>150</v>
      </c>
      <c r="EJZ28" s="170">
        <v>5</v>
      </c>
      <c r="EKA28" s="170">
        <v>12.97</v>
      </c>
      <c r="EKB28" s="170" t="e">
        <f>ROUNDDOWN(EKA28*(#REF!+1),2)</f>
        <v>#REF!</v>
      </c>
      <c r="EKC28" s="170" t="e">
        <f>EJZ28*EKB28</f>
        <v>#REF!</v>
      </c>
      <c r="EKD28" s="170" t="s">
        <v>148</v>
      </c>
      <c r="EKE28" s="170">
        <v>12376</v>
      </c>
      <c r="EKF28" s="170" t="s">
        <v>149</v>
      </c>
      <c r="EKG28" s="170" t="s">
        <v>150</v>
      </c>
      <c r="EKH28" s="170">
        <v>5</v>
      </c>
      <c r="EKI28" s="170">
        <v>12.97</v>
      </c>
      <c r="EKJ28" s="170" t="e">
        <f>ROUNDDOWN(EKI28*(#REF!+1),2)</f>
        <v>#REF!</v>
      </c>
      <c r="EKK28" s="170" t="e">
        <f>EKH28*EKJ28</f>
        <v>#REF!</v>
      </c>
      <c r="EKL28" s="170" t="s">
        <v>148</v>
      </c>
      <c r="EKM28" s="170">
        <v>12376</v>
      </c>
      <c r="EKN28" s="170" t="s">
        <v>149</v>
      </c>
      <c r="EKO28" s="170" t="s">
        <v>150</v>
      </c>
      <c r="EKP28" s="170">
        <v>5</v>
      </c>
      <c r="EKQ28" s="170">
        <v>12.97</v>
      </c>
      <c r="EKR28" s="170" t="e">
        <f>ROUNDDOWN(EKQ28*(#REF!+1),2)</f>
        <v>#REF!</v>
      </c>
      <c r="EKS28" s="170" t="e">
        <f>EKP28*EKR28</f>
        <v>#REF!</v>
      </c>
      <c r="EKT28" s="170" t="s">
        <v>148</v>
      </c>
      <c r="EKU28" s="170">
        <v>12376</v>
      </c>
      <c r="EKV28" s="170" t="s">
        <v>149</v>
      </c>
      <c r="EKW28" s="170" t="s">
        <v>150</v>
      </c>
      <c r="EKX28" s="170">
        <v>5</v>
      </c>
      <c r="EKY28" s="170">
        <v>12.97</v>
      </c>
      <c r="EKZ28" s="170" t="e">
        <f>ROUNDDOWN(EKY28*(#REF!+1),2)</f>
        <v>#REF!</v>
      </c>
      <c r="ELA28" s="170" t="e">
        <f>EKX28*EKZ28</f>
        <v>#REF!</v>
      </c>
      <c r="ELB28" s="170" t="s">
        <v>148</v>
      </c>
      <c r="ELC28" s="170">
        <v>12376</v>
      </c>
      <c r="ELD28" s="170" t="s">
        <v>149</v>
      </c>
      <c r="ELE28" s="170" t="s">
        <v>150</v>
      </c>
      <c r="ELF28" s="170">
        <v>5</v>
      </c>
      <c r="ELG28" s="170">
        <v>12.97</v>
      </c>
      <c r="ELH28" s="170" t="e">
        <f>ROUNDDOWN(ELG28*(#REF!+1),2)</f>
        <v>#REF!</v>
      </c>
      <c r="ELI28" s="170" t="e">
        <f>ELF28*ELH28</f>
        <v>#REF!</v>
      </c>
      <c r="ELJ28" s="170" t="s">
        <v>148</v>
      </c>
      <c r="ELK28" s="170">
        <v>12376</v>
      </c>
      <c r="ELL28" s="170" t="s">
        <v>149</v>
      </c>
      <c r="ELM28" s="170" t="s">
        <v>150</v>
      </c>
      <c r="ELN28" s="170">
        <v>5</v>
      </c>
      <c r="ELO28" s="170">
        <v>12.97</v>
      </c>
      <c r="ELP28" s="170" t="e">
        <f>ROUNDDOWN(ELO28*(#REF!+1),2)</f>
        <v>#REF!</v>
      </c>
      <c r="ELQ28" s="170" t="e">
        <f>ELN28*ELP28</f>
        <v>#REF!</v>
      </c>
      <c r="ELR28" s="170" t="s">
        <v>148</v>
      </c>
      <c r="ELS28" s="170">
        <v>12376</v>
      </c>
      <c r="ELT28" s="170" t="s">
        <v>149</v>
      </c>
      <c r="ELU28" s="170" t="s">
        <v>150</v>
      </c>
      <c r="ELV28" s="170">
        <v>5</v>
      </c>
      <c r="ELW28" s="170">
        <v>12.97</v>
      </c>
      <c r="ELX28" s="170" t="e">
        <f>ROUNDDOWN(ELW28*(#REF!+1),2)</f>
        <v>#REF!</v>
      </c>
      <c r="ELY28" s="170" t="e">
        <f>ELV28*ELX28</f>
        <v>#REF!</v>
      </c>
      <c r="ELZ28" s="170" t="s">
        <v>148</v>
      </c>
      <c r="EMA28" s="170">
        <v>12376</v>
      </c>
      <c r="EMB28" s="170" t="s">
        <v>149</v>
      </c>
      <c r="EMC28" s="170" t="s">
        <v>150</v>
      </c>
      <c r="EMD28" s="170">
        <v>5</v>
      </c>
      <c r="EME28" s="170">
        <v>12.97</v>
      </c>
      <c r="EMF28" s="170" t="e">
        <f>ROUNDDOWN(EME28*(#REF!+1),2)</f>
        <v>#REF!</v>
      </c>
      <c r="EMG28" s="170" t="e">
        <f>EMD28*EMF28</f>
        <v>#REF!</v>
      </c>
      <c r="EMH28" s="170" t="s">
        <v>148</v>
      </c>
      <c r="EMI28" s="170">
        <v>12376</v>
      </c>
      <c r="EMJ28" s="170" t="s">
        <v>149</v>
      </c>
      <c r="EMK28" s="170" t="s">
        <v>150</v>
      </c>
      <c r="EML28" s="170">
        <v>5</v>
      </c>
      <c r="EMM28" s="170">
        <v>12.97</v>
      </c>
      <c r="EMN28" s="170" t="e">
        <f>ROUNDDOWN(EMM28*(#REF!+1),2)</f>
        <v>#REF!</v>
      </c>
      <c r="EMO28" s="170" t="e">
        <f>EML28*EMN28</f>
        <v>#REF!</v>
      </c>
      <c r="EMP28" s="170" t="s">
        <v>148</v>
      </c>
      <c r="EMQ28" s="170">
        <v>12376</v>
      </c>
      <c r="EMR28" s="170" t="s">
        <v>149</v>
      </c>
      <c r="EMS28" s="170" t="s">
        <v>150</v>
      </c>
      <c r="EMT28" s="170">
        <v>5</v>
      </c>
      <c r="EMU28" s="170">
        <v>12.97</v>
      </c>
      <c r="EMV28" s="170" t="e">
        <f>ROUNDDOWN(EMU28*(#REF!+1),2)</f>
        <v>#REF!</v>
      </c>
      <c r="EMW28" s="170" t="e">
        <f>EMT28*EMV28</f>
        <v>#REF!</v>
      </c>
      <c r="EMX28" s="170" t="s">
        <v>148</v>
      </c>
      <c r="EMY28" s="170">
        <v>12376</v>
      </c>
      <c r="EMZ28" s="170" t="s">
        <v>149</v>
      </c>
      <c r="ENA28" s="170" t="s">
        <v>150</v>
      </c>
      <c r="ENB28" s="170">
        <v>5</v>
      </c>
      <c r="ENC28" s="170">
        <v>12.97</v>
      </c>
      <c r="END28" s="170" t="e">
        <f>ROUNDDOWN(ENC28*(#REF!+1),2)</f>
        <v>#REF!</v>
      </c>
      <c r="ENE28" s="170" t="e">
        <f>ENB28*END28</f>
        <v>#REF!</v>
      </c>
      <c r="ENF28" s="170" t="s">
        <v>148</v>
      </c>
      <c r="ENG28" s="170">
        <v>12376</v>
      </c>
      <c r="ENH28" s="170" t="s">
        <v>149</v>
      </c>
      <c r="ENI28" s="170" t="s">
        <v>150</v>
      </c>
      <c r="ENJ28" s="170">
        <v>5</v>
      </c>
      <c r="ENK28" s="170">
        <v>12.97</v>
      </c>
      <c r="ENL28" s="170" t="e">
        <f>ROUNDDOWN(ENK28*(#REF!+1),2)</f>
        <v>#REF!</v>
      </c>
      <c r="ENM28" s="170" t="e">
        <f>ENJ28*ENL28</f>
        <v>#REF!</v>
      </c>
      <c r="ENN28" s="170" t="s">
        <v>148</v>
      </c>
      <c r="ENO28" s="170">
        <v>12376</v>
      </c>
      <c r="ENP28" s="170" t="s">
        <v>149</v>
      </c>
      <c r="ENQ28" s="170" t="s">
        <v>150</v>
      </c>
      <c r="ENR28" s="170">
        <v>5</v>
      </c>
      <c r="ENS28" s="170">
        <v>12.97</v>
      </c>
      <c r="ENT28" s="170" t="e">
        <f>ROUNDDOWN(ENS28*(#REF!+1),2)</f>
        <v>#REF!</v>
      </c>
      <c r="ENU28" s="170" t="e">
        <f>ENR28*ENT28</f>
        <v>#REF!</v>
      </c>
      <c r="ENV28" s="170" t="s">
        <v>148</v>
      </c>
      <c r="ENW28" s="170">
        <v>12376</v>
      </c>
      <c r="ENX28" s="170" t="s">
        <v>149</v>
      </c>
      <c r="ENY28" s="170" t="s">
        <v>150</v>
      </c>
      <c r="ENZ28" s="170">
        <v>5</v>
      </c>
      <c r="EOA28" s="170">
        <v>12.97</v>
      </c>
      <c r="EOB28" s="170" t="e">
        <f>ROUNDDOWN(EOA28*(#REF!+1),2)</f>
        <v>#REF!</v>
      </c>
      <c r="EOC28" s="170" t="e">
        <f>ENZ28*EOB28</f>
        <v>#REF!</v>
      </c>
      <c r="EOD28" s="170" t="s">
        <v>148</v>
      </c>
      <c r="EOE28" s="170">
        <v>12376</v>
      </c>
      <c r="EOF28" s="170" t="s">
        <v>149</v>
      </c>
      <c r="EOG28" s="170" t="s">
        <v>150</v>
      </c>
      <c r="EOH28" s="170">
        <v>5</v>
      </c>
      <c r="EOI28" s="170">
        <v>12.97</v>
      </c>
      <c r="EOJ28" s="170" t="e">
        <f>ROUNDDOWN(EOI28*(#REF!+1),2)</f>
        <v>#REF!</v>
      </c>
      <c r="EOK28" s="170" t="e">
        <f>EOH28*EOJ28</f>
        <v>#REF!</v>
      </c>
      <c r="EOL28" s="170" t="s">
        <v>148</v>
      </c>
      <c r="EOM28" s="170">
        <v>12376</v>
      </c>
      <c r="EON28" s="170" t="s">
        <v>149</v>
      </c>
      <c r="EOO28" s="170" t="s">
        <v>150</v>
      </c>
      <c r="EOP28" s="170">
        <v>5</v>
      </c>
      <c r="EOQ28" s="170">
        <v>12.97</v>
      </c>
      <c r="EOR28" s="170" t="e">
        <f>ROUNDDOWN(EOQ28*(#REF!+1),2)</f>
        <v>#REF!</v>
      </c>
      <c r="EOS28" s="170" t="e">
        <f>EOP28*EOR28</f>
        <v>#REF!</v>
      </c>
      <c r="EOT28" s="170" t="s">
        <v>148</v>
      </c>
      <c r="EOU28" s="170">
        <v>12376</v>
      </c>
      <c r="EOV28" s="170" t="s">
        <v>149</v>
      </c>
      <c r="EOW28" s="170" t="s">
        <v>150</v>
      </c>
      <c r="EOX28" s="170">
        <v>5</v>
      </c>
      <c r="EOY28" s="170">
        <v>12.97</v>
      </c>
      <c r="EOZ28" s="170" t="e">
        <f>ROUNDDOWN(EOY28*(#REF!+1),2)</f>
        <v>#REF!</v>
      </c>
      <c r="EPA28" s="170" t="e">
        <f>EOX28*EOZ28</f>
        <v>#REF!</v>
      </c>
      <c r="EPB28" s="170" t="s">
        <v>148</v>
      </c>
      <c r="EPC28" s="170">
        <v>12376</v>
      </c>
      <c r="EPD28" s="170" t="s">
        <v>149</v>
      </c>
      <c r="EPE28" s="170" t="s">
        <v>150</v>
      </c>
      <c r="EPF28" s="170">
        <v>5</v>
      </c>
      <c r="EPG28" s="170">
        <v>12.97</v>
      </c>
      <c r="EPH28" s="170" t="e">
        <f>ROUNDDOWN(EPG28*(#REF!+1),2)</f>
        <v>#REF!</v>
      </c>
      <c r="EPI28" s="170" t="e">
        <f>EPF28*EPH28</f>
        <v>#REF!</v>
      </c>
      <c r="EPJ28" s="170" t="s">
        <v>148</v>
      </c>
      <c r="EPK28" s="170">
        <v>12376</v>
      </c>
      <c r="EPL28" s="170" t="s">
        <v>149</v>
      </c>
      <c r="EPM28" s="170" t="s">
        <v>150</v>
      </c>
      <c r="EPN28" s="170">
        <v>5</v>
      </c>
      <c r="EPO28" s="170">
        <v>12.97</v>
      </c>
      <c r="EPP28" s="170" t="e">
        <f>ROUNDDOWN(EPO28*(#REF!+1),2)</f>
        <v>#REF!</v>
      </c>
      <c r="EPQ28" s="170" t="e">
        <f>EPN28*EPP28</f>
        <v>#REF!</v>
      </c>
      <c r="EPR28" s="170" t="s">
        <v>148</v>
      </c>
      <c r="EPS28" s="170">
        <v>12376</v>
      </c>
      <c r="EPT28" s="170" t="s">
        <v>149</v>
      </c>
      <c r="EPU28" s="170" t="s">
        <v>150</v>
      </c>
      <c r="EPV28" s="170">
        <v>5</v>
      </c>
      <c r="EPW28" s="170">
        <v>12.97</v>
      </c>
      <c r="EPX28" s="170" t="e">
        <f>ROUNDDOWN(EPW28*(#REF!+1),2)</f>
        <v>#REF!</v>
      </c>
      <c r="EPY28" s="170" t="e">
        <f>EPV28*EPX28</f>
        <v>#REF!</v>
      </c>
      <c r="EPZ28" s="170" t="s">
        <v>148</v>
      </c>
      <c r="EQA28" s="170">
        <v>12376</v>
      </c>
      <c r="EQB28" s="170" t="s">
        <v>149</v>
      </c>
      <c r="EQC28" s="170" t="s">
        <v>150</v>
      </c>
      <c r="EQD28" s="170">
        <v>5</v>
      </c>
      <c r="EQE28" s="170">
        <v>12.97</v>
      </c>
      <c r="EQF28" s="170" t="e">
        <f>ROUNDDOWN(EQE28*(#REF!+1),2)</f>
        <v>#REF!</v>
      </c>
      <c r="EQG28" s="170" t="e">
        <f>EQD28*EQF28</f>
        <v>#REF!</v>
      </c>
      <c r="EQH28" s="170" t="s">
        <v>148</v>
      </c>
      <c r="EQI28" s="170">
        <v>12376</v>
      </c>
      <c r="EQJ28" s="170" t="s">
        <v>149</v>
      </c>
      <c r="EQK28" s="170" t="s">
        <v>150</v>
      </c>
      <c r="EQL28" s="170">
        <v>5</v>
      </c>
      <c r="EQM28" s="170">
        <v>12.97</v>
      </c>
      <c r="EQN28" s="170" t="e">
        <f>ROUNDDOWN(EQM28*(#REF!+1),2)</f>
        <v>#REF!</v>
      </c>
      <c r="EQO28" s="170" t="e">
        <f>EQL28*EQN28</f>
        <v>#REF!</v>
      </c>
      <c r="EQP28" s="170" t="s">
        <v>148</v>
      </c>
      <c r="EQQ28" s="170">
        <v>12376</v>
      </c>
      <c r="EQR28" s="170" t="s">
        <v>149</v>
      </c>
      <c r="EQS28" s="170" t="s">
        <v>150</v>
      </c>
      <c r="EQT28" s="170">
        <v>5</v>
      </c>
      <c r="EQU28" s="170">
        <v>12.97</v>
      </c>
      <c r="EQV28" s="170" t="e">
        <f>ROUNDDOWN(EQU28*(#REF!+1),2)</f>
        <v>#REF!</v>
      </c>
      <c r="EQW28" s="170" t="e">
        <f>EQT28*EQV28</f>
        <v>#REF!</v>
      </c>
      <c r="EQX28" s="170" t="s">
        <v>148</v>
      </c>
      <c r="EQY28" s="170">
        <v>12376</v>
      </c>
      <c r="EQZ28" s="170" t="s">
        <v>149</v>
      </c>
      <c r="ERA28" s="170" t="s">
        <v>150</v>
      </c>
      <c r="ERB28" s="170">
        <v>5</v>
      </c>
      <c r="ERC28" s="170">
        <v>12.97</v>
      </c>
      <c r="ERD28" s="170" t="e">
        <f>ROUNDDOWN(ERC28*(#REF!+1),2)</f>
        <v>#REF!</v>
      </c>
      <c r="ERE28" s="170" t="e">
        <f>ERB28*ERD28</f>
        <v>#REF!</v>
      </c>
      <c r="ERF28" s="170" t="s">
        <v>148</v>
      </c>
      <c r="ERG28" s="170">
        <v>12376</v>
      </c>
      <c r="ERH28" s="170" t="s">
        <v>149</v>
      </c>
      <c r="ERI28" s="170" t="s">
        <v>150</v>
      </c>
      <c r="ERJ28" s="170">
        <v>5</v>
      </c>
      <c r="ERK28" s="170">
        <v>12.97</v>
      </c>
      <c r="ERL28" s="170" t="e">
        <f>ROUNDDOWN(ERK28*(#REF!+1),2)</f>
        <v>#REF!</v>
      </c>
      <c r="ERM28" s="170" t="e">
        <f>ERJ28*ERL28</f>
        <v>#REF!</v>
      </c>
      <c r="ERN28" s="170" t="s">
        <v>148</v>
      </c>
      <c r="ERO28" s="170">
        <v>12376</v>
      </c>
      <c r="ERP28" s="170" t="s">
        <v>149</v>
      </c>
      <c r="ERQ28" s="170" t="s">
        <v>150</v>
      </c>
      <c r="ERR28" s="170">
        <v>5</v>
      </c>
      <c r="ERS28" s="170">
        <v>12.97</v>
      </c>
      <c r="ERT28" s="170" t="e">
        <f>ROUNDDOWN(ERS28*(#REF!+1),2)</f>
        <v>#REF!</v>
      </c>
      <c r="ERU28" s="170" t="e">
        <f>ERR28*ERT28</f>
        <v>#REF!</v>
      </c>
      <c r="ERV28" s="170" t="s">
        <v>148</v>
      </c>
      <c r="ERW28" s="170">
        <v>12376</v>
      </c>
      <c r="ERX28" s="170" t="s">
        <v>149</v>
      </c>
      <c r="ERY28" s="170" t="s">
        <v>150</v>
      </c>
      <c r="ERZ28" s="170">
        <v>5</v>
      </c>
      <c r="ESA28" s="170">
        <v>12.97</v>
      </c>
      <c r="ESB28" s="170" t="e">
        <f>ROUNDDOWN(ESA28*(#REF!+1),2)</f>
        <v>#REF!</v>
      </c>
      <c r="ESC28" s="170" t="e">
        <f>ERZ28*ESB28</f>
        <v>#REF!</v>
      </c>
      <c r="ESD28" s="170" t="s">
        <v>148</v>
      </c>
      <c r="ESE28" s="170">
        <v>12376</v>
      </c>
      <c r="ESF28" s="170" t="s">
        <v>149</v>
      </c>
      <c r="ESG28" s="170" t="s">
        <v>150</v>
      </c>
      <c r="ESH28" s="170">
        <v>5</v>
      </c>
      <c r="ESI28" s="170">
        <v>12.97</v>
      </c>
      <c r="ESJ28" s="170" t="e">
        <f>ROUNDDOWN(ESI28*(#REF!+1),2)</f>
        <v>#REF!</v>
      </c>
      <c r="ESK28" s="170" t="e">
        <f>ESH28*ESJ28</f>
        <v>#REF!</v>
      </c>
      <c r="ESL28" s="170" t="s">
        <v>148</v>
      </c>
      <c r="ESM28" s="170">
        <v>12376</v>
      </c>
      <c r="ESN28" s="170" t="s">
        <v>149</v>
      </c>
      <c r="ESO28" s="170" t="s">
        <v>150</v>
      </c>
      <c r="ESP28" s="170">
        <v>5</v>
      </c>
      <c r="ESQ28" s="170">
        <v>12.97</v>
      </c>
      <c r="ESR28" s="170" t="e">
        <f>ROUNDDOWN(ESQ28*(#REF!+1),2)</f>
        <v>#REF!</v>
      </c>
      <c r="ESS28" s="170" t="e">
        <f>ESP28*ESR28</f>
        <v>#REF!</v>
      </c>
      <c r="EST28" s="170" t="s">
        <v>148</v>
      </c>
      <c r="ESU28" s="170">
        <v>12376</v>
      </c>
      <c r="ESV28" s="170" t="s">
        <v>149</v>
      </c>
      <c r="ESW28" s="170" t="s">
        <v>150</v>
      </c>
      <c r="ESX28" s="170">
        <v>5</v>
      </c>
      <c r="ESY28" s="170">
        <v>12.97</v>
      </c>
      <c r="ESZ28" s="170" t="e">
        <f>ROUNDDOWN(ESY28*(#REF!+1),2)</f>
        <v>#REF!</v>
      </c>
      <c r="ETA28" s="170" t="e">
        <f>ESX28*ESZ28</f>
        <v>#REF!</v>
      </c>
      <c r="ETB28" s="170" t="s">
        <v>148</v>
      </c>
      <c r="ETC28" s="170">
        <v>12376</v>
      </c>
      <c r="ETD28" s="170" t="s">
        <v>149</v>
      </c>
      <c r="ETE28" s="170" t="s">
        <v>150</v>
      </c>
      <c r="ETF28" s="170">
        <v>5</v>
      </c>
      <c r="ETG28" s="170">
        <v>12.97</v>
      </c>
      <c r="ETH28" s="170" t="e">
        <f>ROUNDDOWN(ETG28*(#REF!+1),2)</f>
        <v>#REF!</v>
      </c>
      <c r="ETI28" s="170" t="e">
        <f>ETF28*ETH28</f>
        <v>#REF!</v>
      </c>
      <c r="ETJ28" s="170" t="s">
        <v>148</v>
      </c>
      <c r="ETK28" s="170">
        <v>12376</v>
      </c>
      <c r="ETL28" s="170" t="s">
        <v>149</v>
      </c>
      <c r="ETM28" s="170" t="s">
        <v>150</v>
      </c>
      <c r="ETN28" s="170">
        <v>5</v>
      </c>
      <c r="ETO28" s="170">
        <v>12.97</v>
      </c>
      <c r="ETP28" s="170" t="e">
        <f>ROUNDDOWN(ETO28*(#REF!+1),2)</f>
        <v>#REF!</v>
      </c>
      <c r="ETQ28" s="170" t="e">
        <f>ETN28*ETP28</f>
        <v>#REF!</v>
      </c>
      <c r="ETR28" s="170" t="s">
        <v>148</v>
      </c>
      <c r="ETS28" s="170">
        <v>12376</v>
      </c>
      <c r="ETT28" s="170" t="s">
        <v>149</v>
      </c>
      <c r="ETU28" s="170" t="s">
        <v>150</v>
      </c>
      <c r="ETV28" s="170">
        <v>5</v>
      </c>
      <c r="ETW28" s="170">
        <v>12.97</v>
      </c>
      <c r="ETX28" s="170" t="e">
        <f>ROUNDDOWN(ETW28*(#REF!+1),2)</f>
        <v>#REF!</v>
      </c>
      <c r="ETY28" s="170" t="e">
        <f>ETV28*ETX28</f>
        <v>#REF!</v>
      </c>
      <c r="ETZ28" s="170" t="s">
        <v>148</v>
      </c>
      <c r="EUA28" s="170">
        <v>12376</v>
      </c>
      <c r="EUB28" s="170" t="s">
        <v>149</v>
      </c>
      <c r="EUC28" s="170" t="s">
        <v>150</v>
      </c>
      <c r="EUD28" s="170">
        <v>5</v>
      </c>
      <c r="EUE28" s="170">
        <v>12.97</v>
      </c>
      <c r="EUF28" s="170" t="e">
        <f>ROUNDDOWN(EUE28*(#REF!+1),2)</f>
        <v>#REF!</v>
      </c>
      <c r="EUG28" s="170" t="e">
        <f>EUD28*EUF28</f>
        <v>#REF!</v>
      </c>
      <c r="EUH28" s="170" t="s">
        <v>148</v>
      </c>
      <c r="EUI28" s="170">
        <v>12376</v>
      </c>
      <c r="EUJ28" s="170" t="s">
        <v>149</v>
      </c>
      <c r="EUK28" s="170" t="s">
        <v>150</v>
      </c>
      <c r="EUL28" s="170">
        <v>5</v>
      </c>
      <c r="EUM28" s="170">
        <v>12.97</v>
      </c>
      <c r="EUN28" s="170" t="e">
        <f>ROUNDDOWN(EUM28*(#REF!+1),2)</f>
        <v>#REF!</v>
      </c>
      <c r="EUO28" s="170" t="e">
        <f>EUL28*EUN28</f>
        <v>#REF!</v>
      </c>
      <c r="EUP28" s="170" t="s">
        <v>148</v>
      </c>
      <c r="EUQ28" s="170">
        <v>12376</v>
      </c>
      <c r="EUR28" s="170" t="s">
        <v>149</v>
      </c>
      <c r="EUS28" s="170" t="s">
        <v>150</v>
      </c>
      <c r="EUT28" s="170">
        <v>5</v>
      </c>
      <c r="EUU28" s="170">
        <v>12.97</v>
      </c>
      <c r="EUV28" s="170" t="e">
        <f>ROUNDDOWN(EUU28*(#REF!+1),2)</f>
        <v>#REF!</v>
      </c>
      <c r="EUW28" s="170" t="e">
        <f>EUT28*EUV28</f>
        <v>#REF!</v>
      </c>
      <c r="EUX28" s="170" t="s">
        <v>148</v>
      </c>
      <c r="EUY28" s="170">
        <v>12376</v>
      </c>
      <c r="EUZ28" s="170" t="s">
        <v>149</v>
      </c>
      <c r="EVA28" s="170" t="s">
        <v>150</v>
      </c>
      <c r="EVB28" s="170">
        <v>5</v>
      </c>
      <c r="EVC28" s="170">
        <v>12.97</v>
      </c>
      <c r="EVD28" s="170" t="e">
        <f>ROUNDDOWN(EVC28*(#REF!+1),2)</f>
        <v>#REF!</v>
      </c>
      <c r="EVE28" s="170" t="e">
        <f>EVB28*EVD28</f>
        <v>#REF!</v>
      </c>
      <c r="EVF28" s="170" t="s">
        <v>148</v>
      </c>
      <c r="EVG28" s="170">
        <v>12376</v>
      </c>
      <c r="EVH28" s="170" t="s">
        <v>149</v>
      </c>
      <c r="EVI28" s="170" t="s">
        <v>150</v>
      </c>
      <c r="EVJ28" s="170">
        <v>5</v>
      </c>
      <c r="EVK28" s="170">
        <v>12.97</v>
      </c>
      <c r="EVL28" s="170" t="e">
        <f>ROUNDDOWN(EVK28*(#REF!+1),2)</f>
        <v>#REF!</v>
      </c>
      <c r="EVM28" s="170" t="e">
        <f>EVJ28*EVL28</f>
        <v>#REF!</v>
      </c>
      <c r="EVN28" s="170" t="s">
        <v>148</v>
      </c>
      <c r="EVO28" s="170">
        <v>12376</v>
      </c>
      <c r="EVP28" s="170" t="s">
        <v>149</v>
      </c>
      <c r="EVQ28" s="170" t="s">
        <v>150</v>
      </c>
      <c r="EVR28" s="170">
        <v>5</v>
      </c>
      <c r="EVS28" s="170">
        <v>12.97</v>
      </c>
      <c r="EVT28" s="170" t="e">
        <f>ROUNDDOWN(EVS28*(#REF!+1),2)</f>
        <v>#REF!</v>
      </c>
      <c r="EVU28" s="170" t="e">
        <f>EVR28*EVT28</f>
        <v>#REF!</v>
      </c>
      <c r="EVV28" s="170" t="s">
        <v>148</v>
      </c>
      <c r="EVW28" s="170">
        <v>12376</v>
      </c>
      <c r="EVX28" s="170" t="s">
        <v>149</v>
      </c>
      <c r="EVY28" s="170" t="s">
        <v>150</v>
      </c>
      <c r="EVZ28" s="170">
        <v>5</v>
      </c>
      <c r="EWA28" s="170">
        <v>12.97</v>
      </c>
      <c r="EWB28" s="170" t="e">
        <f>ROUNDDOWN(EWA28*(#REF!+1),2)</f>
        <v>#REF!</v>
      </c>
      <c r="EWC28" s="170" t="e">
        <f>EVZ28*EWB28</f>
        <v>#REF!</v>
      </c>
      <c r="EWD28" s="170" t="s">
        <v>148</v>
      </c>
      <c r="EWE28" s="170">
        <v>12376</v>
      </c>
      <c r="EWF28" s="170" t="s">
        <v>149</v>
      </c>
      <c r="EWG28" s="170" t="s">
        <v>150</v>
      </c>
      <c r="EWH28" s="170">
        <v>5</v>
      </c>
      <c r="EWI28" s="170">
        <v>12.97</v>
      </c>
      <c r="EWJ28" s="170" t="e">
        <f>ROUNDDOWN(EWI28*(#REF!+1),2)</f>
        <v>#REF!</v>
      </c>
      <c r="EWK28" s="170" t="e">
        <f>EWH28*EWJ28</f>
        <v>#REF!</v>
      </c>
      <c r="EWL28" s="170" t="s">
        <v>148</v>
      </c>
      <c r="EWM28" s="170">
        <v>12376</v>
      </c>
      <c r="EWN28" s="170" t="s">
        <v>149</v>
      </c>
      <c r="EWO28" s="170" t="s">
        <v>150</v>
      </c>
      <c r="EWP28" s="170">
        <v>5</v>
      </c>
      <c r="EWQ28" s="170">
        <v>12.97</v>
      </c>
      <c r="EWR28" s="170" t="e">
        <f>ROUNDDOWN(EWQ28*(#REF!+1),2)</f>
        <v>#REF!</v>
      </c>
      <c r="EWS28" s="170" t="e">
        <f>EWP28*EWR28</f>
        <v>#REF!</v>
      </c>
      <c r="EWT28" s="170" t="s">
        <v>148</v>
      </c>
      <c r="EWU28" s="170">
        <v>12376</v>
      </c>
      <c r="EWV28" s="170" t="s">
        <v>149</v>
      </c>
      <c r="EWW28" s="170" t="s">
        <v>150</v>
      </c>
      <c r="EWX28" s="170">
        <v>5</v>
      </c>
      <c r="EWY28" s="170">
        <v>12.97</v>
      </c>
      <c r="EWZ28" s="170" t="e">
        <f>ROUNDDOWN(EWY28*(#REF!+1),2)</f>
        <v>#REF!</v>
      </c>
      <c r="EXA28" s="170" t="e">
        <f>EWX28*EWZ28</f>
        <v>#REF!</v>
      </c>
      <c r="EXB28" s="170" t="s">
        <v>148</v>
      </c>
      <c r="EXC28" s="170">
        <v>12376</v>
      </c>
      <c r="EXD28" s="170" t="s">
        <v>149</v>
      </c>
      <c r="EXE28" s="170" t="s">
        <v>150</v>
      </c>
      <c r="EXF28" s="170">
        <v>5</v>
      </c>
      <c r="EXG28" s="170">
        <v>12.97</v>
      </c>
      <c r="EXH28" s="170" t="e">
        <f>ROUNDDOWN(EXG28*(#REF!+1),2)</f>
        <v>#REF!</v>
      </c>
      <c r="EXI28" s="170" t="e">
        <f>EXF28*EXH28</f>
        <v>#REF!</v>
      </c>
      <c r="EXJ28" s="170" t="s">
        <v>148</v>
      </c>
      <c r="EXK28" s="170">
        <v>12376</v>
      </c>
      <c r="EXL28" s="170" t="s">
        <v>149</v>
      </c>
      <c r="EXM28" s="170" t="s">
        <v>150</v>
      </c>
      <c r="EXN28" s="170">
        <v>5</v>
      </c>
      <c r="EXO28" s="170">
        <v>12.97</v>
      </c>
      <c r="EXP28" s="170" t="e">
        <f>ROUNDDOWN(EXO28*(#REF!+1),2)</f>
        <v>#REF!</v>
      </c>
      <c r="EXQ28" s="170" t="e">
        <f>EXN28*EXP28</f>
        <v>#REF!</v>
      </c>
      <c r="EXR28" s="170" t="s">
        <v>148</v>
      </c>
      <c r="EXS28" s="170">
        <v>12376</v>
      </c>
      <c r="EXT28" s="170" t="s">
        <v>149</v>
      </c>
      <c r="EXU28" s="170" t="s">
        <v>150</v>
      </c>
      <c r="EXV28" s="170">
        <v>5</v>
      </c>
      <c r="EXW28" s="170">
        <v>12.97</v>
      </c>
      <c r="EXX28" s="170" t="e">
        <f>ROUNDDOWN(EXW28*(#REF!+1),2)</f>
        <v>#REF!</v>
      </c>
      <c r="EXY28" s="170" t="e">
        <f>EXV28*EXX28</f>
        <v>#REF!</v>
      </c>
      <c r="EXZ28" s="170" t="s">
        <v>148</v>
      </c>
      <c r="EYA28" s="170">
        <v>12376</v>
      </c>
      <c r="EYB28" s="170" t="s">
        <v>149</v>
      </c>
      <c r="EYC28" s="170" t="s">
        <v>150</v>
      </c>
      <c r="EYD28" s="170">
        <v>5</v>
      </c>
      <c r="EYE28" s="170">
        <v>12.97</v>
      </c>
      <c r="EYF28" s="170" t="e">
        <f>ROUNDDOWN(EYE28*(#REF!+1),2)</f>
        <v>#REF!</v>
      </c>
      <c r="EYG28" s="170" t="e">
        <f>EYD28*EYF28</f>
        <v>#REF!</v>
      </c>
      <c r="EYH28" s="170" t="s">
        <v>148</v>
      </c>
      <c r="EYI28" s="170">
        <v>12376</v>
      </c>
      <c r="EYJ28" s="170" t="s">
        <v>149</v>
      </c>
      <c r="EYK28" s="170" t="s">
        <v>150</v>
      </c>
      <c r="EYL28" s="170">
        <v>5</v>
      </c>
      <c r="EYM28" s="170">
        <v>12.97</v>
      </c>
      <c r="EYN28" s="170" t="e">
        <f>ROUNDDOWN(EYM28*(#REF!+1),2)</f>
        <v>#REF!</v>
      </c>
      <c r="EYO28" s="170" t="e">
        <f>EYL28*EYN28</f>
        <v>#REF!</v>
      </c>
      <c r="EYP28" s="170" t="s">
        <v>148</v>
      </c>
      <c r="EYQ28" s="170">
        <v>12376</v>
      </c>
      <c r="EYR28" s="170" t="s">
        <v>149</v>
      </c>
      <c r="EYS28" s="170" t="s">
        <v>150</v>
      </c>
      <c r="EYT28" s="170">
        <v>5</v>
      </c>
      <c r="EYU28" s="170">
        <v>12.97</v>
      </c>
      <c r="EYV28" s="170" t="e">
        <f>ROUNDDOWN(EYU28*(#REF!+1),2)</f>
        <v>#REF!</v>
      </c>
      <c r="EYW28" s="170" t="e">
        <f>EYT28*EYV28</f>
        <v>#REF!</v>
      </c>
      <c r="EYX28" s="170" t="s">
        <v>148</v>
      </c>
      <c r="EYY28" s="170">
        <v>12376</v>
      </c>
      <c r="EYZ28" s="170" t="s">
        <v>149</v>
      </c>
      <c r="EZA28" s="170" t="s">
        <v>150</v>
      </c>
      <c r="EZB28" s="170">
        <v>5</v>
      </c>
      <c r="EZC28" s="170">
        <v>12.97</v>
      </c>
      <c r="EZD28" s="170" t="e">
        <f>ROUNDDOWN(EZC28*(#REF!+1),2)</f>
        <v>#REF!</v>
      </c>
      <c r="EZE28" s="170" t="e">
        <f>EZB28*EZD28</f>
        <v>#REF!</v>
      </c>
      <c r="EZF28" s="170" t="s">
        <v>148</v>
      </c>
      <c r="EZG28" s="170">
        <v>12376</v>
      </c>
      <c r="EZH28" s="170" t="s">
        <v>149</v>
      </c>
      <c r="EZI28" s="170" t="s">
        <v>150</v>
      </c>
      <c r="EZJ28" s="170">
        <v>5</v>
      </c>
      <c r="EZK28" s="170">
        <v>12.97</v>
      </c>
      <c r="EZL28" s="170" t="e">
        <f>ROUNDDOWN(EZK28*(#REF!+1),2)</f>
        <v>#REF!</v>
      </c>
      <c r="EZM28" s="170" t="e">
        <f>EZJ28*EZL28</f>
        <v>#REF!</v>
      </c>
      <c r="EZN28" s="170" t="s">
        <v>148</v>
      </c>
      <c r="EZO28" s="170">
        <v>12376</v>
      </c>
      <c r="EZP28" s="170" t="s">
        <v>149</v>
      </c>
      <c r="EZQ28" s="170" t="s">
        <v>150</v>
      </c>
      <c r="EZR28" s="170">
        <v>5</v>
      </c>
      <c r="EZS28" s="170">
        <v>12.97</v>
      </c>
      <c r="EZT28" s="170" t="e">
        <f>ROUNDDOWN(EZS28*(#REF!+1),2)</f>
        <v>#REF!</v>
      </c>
      <c r="EZU28" s="170" t="e">
        <f>EZR28*EZT28</f>
        <v>#REF!</v>
      </c>
      <c r="EZV28" s="170" t="s">
        <v>148</v>
      </c>
      <c r="EZW28" s="170">
        <v>12376</v>
      </c>
      <c r="EZX28" s="170" t="s">
        <v>149</v>
      </c>
      <c r="EZY28" s="170" t="s">
        <v>150</v>
      </c>
      <c r="EZZ28" s="170">
        <v>5</v>
      </c>
      <c r="FAA28" s="170">
        <v>12.97</v>
      </c>
      <c r="FAB28" s="170" t="e">
        <f>ROUNDDOWN(FAA28*(#REF!+1),2)</f>
        <v>#REF!</v>
      </c>
      <c r="FAC28" s="170" t="e">
        <f>EZZ28*FAB28</f>
        <v>#REF!</v>
      </c>
      <c r="FAD28" s="170" t="s">
        <v>148</v>
      </c>
      <c r="FAE28" s="170">
        <v>12376</v>
      </c>
      <c r="FAF28" s="170" t="s">
        <v>149</v>
      </c>
      <c r="FAG28" s="170" t="s">
        <v>150</v>
      </c>
      <c r="FAH28" s="170">
        <v>5</v>
      </c>
      <c r="FAI28" s="170">
        <v>12.97</v>
      </c>
      <c r="FAJ28" s="170" t="e">
        <f>ROUNDDOWN(FAI28*(#REF!+1),2)</f>
        <v>#REF!</v>
      </c>
      <c r="FAK28" s="170" t="e">
        <f>FAH28*FAJ28</f>
        <v>#REF!</v>
      </c>
      <c r="FAL28" s="170" t="s">
        <v>148</v>
      </c>
      <c r="FAM28" s="170">
        <v>12376</v>
      </c>
      <c r="FAN28" s="170" t="s">
        <v>149</v>
      </c>
      <c r="FAO28" s="170" t="s">
        <v>150</v>
      </c>
      <c r="FAP28" s="170">
        <v>5</v>
      </c>
      <c r="FAQ28" s="170">
        <v>12.97</v>
      </c>
      <c r="FAR28" s="170" t="e">
        <f>ROUNDDOWN(FAQ28*(#REF!+1),2)</f>
        <v>#REF!</v>
      </c>
      <c r="FAS28" s="170" t="e">
        <f>FAP28*FAR28</f>
        <v>#REF!</v>
      </c>
      <c r="FAT28" s="170" t="s">
        <v>148</v>
      </c>
      <c r="FAU28" s="170">
        <v>12376</v>
      </c>
      <c r="FAV28" s="170" t="s">
        <v>149</v>
      </c>
      <c r="FAW28" s="170" t="s">
        <v>150</v>
      </c>
      <c r="FAX28" s="170">
        <v>5</v>
      </c>
      <c r="FAY28" s="170">
        <v>12.97</v>
      </c>
      <c r="FAZ28" s="170" t="e">
        <f>ROUNDDOWN(FAY28*(#REF!+1),2)</f>
        <v>#REF!</v>
      </c>
      <c r="FBA28" s="170" t="e">
        <f>FAX28*FAZ28</f>
        <v>#REF!</v>
      </c>
      <c r="FBB28" s="170" t="s">
        <v>148</v>
      </c>
      <c r="FBC28" s="170">
        <v>12376</v>
      </c>
      <c r="FBD28" s="170" t="s">
        <v>149</v>
      </c>
      <c r="FBE28" s="170" t="s">
        <v>150</v>
      </c>
      <c r="FBF28" s="170">
        <v>5</v>
      </c>
      <c r="FBG28" s="170">
        <v>12.97</v>
      </c>
      <c r="FBH28" s="170" t="e">
        <f>ROUNDDOWN(FBG28*(#REF!+1),2)</f>
        <v>#REF!</v>
      </c>
      <c r="FBI28" s="170" t="e">
        <f>FBF28*FBH28</f>
        <v>#REF!</v>
      </c>
      <c r="FBJ28" s="170" t="s">
        <v>148</v>
      </c>
      <c r="FBK28" s="170">
        <v>12376</v>
      </c>
      <c r="FBL28" s="170" t="s">
        <v>149</v>
      </c>
      <c r="FBM28" s="170" t="s">
        <v>150</v>
      </c>
      <c r="FBN28" s="170">
        <v>5</v>
      </c>
      <c r="FBO28" s="170">
        <v>12.97</v>
      </c>
      <c r="FBP28" s="170" t="e">
        <f>ROUNDDOWN(FBO28*(#REF!+1),2)</f>
        <v>#REF!</v>
      </c>
      <c r="FBQ28" s="170" t="e">
        <f>FBN28*FBP28</f>
        <v>#REF!</v>
      </c>
      <c r="FBR28" s="170" t="s">
        <v>148</v>
      </c>
      <c r="FBS28" s="170">
        <v>12376</v>
      </c>
      <c r="FBT28" s="170" t="s">
        <v>149</v>
      </c>
      <c r="FBU28" s="170" t="s">
        <v>150</v>
      </c>
      <c r="FBV28" s="170">
        <v>5</v>
      </c>
      <c r="FBW28" s="170">
        <v>12.97</v>
      </c>
      <c r="FBX28" s="170" t="e">
        <f>ROUNDDOWN(FBW28*(#REF!+1),2)</f>
        <v>#REF!</v>
      </c>
      <c r="FBY28" s="170" t="e">
        <f>FBV28*FBX28</f>
        <v>#REF!</v>
      </c>
      <c r="FBZ28" s="170" t="s">
        <v>148</v>
      </c>
      <c r="FCA28" s="170">
        <v>12376</v>
      </c>
      <c r="FCB28" s="170" t="s">
        <v>149</v>
      </c>
      <c r="FCC28" s="170" t="s">
        <v>150</v>
      </c>
      <c r="FCD28" s="170">
        <v>5</v>
      </c>
      <c r="FCE28" s="170">
        <v>12.97</v>
      </c>
      <c r="FCF28" s="170" t="e">
        <f>ROUNDDOWN(FCE28*(#REF!+1),2)</f>
        <v>#REF!</v>
      </c>
      <c r="FCG28" s="170" t="e">
        <f>FCD28*FCF28</f>
        <v>#REF!</v>
      </c>
      <c r="FCH28" s="170" t="s">
        <v>148</v>
      </c>
      <c r="FCI28" s="170">
        <v>12376</v>
      </c>
      <c r="FCJ28" s="170" t="s">
        <v>149</v>
      </c>
      <c r="FCK28" s="170" t="s">
        <v>150</v>
      </c>
      <c r="FCL28" s="170">
        <v>5</v>
      </c>
      <c r="FCM28" s="170">
        <v>12.97</v>
      </c>
      <c r="FCN28" s="170" t="e">
        <f>ROUNDDOWN(FCM28*(#REF!+1),2)</f>
        <v>#REF!</v>
      </c>
      <c r="FCO28" s="170" t="e">
        <f>FCL28*FCN28</f>
        <v>#REF!</v>
      </c>
      <c r="FCP28" s="170" t="s">
        <v>148</v>
      </c>
      <c r="FCQ28" s="170">
        <v>12376</v>
      </c>
      <c r="FCR28" s="170" t="s">
        <v>149</v>
      </c>
      <c r="FCS28" s="170" t="s">
        <v>150</v>
      </c>
      <c r="FCT28" s="170">
        <v>5</v>
      </c>
      <c r="FCU28" s="170">
        <v>12.97</v>
      </c>
      <c r="FCV28" s="170" t="e">
        <f>ROUNDDOWN(FCU28*(#REF!+1),2)</f>
        <v>#REF!</v>
      </c>
      <c r="FCW28" s="170" t="e">
        <f>FCT28*FCV28</f>
        <v>#REF!</v>
      </c>
      <c r="FCX28" s="170" t="s">
        <v>148</v>
      </c>
      <c r="FCY28" s="170">
        <v>12376</v>
      </c>
      <c r="FCZ28" s="170" t="s">
        <v>149</v>
      </c>
      <c r="FDA28" s="170" t="s">
        <v>150</v>
      </c>
      <c r="FDB28" s="170">
        <v>5</v>
      </c>
      <c r="FDC28" s="170">
        <v>12.97</v>
      </c>
      <c r="FDD28" s="170" t="e">
        <f>ROUNDDOWN(FDC28*(#REF!+1),2)</f>
        <v>#REF!</v>
      </c>
      <c r="FDE28" s="170" t="e">
        <f>FDB28*FDD28</f>
        <v>#REF!</v>
      </c>
      <c r="FDF28" s="170" t="s">
        <v>148</v>
      </c>
      <c r="FDG28" s="170">
        <v>12376</v>
      </c>
      <c r="FDH28" s="170" t="s">
        <v>149</v>
      </c>
      <c r="FDI28" s="170" t="s">
        <v>150</v>
      </c>
      <c r="FDJ28" s="170">
        <v>5</v>
      </c>
      <c r="FDK28" s="170">
        <v>12.97</v>
      </c>
      <c r="FDL28" s="170" t="e">
        <f>ROUNDDOWN(FDK28*(#REF!+1),2)</f>
        <v>#REF!</v>
      </c>
      <c r="FDM28" s="170" t="e">
        <f>FDJ28*FDL28</f>
        <v>#REF!</v>
      </c>
      <c r="FDN28" s="170" t="s">
        <v>148</v>
      </c>
      <c r="FDO28" s="170">
        <v>12376</v>
      </c>
      <c r="FDP28" s="170" t="s">
        <v>149</v>
      </c>
      <c r="FDQ28" s="170" t="s">
        <v>150</v>
      </c>
      <c r="FDR28" s="170">
        <v>5</v>
      </c>
      <c r="FDS28" s="170">
        <v>12.97</v>
      </c>
      <c r="FDT28" s="170" t="e">
        <f>ROUNDDOWN(FDS28*(#REF!+1),2)</f>
        <v>#REF!</v>
      </c>
      <c r="FDU28" s="170" t="e">
        <f>FDR28*FDT28</f>
        <v>#REF!</v>
      </c>
      <c r="FDV28" s="170" t="s">
        <v>148</v>
      </c>
      <c r="FDW28" s="170">
        <v>12376</v>
      </c>
      <c r="FDX28" s="170" t="s">
        <v>149</v>
      </c>
      <c r="FDY28" s="170" t="s">
        <v>150</v>
      </c>
      <c r="FDZ28" s="170">
        <v>5</v>
      </c>
      <c r="FEA28" s="170">
        <v>12.97</v>
      </c>
      <c r="FEB28" s="170" t="e">
        <f>ROUNDDOWN(FEA28*(#REF!+1),2)</f>
        <v>#REF!</v>
      </c>
      <c r="FEC28" s="170" t="e">
        <f>FDZ28*FEB28</f>
        <v>#REF!</v>
      </c>
      <c r="FED28" s="170" t="s">
        <v>148</v>
      </c>
      <c r="FEE28" s="170">
        <v>12376</v>
      </c>
      <c r="FEF28" s="170" t="s">
        <v>149</v>
      </c>
      <c r="FEG28" s="170" t="s">
        <v>150</v>
      </c>
      <c r="FEH28" s="170">
        <v>5</v>
      </c>
      <c r="FEI28" s="170">
        <v>12.97</v>
      </c>
      <c r="FEJ28" s="170" t="e">
        <f>ROUNDDOWN(FEI28*(#REF!+1),2)</f>
        <v>#REF!</v>
      </c>
      <c r="FEK28" s="170" t="e">
        <f>FEH28*FEJ28</f>
        <v>#REF!</v>
      </c>
      <c r="FEL28" s="170" t="s">
        <v>148</v>
      </c>
      <c r="FEM28" s="170">
        <v>12376</v>
      </c>
      <c r="FEN28" s="170" t="s">
        <v>149</v>
      </c>
      <c r="FEO28" s="170" t="s">
        <v>150</v>
      </c>
      <c r="FEP28" s="170">
        <v>5</v>
      </c>
      <c r="FEQ28" s="170">
        <v>12.97</v>
      </c>
      <c r="FER28" s="170" t="e">
        <f>ROUNDDOWN(FEQ28*(#REF!+1),2)</f>
        <v>#REF!</v>
      </c>
      <c r="FES28" s="170" t="e">
        <f>FEP28*FER28</f>
        <v>#REF!</v>
      </c>
      <c r="FET28" s="170" t="s">
        <v>148</v>
      </c>
      <c r="FEU28" s="170">
        <v>12376</v>
      </c>
      <c r="FEV28" s="170" t="s">
        <v>149</v>
      </c>
      <c r="FEW28" s="170" t="s">
        <v>150</v>
      </c>
      <c r="FEX28" s="170">
        <v>5</v>
      </c>
      <c r="FEY28" s="170">
        <v>12.97</v>
      </c>
      <c r="FEZ28" s="170" t="e">
        <f>ROUNDDOWN(FEY28*(#REF!+1),2)</f>
        <v>#REF!</v>
      </c>
      <c r="FFA28" s="170" t="e">
        <f>FEX28*FEZ28</f>
        <v>#REF!</v>
      </c>
      <c r="FFB28" s="170" t="s">
        <v>148</v>
      </c>
      <c r="FFC28" s="170">
        <v>12376</v>
      </c>
      <c r="FFD28" s="170" t="s">
        <v>149</v>
      </c>
      <c r="FFE28" s="170" t="s">
        <v>150</v>
      </c>
      <c r="FFF28" s="170">
        <v>5</v>
      </c>
      <c r="FFG28" s="170">
        <v>12.97</v>
      </c>
      <c r="FFH28" s="170" t="e">
        <f>ROUNDDOWN(FFG28*(#REF!+1),2)</f>
        <v>#REF!</v>
      </c>
      <c r="FFI28" s="170" t="e">
        <f>FFF28*FFH28</f>
        <v>#REF!</v>
      </c>
      <c r="FFJ28" s="170" t="s">
        <v>148</v>
      </c>
      <c r="FFK28" s="170">
        <v>12376</v>
      </c>
      <c r="FFL28" s="170" t="s">
        <v>149</v>
      </c>
      <c r="FFM28" s="170" t="s">
        <v>150</v>
      </c>
      <c r="FFN28" s="170">
        <v>5</v>
      </c>
      <c r="FFO28" s="170">
        <v>12.97</v>
      </c>
      <c r="FFP28" s="170" t="e">
        <f>ROUNDDOWN(FFO28*(#REF!+1),2)</f>
        <v>#REF!</v>
      </c>
      <c r="FFQ28" s="170" t="e">
        <f>FFN28*FFP28</f>
        <v>#REF!</v>
      </c>
      <c r="FFR28" s="170" t="s">
        <v>148</v>
      </c>
      <c r="FFS28" s="170">
        <v>12376</v>
      </c>
      <c r="FFT28" s="170" t="s">
        <v>149</v>
      </c>
      <c r="FFU28" s="170" t="s">
        <v>150</v>
      </c>
      <c r="FFV28" s="170">
        <v>5</v>
      </c>
      <c r="FFW28" s="170">
        <v>12.97</v>
      </c>
      <c r="FFX28" s="170" t="e">
        <f>ROUNDDOWN(FFW28*(#REF!+1),2)</f>
        <v>#REF!</v>
      </c>
      <c r="FFY28" s="170" t="e">
        <f>FFV28*FFX28</f>
        <v>#REF!</v>
      </c>
      <c r="FFZ28" s="170" t="s">
        <v>148</v>
      </c>
      <c r="FGA28" s="170">
        <v>12376</v>
      </c>
      <c r="FGB28" s="170" t="s">
        <v>149</v>
      </c>
      <c r="FGC28" s="170" t="s">
        <v>150</v>
      </c>
      <c r="FGD28" s="170">
        <v>5</v>
      </c>
      <c r="FGE28" s="170">
        <v>12.97</v>
      </c>
      <c r="FGF28" s="170" t="e">
        <f>ROUNDDOWN(FGE28*(#REF!+1),2)</f>
        <v>#REF!</v>
      </c>
      <c r="FGG28" s="170" t="e">
        <f>FGD28*FGF28</f>
        <v>#REF!</v>
      </c>
      <c r="FGH28" s="170" t="s">
        <v>148</v>
      </c>
      <c r="FGI28" s="170">
        <v>12376</v>
      </c>
      <c r="FGJ28" s="170" t="s">
        <v>149</v>
      </c>
      <c r="FGK28" s="170" t="s">
        <v>150</v>
      </c>
      <c r="FGL28" s="170">
        <v>5</v>
      </c>
      <c r="FGM28" s="170">
        <v>12.97</v>
      </c>
      <c r="FGN28" s="170" t="e">
        <f>ROUNDDOWN(FGM28*(#REF!+1),2)</f>
        <v>#REF!</v>
      </c>
      <c r="FGO28" s="170" t="e">
        <f>FGL28*FGN28</f>
        <v>#REF!</v>
      </c>
      <c r="FGP28" s="170" t="s">
        <v>148</v>
      </c>
      <c r="FGQ28" s="170">
        <v>12376</v>
      </c>
      <c r="FGR28" s="170" t="s">
        <v>149</v>
      </c>
      <c r="FGS28" s="170" t="s">
        <v>150</v>
      </c>
      <c r="FGT28" s="170">
        <v>5</v>
      </c>
      <c r="FGU28" s="170">
        <v>12.97</v>
      </c>
      <c r="FGV28" s="170" t="e">
        <f>ROUNDDOWN(FGU28*(#REF!+1),2)</f>
        <v>#REF!</v>
      </c>
      <c r="FGW28" s="170" t="e">
        <f>FGT28*FGV28</f>
        <v>#REF!</v>
      </c>
      <c r="FGX28" s="170" t="s">
        <v>148</v>
      </c>
      <c r="FGY28" s="170">
        <v>12376</v>
      </c>
      <c r="FGZ28" s="170" t="s">
        <v>149</v>
      </c>
      <c r="FHA28" s="170" t="s">
        <v>150</v>
      </c>
      <c r="FHB28" s="170">
        <v>5</v>
      </c>
      <c r="FHC28" s="170">
        <v>12.97</v>
      </c>
      <c r="FHD28" s="170" t="e">
        <f>ROUNDDOWN(FHC28*(#REF!+1),2)</f>
        <v>#REF!</v>
      </c>
      <c r="FHE28" s="170" t="e">
        <f>FHB28*FHD28</f>
        <v>#REF!</v>
      </c>
      <c r="FHF28" s="170" t="s">
        <v>148</v>
      </c>
      <c r="FHG28" s="170">
        <v>12376</v>
      </c>
      <c r="FHH28" s="170" t="s">
        <v>149</v>
      </c>
      <c r="FHI28" s="170" t="s">
        <v>150</v>
      </c>
      <c r="FHJ28" s="170">
        <v>5</v>
      </c>
      <c r="FHK28" s="170">
        <v>12.97</v>
      </c>
      <c r="FHL28" s="170" t="e">
        <f>ROUNDDOWN(FHK28*(#REF!+1),2)</f>
        <v>#REF!</v>
      </c>
      <c r="FHM28" s="170" t="e">
        <f>FHJ28*FHL28</f>
        <v>#REF!</v>
      </c>
      <c r="FHN28" s="170" t="s">
        <v>148</v>
      </c>
      <c r="FHO28" s="170">
        <v>12376</v>
      </c>
      <c r="FHP28" s="170" t="s">
        <v>149</v>
      </c>
      <c r="FHQ28" s="170" t="s">
        <v>150</v>
      </c>
      <c r="FHR28" s="170">
        <v>5</v>
      </c>
      <c r="FHS28" s="170">
        <v>12.97</v>
      </c>
      <c r="FHT28" s="170" t="e">
        <f>ROUNDDOWN(FHS28*(#REF!+1),2)</f>
        <v>#REF!</v>
      </c>
      <c r="FHU28" s="170" t="e">
        <f>FHR28*FHT28</f>
        <v>#REF!</v>
      </c>
      <c r="FHV28" s="170" t="s">
        <v>148</v>
      </c>
      <c r="FHW28" s="170">
        <v>12376</v>
      </c>
      <c r="FHX28" s="170" t="s">
        <v>149</v>
      </c>
      <c r="FHY28" s="170" t="s">
        <v>150</v>
      </c>
      <c r="FHZ28" s="170">
        <v>5</v>
      </c>
      <c r="FIA28" s="170">
        <v>12.97</v>
      </c>
      <c r="FIB28" s="170" t="e">
        <f>ROUNDDOWN(FIA28*(#REF!+1),2)</f>
        <v>#REF!</v>
      </c>
      <c r="FIC28" s="170" t="e">
        <f>FHZ28*FIB28</f>
        <v>#REF!</v>
      </c>
      <c r="FID28" s="170" t="s">
        <v>148</v>
      </c>
      <c r="FIE28" s="170">
        <v>12376</v>
      </c>
      <c r="FIF28" s="170" t="s">
        <v>149</v>
      </c>
      <c r="FIG28" s="170" t="s">
        <v>150</v>
      </c>
      <c r="FIH28" s="170">
        <v>5</v>
      </c>
      <c r="FII28" s="170">
        <v>12.97</v>
      </c>
      <c r="FIJ28" s="170" t="e">
        <f>ROUNDDOWN(FII28*(#REF!+1),2)</f>
        <v>#REF!</v>
      </c>
      <c r="FIK28" s="170" t="e">
        <f>FIH28*FIJ28</f>
        <v>#REF!</v>
      </c>
      <c r="FIL28" s="170" t="s">
        <v>148</v>
      </c>
      <c r="FIM28" s="170">
        <v>12376</v>
      </c>
      <c r="FIN28" s="170" t="s">
        <v>149</v>
      </c>
      <c r="FIO28" s="170" t="s">
        <v>150</v>
      </c>
      <c r="FIP28" s="170">
        <v>5</v>
      </c>
      <c r="FIQ28" s="170">
        <v>12.97</v>
      </c>
      <c r="FIR28" s="170" t="e">
        <f>ROUNDDOWN(FIQ28*(#REF!+1),2)</f>
        <v>#REF!</v>
      </c>
      <c r="FIS28" s="170" t="e">
        <f>FIP28*FIR28</f>
        <v>#REF!</v>
      </c>
      <c r="FIT28" s="170" t="s">
        <v>148</v>
      </c>
      <c r="FIU28" s="170">
        <v>12376</v>
      </c>
      <c r="FIV28" s="170" t="s">
        <v>149</v>
      </c>
      <c r="FIW28" s="170" t="s">
        <v>150</v>
      </c>
      <c r="FIX28" s="170">
        <v>5</v>
      </c>
      <c r="FIY28" s="170">
        <v>12.97</v>
      </c>
      <c r="FIZ28" s="170" t="e">
        <f>ROUNDDOWN(FIY28*(#REF!+1),2)</f>
        <v>#REF!</v>
      </c>
      <c r="FJA28" s="170" t="e">
        <f>FIX28*FIZ28</f>
        <v>#REF!</v>
      </c>
      <c r="FJB28" s="170" t="s">
        <v>148</v>
      </c>
      <c r="FJC28" s="170">
        <v>12376</v>
      </c>
      <c r="FJD28" s="170" t="s">
        <v>149</v>
      </c>
      <c r="FJE28" s="170" t="s">
        <v>150</v>
      </c>
      <c r="FJF28" s="170">
        <v>5</v>
      </c>
      <c r="FJG28" s="170">
        <v>12.97</v>
      </c>
      <c r="FJH28" s="170" t="e">
        <f>ROUNDDOWN(FJG28*(#REF!+1),2)</f>
        <v>#REF!</v>
      </c>
      <c r="FJI28" s="170" t="e">
        <f>FJF28*FJH28</f>
        <v>#REF!</v>
      </c>
      <c r="FJJ28" s="170" t="s">
        <v>148</v>
      </c>
      <c r="FJK28" s="170">
        <v>12376</v>
      </c>
      <c r="FJL28" s="170" t="s">
        <v>149</v>
      </c>
      <c r="FJM28" s="170" t="s">
        <v>150</v>
      </c>
      <c r="FJN28" s="170">
        <v>5</v>
      </c>
      <c r="FJO28" s="170">
        <v>12.97</v>
      </c>
      <c r="FJP28" s="170" t="e">
        <f>ROUNDDOWN(FJO28*(#REF!+1),2)</f>
        <v>#REF!</v>
      </c>
      <c r="FJQ28" s="170" t="e">
        <f>FJN28*FJP28</f>
        <v>#REF!</v>
      </c>
      <c r="FJR28" s="170" t="s">
        <v>148</v>
      </c>
      <c r="FJS28" s="170">
        <v>12376</v>
      </c>
      <c r="FJT28" s="170" t="s">
        <v>149</v>
      </c>
      <c r="FJU28" s="170" t="s">
        <v>150</v>
      </c>
      <c r="FJV28" s="170">
        <v>5</v>
      </c>
      <c r="FJW28" s="170">
        <v>12.97</v>
      </c>
      <c r="FJX28" s="170" t="e">
        <f>ROUNDDOWN(FJW28*(#REF!+1),2)</f>
        <v>#REF!</v>
      </c>
      <c r="FJY28" s="170" t="e">
        <f>FJV28*FJX28</f>
        <v>#REF!</v>
      </c>
      <c r="FJZ28" s="170" t="s">
        <v>148</v>
      </c>
      <c r="FKA28" s="170">
        <v>12376</v>
      </c>
      <c r="FKB28" s="170" t="s">
        <v>149</v>
      </c>
      <c r="FKC28" s="170" t="s">
        <v>150</v>
      </c>
      <c r="FKD28" s="170">
        <v>5</v>
      </c>
      <c r="FKE28" s="170">
        <v>12.97</v>
      </c>
      <c r="FKF28" s="170" t="e">
        <f>ROUNDDOWN(FKE28*(#REF!+1),2)</f>
        <v>#REF!</v>
      </c>
      <c r="FKG28" s="170" t="e">
        <f>FKD28*FKF28</f>
        <v>#REF!</v>
      </c>
      <c r="FKH28" s="170" t="s">
        <v>148</v>
      </c>
      <c r="FKI28" s="170">
        <v>12376</v>
      </c>
      <c r="FKJ28" s="170" t="s">
        <v>149</v>
      </c>
      <c r="FKK28" s="170" t="s">
        <v>150</v>
      </c>
      <c r="FKL28" s="170">
        <v>5</v>
      </c>
      <c r="FKM28" s="170">
        <v>12.97</v>
      </c>
      <c r="FKN28" s="170" t="e">
        <f>ROUNDDOWN(FKM28*(#REF!+1),2)</f>
        <v>#REF!</v>
      </c>
      <c r="FKO28" s="170" t="e">
        <f>FKL28*FKN28</f>
        <v>#REF!</v>
      </c>
      <c r="FKP28" s="170" t="s">
        <v>148</v>
      </c>
      <c r="FKQ28" s="170">
        <v>12376</v>
      </c>
      <c r="FKR28" s="170" t="s">
        <v>149</v>
      </c>
      <c r="FKS28" s="170" t="s">
        <v>150</v>
      </c>
      <c r="FKT28" s="170">
        <v>5</v>
      </c>
      <c r="FKU28" s="170">
        <v>12.97</v>
      </c>
      <c r="FKV28" s="170" t="e">
        <f>ROUNDDOWN(FKU28*(#REF!+1),2)</f>
        <v>#REF!</v>
      </c>
      <c r="FKW28" s="170" t="e">
        <f>FKT28*FKV28</f>
        <v>#REF!</v>
      </c>
      <c r="FKX28" s="170" t="s">
        <v>148</v>
      </c>
      <c r="FKY28" s="170">
        <v>12376</v>
      </c>
      <c r="FKZ28" s="170" t="s">
        <v>149</v>
      </c>
      <c r="FLA28" s="170" t="s">
        <v>150</v>
      </c>
      <c r="FLB28" s="170">
        <v>5</v>
      </c>
      <c r="FLC28" s="170">
        <v>12.97</v>
      </c>
      <c r="FLD28" s="170" t="e">
        <f>ROUNDDOWN(FLC28*(#REF!+1),2)</f>
        <v>#REF!</v>
      </c>
      <c r="FLE28" s="170" t="e">
        <f>FLB28*FLD28</f>
        <v>#REF!</v>
      </c>
      <c r="FLF28" s="170" t="s">
        <v>148</v>
      </c>
      <c r="FLG28" s="170">
        <v>12376</v>
      </c>
      <c r="FLH28" s="170" t="s">
        <v>149</v>
      </c>
      <c r="FLI28" s="170" t="s">
        <v>150</v>
      </c>
      <c r="FLJ28" s="170">
        <v>5</v>
      </c>
      <c r="FLK28" s="170">
        <v>12.97</v>
      </c>
      <c r="FLL28" s="170" t="e">
        <f>ROUNDDOWN(FLK28*(#REF!+1),2)</f>
        <v>#REF!</v>
      </c>
      <c r="FLM28" s="170" t="e">
        <f>FLJ28*FLL28</f>
        <v>#REF!</v>
      </c>
      <c r="FLN28" s="170" t="s">
        <v>148</v>
      </c>
      <c r="FLO28" s="170">
        <v>12376</v>
      </c>
      <c r="FLP28" s="170" t="s">
        <v>149</v>
      </c>
      <c r="FLQ28" s="170" t="s">
        <v>150</v>
      </c>
      <c r="FLR28" s="170">
        <v>5</v>
      </c>
      <c r="FLS28" s="170">
        <v>12.97</v>
      </c>
      <c r="FLT28" s="170" t="e">
        <f>ROUNDDOWN(FLS28*(#REF!+1),2)</f>
        <v>#REF!</v>
      </c>
      <c r="FLU28" s="170" t="e">
        <f>FLR28*FLT28</f>
        <v>#REF!</v>
      </c>
      <c r="FLV28" s="170" t="s">
        <v>148</v>
      </c>
      <c r="FLW28" s="170">
        <v>12376</v>
      </c>
      <c r="FLX28" s="170" t="s">
        <v>149</v>
      </c>
      <c r="FLY28" s="170" t="s">
        <v>150</v>
      </c>
      <c r="FLZ28" s="170">
        <v>5</v>
      </c>
      <c r="FMA28" s="170">
        <v>12.97</v>
      </c>
      <c r="FMB28" s="170" t="e">
        <f>ROUNDDOWN(FMA28*(#REF!+1),2)</f>
        <v>#REF!</v>
      </c>
      <c r="FMC28" s="170" t="e">
        <f>FLZ28*FMB28</f>
        <v>#REF!</v>
      </c>
      <c r="FMD28" s="170" t="s">
        <v>148</v>
      </c>
      <c r="FME28" s="170">
        <v>12376</v>
      </c>
      <c r="FMF28" s="170" t="s">
        <v>149</v>
      </c>
      <c r="FMG28" s="170" t="s">
        <v>150</v>
      </c>
      <c r="FMH28" s="170">
        <v>5</v>
      </c>
      <c r="FMI28" s="170">
        <v>12.97</v>
      </c>
      <c r="FMJ28" s="170" t="e">
        <f>ROUNDDOWN(FMI28*(#REF!+1),2)</f>
        <v>#REF!</v>
      </c>
      <c r="FMK28" s="170" t="e">
        <f>FMH28*FMJ28</f>
        <v>#REF!</v>
      </c>
      <c r="FML28" s="170" t="s">
        <v>148</v>
      </c>
      <c r="FMM28" s="170">
        <v>12376</v>
      </c>
      <c r="FMN28" s="170" t="s">
        <v>149</v>
      </c>
      <c r="FMO28" s="170" t="s">
        <v>150</v>
      </c>
      <c r="FMP28" s="170">
        <v>5</v>
      </c>
      <c r="FMQ28" s="170">
        <v>12.97</v>
      </c>
      <c r="FMR28" s="170" t="e">
        <f>ROUNDDOWN(FMQ28*(#REF!+1),2)</f>
        <v>#REF!</v>
      </c>
      <c r="FMS28" s="170" t="e">
        <f>FMP28*FMR28</f>
        <v>#REF!</v>
      </c>
      <c r="FMT28" s="170" t="s">
        <v>148</v>
      </c>
      <c r="FMU28" s="170">
        <v>12376</v>
      </c>
      <c r="FMV28" s="170" t="s">
        <v>149</v>
      </c>
      <c r="FMW28" s="170" t="s">
        <v>150</v>
      </c>
      <c r="FMX28" s="170">
        <v>5</v>
      </c>
      <c r="FMY28" s="170">
        <v>12.97</v>
      </c>
      <c r="FMZ28" s="170" t="e">
        <f>ROUNDDOWN(FMY28*(#REF!+1),2)</f>
        <v>#REF!</v>
      </c>
      <c r="FNA28" s="170" t="e">
        <f>FMX28*FMZ28</f>
        <v>#REF!</v>
      </c>
      <c r="FNB28" s="170" t="s">
        <v>148</v>
      </c>
      <c r="FNC28" s="170">
        <v>12376</v>
      </c>
      <c r="FND28" s="170" t="s">
        <v>149</v>
      </c>
      <c r="FNE28" s="170" t="s">
        <v>150</v>
      </c>
      <c r="FNF28" s="170">
        <v>5</v>
      </c>
      <c r="FNG28" s="170">
        <v>12.97</v>
      </c>
      <c r="FNH28" s="170" t="e">
        <f>ROUNDDOWN(FNG28*(#REF!+1),2)</f>
        <v>#REF!</v>
      </c>
      <c r="FNI28" s="170" t="e">
        <f>FNF28*FNH28</f>
        <v>#REF!</v>
      </c>
      <c r="FNJ28" s="170" t="s">
        <v>148</v>
      </c>
      <c r="FNK28" s="170">
        <v>12376</v>
      </c>
      <c r="FNL28" s="170" t="s">
        <v>149</v>
      </c>
      <c r="FNM28" s="170" t="s">
        <v>150</v>
      </c>
      <c r="FNN28" s="170">
        <v>5</v>
      </c>
      <c r="FNO28" s="170">
        <v>12.97</v>
      </c>
      <c r="FNP28" s="170" t="e">
        <f>ROUNDDOWN(FNO28*(#REF!+1),2)</f>
        <v>#REF!</v>
      </c>
      <c r="FNQ28" s="170" t="e">
        <f>FNN28*FNP28</f>
        <v>#REF!</v>
      </c>
      <c r="FNR28" s="170" t="s">
        <v>148</v>
      </c>
      <c r="FNS28" s="170">
        <v>12376</v>
      </c>
      <c r="FNT28" s="170" t="s">
        <v>149</v>
      </c>
      <c r="FNU28" s="170" t="s">
        <v>150</v>
      </c>
      <c r="FNV28" s="170">
        <v>5</v>
      </c>
      <c r="FNW28" s="170">
        <v>12.97</v>
      </c>
      <c r="FNX28" s="170" t="e">
        <f>ROUNDDOWN(FNW28*(#REF!+1),2)</f>
        <v>#REF!</v>
      </c>
      <c r="FNY28" s="170" t="e">
        <f>FNV28*FNX28</f>
        <v>#REF!</v>
      </c>
      <c r="FNZ28" s="170" t="s">
        <v>148</v>
      </c>
      <c r="FOA28" s="170">
        <v>12376</v>
      </c>
      <c r="FOB28" s="170" t="s">
        <v>149</v>
      </c>
      <c r="FOC28" s="170" t="s">
        <v>150</v>
      </c>
      <c r="FOD28" s="170">
        <v>5</v>
      </c>
      <c r="FOE28" s="170">
        <v>12.97</v>
      </c>
      <c r="FOF28" s="170" t="e">
        <f>ROUNDDOWN(FOE28*(#REF!+1),2)</f>
        <v>#REF!</v>
      </c>
      <c r="FOG28" s="170" t="e">
        <f>FOD28*FOF28</f>
        <v>#REF!</v>
      </c>
      <c r="FOH28" s="170" t="s">
        <v>148</v>
      </c>
      <c r="FOI28" s="170">
        <v>12376</v>
      </c>
      <c r="FOJ28" s="170" t="s">
        <v>149</v>
      </c>
      <c r="FOK28" s="170" t="s">
        <v>150</v>
      </c>
      <c r="FOL28" s="170">
        <v>5</v>
      </c>
      <c r="FOM28" s="170">
        <v>12.97</v>
      </c>
      <c r="FON28" s="170" t="e">
        <f>ROUNDDOWN(FOM28*(#REF!+1),2)</f>
        <v>#REF!</v>
      </c>
      <c r="FOO28" s="170" t="e">
        <f>FOL28*FON28</f>
        <v>#REF!</v>
      </c>
      <c r="FOP28" s="170" t="s">
        <v>148</v>
      </c>
      <c r="FOQ28" s="170">
        <v>12376</v>
      </c>
      <c r="FOR28" s="170" t="s">
        <v>149</v>
      </c>
      <c r="FOS28" s="170" t="s">
        <v>150</v>
      </c>
      <c r="FOT28" s="170">
        <v>5</v>
      </c>
      <c r="FOU28" s="170">
        <v>12.97</v>
      </c>
      <c r="FOV28" s="170" t="e">
        <f>ROUNDDOWN(FOU28*(#REF!+1),2)</f>
        <v>#REF!</v>
      </c>
      <c r="FOW28" s="170" t="e">
        <f>FOT28*FOV28</f>
        <v>#REF!</v>
      </c>
      <c r="FOX28" s="170" t="s">
        <v>148</v>
      </c>
      <c r="FOY28" s="170">
        <v>12376</v>
      </c>
      <c r="FOZ28" s="170" t="s">
        <v>149</v>
      </c>
      <c r="FPA28" s="170" t="s">
        <v>150</v>
      </c>
      <c r="FPB28" s="170">
        <v>5</v>
      </c>
      <c r="FPC28" s="170">
        <v>12.97</v>
      </c>
      <c r="FPD28" s="170" t="e">
        <f>ROUNDDOWN(FPC28*(#REF!+1),2)</f>
        <v>#REF!</v>
      </c>
      <c r="FPE28" s="170" t="e">
        <f>FPB28*FPD28</f>
        <v>#REF!</v>
      </c>
      <c r="FPF28" s="170" t="s">
        <v>148</v>
      </c>
      <c r="FPG28" s="170">
        <v>12376</v>
      </c>
      <c r="FPH28" s="170" t="s">
        <v>149</v>
      </c>
      <c r="FPI28" s="170" t="s">
        <v>150</v>
      </c>
      <c r="FPJ28" s="170">
        <v>5</v>
      </c>
      <c r="FPK28" s="170">
        <v>12.97</v>
      </c>
      <c r="FPL28" s="170" t="e">
        <f>ROUNDDOWN(FPK28*(#REF!+1),2)</f>
        <v>#REF!</v>
      </c>
      <c r="FPM28" s="170" t="e">
        <f>FPJ28*FPL28</f>
        <v>#REF!</v>
      </c>
      <c r="FPN28" s="170" t="s">
        <v>148</v>
      </c>
      <c r="FPO28" s="170">
        <v>12376</v>
      </c>
      <c r="FPP28" s="170" t="s">
        <v>149</v>
      </c>
      <c r="FPQ28" s="170" t="s">
        <v>150</v>
      </c>
      <c r="FPR28" s="170">
        <v>5</v>
      </c>
      <c r="FPS28" s="170">
        <v>12.97</v>
      </c>
      <c r="FPT28" s="170" t="e">
        <f>ROUNDDOWN(FPS28*(#REF!+1),2)</f>
        <v>#REF!</v>
      </c>
      <c r="FPU28" s="170" t="e">
        <f>FPR28*FPT28</f>
        <v>#REF!</v>
      </c>
      <c r="FPV28" s="170" t="s">
        <v>148</v>
      </c>
      <c r="FPW28" s="170">
        <v>12376</v>
      </c>
      <c r="FPX28" s="170" t="s">
        <v>149</v>
      </c>
      <c r="FPY28" s="170" t="s">
        <v>150</v>
      </c>
      <c r="FPZ28" s="170">
        <v>5</v>
      </c>
      <c r="FQA28" s="170">
        <v>12.97</v>
      </c>
      <c r="FQB28" s="170" t="e">
        <f>ROUNDDOWN(FQA28*(#REF!+1),2)</f>
        <v>#REF!</v>
      </c>
      <c r="FQC28" s="170" t="e">
        <f>FPZ28*FQB28</f>
        <v>#REF!</v>
      </c>
      <c r="FQD28" s="170" t="s">
        <v>148</v>
      </c>
      <c r="FQE28" s="170">
        <v>12376</v>
      </c>
      <c r="FQF28" s="170" t="s">
        <v>149</v>
      </c>
      <c r="FQG28" s="170" t="s">
        <v>150</v>
      </c>
      <c r="FQH28" s="170">
        <v>5</v>
      </c>
      <c r="FQI28" s="170">
        <v>12.97</v>
      </c>
      <c r="FQJ28" s="170" t="e">
        <f>ROUNDDOWN(FQI28*(#REF!+1),2)</f>
        <v>#REF!</v>
      </c>
      <c r="FQK28" s="170" t="e">
        <f>FQH28*FQJ28</f>
        <v>#REF!</v>
      </c>
      <c r="FQL28" s="170" t="s">
        <v>148</v>
      </c>
      <c r="FQM28" s="170">
        <v>12376</v>
      </c>
      <c r="FQN28" s="170" t="s">
        <v>149</v>
      </c>
      <c r="FQO28" s="170" t="s">
        <v>150</v>
      </c>
      <c r="FQP28" s="170">
        <v>5</v>
      </c>
      <c r="FQQ28" s="170">
        <v>12.97</v>
      </c>
      <c r="FQR28" s="170" t="e">
        <f>ROUNDDOWN(FQQ28*(#REF!+1),2)</f>
        <v>#REF!</v>
      </c>
      <c r="FQS28" s="170" t="e">
        <f>FQP28*FQR28</f>
        <v>#REF!</v>
      </c>
      <c r="FQT28" s="170" t="s">
        <v>148</v>
      </c>
      <c r="FQU28" s="170">
        <v>12376</v>
      </c>
      <c r="FQV28" s="170" t="s">
        <v>149</v>
      </c>
      <c r="FQW28" s="170" t="s">
        <v>150</v>
      </c>
      <c r="FQX28" s="170">
        <v>5</v>
      </c>
      <c r="FQY28" s="170">
        <v>12.97</v>
      </c>
      <c r="FQZ28" s="170" t="e">
        <f>ROUNDDOWN(FQY28*(#REF!+1),2)</f>
        <v>#REF!</v>
      </c>
      <c r="FRA28" s="170" t="e">
        <f>FQX28*FQZ28</f>
        <v>#REF!</v>
      </c>
      <c r="FRB28" s="170" t="s">
        <v>148</v>
      </c>
      <c r="FRC28" s="170">
        <v>12376</v>
      </c>
      <c r="FRD28" s="170" t="s">
        <v>149</v>
      </c>
      <c r="FRE28" s="170" t="s">
        <v>150</v>
      </c>
      <c r="FRF28" s="170">
        <v>5</v>
      </c>
      <c r="FRG28" s="170">
        <v>12.97</v>
      </c>
      <c r="FRH28" s="170" t="e">
        <f>ROUNDDOWN(FRG28*(#REF!+1),2)</f>
        <v>#REF!</v>
      </c>
      <c r="FRI28" s="170" t="e">
        <f>FRF28*FRH28</f>
        <v>#REF!</v>
      </c>
      <c r="FRJ28" s="170" t="s">
        <v>148</v>
      </c>
      <c r="FRK28" s="170">
        <v>12376</v>
      </c>
      <c r="FRL28" s="170" t="s">
        <v>149</v>
      </c>
      <c r="FRM28" s="170" t="s">
        <v>150</v>
      </c>
      <c r="FRN28" s="170">
        <v>5</v>
      </c>
      <c r="FRO28" s="170">
        <v>12.97</v>
      </c>
      <c r="FRP28" s="170" t="e">
        <f>ROUNDDOWN(FRO28*(#REF!+1),2)</f>
        <v>#REF!</v>
      </c>
      <c r="FRQ28" s="170" t="e">
        <f>FRN28*FRP28</f>
        <v>#REF!</v>
      </c>
      <c r="FRR28" s="170" t="s">
        <v>148</v>
      </c>
      <c r="FRS28" s="170">
        <v>12376</v>
      </c>
      <c r="FRT28" s="170" t="s">
        <v>149</v>
      </c>
      <c r="FRU28" s="170" t="s">
        <v>150</v>
      </c>
      <c r="FRV28" s="170">
        <v>5</v>
      </c>
      <c r="FRW28" s="170">
        <v>12.97</v>
      </c>
      <c r="FRX28" s="170" t="e">
        <f>ROUNDDOWN(FRW28*(#REF!+1),2)</f>
        <v>#REF!</v>
      </c>
      <c r="FRY28" s="170" t="e">
        <f>FRV28*FRX28</f>
        <v>#REF!</v>
      </c>
      <c r="FRZ28" s="170" t="s">
        <v>148</v>
      </c>
      <c r="FSA28" s="170">
        <v>12376</v>
      </c>
      <c r="FSB28" s="170" t="s">
        <v>149</v>
      </c>
      <c r="FSC28" s="170" t="s">
        <v>150</v>
      </c>
      <c r="FSD28" s="170">
        <v>5</v>
      </c>
      <c r="FSE28" s="170">
        <v>12.97</v>
      </c>
      <c r="FSF28" s="170" t="e">
        <f>ROUNDDOWN(FSE28*(#REF!+1),2)</f>
        <v>#REF!</v>
      </c>
      <c r="FSG28" s="170" t="e">
        <f>FSD28*FSF28</f>
        <v>#REF!</v>
      </c>
      <c r="FSH28" s="170" t="s">
        <v>148</v>
      </c>
      <c r="FSI28" s="170">
        <v>12376</v>
      </c>
      <c r="FSJ28" s="170" t="s">
        <v>149</v>
      </c>
      <c r="FSK28" s="170" t="s">
        <v>150</v>
      </c>
      <c r="FSL28" s="170">
        <v>5</v>
      </c>
      <c r="FSM28" s="170">
        <v>12.97</v>
      </c>
      <c r="FSN28" s="170" t="e">
        <f>ROUNDDOWN(FSM28*(#REF!+1),2)</f>
        <v>#REF!</v>
      </c>
      <c r="FSO28" s="170" t="e">
        <f>FSL28*FSN28</f>
        <v>#REF!</v>
      </c>
      <c r="FSP28" s="170" t="s">
        <v>148</v>
      </c>
      <c r="FSQ28" s="170">
        <v>12376</v>
      </c>
      <c r="FSR28" s="170" t="s">
        <v>149</v>
      </c>
      <c r="FSS28" s="170" t="s">
        <v>150</v>
      </c>
      <c r="FST28" s="170">
        <v>5</v>
      </c>
      <c r="FSU28" s="170">
        <v>12.97</v>
      </c>
      <c r="FSV28" s="170" t="e">
        <f>ROUNDDOWN(FSU28*(#REF!+1),2)</f>
        <v>#REF!</v>
      </c>
      <c r="FSW28" s="170" t="e">
        <f>FST28*FSV28</f>
        <v>#REF!</v>
      </c>
      <c r="FSX28" s="170" t="s">
        <v>148</v>
      </c>
      <c r="FSY28" s="170">
        <v>12376</v>
      </c>
      <c r="FSZ28" s="170" t="s">
        <v>149</v>
      </c>
      <c r="FTA28" s="170" t="s">
        <v>150</v>
      </c>
      <c r="FTB28" s="170">
        <v>5</v>
      </c>
      <c r="FTC28" s="170">
        <v>12.97</v>
      </c>
      <c r="FTD28" s="170" t="e">
        <f>ROUNDDOWN(FTC28*(#REF!+1),2)</f>
        <v>#REF!</v>
      </c>
      <c r="FTE28" s="170" t="e">
        <f>FTB28*FTD28</f>
        <v>#REF!</v>
      </c>
      <c r="FTF28" s="170" t="s">
        <v>148</v>
      </c>
      <c r="FTG28" s="170">
        <v>12376</v>
      </c>
      <c r="FTH28" s="170" t="s">
        <v>149</v>
      </c>
      <c r="FTI28" s="170" t="s">
        <v>150</v>
      </c>
      <c r="FTJ28" s="170">
        <v>5</v>
      </c>
      <c r="FTK28" s="170">
        <v>12.97</v>
      </c>
      <c r="FTL28" s="170" t="e">
        <f>ROUNDDOWN(FTK28*(#REF!+1),2)</f>
        <v>#REF!</v>
      </c>
      <c r="FTM28" s="170" t="e">
        <f>FTJ28*FTL28</f>
        <v>#REF!</v>
      </c>
      <c r="FTN28" s="170" t="s">
        <v>148</v>
      </c>
      <c r="FTO28" s="170">
        <v>12376</v>
      </c>
      <c r="FTP28" s="170" t="s">
        <v>149</v>
      </c>
      <c r="FTQ28" s="170" t="s">
        <v>150</v>
      </c>
      <c r="FTR28" s="170">
        <v>5</v>
      </c>
      <c r="FTS28" s="170">
        <v>12.97</v>
      </c>
      <c r="FTT28" s="170" t="e">
        <f>ROUNDDOWN(FTS28*(#REF!+1),2)</f>
        <v>#REF!</v>
      </c>
      <c r="FTU28" s="170" t="e">
        <f>FTR28*FTT28</f>
        <v>#REF!</v>
      </c>
      <c r="FTV28" s="170" t="s">
        <v>148</v>
      </c>
      <c r="FTW28" s="170">
        <v>12376</v>
      </c>
      <c r="FTX28" s="170" t="s">
        <v>149</v>
      </c>
      <c r="FTY28" s="170" t="s">
        <v>150</v>
      </c>
      <c r="FTZ28" s="170">
        <v>5</v>
      </c>
      <c r="FUA28" s="170">
        <v>12.97</v>
      </c>
      <c r="FUB28" s="170" t="e">
        <f>ROUNDDOWN(FUA28*(#REF!+1),2)</f>
        <v>#REF!</v>
      </c>
      <c r="FUC28" s="170" t="e">
        <f>FTZ28*FUB28</f>
        <v>#REF!</v>
      </c>
      <c r="FUD28" s="170" t="s">
        <v>148</v>
      </c>
      <c r="FUE28" s="170">
        <v>12376</v>
      </c>
      <c r="FUF28" s="170" t="s">
        <v>149</v>
      </c>
      <c r="FUG28" s="170" t="s">
        <v>150</v>
      </c>
      <c r="FUH28" s="170">
        <v>5</v>
      </c>
      <c r="FUI28" s="170">
        <v>12.97</v>
      </c>
      <c r="FUJ28" s="170" t="e">
        <f>ROUNDDOWN(FUI28*(#REF!+1),2)</f>
        <v>#REF!</v>
      </c>
      <c r="FUK28" s="170" t="e">
        <f>FUH28*FUJ28</f>
        <v>#REF!</v>
      </c>
      <c r="FUL28" s="170" t="s">
        <v>148</v>
      </c>
      <c r="FUM28" s="170">
        <v>12376</v>
      </c>
      <c r="FUN28" s="170" t="s">
        <v>149</v>
      </c>
      <c r="FUO28" s="170" t="s">
        <v>150</v>
      </c>
      <c r="FUP28" s="170">
        <v>5</v>
      </c>
      <c r="FUQ28" s="170">
        <v>12.97</v>
      </c>
      <c r="FUR28" s="170" t="e">
        <f>ROUNDDOWN(FUQ28*(#REF!+1),2)</f>
        <v>#REF!</v>
      </c>
      <c r="FUS28" s="170" t="e">
        <f>FUP28*FUR28</f>
        <v>#REF!</v>
      </c>
      <c r="FUT28" s="170" t="s">
        <v>148</v>
      </c>
      <c r="FUU28" s="170">
        <v>12376</v>
      </c>
      <c r="FUV28" s="170" t="s">
        <v>149</v>
      </c>
      <c r="FUW28" s="170" t="s">
        <v>150</v>
      </c>
      <c r="FUX28" s="170">
        <v>5</v>
      </c>
      <c r="FUY28" s="170">
        <v>12.97</v>
      </c>
      <c r="FUZ28" s="170" t="e">
        <f>ROUNDDOWN(FUY28*(#REF!+1),2)</f>
        <v>#REF!</v>
      </c>
      <c r="FVA28" s="170" t="e">
        <f>FUX28*FUZ28</f>
        <v>#REF!</v>
      </c>
      <c r="FVB28" s="170" t="s">
        <v>148</v>
      </c>
      <c r="FVC28" s="170">
        <v>12376</v>
      </c>
      <c r="FVD28" s="170" t="s">
        <v>149</v>
      </c>
      <c r="FVE28" s="170" t="s">
        <v>150</v>
      </c>
      <c r="FVF28" s="170">
        <v>5</v>
      </c>
      <c r="FVG28" s="170">
        <v>12.97</v>
      </c>
      <c r="FVH28" s="170" t="e">
        <f>ROUNDDOWN(FVG28*(#REF!+1),2)</f>
        <v>#REF!</v>
      </c>
      <c r="FVI28" s="170" t="e">
        <f>FVF28*FVH28</f>
        <v>#REF!</v>
      </c>
      <c r="FVJ28" s="170" t="s">
        <v>148</v>
      </c>
      <c r="FVK28" s="170">
        <v>12376</v>
      </c>
      <c r="FVL28" s="170" t="s">
        <v>149</v>
      </c>
      <c r="FVM28" s="170" t="s">
        <v>150</v>
      </c>
      <c r="FVN28" s="170">
        <v>5</v>
      </c>
      <c r="FVO28" s="170">
        <v>12.97</v>
      </c>
      <c r="FVP28" s="170" t="e">
        <f>ROUNDDOWN(FVO28*(#REF!+1),2)</f>
        <v>#REF!</v>
      </c>
      <c r="FVQ28" s="170" t="e">
        <f>FVN28*FVP28</f>
        <v>#REF!</v>
      </c>
      <c r="FVR28" s="170" t="s">
        <v>148</v>
      </c>
      <c r="FVS28" s="170">
        <v>12376</v>
      </c>
      <c r="FVT28" s="170" t="s">
        <v>149</v>
      </c>
      <c r="FVU28" s="170" t="s">
        <v>150</v>
      </c>
      <c r="FVV28" s="170">
        <v>5</v>
      </c>
      <c r="FVW28" s="170">
        <v>12.97</v>
      </c>
      <c r="FVX28" s="170" t="e">
        <f>ROUNDDOWN(FVW28*(#REF!+1),2)</f>
        <v>#REF!</v>
      </c>
      <c r="FVY28" s="170" t="e">
        <f>FVV28*FVX28</f>
        <v>#REF!</v>
      </c>
      <c r="FVZ28" s="170" t="s">
        <v>148</v>
      </c>
      <c r="FWA28" s="170">
        <v>12376</v>
      </c>
      <c r="FWB28" s="170" t="s">
        <v>149</v>
      </c>
      <c r="FWC28" s="170" t="s">
        <v>150</v>
      </c>
      <c r="FWD28" s="170">
        <v>5</v>
      </c>
      <c r="FWE28" s="170">
        <v>12.97</v>
      </c>
      <c r="FWF28" s="170" t="e">
        <f>ROUNDDOWN(FWE28*(#REF!+1),2)</f>
        <v>#REF!</v>
      </c>
      <c r="FWG28" s="170" t="e">
        <f>FWD28*FWF28</f>
        <v>#REF!</v>
      </c>
      <c r="FWH28" s="170" t="s">
        <v>148</v>
      </c>
      <c r="FWI28" s="170">
        <v>12376</v>
      </c>
      <c r="FWJ28" s="170" t="s">
        <v>149</v>
      </c>
      <c r="FWK28" s="170" t="s">
        <v>150</v>
      </c>
      <c r="FWL28" s="170">
        <v>5</v>
      </c>
      <c r="FWM28" s="170">
        <v>12.97</v>
      </c>
      <c r="FWN28" s="170" t="e">
        <f>ROUNDDOWN(FWM28*(#REF!+1),2)</f>
        <v>#REF!</v>
      </c>
      <c r="FWO28" s="170" t="e">
        <f>FWL28*FWN28</f>
        <v>#REF!</v>
      </c>
      <c r="FWP28" s="170" t="s">
        <v>148</v>
      </c>
      <c r="FWQ28" s="170">
        <v>12376</v>
      </c>
      <c r="FWR28" s="170" t="s">
        <v>149</v>
      </c>
      <c r="FWS28" s="170" t="s">
        <v>150</v>
      </c>
      <c r="FWT28" s="170">
        <v>5</v>
      </c>
      <c r="FWU28" s="170">
        <v>12.97</v>
      </c>
      <c r="FWV28" s="170" t="e">
        <f>ROUNDDOWN(FWU28*(#REF!+1),2)</f>
        <v>#REF!</v>
      </c>
      <c r="FWW28" s="170" t="e">
        <f>FWT28*FWV28</f>
        <v>#REF!</v>
      </c>
      <c r="FWX28" s="170" t="s">
        <v>148</v>
      </c>
      <c r="FWY28" s="170">
        <v>12376</v>
      </c>
      <c r="FWZ28" s="170" t="s">
        <v>149</v>
      </c>
      <c r="FXA28" s="170" t="s">
        <v>150</v>
      </c>
      <c r="FXB28" s="170">
        <v>5</v>
      </c>
      <c r="FXC28" s="170">
        <v>12.97</v>
      </c>
      <c r="FXD28" s="170" t="e">
        <f>ROUNDDOWN(FXC28*(#REF!+1),2)</f>
        <v>#REF!</v>
      </c>
      <c r="FXE28" s="170" t="e">
        <f>FXB28*FXD28</f>
        <v>#REF!</v>
      </c>
      <c r="FXF28" s="170" t="s">
        <v>148</v>
      </c>
      <c r="FXG28" s="170">
        <v>12376</v>
      </c>
      <c r="FXH28" s="170" t="s">
        <v>149</v>
      </c>
      <c r="FXI28" s="170" t="s">
        <v>150</v>
      </c>
      <c r="FXJ28" s="170">
        <v>5</v>
      </c>
      <c r="FXK28" s="170">
        <v>12.97</v>
      </c>
      <c r="FXL28" s="170" t="e">
        <f>ROUNDDOWN(FXK28*(#REF!+1),2)</f>
        <v>#REF!</v>
      </c>
      <c r="FXM28" s="170" t="e">
        <f>FXJ28*FXL28</f>
        <v>#REF!</v>
      </c>
      <c r="FXN28" s="170" t="s">
        <v>148</v>
      </c>
      <c r="FXO28" s="170">
        <v>12376</v>
      </c>
      <c r="FXP28" s="170" t="s">
        <v>149</v>
      </c>
      <c r="FXQ28" s="170" t="s">
        <v>150</v>
      </c>
      <c r="FXR28" s="170">
        <v>5</v>
      </c>
      <c r="FXS28" s="170">
        <v>12.97</v>
      </c>
      <c r="FXT28" s="170" t="e">
        <f>ROUNDDOWN(FXS28*(#REF!+1),2)</f>
        <v>#REF!</v>
      </c>
      <c r="FXU28" s="170" t="e">
        <f>FXR28*FXT28</f>
        <v>#REF!</v>
      </c>
      <c r="FXV28" s="170" t="s">
        <v>148</v>
      </c>
      <c r="FXW28" s="170">
        <v>12376</v>
      </c>
      <c r="FXX28" s="170" t="s">
        <v>149</v>
      </c>
      <c r="FXY28" s="170" t="s">
        <v>150</v>
      </c>
      <c r="FXZ28" s="170">
        <v>5</v>
      </c>
      <c r="FYA28" s="170">
        <v>12.97</v>
      </c>
      <c r="FYB28" s="170" t="e">
        <f>ROUNDDOWN(FYA28*(#REF!+1),2)</f>
        <v>#REF!</v>
      </c>
      <c r="FYC28" s="170" t="e">
        <f>FXZ28*FYB28</f>
        <v>#REF!</v>
      </c>
      <c r="FYD28" s="170" t="s">
        <v>148</v>
      </c>
      <c r="FYE28" s="170">
        <v>12376</v>
      </c>
      <c r="FYF28" s="170" t="s">
        <v>149</v>
      </c>
      <c r="FYG28" s="170" t="s">
        <v>150</v>
      </c>
      <c r="FYH28" s="170">
        <v>5</v>
      </c>
      <c r="FYI28" s="170">
        <v>12.97</v>
      </c>
      <c r="FYJ28" s="170" t="e">
        <f>ROUNDDOWN(FYI28*(#REF!+1),2)</f>
        <v>#REF!</v>
      </c>
      <c r="FYK28" s="170" t="e">
        <f>FYH28*FYJ28</f>
        <v>#REF!</v>
      </c>
      <c r="FYL28" s="170" t="s">
        <v>148</v>
      </c>
      <c r="FYM28" s="170">
        <v>12376</v>
      </c>
      <c r="FYN28" s="170" t="s">
        <v>149</v>
      </c>
      <c r="FYO28" s="170" t="s">
        <v>150</v>
      </c>
      <c r="FYP28" s="170">
        <v>5</v>
      </c>
      <c r="FYQ28" s="170">
        <v>12.97</v>
      </c>
      <c r="FYR28" s="170" t="e">
        <f>ROUNDDOWN(FYQ28*(#REF!+1),2)</f>
        <v>#REF!</v>
      </c>
      <c r="FYS28" s="170" t="e">
        <f>FYP28*FYR28</f>
        <v>#REF!</v>
      </c>
      <c r="FYT28" s="170" t="s">
        <v>148</v>
      </c>
      <c r="FYU28" s="170">
        <v>12376</v>
      </c>
      <c r="FYV28" s="170" t="s">
        <v>149</v>
      </c>
      <c r="FYW28" s="170" t="s">
        <v>150</v>
      </c>
      <c r="FYX28" s="170">
        <v>5</v>
      </c>
      <c r="FYY28" s="170">
        <v>12.97</v>
      </c>
      <c r="FYZ28" s="170" t="e">
        <f>ROUNDDOWN(FYY28*(#REF!+1),2)</f>
        <v>#REF!</v>
      </c>
      <c r="FZA28" s="170" t="e">
        <f>FYX28*FYZ28</f>
        <v>#REF!</v>
      </c>
      <c r="FZB28" s="170" t="s">
        <v>148</v>
      </c>
      <c r="FZC28" s="170">
        <v>12376</v>
      </c>
      <c r="FZD28" s="170" t="s">
        <v>149</v>
      </c>
      <c r="FZE28" s="170" t="s">
        <v>150</v>
      </c>
      <c r="FZF28" s="170">
        <v>5</v>
      </c>
      <c r="FZG28" s="170">
        <v>12.97</v>
      </c>
      <c r="FZH28" s="170" t="e">
        <f>ROUNDDOWN(FZG28*(#REF!+1),2)</f>
        <v>#REF!</v>
      </c>
      <c r="FZI28" s="170" t="e">
        <f>FZF28*FZH28</f>
        <v>#REF!</v>
      </c>
      <c r="FZJ28" s="170" t="s">
        <v>148</v>
      </c>
      <c r="FZK28" s="170">
        <v>12376</v>
      </c>
      <c r="FZL28" s="170" t="s">
        <v>149</v>
      </c>
      <c r="FZM28" s="170" t="s">
        <v>150</v>
      </c>
      <c r="FZN28" s="170">
        <v>5</v>
      </c>
      <c r="FZO28" s="170">
        <v>12.97</v>
      </c>
      <c r="FZP28" s="170" t="e">
        <f>ROUNDDOWN(FZO28*(#REF!+1),2)</f>
        <v>#REF!</v>
      </c>
      <c r="FZQ28" s="170" t="e">
        <f>FZN28*FZP28</f>
        <v>#REF!</v>
      </c>
      <c r="FZR28" s="170" t="s">
        <v>148</v>
      </c>
      <c r="FZS28" s="170">
        <v>12376</v>
      </c>
      <c r="FZT28" s="170" t="s">
        <v>149</v>
      </c>
      <c r="FZU28" s="170" t="s">
        <v>150</v>
      </c>
      <c r="FZV28" s="170">
        <v>5</v>
      </c>
      <c r="FZW28" s="170">
        <v>12.97</v>
      </c>
      <c r="FZX28" s="170" t="e">
        <f>ROUNDDOWN(FZW28*(#REF!+1),2)</f>
        <v>#REF!</v>
      </c>
      <c r="FZY28" s="170" t="e">
        <f>FZV28*FZX28</f>
        <v>#REF!</v>
      </c>
      <c r="FZZ28" s="170" t="s">
        <v>148</v>
      </c>
      <c r="GAA28" s="170">
        <v>12376</v>
      </c>
      <c r="GAB28" s="170" t="s">
        <v>149</v>
      </c>
      <c r="GAC28" s="170" t="s">
        <v>150</v>
      </c>
      <c r="GAD28" s="170">
        <v>5</v>
      </c>
      <c r="GAE28" s="170">
        <v>12.97</v>
      </c>
      <c r="GAF28" s="170" t="e">
        <f>ROUNDDOWN(GAE28*(#REF!+1),2)</f>
        <v>#REF!</v>
      </c>
      <c r="GAG28" s="170" t="e">
        <f>GAD28*GAF28</f>
        <v>#REF!</v>
      </c>
      <c r="GAH28" s="170" t="s">
        <v>148</v>
      </c>
      <c r="GAI28" s="170">
        <v>12376</v>
      </c>
      <c r="GAJ28" s="170" t="s">
        <v>149</v>
      </c>
      <c r="GAK28" s="170" t="s">
        <v>150</v>
      </c>
      <c r="GAL28" s="170">
        <v>5</v>
      </c>
      <c r="GAM28" s="170">
        <v>12.97</v>
      </c>
      <c r="GAN28" s="170" t="e">
        <f>ROUNDDOWN(GAM28*(#REF!+1),2)</f>
        <v>#REF!</v>
      </c>
      <c r="GAO28" s="170" t="e">
        <f>GAL28*GAN28</f>
        <v>#REF!</v>
      </c>
      <c r="GAP28" s="170" t="s">
        <v>148</v>
      </c>
      <c r="GAQ28" s="170">
        <v>12376</v>
      </c>
      <c r="GAR28" s="170" t="s">
        <v>149</v>
      </c>
      <c r="GAS28" s="170" t="s">
        <v>150</v>
      </c>
      <c r="GAT28" s="170">
        <v>5</v>
      </c>
      <c r="GAU28" s="170">
        <v>12.97</v>
      </c>
      <c r="GAV28" s="170" t="e">
        <f>ROUNDDOWN(GAU28*(#REF!+1),2)</f>
        <v>#REF!</v>
      </c>
      <c r="GAW28" s="170" t="e">
        <f>GAT28*GAV28</f>
        <v>#REF!</v>
      </c>
      <c r="GAX28" s="170" t="s">
        <v>148</v>
      </c>
      <c r="GAY28" s="170">
        <v>12376</v>
      </c>
      <c r="GAZ28" s="170" t="s">
        <v>149</v>
      </c>
      <c r="GBA28" s="170" t="s">
        <v>150</v>
      </c>
      <c r="GBB28" s="170">
        <v>5</v>
      </c>
      <c r="GBC28" s="170">
        <v>12.97</v>
      </c>
      <c r="GBD28" s="170" t="e">
        <f>ROUNDDOWN(GBC28*(#REF!+1),2)</f>
        <v>#REF!</v>
      </c>
      <c r="GBE28" s="170" t="e">
        <f>GBB28*GBD28</f>
        <v>#REF!</v>
      </c>
      <c r="GBF28" s="170" t="s">
        <v>148</v>
      </c>
      <c r="GBG28" s="170">
        <v>12376</v>
      </c>
      <c r="GBH28" s="170" t="s">
        <v>149</v>
      </c>
      <c r="GBI28" s="170" t="s">
        <v>150</v>
      </c>
      <c r="GBJ28" s="170">
        <v>5</v>
      </c>
      <c r="GBK28" s="170">
        <v>12.97</v>
      </c>
      <c r="GBL28" s="170" t="e">
        <f>ROUNDDOWN(GBK28*(#REF!+1),2)</f>
        <v>#REF!</v>
      </c>
      <c r="GBM28" s="170" t="e">
        <f>GBJ28*GBL28</f>
        <v>#REF!</v>
      </c>
      <c r="GBN28" s="170" t="s">
        <v>148</v>
      </c>
      <c r="GBO28" s="170">
        <v>12376</v>
      </c>
      <c r="GBP28" s="170" t="s">
        <v>149</v>
      </c>
      <c r="GBQ28" s="170" t="s">
        <v>150</v>
      </c>
      <c r="GBR28" s="170">
        <v>5</v>
      </c>
      <c r="GBS28" s="170">
        <v>12.97</v>
      </c>
      <c r="GBT28" s="170" t="e">
        <f>ROUNDDOWN(GBS28*(#REF!+1),2)</f>
        <v>#REF!</v>
      </c>
      <c r="GBU28" s="170" t="e">
        <f>GBR28*GBT28</f>
        <v>#REF!</v>
      </c>
      <c r="GBV28" s="170" t="s">
        <v>148</v>
      </c>
      <c r="GBW28" s="170">
        <v>12376</v>
      </c>
      <c r="GBX28" s="170" t="s">
        <v>149</v>
      </c>
      <c r="GBY28" s="170" t="s">
        <v>150</v>
      </c>
      <c r="GBZ28" s="170">
        <v>5</v>
      </c>
      <c r="GCA28" s="170">
        <v>12.97</v>
      </c>
      <c r="GCB28" s="170" t="e">
        <f>ROUNDDOWN(GCA28*(#REF!+1),2)</f>
        <v>#REF!</v>
      </c>
      <c r="GCC28" s="170" t="e">
        <f>GBZ28*GCB28</f>
        <v>#REF!</v>
      </c>
      <c r="GCD28" s="170" t="s">
        <v>148</v>
      </c>
      <c r="GCE28" s="170">
        <v>12376</v>
      </c>
      <c r="GCF28" s="170" t="s">
        <v>149</v>
      </c>
      <c r="GCG28" s="170" t="s">
        <v>150</v>
      </c>
      <c r="GCH28" s="170">
        <v>5</v>
      </c>
      <c r="GCI28" s="170">
        <v>12.97</v>
      </c>
      <c r="GCJ28" s="170" t="e">
        <f>ROUNDDOWN(GCI28*(#REF!+1),2)</f>
        <v>#REF!</v>
      </c>
      <c r="GCK28" s="170" t="e">
        <f>GCH28*GCJ28</f>
        <v>#REF!</v>
      </c>
      <c r="GCL28" s="170" t="s">
        <v>148</v>
      </c>
      <c r="GCM28" s="170">
        <v>12376</v>
      </c>
      <c r="GCN28" s="170" t="s">
        <v>149</v>
      </c>
      <c r="GCO28" s="170" t="s">
        <v>150</v>
      </c>
      <c r="GCP28" s="170">
        <v>5</v>
      </c>
      <c r="GCQ28" s="170">
        <v>12.97</v>
      </c>
      <c r="GCR28" s="170" t="e">
        <f>ROUNDDOWN(GCQ28*(#REF!+1),2)</f>
        <v>#REF!</v>
      </c>
      <c r="GCS28" s="170" t="e">
        <f>GCP28*GCR28</f>
        <v>#REF!</v>
      </c>
      <c r="GCT28" s="170" t="s">
        <v>148</v>
      </c>
      <c r="GCU28" s="170">
        <v>12376</v>
      </c>
      <c r="GCV28" s="170" t="s">
        <v>149</v>
      </c>
      <c r="GCW28" s="170" t="s">
        <v>150</v>
      </c>
      <c r="GCX28" s="170">
        <v>5</v>
      </c>
      <c r="GCY28" s="170">
        <v>12.97</v>
      </c>
      <c r="GCZ28" s="170" t="e">
        <f>ROUNDDOWN(GCY28*(#REF!+1),2)</f>
        <v>#REF!</v>
      </c>
      <c r="GDA28" s="170" t="e">
        <f>GCX28*GCZ28</f>
        <v>#REF!</v>
      </c>
      <c r="GDB28" s="170" t="s">
        <v>148</v>
      </c>
      <c r="GDC28" s="170">
        <v>12376</v>
      </c>
      <c r="GDD28" s="170" t="s">
        <v>149</v>
      </c>
      <c r="GDE28" s="170" t="s">
        <v>150</v>
      </c>
      <c r="GDF28" s="170">
        <v>5</v>
      </c>
      <c r="GDG28" s="170">
        <v>12.97</v>
      </c>
      <c r="GDH28" s="170" t="e">
        <f>ROUNDDOWN(GDG28*(#REF!+1),2)</f>
        <v>#REF!</v>
      </c>
      <c r="GDI28" s="170" t="e">
        <f>GDF28*GDH28</f>
        <v>#REF!</v>
      </c>
      <c r="GDJ28" s="170" t="s">
        <v>148</v>
      </c>
      <c r="GDK28" s="170">
        <v>12376</v>
      </c>
      <c r="GDL28" s="170" t="s">
        <v>149</v>
      </c>
      <c r="GDM28" s="170" t="s">
        <v>150</v>
      </c>
      <c r="GDN28" s="170">
        <v>5</v>
      </c>
      <c r="GDO28" s="170">
        <v>12.97</v>
      </c>
      <c r="GDP28" s="170" t="e">
        <f>ROUNDDOWN(GDO28*(#REF!+1),2)</f>
        <v>#REF!</v>
      </c>
      <c r="GDQ28" s="170" t="e">
        <f>GDN28*GDP28</f>
        <v>#REF!</v>
      </c>
      <c r="GDR28" s="170" t="s">
        <v>148</v>
      </c>
      <c r="GDS28" s="170">
        <v>12376</v>
      </c>
      <c r="GDT28" s="170" t="s">
        <v>149</v>
      </c>
      <c r="GDU28" s="170" t="s">
        <v>150</v>
      </c>
      <c r="GDV28" s="170">
        <v>5</v>
      </c>
      <c r="GDW28" s="170">
        <v>12.97</v>
      </c>
      <c r="GDX28" s="170" t="e">
        <f>ROUNDDOWN(GDW28*(#REF!+1),2)</f>
        <v>#REF!</v>
      </c>
      <c r="GDY28" s="170" t="e">
        <f>GDV28*GDX28</f>
        <v>#REF!</v>
      </c>
      <c r="GDZ28" s="170" t="s">
        <v>148</v>
      </c>
      <c r="GEA28" s="170">
        <v>12376</v>
      </c>
      <c r="GEB28" s="170" t="s">
        <v>149</v>
      </c>
      <c r="GEC28" s="170" t="s">
        <v>150</v>
      </c>
      <c r="GED28" s="170">
        <v>5</v>
      </c>
      <c r="GEE28" s="170">
        <v>12.97</v>
      </c>
      <c r="GEF28" s="170" t="e">
        <f>ROUNDDOWN(GEE28*(#REF!+1),2)</f>
        <v>#REF!</v>
      </c>
      <c r="GEG28" s="170" t="e">
        <f>GED28*GEF28</f>
        <v>#REF!</v>
      </c>
      <c r="GEH28" s="170" t="s">
        <v>148</v>
      </c>
      <c r="GEI28" s="170">
        <v>12376</v>
      </c>
      <c r="GEJ28" s="170" t="s">
        <v>149</v>
      </c>
      <c r="GEK28" s="170" t="s">
        <v>150</v>
      </c>
      <c r="GEL28" s="170">
        <v>5</v>
      </c>
      <c r="GEM28" s="170">
        <v>12.97</v>
      </c>
      <c r="GEN28" s="170" t="e">
        <f>ROUNDDOWN(GEM28*(#REF!+1),2)</f>
        <v>#REF!</v>
      </c>
      <c r="GEO28" s="170" t="e">
        <f>GEL28*GEN28</f>
        <v>#REF!</v>
      </c>
      <c r="GEP28" s="170" t="s">
        <v>148</v>
      </c>
      <c r="GEQ28" s="170">
        <v>12376</v>
      </c>
      <c r="GER28" s="170" t="s">
        <v>149</v>
      </c>
      <c r="GES28" s="170" t="s">
        <v>150</v>
      </c>
      <c r="GET28" s="170">
        <v>5</v>
      </c>
      <c r="GEU28" s="170">
        <v>12.97</v>
      </c>
      <c r="GEV28" s="170" t="e">
        <f>ROUNDDOWN(GEU28*(#REF!+1),2)</f>
        <v>#REF!</v>
      </c>
      <c r="GEW28" s="170" t="e">
        <f>GET28*GEV28</f>
        <v>#REF!</v>
      </c>
      <c r="GEX28" s="170" t="s">
        <v>148</v>
      </c>
      <c r="GEY28" s="170">
        <v>12376</v>
      </c>
      <c r="GEZ28" s="170" t="s">
        <v>149</v>
      </c>
      <c r="GFA28" s="170" t="s">
        <v>150</v>
      </c>
      <c r="GFB28" s="170">
        <v>5</v>
      </c>
      <c r="GFC28" s="170">
        <v>12.97</v>
      </c>
      <c r="GFD28" s="170" t="e">
        <f>ROUNDDOWN(GFC28*(#REF!+1),2)</f>
        <v>#REF!</v>
      </c>
      <c r="GFE28" s="170" t="e">
        <f>GFB28*GFD28</f>
        <v>#REF!</v>
      </c>
      <c r="GFF28" s="170" t="s">
        <v>148</v>
      </c>
      <c r="GFG28" s="170">
        <v>12376</v>
      </c>
      <c r="GFH28" s="170" t="s">
        <v>149</v>
      </c>
      <c r="GFI28" s="170" t="s">
        <v>150</v>
      </c>
      <c r="GFJ28" s="170">
        <v>5</v>
      </c>
      <c r="GFK28" s="170">
        <v>12.97</v>
      </c>
      <c r="GFL28" s="170" t="e">
        <f>ROUNDDOWN(GFK28*(#REF!+1),2)</f>
        <v>#REF!</v>
      </c>
      <c r="GFM28" s="170" t="e">
        <f>GFJ28*GFL28</f>
        <v>#REF!</v>
      </c>
      <c r="GFN28" s="170" t="s">
        <v>148</v>
      </c>
      <c r="GFO28" s="170">
        <v>12376</v>
      </c>
      <c r="GFP28" s="170" t="s">
        <v>149</v>
      </c>
      <c r="GFQ28" s="170" t="s">
        <v>150</v>
      </c>
      <c r="GFR28" s="170">
        <v>5</v>
      </c>
      <c r="GFS28" s="170">
        <v>12.97</v>
      </c>
      <c r="GFT28" s="170" t="e">
        <f>ROUNDDOWN(GFS28*(#REF!+1),2)</f>
        <v>#REF!</v>
      </c>
      <c r="GFU28" s="170" t="e">
        <f>GFR28*GFT28</f>
        <v>#REF!</v>
      </c>
      <c r="GFV28" s="170" t="s">
        <v>148</v>
      </c>
      <c r="GFW28" s="170">
        <v>12376</v>
      </c>
      <c r="GFX28" s="170" t="s">
        <v>149</v>
      </c>
      <c r="GFY28" s="170" t="s">
        <v>150</v>
      </c>
      <c r="GFZ28" s="170">
        <v>5</v>
      </c>
      <c r="GGA28" s="170">
        <v>12.97</v>
      </c>
      <c r="GGB28" s="170" t="e">
        <f>ROUNDDOWN(GGA28*(#REF!+1),2)</f>
        <v>#REF!</v>
      </c>
      <c r="GGC28" s="170" t="e">
        <f>GFZ28*GGB28</f>
        <v>#REF!</v>
      </c>
      <c r="GGD28" s="170" t="s">
        <v>148</v>
      </c>
      <c r="GGE28" s="170">
        <v>12376</v>
      </c>
      <c r="GGF28" s="170" t="s">
        <v>149</v>
      </c>
      <c r="GGG28" s="170" t="s">
        <v>150</v>
      </c>
      <c r="GGH28" s="170">
        <v>5</v>
      </c>
      <c r="GGI28" s="170">
        <v>12.97</v>
      </c>
      <c r="GGJ28" s="170" t="e">
        <f>ROUNDDOWN(GGI28*(#REF!+1),2)</f>
        <v>#REF!</v>
      </c>
      <c r="GGK28" s="170" t="e">
        <f>GGH28*GGJ28</f>
        <v>#REF!</v>
      </c>
      <c r="GGL28" s="170" t="s">
        <v>148</v>
      </c>
      <c r="GGM28" s="170">
        <v>12376</v>
      </c>
      <c r="GGN28" s="170" t="s">
        <v>149</v>
      </c>
      <c r="GGO28" s="170" t="s">
        <v>150</v>
      </c>
      <c r="GGP28" s="170">
        <v>5</v>
      </c>
      <c r="GGQ28" s="170">
        <v>12.97</v>
      </c>
      <c r="GGR28" s="170" t="e">
        <f>ROUNDDOWN(GGQ28*(#REF!+1),2)</f>
        <v>#REF!</v>
      </c>
      <c r="GGS28" s="170" t="e">
        <f>GGP28*GGR28</f>
        <v>#REF!</v>
      </c>
      <c r="GGT28" s="170" t="s">
        <v>148</v>
      </c>
      <c r="GGU28" s="170">
        <v>12376</v>
      </c>
      <c r="GGV28" s="170" t="s">
        <v>149</v>
      </c>
      <c r="GGW28" s="170" t="s">
        <v>150</v>
      </c>
      <c r="GGX28" s="170">
        <v>5</v>
      </c>
      <c r="GGY28" s="170">
        <v>12.97</v>
      </c>
      <c r="GGZ28" s="170" t="e">
        <f>ROUNDDOWN(GGY28*(#REF!+1),2)</f>
        <v>#REF!</v>
      </c>
      <c r="GHA28" s="170" t="e">
        <f>GGX28*GGZ28</f>
        <v>#REF!</v>
      </c>
      <c r="GHB28" s="170" t="s">
        <v>148</v>
      </c>
      <c r="GHC28" s="170">
        <v>12376</v>
      </c>
      <c r="GHD28" s="170" t="s">
        <v>149</v>
      </c>
      <c r="GHE28" s="170" t="s">
        <v>150</v>
      </c>
      <c r="GHF28" s="170">
        <v>5</v>
      </c>
      <c r="GHG28" s="170">
        <v>12.97</v>
      </c>
      <c r="GHH28" s="170" t="e">
        <f>ROUNDDOWN(GHG28*(#REF!+1),2)</f>
        <v>#REF!</v>
      </c>
      <c r="GHI28" s="170" t="e">
        <f>GHF28*GHH28</f>
        <v>#REF!</v>
      </c>
      <c r="GHJ28" s="170" t="s">
        <v>148</v>
      </c>
      <c r="GHK28" s="170">
        <v>12376</v>
      </c>
      <c r="GHL28" s="170" t="s">
        <v>149</v>
      </c>
      <c r="GHM28" s="170" t="s">
        <v>150</v>
      </c>
      <c r="GHN28" s="170">
        <v>5</v>
      </c>
      <c r="GHO28" s="170">
        <v>12.97</v>
      </c>
      <c r="GHP28" s="170" t="e">
        <f>ROUNDDOWN(GHO28*(#REF!+1),2)</f>
        <v>#REF!</v>
      </c>
      <c r="GHQ28" s="170" t="e">
        <f>GHN28*GHP28</f>
        <v>#REF!</v>
      </c>
      <c r="GHR28" s="170" t="s">
        <v>148</v>
      </c>
      <c r="GHS28" s="170">
        <v>12376</v>
      </c>
      <c r="GHT28" s="170" t="s">
        <v>149</v>
      </c>
      <c r="GHU28" s="170" t="s">
        <v>150</v>
      </c>
      <c r="GHV28" s="170">
        <v>5</v>
      </c>
      <c r="GHW28" s="170">
        <v>12.97</v>
      </c>
      <c r="GHX28" s="170" t="e">
        <f>ROUNDDOWN(GHW28*(#REF!+1),2)</f>
        <v>#REF!</v>
      </c>
      <c r="GHY28" s="170" t="e">
        <f>GHV28*GHX28</f>
        <v>#REF!</v>
      </c>
      <c r="GHZ28" s="170" t="s">
        <v>148</v>
      </c>
      <c r="GIA28" s="170">
        <v>12376</v>
      </c>
      <c r="GIB28" s="170" t="s">
        <v>149</v>
      </c>
      <c r="GIC28" s="170" t="s">
        <v>150</v>
      </c>
      <c r="GID28" s="170">
        <v>5</v>
      </c>
      <c r="GIE28" s="170">
        <v>12.97</v>
      </c>
      <c r="GIF28" s="170" t="e">
        <f>ROUNDDOWN(GIE28*(#REF!+1),2)</f>
        <v>#REF!</v>
      </c>
      <c r="GIG28" s="170" t="e">
        <f>GID28*GIF28</f>
        <v>#REF!</v>
      </c>
      <c r="GIH28" s="170" t="s">
        <v>148</v>
      </c>
      <c r="GII28" s="170">
        <v>12376</v>
      </c>
      <c r="GIJ28" s="170" t="s">
        <v>149</v>
      </c>
      <c r="GIK28" s="170" t="s">
        <v>150</v>
      </c>
      <c r="GIL28" s="170">
        <v>5</v>
      </c>
      <c r="GIM28" s="170">
        <v>12.97</v>
      </c>
      <c r="GIN28" s="170" t="e">
        <f>ROUNDDOWN(GIM28*(#REF!+1),2)</f>
        <v>#REF!</v>
      </c>
      <c r="GIO28" s="170" t="e">
        <f>GIL28*GIN28</f>
        <v>#REF!</v>
      </c>
      <c r="GIP28" s="170" t="s">
        <v>148</v>
      </c>
      <c r="GIQ28" s="170">
        <v>12376</v>
      </c>
      <c r="GIR28" s="170" t="s">
        <v>149</v>
      </c>
      <c r="GIS28" s="170" t="s">
        <v>150</v>
      </c>
      <c r="GIT28" s="170">
        <v>5</v>
      </c>
      <c r="GIU28" s="170">
        <v>12.97</v>
      </c>
      <c r="GIV28" s="170" t="e">
        <f>ROUNDDOWN(GIU28*(#REF!+1),2)</f>
        <v>#REF!</v>
      </c>
      <c r="GIW28" s="170" t="e">
        <f>GIT28*GIV28</f>
        <v>#REF!</v>
      </c>
      <c r="GIX28" s="170" t="s">
        <v>148</v>
      </c>
      <c r="GIY28" s="170">
        <v>12376</v>
      </c>
      <c r="GIZ28" s="170" t="s">
        <v>149</v>
      </c>
      <c r="GJA28" s="170" t="s">
        <v>150</v>
      </c>
      <c r="GJB28" s="170">
        <v>5</v>
      </c>
      <c r="GJC28" s="170">
        <v>12.97</v>
      </c>
      <c r="GJD28" s="170" t="e">
        <f>ROUNDDOWN(GJC28*(#REF!+1),2)</f>
        <v>#REF!</v>
      </c>
      <c r="GJE28" s="170" t="e">
        <f>GJB28*GJD28</f>
        <v>#REF!</v>
      </c>
      <c r="GJF28" s="170" t="s">
        <v>148</v>
      </c>
      <c r="GJG28" s="170">
        <v>12376</v>
      </c>
      <c r="GJH28" s="170" t="s">
        <v>149</v>
      </c>
      <c r="GJI28" s="170" t="s">
        <v>150</v>
      </c>
      <c r="GJJ28" s="170">
        <v>5</v>
      </c>
      <c r="GJK28" s="170">
        <v>12.97</v>
      </c>
      <c r="GJL28" s="170" t="e">
        <f>ROUNDDOWN(GJK28*(#REF!+1),2)</f>
        <v>#REF!</v>
      </c>
      <c r="GJM28" s="170" t="e">
        <f>GJJ28*GJL28</f>
        <v>#REF!</v>
      </c>
      <c r="GJN28" s="170" t="s">
        <v>148</v>
      </c>
      <c r="GJO28" s="170">
        <v>12376</v>
      </c>
      <c r="GJP28" s="170" t="s">
        <v>149</v>
      </c>
      <c r="GJQ28" s="170" t="s">
        <v>150</v>
      </c>
      <c r="GJR28" s="170">
        <v>5</v>
      </c>
      <c r="GJS28" s="170">
        <v>12.97</v>
      </c>
      <c r="GJT28" s="170" t="e">
        <f>ROUNDDOWN(GJS28*(#REF!+1),2)</f>
        <v>#REF!</v>
      </c>
      <c r="GJU28" s="170" t="e">
        <f>GJR28*GJT28</f>
        <v>#REF!</v>
      </c>
      <c r="GJV28" s="170" t="s">
        <v>148</v>
      </c>
      <c r="GJW28" s="170">
        <v>12376</v>
      </c>
      <c r="GJX28" s="170" t="s">
        <v>149</v>
      </c>
      <c r="GJY28" s="170" t="s">
        <v>150</v>
      </c>
      <c r="GJZ28" s="170">
        <v>5</v>
      </c>
      <c r="GKA28" s="170">
        <v>12.97</v>
      </c>
      <c r="GKB28" s="170" t="e">
        <f>ROUNDDOWN(GKA28*(#REF!+1),2)</f>
        <v>#REF!</v>
      </c>
      <c r="GKC28" s="170" t="e">
        <f>GJZ28*GKB28</f>
        <v>#REF!</v>
      </c>
      <c r="GKD28" s="170" t="s">
        <v>148</v>
      </c>
      <c r="GKE28" s="170">
        <v>12376</v>
      </c>
      <c r="GKF28" s="170" t="s">
        <v>149</v>
      </c>
      <c r="GKG28" s="170" t="s">
        <v>150</v>
      </c>
      <c r="GKH28" s="170">
        <v>5</v>
      </c>
      <c r="GKI28" s="170">
        <v>12.97</v>
      </c>
      <c r="GKJ28" s="170" t="e">
        <f>ROUNDDOWN(GKI28*(#REF!+1),2)</f>
        <v>#REF!</v>
      </c>
      <c r="GKK28" s="170" t="e">
        <f>GKH28*GKJ28</f>
        <v>#REF!</v>
      </c>
      <c r="GKL28" s="170" t="s">
        <v>148</v>
      </c>
      <c r="GKM28" s="170">
        <v>12376</v>
      </c>
      <c r="GKN28" s="170" t="s">
        <v>149</v>
      </c>
      <c r="GKO28" s="170" t="s">
        <v>150</v>
      </c>
      <c r="GKP28" s="170">
        <v>5</v>
      </c>
      <c r="GKQ28" s="170">
        <v>12.97</v>
      </c>
      <c r="GKR28" s="170" t="e">
        <f>ROUNDDOWN(GKQ28*(#REF!+1),2)</f>
        <v>#REF!</v>
      </c>
      <c r="GKS28" s="170" t="e">
        <f>GKP28*GKR28</f>
        <v>#REF!</v>
      </c>
      <c r="GKT28" s="170" t="s">
        <v>148</v>
      </c>
      <c r="GKU28" s="170">
        <v>12376</v>
      </c>
      <c r="GKV28" s="170" t="s">
        <v>149</v>
      </c>
      <c r="GKW28" s="170" t="s">
        <v>150</v>
      </c>
      <c r="GKX28" s="170">
        <v>5</v>
      </c>
      <c r="GKY28" s="170">
        <v>12.97</v>
      </c>
      <c r="GKZ28" s="170" t="e">
        <f>ROUNDDOWN(GKY28*(#REF!+1),2)</f>
        <v>#REF!</v>
      </c>
      <c r="GLA28" s="170" t="e">
        <f>GKX28*GKZ28</f>
        <v>#REF!</v>
      </c>
      <c r="GLB28" s="170" t="s">
        <v>148</v>
      </c>
      <c r="GLC28" s="170">
        <v>12376</v>
      </c>
      <c r="GLD28" s="170" t="s">
        <v>149</v>
      </c>
      <c r="GLE28" s="170" t="s">
        <v>150</v>
      </c>
      <c r="GLF28" s="170">
        <v>5</v>
      </c>
      <c r="GLG28" s="170">
        <v>12.97</v>
      </c>
      <c r="GLH28" s="170" t="e">
        <f>ROUNDDOWN(GLG28*(#REF!+1),2)</f>
        <v>#REF!</v>
      </c>
      <c r="GLI28" s="170" t="e">
        <f>GLF28*GLH28</f>
        <v>#REF!</v>
      </c>
      <c r="GLJ28" s="170" t="s">
        <v>148</v>
      </c>
      <c r="GLK28" s="170">
        <v>12376</v>
      </c>
      <c r="GLL28" s="170" t="s">
        <v>149</v>
      </c>
      <c r="GLM28" s="170" t="s">
        <v>150</v>
      </c>
      <c r="GLN28" s="170">
        <v>5</v>
      </c>
      <c r="GLO28" s="170">
        <v>12.97</v>
      </c>
      <c r="GLP28" s="170" t="e">
        <f>ROUNDDOWN(GLO28*(#REF!+1),2)</f>
        <v>#REF!</v>
      </c>
      <c r="GLQ28" s="170" t="e">
        <f>GLN28*GLP28</f>
        <v>#REF!</v>
      </c>
      <c r="GLR28" s="170" t="s">
        <v>148</v>
      </c>
      <c r="GLS28" s="170">
        <v>12376</v>
      </c>
      <c r="GLT28" s="170" t="s">
        <v>149</v>
      </c>
      <c r="GLU28" s="170" t="s">
        <v>150</v>
      </c>
      <c r="GLV28" s="170">
        <v>5</v>
      </c>
      <c r="GLW28" s="170">
        <v>12.97</v>
      </c>
      <c r="GLX28" s="170" t="e">
        <f>ROUNDDOWN(GLW28*(#REF!+1),2)</f>
        <v>#REF!</v>
      </c>
      <c r="GLY28" s="170" t="e">
        <f>GLV28*GLX28</f>
        <v>#REF!</v>
      </c>
      <c r="GLZ28" s="170" t="s">
        <v>148</v>
      </c>
      <c r="GMA28" s="170">
        <v>12376</v>
      </c>
      <c r="GMB28" s="170" t="s">
        <v>149</v>
      </c>
      <c r="GMC28" s="170" t="s">
        <v>150</v>
      </c>
      <c r="GMD28" s="170">
        <v>5</v>
      </c>
      <c r="GME28" s="170">
        <v>12.97</v>
      </c>
      <c r="GMF28" s="170" t="e">
        <f>ROUNDDOWN(GME28*(#REF!+1),2)</f>
        <v>#REF!</v>
      </c>
      <c r="GMG28" s="170" t="e">
        <f>GMD28*GMF28</f>
        <v>#REF!</v>
      </c>
      <c r="GMH28" s="170" t="s">
        <v>148</v>
      </c>
      <c r="GMI28" s="170">
        <v>12376</v>
      </c>
      <c r="GMJ28" s="170" t="s">
        <v>149</v>
      </c>
      <c r="GMK28" s="170" t="s">
        <v>150</v>
      </c>
      <c r="GML28" s="170">
        <v>5</v>
      </c>
      <c r="GMM28" s="170">
        <v>12.97</v>
      </c>
      <c r="GMN28" s="170" t="e">
        <f>ROUNDDOWN(GMM28*(#REF!+1),2)</f>
        <v>#REF!</v>
      </c>
      <c r="GMO28" s="170" t="e">
        <f>GML28*GMN28</f>
        <v>#REF!</v>
      </c>
      <c r="GMP28" s="170" t="s">
        <v>148</v>
      </c>
      <c r="GMQ28" s="170">
        <v>12376</v>
      </c>
      <c r="GMR28" s="170" t="s">
        <v>149</v>
      </c>
      <c r="GMS28" s="170" t="s">
        <v>150</v>
      </c>
      <c r="GMT28" s="170">
        <v>5</v>
      </c>
      <c r="GMU28" s="170">
        <v>12.97</v>
      </c>
      <c r="GMV28" s="170" t="e">
        <f>ROUNDDOWN(GMU28*(#REF!+1),2)</f>
        <v>#REF!</v>
      </c>
      <c r="GMW28" s="170" t="e">
        <f>GMT28*GMV28</f>
        <v>#REF!</v>
      </c>
      <c r="GMX28" s="170" t="s">
        <v>148</v>
      </c>
      <c r="GMY28" s="170">
        <v>12376</v>
      </c>
      <c r="GMZ28" s="170" t="s">
        <v>149</v>
      </c>
      <c r="GNA28" s="170" t="s">
        <v>150</v>
      </c>
      <c r="GNB28" s="170">
        <v>5</v>
      </c>
      <c r="GNC28" s="170">
        <v>12.97</v>
      </c>
      <c r="GND28" s="170" t="e">
        <f>ROUNDDOWN(GNC28*(#REF!+1),2)</f>
        <v>#REF!</v>
      </c>
      <c r="GNE28" s="170" t="e">
        <f>GNB28*GND28</f>
        <v>#REF!</v>
      </c>
      <c r="GNF28" s="170" t="s">
        <v>148</v>
      </c>
      <c r="GNG28" s="170">
        <v>12376</v>
      </c>
      <c r="GNH28" s="170" t="s">
        <v>149</v>
      </c>
      <c r="GNI28" s="170" t="s">
        <v>150</v>
      </c>
      <c r="GNJ28" s="170">
        <v>5</v>
      </c>
      <c r="GNK28" s="170">
        <v>12.97</v>
      </c>
      <c r="GNL28" s="170" t="e">
        <f>ROUNDDOWN(GNK28*(#REF!+1),2)</f>
        <v>#REF!</v>
      </c>
      <c r="GNM28" s="170" t="e">
        <f>GNJ28*GNL28</f>
        <v>#REF!</v>
      </c>
      <c r="GNN28" s="170" t="s">
        <v>148</v>
      </c>
      <c r="GNO28" s="170">
        <v>12376</v>
      </c>
      <c r="GNP28" s="170" t="s">
        <v>149</v>
      </c>
      <c r="GNQ28" s="170" t="s">
        <v>150</v>
      </c>
      <c r="GNR28" s="170">
        <v>5</v>
      </c>
      <c r="GNS28" s="170">
        <v>12.97</v>
      </c>
      <c r="GNT28" s="170" t="e">
        <f>ROUNDDOWN(GNS28*(#REF!+1),2)</f>
        <v>#REF!</v>
      </c>
      <c r="GNU28" s="170" t="e">
        <f>GNR28*GNT28</f>
        <v>#REF!</v>
      </c>
      <c r="GNV28" s="170" t="s">
        <v>148</v>
      </c>
      <c r="GNW28" s="170">
        <v>12376</v>
      </c>
      <c r="GNX28" s="170" t="s">
        <v>149</v>
      </c>
      <c r="GNY28" s="170" t="s">
        <v>150</v>
      </c>
      <c r="GNZ28" s="170">
        <v>5</v>
      </c>
      <c r="GOA28" s="170">
        <v>12.97</v>
      </c>
      <c r="GOB28" s="170" t="e">
        <f>ROUNDDOWN(GOA28*(#REF!+1),2)</f>
        <v>#REF!</v>
      </c>
      <c r="GOC28" s="170" t="e">
        <f>GNZ28*GOB28</f>
        <v>#REF!</v>
      </c>
      <c r="GOD28" s="170" t="s">
        <v>148</v>
      </c>
      <c r="GOE28" s="170">
        <v>12376</v>
      </c>
      <c r="GOF28" s="170" t="s">
        <v>149</v>
      </c>
      <c r="GOG28" s="170" t="s">
        <v>150</v>
      </c>
      <c r="GOH28" s="170">
        <v>5</v>
      </c>
      <c r="GOI28" s="170">
        <v>12.97</v>
      </c>
      <c r="GOJ28" s="170" t="e">
        <f>ROUNDDOWN(GOI28*(#REF!+1),2)</f>
        <v>#REF!</v>
      </c>
      <c r="GOK28" s="170" t="e">
        <f>GOH28*GOJ28</f>
        <v>#REF!</v>
      </c>
      <c r="GOL28" s="170" t="s">
        <v>148</v>
      </c>
      <c r="GOM28" s="170">
        <v>12376</v>
      </c>
      <c r="GON28" s="170" t="s">
        <v>149</v>
      </c>
      <c r="GOO28" s="170" t="s">
        <v>150</v>
      </c>
      <c r="GOP28" s="170">
        <v>5</v>
      </c>
      <c r="GOQ28" s="170">
        <v>12.97</v>
      </c>
      <c r="GOR28" s="170" t="e">
        <f>ROUNDDOWN(GOQ28*(#REF!+1),2)</f>
        <v>#REF!</v>
      </c>
      <c r="GOS28" s="170" t="e">
        <f>GOP28*GOR28</f>
        <v>#REF!</v>
      </c>
      <c r="GOT28" s="170" t="s">
        <v>148</v>
      </c>
      <c r="GOU28" s="170">
        <v>12376</v>
      </c>
      <c r="GOV28" s="170" t="s">
        <v>149</v>
      </c>
      <c r="GOW28" s="170" t="s">
        <v>150</v>
      </c>
      <c r="GOX28" s="170">
        <v>5</v>
      </c>
      <c r="GOY28" s="170">
        <v>12.97</v>
      </c>
      <c r="GOZ28" s="170" t="e">
        <f>ROUNDDOWN(GOY28*(#REF!+1),2)</f>
        <v>#REF!</v>
      </c>
      <c r="GPA28" s="170" t="e">
        <f>GOX28*GOZ28</f>
        <v>#REF!</v>
      </c>
      <c r="GPB28" s="170" t="s">
        <v>148</v>
      </c>
      <c r="GPC28" s="170">
        <v>12376</v>
      </c>
      <c r="GPD28" s="170" t="s">
        <v>149</v>
      </c>
      <c r="GPE28" s="170" t="s">
        <v>150</v>
      </c>
      <c r="GPF28" s="170">
        <v>5</v>
      </c>
      <c r="GPG28" s="170">
        <v>12.97</v>
      </c>
      <c r="GPH28" s="170" t="e">
        <f>ROUNDDOWN(GPG28*(#REF!+1),2)</f>
        <v>#REF!</v>
      </c>
      <c r="GPI28" s="170" t="e">
        <f>GPF28*GPH28</f>
        <v>#REF!</v>
      </c>
      <c r="GPJ28" s="170" t="s">
        <v>148</v>
      </c>
      <c r="GPK28" s="170">
        <v>12376</v>
      </c>
      <c r="GPL28" s="170" t="s">
        <v>149</v>
      </c>
      <c r="GPM28" s="170" t="s">
        <v>150</v>
      </c>
      <c r="GPN28" s="170">
        <v>5</v>
      </c>
      <c r="GPO28" s="170">
        <v>12.97</v>
      </c>
      <c r="GPP28" s="170" t="e">
        <f>ROUNDDOWN(GPO28*(#REF!+1),2)</f>
        <v>#REF!</v>
      </c>
      <c r="GPQ28" s="170" t="e">
        <f>GPN28*GPP28</f>
        <v>#REF!</v>
      </c>
      <c r="GPR28" s="170" t="s">
        <v>148</v>
      </c>
      <c r="GPS28" s="170">
        <v>12376</v>
      </c>
      <c r="GPT28" s="170" t="s">
        <v>149</v>
      </c>
      <c r="GPU28" s="170" t="s">
        <v>150</v>
      </c>
      <c r="GPV28" s="170">
        <v>5</v>
      </c>
      <c r="GPW28" s="170">
        <v>12.97</v>
      </c>
      <c r="GPX28" s="170" t="e">
        <f>ROUNDDOWN(GPW28*(#REF!+1),2)</f>
        <v>#REF!</v>
      </c>
      <c r="GPY28" s="170" t="e">
        <f>GPV28*GPX28</f>
        <v>#REF!</v>
      </c>
      <c r="GPZ28" s="170" t="s">
        <v>148</v>
      </c>
      <c r="GQA28" s="170">
        <v>12376</v>
      </c>
      <c r="GQB28" s="170" t="s">
        <v>149</v>
      </c>
      <c r="GQC28" s="170" t="s">
        <v>150</v>
      </c>
      <c r="GQD28" s="170">
        <v>5</v>
      </c>
      <c r="GQE28" s="170">
        <v>12.97</v>
      </c>
      <c r="GQF28" s="170" t="e">
        <f>ROUNDDOWN(GQE28*(#REF!+1),2)</f>
        <v>#REF!</v>
      </c>
      <c r="GQG28" s="170" t="e">
        <f>GQD28*GQF28</f>
        <v>#REF!</v>
      </c>
      <c r="GQH28" s="170" t="s">
        <v>148</v>
      </c>
      <c r="GQI28" s="170">
        <v>12376</v>
      </c>
      <c r="GQJ28" s="170" t="s">
        <v>149</v>
      </c>
      <c r="GQK28" s="170" t="s">
        <v>150</v>
      </c>
      <c r="GQL28" s="170">
        <v>5</v>
      </c>
      <c r="GQM28" s="170">
        <v>12.97</v>
      </c>
      <c r="GQN28" s="170" t="e">
        <f>ROUNDDOWN(GQM28*(#REF!+1),2)</f>
        <v>#REF!</v>
      </c>
      <c r="GQO28" s="170" t="e">
        <f>GQL28*GQN28</f>
        <v>#REF!</v>
      </c>
      <c r="GQP28" s="170" t="s">
        <v>148</v>
      </c>
      <c r="GQQ28" s="170">
        <v>12376</v>
      </c>
      <c r="GQR28" s="170" t="s">
        <v>149</v>
      </c>
      <c r="GQS28" s="170" t="s">
        <v>150</v>
      </c>
      <c r="GQT28" s="170">
        <v>5</v>
      </c>
      <c r="GQU28" s="170">
        <v>12.97</v>
      </c>
      <c r="GQV28" s="170" t="e">
        <f>ROUNDDOWN(GQU28*(#REF!+1),2)</f>
        <v>#REF!</v>
      </c>
      <c r="GQW28" s="170" t="e">
        <f>GQT28*GQV28</f>
        <v>#REF!</v>
      </c>
      <c r="GQX28" s="170" t="s">
        <v>148</v>
      </c>
      <c r="GQY28" s="170">
        <v>12376</v>
      </c>
      <c r="GQZ28" s="170" t="s">
        <v>149</v>
      </c>
      <c r="GRA28" s="170" t="s">
        <v>150</v>
      </c>
      <c r="GRB28" s="170">
        <v>5</v>
      </c>
      <c r="GRC28" s="170">
        <v>12.97</v>
      </c>
      <c r="GRD28" s="170" t="e">
        <f>ROUNDDOWN(GRC28*(#REF!+1),2)</f>
        <v>#REF!</v>
      </c>
      <c r="GRE28" s="170" t="e">
        <f>GRB28*GRD28</f>
        <v>#REF!</v>
      </c>
      <c r="GRF28" s="170" t="s">
        <v>148</v>
      </c>
      <c r="GRG28" s="170">
        <v>12376</v>
      </c>
      <c r="GRH28" s="170" t="s">
        <v>149</v>
      </c>
      <c r="GRI28" s="170" t="s">
        <v>150</v>
      </c>
      <c r="GRJ28" s="170">
        <v>5</v>
      </c>
      <c r="GRK28" s="170">
        <v>12.97</v>
      </c>
      <c r="GRL28" s="170" t="e">
        <f>ROUNDDOWN(GRK28*(#REF!+1),2)</f>
        <v>#REF!</v>
      </c>
      <c r="GRM28" s="170" t="e">
        <f>GRJ28*GRL28</f>
        <v>#REF!</v>
      </c>
      <c r="GRN28" s="170" t="s">
        <v>148</v>
      </c>
      <c r="GRO28" s="170">
        <v>12376</v>
      </c>
      <c r="GRP28" s="170" t="s">
        <v>149</v>
      </c>
      <c r="GRQ28" s="170" t="s">
        <v>150</v>
      </c>
      <c r="GRR28" s="170">
        <v>5</v>
      </c>
      <c r="GRS28" s="170">
        <v>12.97</v>
      </c>
      <c r="GRT28" s="170" t="e">
        <f>ROUNDDOWN(GRS28*(#REF!+1),2)</f>
        <v>#REF!</v>
      </c>
      <c r="GRU28" s="170" t="e">
        <f>GRR28*GRT28</f>
        <v>#REF!</v>
      </c>
      <c r="GRV28" s="170" t="s">
        <v>148</v>
      </c>
      <c r="GRW28" s="170">
        <v>12376</v>
      </c>
      <c r="GRX28" s="170" t="s">
        <v>149</v>
      </c>
      <c r="GRY28" s="170" t="s">
        <v>150</v>
      </c>
      <c r="GRZ28" s="170">
        <v>5</v>
      </c>
      <c r="GSA28" s="170">
        <v>12.97</v>
      </c>
      <c r="GSB28" s="170" t="e">
        <f>ROUNDDOWN(GSA28*(#REF!+1),2)</f>
        <v>#REF!</v>
      </c>
      <c r="GSC28" s="170" t="e">
        <f>GRZ28*GSB28</f>
        <v>#REF!</v>
      </c>
      <c r="GSD28" s="170" t="s">
        <v>148</v>
      </c>
      <c r="GSE28" s="170">
        <v>12376</v>
      </c>
      <c r="GSF28" s="170" t="s">
        <v>149</v>
      </c>
      <c r="GSG28" s="170" t="s">
        <v>150</v>
      </c>
      <c r="GSH28" s="170">
        <v>5</v>
      </c>
      <c r="GSI28" s="170">
        <v>12.97</v>
      </c>
      <c r="GSJ28" s="170" t="e">
        <f>ROUNDDOWN(GSI28*(#REF!+1),2)</f>
        <v>#REF!</v>
      </c>
      <c r="GSK28" s="170" t="e">
        <f>GSH28*GSJ28</f>
        <v>#REF!</v>
      </c>
      <c r="GSL28" s="170" t="s">
        <v>148</v>
      </c>
      <c r="GSM28" s="170">
        <v>12376</v>
      </c>
      <c r="GSN28" s="170" t="s">
        <v>149</v>
      </c>
      <c r="GSO28" s="170" t="s">
        <v>150</v>
      </c>
      <c r="GSP28" s="170">
        <v>5</v>
      </c>
      <c r="GSQ28" s="170">
        <v>12.97</v>
      </c>
      <c r="GSR28" s="170" t="e">
        <f>ROUNDDOWN(GSQ28*(#REF!+1),2)</f>
        <v>#REF!</v>
      </c>
      <c r="GSS28" s="170" t="e">
        <f>GSP28*GSR28</f>
        <v>#REF!</v>
      </c>
      <c r="GST28" s="170" t="s">
        <v>148</v>
      </c>
      <c r="GSU28" s="170">
        <v>12376</v>
      </c>
      <c r="GSV28" s="170" t="s">
        <v>149</v>
      </c>
      <c r="GSW28" s="170" t="s">
        <v>150</v>
      </c>
      <c r="GSX28" s="170">
        <v>5</v>
      </c>
      <c r="GSY28" s="170">
        <v>12.97</v>
      </c>
      <c r="GSZ28" s="170" t="e">
        <f>ROUNDDOWN(GSY28*(#REF!+1),2)</f>
        <v>#REF!</v>
      </c>
      <c r="GTA28" s="170" t="e">
        <f>GSX28*GSZ28</f>
        <v>#REF!</v>
      </c>
      <c r="GTB28" s="170" t="s">
        <v>148</v>
      </c>
      <c r="GTC28" s="170">
        <v>12376</v>
      </c>
      <c r="GTD28" s="170" t="s">
        <v>149</v>
      </c>
      <c r="GTE28" s="170" t="s">
        <v>150</v>
      </c>
      <c r="GTF28" s="170">
        <v>5</v>
      </c>
      <c r="GTG28" s="170">
        <v>12.97</v>
      </c>
      <c r="GTH28" s="170" t="e">
        <f>ROUNDDOWN(GTG28*(#REF!+1),2)</f>
        <v>#REF!</v>
      </c>
      <c r="GTI28" s="170" t="e">
        <f>GTF28*GTH28</f>
        <v>#REF!</v>
      </c>
      <c r="GTJ28" s="170" t="s">
        <v>148</v>
      </c>
      <c r="GTK28" s="170">
        <v>12376</v>
      </c>
      <c r="GTL28" s="170" t="s">
        <v>149</v>
      </c>
      <c r="GTM28" s="170" t="s">
        <v>150</v>
      </c>
      <c r="GTN28" s="170">
        <v>5</v>
      </c>
      <c r="GTO28" s="170">
        <v>12.97</v>
      </c>
      <c r="GTP28" s="170" t="e">
        <f>ROUNDDOWN(GTO28*(#REF!+1),2)</f>
        <v>#REF!</v>
      </c>
      <c r="GTQ28" s="170" t="e">
        <f>GTN28*GTP28</f>
        <v>#REF!</v>
      </c>
      <c r="GTR28" s="170" t="s">
        <v>148</v>
      </c>
      <c r="GTS28" s="170">
        <v>12376</v>
      </c>
      <c r="GTT28" s="170" t="s">
        <v>149</v>
      </c>
      <c r="GTU28" s="170" t="s">
        <v>150</v>
      </c>
      <c r="GTV28" s="170">
        <v>5</v>
      </c>
      <c r="GTW28" s="170">
        <v>12.97</v>
      </c>
      <c r="GTX28" s="170" t="e">
        <f>ROUNDDOWN(GTW28*(#REF!+1),2)</f>
        <v>#REF!</v>
      </c>
      <c r="GTY28" s="170" t="e">
        <f>GTV28*GTX28</f>
        <v>#REF!</v>
      </c>
      <c r="GTZ28" s="170" t="s">
        <v>148</v>
      </c>
      <c r="GUA28" s="170">
        <v>12376</v>
      </c>
      <c r="GUB28" s="170" t="s">
        <v>149</v>
      </c>
      <c r="GUC28" s="170" t="s">
        <v>150</v>
      </c>
      <c r="GUD28" s="170">
        <v>5</v>
      </c>
      <c r="GUE28" s="170">
        <v>12.97</v>
      </c>
      <c r="GUF28" s="170" t="e">
        <f>ROUNDDOWN(GUE28*(#REF!+1),2)</f>
        <v>#REF!</v>
      </c>
      <c r="GUG28" s="170" t="e">
        <f>GUD28*GUF28</f>
        <v>#REF!</v>
      </c>
      <c r="GUH28" s="170" t="s">
        <v>148</v>
      </c>
      <c r="GUI28" s="170">
        <v>12376</v>
      </c>
      <c r="GUJ28" s="170" t="s">
        <v>149</v>
      </c>
      <c r="GUK28" s="170" t="s">
        <v>150</v>
      </c>
      <c r="GUL28" s="170">
        <v>5</v>
      </c>
      <c r="GUM28" s="170">
        <v>12.97</v>
      </c>
      <c r="GUN28" s="170" t="e">
        <f>ROUNDDOWN(GUM28*(#REF!+1),2)</f>
        <v>#REF!</v>
      </c>
      <c r="GUO28" s="170" t="e">
        <f>GUL28*GUN28</f>
        <v>#REF!</v>
      </c>
      <c r="GUP28" s="170" t="s">
        <v>148</v>
      </c>
      <c r="GUQ28" s="170">
        <v>12376</v>
      </c>
      <c r="GUR28" s="170" t="s">
        <v>149</v>
      </c>
      <c r="GUS28" s="170" t="s">
        <v>150</v>
      </c>
      <c r="GUT28" s="170">
        <v>5</v>
      </c>
      <c r="GUU28" s="170">
        <v>12.97</v>
      </c>
      <c r="GUV28" s="170" t="e">
        <f>ROUNDDOWN(GUU28*(#REF!+1),2)</f>
        <v>#REF!</v>
      </c>
      <c r="GUW28" s="170" t="e">
        <f>GUT28*GUV28</f>
        <v>#REF!</v>
      </c>
      <c r="GUX28" s="170" t="s">
        <v>148</v>
      </c>
      <c r="GUY28" s="170">
        <v>12376</v>
      </c>
      <c r="GUZ28" s="170" t="s">
        <v>149</v>
      </c>
      <c r="GVA28" s="170" t="s">
        <v>150</v>
      </c>
      <c r="GVB28" s="170">
        <v>5</v>
      </c>
      <c r="GVC28" s="170">
        <v>12.97</v>
      </c>
      <c r="GVD28" s="170" t="e">
        <f>ROUNDDOWN(GVC28*(#REF!+1),2)</f>
        <v>#REF!</v>
      </c>
      <c r="GVE28" s="170" t="e">
        <f>GVB28*GVD28</f>
        <v>#REF!</v>
      </c>
      <c r="GVF28" s="170" t="s">
        <v>148</v>
      </c>
      <c r="GVG28" s="170">
        <v>12376</v>
      </c>
      <c r="GVH28" s="170" t="s">
        <v>149</v>
      </c>
      <c r="GVI28" s="170" t="s">
        <v>150</v>
      </c>
      <c r="GVJ28" s="170">
        <v>5</v>
      </c>
      <c r="GVK28" s="170">
        <v>12.97</v>
      </c>
      <c r="GVL28" s="170" t="e">
        <f>ROUNDDOWN(GVK28*(#REF!+1),2)</f>
        <v>#REF!</v>
      </c>
      <c r="GVM28" s="170" t="e">
        <f>GVJ28*GVL28</f>
        <v>#REF!</v>
      </c>
      <c r="GVN28" s="170" t="s">
        <v>148</v>
      </c>
      <c r="GVO28" s="170">
        <v>12376</v>
      </c>
      <c r="GVP28" s="170" t="s">
        <v>149</v>
      </c>
      <c r="GVQ28" s="170" t="s">
        <v>150</v>
      </c>
      <c r="GVR28" s="170">
        <v>5</v>
      </c>
      <c r="GVS28" s="170">
        <v>12.97</v>
      </c>
      <c r="GVT28" s="170" t="e">
        <f>ROUNDDOWN(GVS28*(#REF!+1),2)</f>
        <v>#REF!</v>
      </c>
      <c r="GVU28" s="170" t="e">
        <f>GVR28*GVT28</f>
        <v>#REF!</v>
      </c>
      <c r="GVV28" s="170" t="s">
        <v>148</v>
      </c>
      <c r="GVW28" s="170">
        <v>12376</v>
      </c>
      <c r="GVX28" s="170" t="s">
        <v>149</v>
      </c>
      <c r="GVY28" s="170" t="s">
        <v>150</v>
      </c>
      <c r="GVZ28" s="170">
        <v>5</v>
      </c>
      <c r="GWA28" s="170">
        <v>12.97</v>
      </c>
      <c r="GWB28" s="170" t="e">
        <f>ROUNDDOWN(GWA28*(#REF!+1),2)</f>
        <v>#REF!</v>
      </c>
      <c r="GWC28" s="170" t="e">
        <f>GVZ28*GWB28</f>
        <v>#REF!</v>
      </c>
      <c r="GWD28" s="170" t="s">
        <v>148</v>
      </c>
      <c r="GWE28" s="170">
        <v>12376</v>
      </c>
      <c r="GWF28" s="170" t="s">
        <v>149</v>
      </c>
      <c r="GWG28" s="170" t="s">
        <v>150</v>
      </c>
      <c r="GWH28" s="170">
        <v>5</v>
      </c>
      <c r="GWI28" s="170">
        <v>12.97</v>
      </c>
      <c r="GWJ28" s="170" t="e">
        <f>ROUNDDOWN(GWI28*(#REF!+1),2)</f>
        <v>#REF!</v>
      </c>
      <c r="GWK28" s="170" t="e">
        <f>GWH28*GWJ28</f>
        <v>#REF!</v>
      </c>
      <c r="GWL28" s="170" t="s">
        <v>148</v>
      </c>
      <c r="GWM28" s="170">
        <v>12376</v>
      </c>
      <c r="GWN28" s="170" t="s">
        <v>149</v>
      </c>
      <c r="GWO28" s="170" t="s">
        <v>150</v>
      </c>
      <c r="GWP28" s="170">
        <v>5</v>
      </c>
      <c r="GWQ28" s="170">
        <v>12.97</v>
      </c>
      <c r="GWR28" s="170" t="e">
        <f>ROUNDDOWN(GWQ28*(#REF!+1),2)</f>
        <v>#REF!</v>
      </c>
      <c r="GWS28" s="170" t="e">
        <f>GWP28*GWR28</f>
        <v>#REF!</v>
      </c>
      <c r="GWT28" s="170" t="s">
        <v>148</v>
      </c>
      <c r="GWU28" s="170">
        <v>12376</v>
      </c>
      <c r="GWV28" s="170" t="s">
        <v>149</v>
      </c>
      <c r="GWW28" s="170" t="s">
        <v>150</v>
      </c>
      <c r="GWX28" s="170">
        <v>5</v>
      </c>
      <c r="GWY28" s="170">
        <v>12.97</v>
      </c>
      <c r="GWZ28" s="170" t="e">
        <f>ROUNDDOWN(GWY28*(#REF!+1),2)</f>
        <v>#REF!</v>
      </c>
      <c r="GXA28" s="170" t="e">
        <f>GWX28*GWZ28</f>
        <v>#REF!</v>
      </c>
      <c r="GXB28" s="170" t="s">
        <v>148</v>
      </c>
      <c r="GXC28" s="170">
        <v>12376</v>
      </c>
      <c r="GXD28" s="170" t="s">
        <v>149</v>
      </c>
      <c r="GXE28" s="170" t="s">
        <v>150</v>
      </c>
      <c r="GXF28" s="170">
        <v>5</v>
      </c>
      <c r="GXG28" s="170">
        <v>12.97</v>
      </c>
      <c r="GXH28" s="170" t="e">
        <f>ROUNDDOWN(GXG28*(#REF!+1),2)</f>
        <v>#REF!</v>
      </c>
      <c r="GXI28" s="170" t="e">
        <f>GXF28*GXH28</f>
        <v>#REF!</v>
      </c>
      <c r="GXJ28" s="170" t="s">
        <v>148</v>
      </c>
      <c r="GXK28" s="170">
        <v>12376</v>
      </c>
      <c r="GXL28" s="170" t="s">
        <v>149</v>
      </c>
      <c r="GXM28" s="170" t="s">
        <v>150</v>
      </c>
      <c r="GXN28" s="170">
        <v>5</v>
      </c>
      <c r="GXO28" s="170">
        <v>12.97</v>
      </c>
      <c r="GXP28" s="170" t="e">
        <f>ROUNDDOWN(GXO28*(#REF!+1),2)</f>
        <v>#REF!</v>
      </c>
      <c r="GXQ28" s="170" t="e">
        <f>GXN28*GXP28</f>
        <v>#REF!</v>
      </c>
      <c r="GXR28" s="170" t="s">
        <v>148</v>
      </c>
      <c r="GXS28" s="170">
        <v>12376</v>
      </c>
      <c r="GXT28" s="170" t="s">
        <v>149</v>
      </c>
      <c r="GXU28" s="170" t="s">
        <v>150</v>
      </c>
      <c r="GXV28" s="170">
        <v>5</v>
      </c>
      <c r="GXW28" s="170">
        <v>12.97</v>
      </c>
      <c r="GXX28" s="170" t="e">
        <f>ROUNDDOWN(GXW28*(#REF!+1),2)</f>
        <v>#REF!</v>
      </c>
      <c r="GXY28" s="170" t="e">
        <f>GXV28*GXX28</f>
        <v>#REF!</v>
      </c>
      <c r="GXZ28" s="170" t="s">
        <v>148</v>
      </c>
      <c r="GYA28" s="170">
        <v>12376</v>
      </c>
      <c r="GYB28" s="170" t="s">
        <v>149</v>
      </c>
      <c r="GYC28" s="170" t="s">
        <v>150</v>
      </c>
      <c r="GYD28" s="170">
        <v>5</v>
      </c>
      <c r="GYE28" s="170">
        <v>12.97</v>
      </c>
      <c r="GYF28" s="170" t="e">
        <f>ROUNDDOWN(GYE28*(#REF!+1),2)</f>
        <v>#REF!</v>
      </c>
      <c r="GYG28" s="170" t="e">
        <f>GYD28*GYF28</f>
        <v>#REF!</v>
      </c>
      <c r="GYH28" s="170" t="s">
        <v>148</v>
      </c>
      <c r="GYI28" s="170">
        <v>12376</v>
      </c>
      <c r="GYJ28" s="170" t="s">
        <v>149</v>
      </c>
      <c r="GYK28" s="170" t="s">
        <v>150</v>
      </c>
      <c r="GYL28" s="170">
        <v>5</v>
      </c>
      <c r="GYM28" s="170">
        <v>12.97</v>
      </c>
      <c r="GYN28" s="170" t="e">
        <f>ROUNDDOWN(GYM28*(#REF!+1),2)</f>
        <v>#REF!</v>
      </c>
      <c r="GYO28" s="170" t="e">
        <f>GYL28*GYN28</f>
        <v>#REF!</v>
      </c>
      <c r="GYP28" s="170" t="s">
        <v>148</v>
      </c>
      <c r="GYQ28" s="170">
        <v>12376</v>
      </c>
      <c r="GYR28" s="170" t="s">
        <v>149</v>
      </c>
      <c r="GYS28" s="170" t="s">
        <v>150</v>
      </c>
      <c r="GYT28" s="170">
        <v>5</v>
      </c>
      <c r="GYU28" s="170">
        <v>12.97</v>
      </c>
      <c r="GYV28" s="170" t="e">
        <f>ROUNDDOWN(GYU28*(#REF!+1),2)</f>
        <v>#REF!</v>
      </c>
      <c r="GYW28" s="170" t="e">
        <f>GYT28*GYV28</f>
        <v>#REF!</v>
      </c>
      <c r="GYX28" s="170" t="s">
        <v>148</v>
      </c>
      <c r="GYY28" s="170">
        <v>12376</v>
      </c>
      <c r="GYZ28" s="170" t="s">
        <v>149</v>
      </c>
      <c r="GZA28" s="170" t="s">
        <v>150</v>
      </c>
      <c r="GZB28" s="170">
        <v>5</v>
      </c>
      <c r="GZC28" s="170">
        <v>12.97</v>
      </c>
      <c r="GZD28" s="170" t="e">
        <f>ROUNDDOWN(GZC28*(#REF!+1),2)</f>
        <v>#REF!</v>
      </c>
      <c r="GZE28" s="170" t="e">
        <f>GZB28*GZD28</f>
        <v>#REF!</v>
      </c>
      <c r="GZF28" s="170" t="s">
        <v>148</v>
      </c>
      <c r="GZG28" s="170">
        <v>12376</v>
      </c>
      <c r="GZH28" s="170" t="s">
        <v>149</v>
      </c>
      <c r="GZI28" s="170" t="s">
        <v>150</v>
      </c>
      <c r="GZJ28" s="170">
        <v>5</v>
      </c>
      <c r="GZK28" s="170">
        <v>12.97</v>
      </c>
      <c r="GZL28" s="170" t="e">
        <f>ROUNDDOWN(GZK28*(#REF!+1),2)</f>
        <v>#REF!</v>
      </c>
      <c r="GZM28" s="170" t="e">
        <f>GZJ28*GZL28</f>
        <v>#REF!</v>
      </c>
      <c r="GZN28" s="170" t="s">
        <v>148</v>
      </c>
      <c r="GZO28" s="170">
        <v>12376</v>
      </c>
      <c r="GZP28" s="170" t="s">
        <v>149</v>
      </c>
      <c r="GZQ28" s="170" t="s">
        <v>150</v>
      </c>
      <c r="GZR28" s="170">
        <v>5</v>
      </c>
      <c r="GZS28" s="170">
        <v>12.97</v>
      </c>
      <c r="GZT28" s="170" t="e">
        <f>ROUNDDOWN(GZS28*(#REF!+1),2)</f>
        <v>#REF!</v>
      </c>
      <c r="GZU28" s="170" t="e">
        <f>GZR28*GZT28</f>
        <v>#REF!</v>
      </c>
      <c r="GZV28" s="170" t="s">
        <v>148</v>
      </c>
      <c r="GZW28" s="170">
        <v>12376</v>
      </c>
      <c r="GZX28" s="170" t="s">
        <v>149</v>
      </c>
      <c r="GZY28" s="170" t="s">
        <v>150</v>
      </c>
      <c r="GZZ28" s="170">
        <v>5</v>
      </c>
      <c r="HAA28" s="170">
        <v>12.97</v>
      </c>
      <c r="HAB28" s="170" t="e">
        <f>ROUNDDOWN(HAA28*(#REF!+1),2)</f>
        <v>#REF!</v>
      </c>
      <c r="HAC28" s="170" t="e">
        <f>GZZ28*HAB28</f>
        <v>#REF!</v>
      </c>
      <c r="HAD28" s="170" t="s">
        <v>148</v>
      </c>
      <c r="HAE28" s="170">
        <v>12376</v>
      </c>
      <c r="HAF28" s="170" t="s">
        <v>149</v>
      </c>
      <c r="HAG28" s="170" t="s">
        <v>150</v>
      </c>
      <c r="HAH28" s="170">
        <v>5</v>
      </c>
      <c r="HAI28" s="170">
        <v>12.97</v>
      </c>
      <c r="HAJ28" s="170" t="e">
        <f>ROUNDDOWN(HAI28*(#REF!+1),2)</f>
        <v>#REF!</v>
      </c>
      <c r="HAK28" s="170" t="e">
        <f>HAH28*HAJ28</f>
        <v>#REF!</v>
      </c>
      <c r="HAL28" s="170" t="s">
        <v>148</v>
      </c>
      <c r="HAM28" s="170">
        <v>12376</v>
      </c>
      <c r="HAN28" s="170" t="s">
        <v>149</v>
      </c>
      <c r="HAO28" s="170" t="s">
        <v>150</v>
      </c>
      <c r="HAP28" s="170">
        <v>5</v>
      </c>
      <c r="HAQ28" s="170">
        <v>12.97</v>
      </c>
      <c r="HAR28" s="170" t="e">
        <f>ROUNDDOWN(HAQ28*(#REF!+1),2)</f>
        <v>#REF!</v>
      </c>
      <c r="HAS28" s="170" t="e">
        <f>HAP28*HAR28</f>
        <v>#REF!</v>
      </c>
      <c r="HAT28" s="170" t="s">
        <v>148</v>
      </c>
      <c r="HAU28" s="170">
        <v>12376</v>
      </c>
      <c r="HAV28" s="170" t="s">
        <v>149</v>
      </c>
      <c r="HAW28" s="170" t="s">
        <v>150</v>
      </c>
      <c r="HAX28" s="170">
        <v>5</v>
      </c>
      <c r="HAY28" s="170">
        <v>12.97</v>
      </c>
      <c r="HAZ28" s="170" t="e">
        <f>ROUNDDOWN(HAY28*(#REF!+1),2)</f>
        <v>#REF!</v>
      </c>
      <c r="HBA28" s="170" t="e">
        <f>HAX28*HAZ28</f>
        <v>#REF!</v>
      </c>
      <c r="HBB28" s="170" t="s">
        <v>148</v>
      </c>
      <c r="HBC28" s="170">
        <v>12376</v>
      </c>
      <c r="HBD28" s="170" t="s">
        <v>149</v>
      </c>
      <c r="HBE28" s="170" t="s">
        <v>150</v>
      </c>
      <c r="HBF28" s="170">
        <v>5</v>
      </c>
      <c r="HBG28" s="170">
        <v>12.97</v>
      </c>
      <c r="HBH28" s="170" t="e">
        <f>ROUNDDOWN(HBG28*(#REF!+1),2)</f>
        <v>#REF!</v>
      </c>
      <c r="HBI28" s="170" t="e">
        <f>HBF28*HBH28</f>
        <v>#REF!</v>
      </c>
      <c r="HBJ28" s="170" t="s">
        <v>148</v>
      </c>
      <c r="HBK28" s="170">
        <v>12376</v>
      </c>
      <c r="HBL28" s="170" t="s">
        <v>149</v>
      </c>
      <c r="HBM28" s="170" t="s">
        <v>150</v>
      </c>
      <c r="HBN28" s="170">
        <v>5</v>
      </c>
      <c r="HBO28" s="170">
        <v>12.97</v>
      </c>
      <c r="HBP28" s="170" t="e">
        <f>ROUNDDOWN(HBO28*(#REF!+1),2)</f>
        <v>#REF!</v>
      </c>
      <c r="HBQ28" s="170" t="e">
        <f>HBN28*HBP28</f>
        <v>#REF!</v>
      </c>
      <c r="HBR28" s="170" t="s">
        <v>148</v>
      </c>
      <c r="HBS28" s="170">
        <v>12376</v>
      </c>
      <c r="HBT28" s="170" t="s">
        <v>149</v>
      </c>
      <c r="HBU28" s="170" t="s">
        <v>150</v>
      </c>
      <c r="HBV28" s="170">
        <v>5</v>
      </c>
      <c r="HBW28" s="170">
        <v>12.97</v>
      </c>
      <c r="HBX28" s="170" t="e">
        <f>ROUNDDOWN(HBW28*(#REF!+1),2)</f>
        <v>#REF!</v>
      </c>
      <c r="HBY28" s="170" t="e">
        <f>HBV28*HBX28</f>
        <v>#REF!</v>
      </c>
      <c r="HBZ28" s="170" t="s">
        <v>148</v>
      </c>
      <c r="HCA28" s="170">
        <v>12376</v>
      </c>
      <c r="HCB28" s="170" t="s">
        <v>149</v>
      </c>
      <c r="HCC28" s="170" t="s">
        <v>150</v>
      </c>
      <c r="HCD28" s="170">
        <v>5</v>
      </c>
      <c r="HCE28" s="170">
        <v>12.97</v>
      </c>
      <c r="HCF28" s="170" t="e">
        <f>ROUNDDOWN(HCE28*(#REF!+1),2)</f>
        <v>#REF!</v>
      </c>
      <c r="HCG28" s="170" t="e">
        <f>HCD28*HCF28</f>
        <v>#REF!</v>
      </c>
      <c r="HCH28" s="170" t="s">
        <v>148</v>
      </c>
      <c r="HCI28" s="170">
        <v>12376</v>
      </c>
      <c r="HCJ28" s="170" t="s">
        <v>149</v>
      </c>
      <c r="HCK28" s="170" t="s">
        <v>150</v>
      </c>
      <c r="HCL28" s="170">
        <v>5</v>
      </c>
      <c r="HCM28" s="170">
        <v>12.97</v>
      </c>
      <c r="HCN28" s="170" t="e">
        <f>ROUNDDOWN(HCM28*(#REF!+1),2)</f>
        <v>#REF!</v>
      </c>
      <c r="HCO28" s="170" t="e">
        <f>HCL28*HCN28</f>
        <v>#REF!</v>
      </c>
      <c r="HCP28" s="170" t="s">
        <v>148</v>
      </c>
      <c r="HCQ28" s="170">
        <v>12376</v>
      </c>
      <c r="HCR28" s="170" t="s">
        <v>149</v>
      </c>
      <c r="HCS28" s="170" t="s">
        <v>150</v>
      </c>
      <c r="HCT28" s="170">
        <v>5</v>
      </c>
      <c r="HCU28" s="170">
        <v>12.97</v>
      </c>
      <c r="HCV28" s="170" t="e">
        <f>ROUNDDOWN(HCU28*(#REF!+1),2)</f>
        <v>#REF!</v>
      </c>
      <c r="HCW28" s="170" t="e">
        <f>HCT28*HCV28</f>
        <v>#REF!</v>
      </c>
      <c r="HCX28" s="170" t="s">
        <v>148</v>
      </c>
      <c r="HCY28" s="170">
        <v>12376</v>
      </c>
      <c r="HCZ28" s="170" t="s">
        <v>149</v>
      </c>
      <c r="HDA28" s="170" t="s">
        <v>150</v>
      </c>
      <c r="HDB28" s="170">
        <v>5</v>
      </c>
      <c r="HDC28" s="170">
        <v>12.97</v>
      </c>
      <c r="HDD28" s="170" t="e">
        <f>ROUNDDOWN(HDC28*(#REF!+1),2)</f>
        <v>#REF!</v>
      </c>
      <c r="HDE28" s="170" t="e">
        <f>HDB28*HDD28</f>
        <v>#REF!</v>
      </c>
      <c r="HDF28" s="170" t="s">
        <v>148</v>
      </c>
      <c r="HDG28" s="170">
        <v>12376</v>
      </c>
      <c r="HDH28" s="170" t="s">
        <v>149</v>
      </c>
      <c r="HDI28" s="170" t="s">
        <v>150</v>
      </c>
      <c r="HDJ28" s="170">
        <v>5</v>
      </c>
      <c r="HDK28" s="170">
        <v>12.97</v>
      </c>
      <c r="HDL28" s="170" t="e">
        <f>ROUNDDOWN(HDK28*(#REF!+1),2)</f>
        <v>#REF!</v>
      </c>
      <c r="HDM28" s="170" t="e">
        <f>HDJ28*HDL28</f>
        <v>#REF!</v>
      </c>
      <c r="HDN28" s="170" t="s">
        <v>148</v>
      </c>
      <c r="HDO28" s="170">
        <v>12376</v>
      </c>
      <c r="HDP28" s="170" t="s">
        <v>149</v>
      </c>
      <c r="HDQ28" s="170" t="s">
        <v>150</v>
      </c>
      <c r="HDR28" s="170">
        <v>5</v>
      </c>
      <c r="HDS28" s="170">
        <v>12.97</v>
      </c>
      <c r="HDT28" s="170" t="e">
        <f>ROUNDDOWN(HDS28*(#REF!+1),2)</f>
        <v>#REF!</v>
      </c>
      <c r="HDU28" s="170" t="e">
        <f>HDR28*HDT28</f>
        <v>#REF!</v>
      </c>
      <c r="HDV28" s="170" t="s">
        <v>148</v>
      </c>
      <c r="HDW28" s="170">
        <v>12376</v>
      </c>
      <c r="HDX28" s="170" t="s">
        <v>149</v>
      </c>
      <c r="HDY28" s="170" t="s">
        <v>150</v>
      </c>
      <c r="HDZ28" s="170">
        <v>5</v>
      </c>
      <c r="HEA28" s="170">
        <v>12.97</v>
      </c>
      <c r="HEB28" s="170" t="e">
        <f>ROUNDDOWN(HEA28*(#REF!+1),2)</f>
        <v>#REF!</v>
      </c>
      <c r="HEC28" s="170" t="e">
        <f>HDZ28*HEB28</f>
        <v>#REF!</v>
      </c>
      <c r="HED28" s="170" t="s">
        <v>148</v>
      </c>
      <c r="HEE28" s="170">
        <v>12376</v>
      </c>
      <c r="HEF28" s="170" t="s">
        <v>149</v>
      </c>
      <c r="HEG28" s="170" t="s">
        <v>150</v>
      </c>
      <c r="HEH28" s="170">
        <v>5</v>
      </c>
      <c r="HEI28" s="170">
        <v>12.97</v>
      </c>
      <c r="HEJ28" s="170" t="e">
        <f>ROUNDDOWN(HEI28*(#REF!+1),2)</f>
        <v>#REF!</v>
      </c>
      <c r="HEK28" s="170" t="e">
        <f>HEH28*HEJ28</f>
        <v>#REF!</v>
      </c>
      <c r="HEL28" s="170" t="s">
        <v>148</v>
      </c>
      <c r="HEM28" s="170">
        <v>12376</v>
      </c>
      <c r="HEN28" s="170" t="s">
        <v>149</v>
      </c>
      <c r="HEO28" s="170" t="s">
        <v>150</v>
      </c>
      <c r="HEP28" s="170">
        <v>5</v>
      </c>
      <c r="HEQ28" s="170">
        <v>12.97</v>
      </c>
      <c r="HER28" s="170" t="e">
        <f>ROUNDDOWN(HEQ28*(#REF!+1),2)</f>
        <v>#REF!</v>
      </c>
      <c r="HES28" s="170" t="e">
        <f>HEP28*HER28</f>
        <v>#REF!</v>
      </c>
      <c r="HET28" s="170" t="s">
        <v>148</v>
      </c>
      <c r="HEU28" s="170">
        <v>12376</v>
      </c>
      <c r="HEV28" s="170" t="s">
        <v>149</v>
      </c>
      <c r="HEW28" s="170" t="s">
        <v>150</v>
      </c>
      <c r="HEX28" s="170">
        <v>5</v>
      </c>
      <c r="HEY28" s="170">
        <v>12.97</v>
      </c>
      <c r="HEZ28" s="170" t="e">
        <f>ROUNDDOWN(HEY28*(#REF!+1),2)</f>
        <v>#REF!</v>
      </c>
      <c r="HFA28" s="170" t="e">
        <f>HEX28*HEZ28</f>
        <v>#REF!</v>
      </c>
      <c r="HFB28" s="170" t="s">
        <v>148</v>
      </c>
      <c r="HFC28" s="170">
        <v>12376</v>
      </c>
      <c r="HFD28" s="170" t="s">
        <v>149</v>
      </c>
      <c r="HFE28" s="170" t="s">
        <v>150</v>
      </c>
      <c r="HFF28" s="170">
        <v>5</v>
      </c>
      <c r="HFG28" s="170">
        <v>12.97</v>
      </c>
      <c r="HFH28" s="170" t="e">
        <f>ROUNDDOWN(HFG28*(#REF!+1),2)</f>
        <v>#REF!</v>
      </c>
      <c r="HFI28" s="170" t="e">
        <f>HFF28*HFH28</f>
        <v>#REF!</v>
      </c>
      <c r="HFJ28" s="170" t="s">
        <v>148</v>
      </c>
      <c r="HFK28" s="170">
        <v>12376</v>
      </c>
      <c r="HFL28" s="170" t="s">
        <v>149</v>
      </c>
      <c r="HFM28" s="170" t="s">
        <v>150</v>
      </c>
      <c r="HFN28" s="170">
        <v>5</v>
      </c>
      <c r="HFO28" s="170">
        <v>12.97</v>
      </c>
      <c r="HFP28" s="170" t="e">
        <f>ROUNDDOWN(HFO28*(#REF!+1),2)</f>
        <v>#REF!</v>
      </c>
      <c r="HFQ28" s="170" t="e">
        <f>HFN28*HFP28</f>
        <v>#REF!</v>
      </c>
      <c r="HFR28" s="170" t="s">
        <v>148</v>
      </c>
      <c r="HFS28" s="170">
        <v>12376</v>
      </c>
      <c r="HFT28" s="170" t="s">
        <v>149</v>
      </c>
      <c r="HFU28" s="170" t="s">
        <v>150</v>
      </c>
      <c r="HFV28" s="170">
        <v>5</v>
      </c>
      <c r="HFW28" s="170">
        <v>12.97</v>
      </c>
      <c r="HFX28" s="170" t="e">
        <f>ROUNDDOWN(HFW28*(#REF!+1),2)</f>
        <v>#REF!</v>
      </c>
      <c r="HFY28" s="170" t="e">
        <f>HFV28*HFX28</f>
        <v>#REF!</v>
      </c>
      <c r="HFZ28" s="170" t="s">
        <v>148</v>
      </c>
      <c r="HGA28" s="170">
        <v>12376</v>
      </c>
      <c r="HGB28" s="170" t="s">
        <v>149</v>
      </c>
      <c r="HGC28" s="170" t="s">
        <v>150</v>
      </c>
      <c r="HGD28" s="170">
        <v>5</v>
      </c>
      <c r="HGE28" s="170">
        <v>12.97</v>
      </c>
      <c r="HGF28" s="170" t="e">
        <f>ROUNDDOWN(HGE28*(#REF!+1),2)</f>
        <v>#REF!</v>
      </c>
      <c r="HGG28" s="170" t="e">
        <f>HGD28*HGF28</f>
        <v>#REF!</v>
      </c>
      <c r="HGH28" s="170" t="s">
        <v>148</v>
      </c>
      <c r="HGI28" s="170">
        <v>12376</v>
      </c>
      <c r="HGJ28" s="170" t="s">
        <v>149</v>
      </c>
      <c r="HGK28" s="170" t="s">
        <v>150</v>
      </c>
      <c r="HGL28" s="170">
        <v>5</v>
      </c>
      <c r="HGM28" s="170">
        <v>12.97</v>
      </c>
      <c r="HGN28" s="170" t="e">
        <f>ROUNDDOWN(HGM28*(#REF!+1),2)</f>
        <v>#REF!</v>
      </c>
      <c r="HGO28" s="170" t="e">
        <f>HGL28*HGN28</f>
        <v>#REF!</v>
      </c>
      <c r="HGP28" s="170" t="s">
        <v>148</v>
      </c>
      <c r="HGQ28" s="170">
        <v>12376</v>
      </c>
      <c r="HGR28" s="170" t="s">
        <v>149</v>
      </c>
      <c r="HGS28" s="170" t="s">
        <v>150</v>
      </c>
      <c r="HGT28" s="170">
        <v>5</v>
      </c>
      <c r="HGU28" s="170">
        <v>12.97</v>
      </c>
      <c r="HGV28" s="170" t="e">
        <f>ROUNDDOWN(HGU28*(#REF!+1),2)</f>
        <v>#REF!</v>
      </c>
      <c r="HGW28" s="170" t="e">
        <f>HGT28*HGV28</f>
        <v>#REF!</v>
      </c>
      <c r="HGX28" s="170" t="s">
        <v>148</v>
      </c>
      <c r="HGY28" s="170">
        <v>12376</v>
      </c>
      <c r="HGZ28" s="170" t="s">
        <v>149</v>
      </c>
      <c r="HHA28" s="170" t="s">
        <v>150</v>
      </c>
      <c r="HHB28" s="170">
        <v>5</v>
      </c>
      <c r="HHC28" s="170">
        <v>12.97</v>
      </c>
      <c r="HHD28" s="170" t="e">
        <f>ROUNDDOWN(HHC28*(#REF!+1),2)</f>
        <v>#REF!</v>
      </c>
      <c r="HHE28" s="170" t="e">
        <f>HHB28*HHD28</f>
        <v>#REF!</v>
      </c>
      <c r="HHF28" s="170" t="s">
        <v>148</v>
      </c>
      <c r="HHG28" s="170">
        <v>12376</v>
      </c>
      <c r="HHH28" s="170" t="s">
        <v>149</v>
      </c>
      <c r="HHI28" s="170" t="s">
        <v>150</v>
      </c>
      <c r="HHJ28" s="170">
        <v>5</v>
      </c>
      <c r="HHK28" s="170">
        <v>12.97</v>
      </c>
      <c r="HHL28" s="170" t="e">
        <f>ROUNDDOWN(HHK28*(#REF!+1),2)</f>
        <v>#REF!</v>
      </c>
      <c r="HHM28" s="170" t="e">
        <f>HHJ28*HHL28</f>
        <v>#REF!</v>
      </c>
      <c r="HHN28" s="170" t="s">
        <v>148</v>
      </c>
      <c r="HHO28" s="170">
        <v>12376</v>
      </c>
      <c r="HHP28" s="170" t="s">
        <v>149</v>
      </c>
      <c r="HHQ28" s="170" t="s">
        <v>150</v>
      </c>
      <c r="HHR28" s="170">
        <v>5</v>
      </c>
      <c r="HHS28" s="170">
        <v>12.97</v>
      </c>
      <c r="HHT28" s="170" t="e">
        <f>ROUNDDOWN(HHS28*(#REF!+1),2)</f>
        <v>#REF!</v>
      </c>
      <c r="HHU28" s="170" t="e">
        <f>HHR28*HHT28</f>
        <v>#REF!</v>
      </c>
      <c r="HHV28" s="170" t="s">
        <v>148</v>
      </c>
      <c r="HHW28" s="170">
        <v>12376</v>
      </c>
      <c r="HHX28" s="170" t="s">
        <v>149</v>
      </c>
      <c r="HHY28" s="170" t="s">
        <v>150</v>
      </c>
      <c r="HHZ28" s="170">
        <v>5</v>
      </c>
      <c r="HIA28" s="170">
        <v>12.97</v>
      </c>
      <c r="HIB28" s="170" t="e">
        <f>ROUNDDOWN(HIA28*(#REF!+1),2)</f>
        <v>#REF!</v>
      </c>
      <c r="HIC28" s="170" t="e">
        <f>HHZ28*HIB28</f>
        <v>#REF!</v>
      </c>
      <c r="HID28" s="170" t="s">
        <v>148</v>
      </c>
      <c r="HIE28" s="170">
        <v>12376</v>
      </c>
      <c r="HIF28" s="170" t="s">
        <v>149</v>
      </c>
      <c r="HIG28" s="170" t="s">
        <v>150</v>
      </c>
      <c r="HIH28" s="170">
        <v>5</v>
      </c>
      <c r="HII28" s="170">
        <v>12.97</v>
      </c>
      <c r="HIJ28" s="170" t="e">
        <f>ROUNDDOWN(HII28*(#REF!+1),2)</f>
        <v>#REF!</v>
      </c>
      <c r="HIK28" s="170" t="e">
        <f>HIH28*HIJ28</f>
        <v>#REF!</v>
      </c>
      <c r="HIL28" s="170" t="s">
        <v>148</v>
      </c>
      <c r="HIM28" s="170">
        <v>12376</v>
      </c>
      <c r="HIN28" s="170" t="s">
        <v>149</v>
      </c>
      <c r="HIO28" s="170" t="s">
        <v>150</v>
      </c>
      <c r="HIP28" s="170">
        <v>5</v>
      </c>
      <c r="HIQ28" s="170">
        <v>12.97</v>
      </c>
      <c r="HIR28" s="170" t="e">
        <f>ROUNDDOWN(HIQ28*(#REF!+1),2)</f>
        <v>#REF!</v>
      </c>
      <c r="HIS28" s="170" t="e">
        <f>HIP28*HIR28</f>
        <v>#REF!</v>
      </c>
      <c r="HIT28" s="170" t="s">
        <v>148</v>
      </c>
      <c r="HIU28" s="170">
        <v>12376</v>
      </c>
      <c r="HIV28" s="170" t="s">
        <v>149</v>
      </c>
      <c r="HIW28" s="170" t="s">
        <v>150</v>
      </c>
      <c r="HIX28" s="170">
        <v>5</v>
      </c>
      <c r="HIY28" s="170">
        <v>12.97</v>
      </c>
      <c r="HIZ28" s="170" t="e">
        <f>ROUNDDOWN(HIY28*(#REF!+1),2)</f>
        <v>#REF!</v>
      </c>
      <c r="HJA28" s="170" t="e">
        <f>HIX28*HIZ28</f>
        <v>#REF!</v>
      </c>
      <c r="HJB28" s="170" t="s">
        <v>148</v>
      </c>
      <c r="HJC28" s="170">
        <v>12376</v>
      </c>
      <c r="HJD28" s="170" t="s">
        <v>149</v>
      </c>
      <c r="HJE28" s="170" t="s">
        <v>150</v>
      </c>
      <c r="HJF28" s="170">
        <v>5</v>
      </c>
      <c r="HJG28" s="170">
        <v>12.97</v>
      </c>
      <c r="HJH28" s="170" t="e">
        <f>ROUNDDOWN(HJG28*(#REF!+1),2)</f>
        <v>#REF!</v>
      </c>
      <c r="HJI28" s="170" t="e">
        <f>HJF28*HJH28</f>
        <v>#REF!</v>
      </c>
      <c r="HJJ28" s="170" t="s">
        <v>148</v>
      </c>
      <c r="HJK28" s="170">
        <v>12376</v>
      </c>
      <c r="HJL28" s="170" t="s">
        <v>149</v>
      </c>
      <c r="HJM28" s="170" t="s">
        <v>150</v>
      </c>
      <c r="HJN28" s="170">
        <v>5</v>
      </c>
      <c r="HJO28" s="170">
        <v>12.97</v>
      </c>
      <c r="HJP28" s="170" t="e">
        <f>ROUNDDOWN(HJO28*(#REF!+1),2)</f>
        <v>#REF!</v>
      </c>
      <c r="HJQ28" s="170" t="e">
        <f>HJN28*HJP28</f>
        <v>#REF!</v>
      </c>
      <c r="HJR28" s="170" t="s">
        <v>148</v>
      </c>
      <c r="HJS28" s="170">
        <v>12376</v>
      </c>
      <c r="HJT28" s="170" t="s">
        <v>149</v>
      </c>
      <c r="HJU28" s="170" t="s">
        <v>150</v>
      </c>
      <c r="HJV28" s="170">
        <v>5</v>
      </c>
      <c r="HJW28" s="170">
        <v>12.97</v>
      </c>
      <c r="HJX28" s="170" t="e">
        <f>ROUNDDOWN(HJW28*(#REF!+1),2)</f>
        <v>#REF!</v>
      </c>
      <c r="HJY28" s="170" t="e">
        <f>HJV28*HJX28</f>
        <v>#REF!</v>
      </c>
      <c r="HJZ28" s="170" t="s">
        <v>148</v>
      </c>
      <c r="HKA28" s="170">
        <v>12376</v>
      </c>
      <c r="HKB28" s="170" t="s">
        <v>149</v>
      </c>
      <c r="HKC28" s="170" t="s">
        <v>150</v>
      </c>
      <c r="HKD28" s="170">
        <v>5</v>
      </c>
      <c r="HKE28" s="170">
        <v>12.97</v>
      </c>
      <c r="HKF28" s="170" t="e">
        <f>ROUNDDOWN(HKE28*(#REF!+1),2)</f>
        <v>#REF!</v>
      </c>
      <c r="HKG28" s="170" t="e">
        <f>HKD28*HKF28</f>
        <v>#REF!</v>
      </c>
      <c r="HKH28" s="170" t="s">
        <v>148</v>
      </c>
      <c r="HKI28" s="170">
        <v>12376</v>
      </c>
      <c r="HKJ28" s="170" t="s">
        <v>149</v>
      </c>
      <c r="HKK28" s="170" t="s">
        <v>150</v>
      </c>
      <c r="HKL28" s="170">
        <v>5</v>
      </c>
      <c r="HKM28" s="170">
        <v>12.97</v>
      </c>
      <c r="HKN28" s="170" t="e">
        <f>ROUNDDOWN(HKM28*(#REF!+1),2)</f>
        <v>#REF!</v>
      </c>
      <c r="HKO28" s="170" t="e">
        <f>HKL28*HKN28</f>
        <v>#REF!</v>
      </c>
      <c r="HKP28" s="170" t="s">
        <v>148</v>
      </c>
      <c r="HKQ28" s="170">
        <v>12376</v>
      </c>
      <c r="HKR28" s="170" t="s">
        <v>149</v>
      </c>
      <c r="HKS28" s="170" t="s">
        <v>150</v>
      </c>
      <c r="HKT28" s="170">
        <v>5</v>
      </c>
      <c r="HKU28" s="170">
        <v>12.97</v>
      </c>
      <c r="HKV28" s="170" t="e">
        <f>ROUNDDOWN(HKU28*(#REF!+1),2)</f>
        <v>#REF!</v>
      </c>
      <c r="HKW28" s="170" t="e">
        <f>HKT28*HKV28</f>
        <v>#REF!</v>
      </c>
      <c r="HKX28" s="170" t="s">
        <v>148</v>
      </c>
      <c r="HKY28" s="170">
        <v>12376</v>
      </c>
      <c r="HKZ28" s="170" t="s">
        <v>149</v>
      </c>
      <c r="HLA28" s="170" t="s">
        <v>150</v>
      </c>
      <c r="HLB28" s="170">
        <v>5</v>
      </c>
      <c r="HLC28" s="170">
        <v>12.97</v>
      </c>
      <c r="HLD28" s="170" t="e">
        <f>ROUNDDOWN(HLC28*(#REF!+1),2)</f>
        <v>#REF!</v>
      </c>
      <c r="HLE28" s="170" t="e">
        <f>HLB28*HLD28</f>
        <v>#REF!</v>
      </c>
      <c r="HLF28" s="170" t="s">
        <v>148</v>
      </c>
      <c r="HLG28" s="170">
        <v>12376</v>
      </c>
      <c r="HLH28" s="170" t="s">
        <v>149</v>
      </c>
      <c r="HLI28" s="170" t="s">
        <v>150</v>
      </c>
      <c r="HLJ28" s="170">
        <v>5</v>
      </c>
      <c r="HLK28" s="170">
        <v>12.97</v>
      </c>
      <c r="HLL28" s="170" t="e">
        <f>ROUNDDOWN(HLK28*(#REF!+1),2)</f>
        <v>#REF!</v>
      </c>
      <c r="HLM28" s="170" t="e">
        <f>HLJ28*HLL28</f>
        <v>#REF!</v>
      </c>
      <c r="HLN28" s="170" t="s">
        <v>148</v>
      </c>
      <c r="HLO28" s="170">
        <v>12376</v>
      </c>
      <c r="HLP28" s="170" t="s">
        <v>149</v>
      </c>
      <c r="HLQ28" s="170" t="s">
        <v>150</v>
      </c>
      <c r="HLR28" s="170">
        <v>5</v>
      </c>
      <c r="HLS28" s="170">
        <v>12.97</v>
      </c>
      <c r="HLT28" s="170" t="e">
        <f>ROUNDDOWN(HLS28*(#REF!+1),2)</f>
        <v>#REF!</v>
      </c>
      <c r="HLU28" s="170" t="e">
        <f>HLR28*HLT28</f>
        <v>#REF!</v>
      </c>
      <c r="HLV28" s="170" t="s">
        <v>148</v>
      </c>
      <c r="HLW28" s="170">
        <v>12376</v>
      </c>
      <c r="HLX28" s="170" t="s">
        <v>149</v>
      </c>
      <c r="HLY28" s="170" t="s">
        <v>150</v>
      </c>
      <c r="HLZ28" s="170">
        <v>5</v>
      </c>
      <c r="HMA28" s="170">
        <v>12.97</v>
      </c>
      <c r="HMB28" s="170" t="e">
        <f>ROUNDDOWN(HMA28*(#REF!+1),2)</f>
        <v>#REF!</v>
      </c>
      <c r="HMC28" s="170" t="e">
        <f>HLZ28*HMB28</f>
        <v>#REF!</v>
      </c>
      <c r="HMD28" s="170" t="s">
        <v>148</v>
      </c>
      <c r="HME28" s="170">
        <v>12376</v>
      </c>
      <c r="HMF28" s="170" t="s">
        <v>149</v>
      </c>
      <c r="HMG28" s="170" t="s">
        <v>150</v>
      </c>
      <c r="HMH28" s="170">
        <v>5</v>
      </c>
      <c r="HMI28" s="170">
        <v>12.97</v>
      </c>
      <c r="HMJ28" s="170" t="e">
        <f>ROUNDDOWN(HMI28*(#REF!+1),2)</f>
        <v>#REF!</v>
      </c>
      <c r="HMK28" s="170" t="e">
        <f>HMH28*HMJ28</f>
        <v>#REF!</v>
      </c>
      <c r="HML28" s="170" t="s">
        <v>148</v>
      </c>
      <c r="HMM28" s="170">
        <v>12376</v>
      </c>
      <c r="HMN28" s="170" t="s">
        <v>149</v>
      </c>
      <c r="HMO28" s="170" t="s">
        <v>150</v>
      </c>
      <c r="HMP28" s="170">
        <v>5</v>
      </c>
      <c r="HMQ28" s="170">
        <v>12.97</v>
      </c>
      <c r="HMR28" s="170" t="e">
        <f>ROUNDDOWN(HMQ28*(#REF!+1),2)</f>
        <v>#REF!</v>
      </c>
      <c r="HMS28" s="170" t="e">
        <f>HMP28*HMR28</f>
        <v>#REF!</v>
      </c>
      <c r="HMT28" s="170" t="s">
        <v>148</v>
      </c>
      <c r="HMU28" s="170">
        <v>12376</v>
      </c>
      <c r="HMV28" s="170" t="s">
        <v>149</v>
      </c>
      <c r="HMW28" s="170" t="s">
        <v>150</v>
      </c>
      <c r="HMX28" s="170">
        <v>5</v>
      </c>
      <c r="HMY28" s="170">
        <v>12.97</v>
      </c>
      <c r="HMZ28" s="170" t="e">
        <f>ROUNDDOWN(HMY28*(#REF!+1),2)</f>
        <v>#REF!</v>
      </c>
      <c r="HNA28" s="170" t="e">
        <f>HMX28*HMZ28</f>
        <v>#REF!</v>
      </c>
      <c r="HNB28" s="170" t="s">
        <v>148</v>
      </c>
      <c r="HNC28" s="170">
        <v>12376</v>
      </c>
      <c r="HND28" s="170" t="s">
        <v>149</v>
      </c>
      <c r="HNE28" s="170" t="s">
        <v>150</v>
      </c>
      <c r="HNF28" s="170">
        <v>5</v>
      </c>
      <c r="HNG28" s="170">
        <v>12.97</v>
      </c>
      <c r="HNH28" s="170" t="e">
        <f>ROUNDDOWN(HNG28*(#REF!+1),2)</f>
        <v>#REF!</v>
      </c>
      <c r="HNI28" s="170" t="e">
        <f>HNF28*HNH28</f>
        <v>#REF!</v>
      </c>
      <c r="HNJ28" s="170" t="s">
        <v>148</v>
      </c>
      <c r="HNK28" s="170">
        <v>12376</v>
      </c>
      <c r="HNL28" s="170" t="s">
        <v>149</v>
      </c>
      <c r="HNM28" s="170" t="s">
        <v>150</v>
      </c>
      <c r="HNN28" s="170">
        <v>5</v>
      </c>
      <c r="HNO28" s="170">
        <v>12.97</v>
      </c>
      <c r="HNP28" s="170" t="e">
        <f>ROUNDDOWN(HNO28*(#REF!+1),2)</f>
        <v>#REF!</v>
      </c>
      <c r="HNQ28" s="170" t="e">
        <f>HNN28*HNP28</f>
        <v>#REF!</v>
      </c>
      <c r="HNR28" s="170" t="s">
        <v>148</v>
      </c>
      <c r="HNS28" s="170">
        <v>12376</v>
      </c>
      <c r="HNT28" s="170" t="s">
        <v>149</v>
      </c>
      <c r="HNU28" s="170" t="s">
        <v>150</v>
      </c>
      <c r="HNV28" s="170">
        <v>5</v>
      </c>
      <c r="HNW28" s="170">
        <v>12.97</v>
      </c>
      <c r="HNX28" s="170" t="e">
        <f>ROUNDDOWN(HNW28*(#REF!+1),2)</f>
        <v>#REF!</v>
      </c>
      <c r="HNY28" s="170" t="e">
        <f>HNV28*HNX28</f>
        <v>#REF!</v>
      </c>
      <c r="HNZ28" s="170" t="s">
        <v>148</v>
      </c>
      <c r="HOA28" s="170">
        <v>12376</v>
      </c>
      <c r="HOB28" s="170" t="s">
        <v>149</v>
      </c>
      <c r="HOC28" s="170" t="s">
        <v>150</v>
      </c>
      <c r="HOD28" s="170">
        <v>5</v>
      </c>
      <c r="HOE28" s="170">
        <v>12.97</v>
      </c>
      <c r="HOF28" s="170" t="e">
        <f>ROUNDDOWN(HOE28*(#REF!+1),2)</f>
        <v>#REF!</v>
      </c>
      <c r="HOG28" s="170" t="e">
        <f>HOD28*HOF28</f>
        <v>#REF!</v>
      </c>
      <c r="HOH28" s="170" t="s">
        <v>148</v>
      </c>
      <c r="HOI28" s="170">
        <v>12376</v>
      </c>
      <c r="HOJ28" s="170" t="s">
        <v>149</v>
      </c>
      <c r="HOK28" s="170" t="s">
        <v>150</v>
      </c>
      <c r="HOL28" s="170">
        <v>5</v>
      </c>
      <c r="HOM28" s="170">
        <v>12.97</v>
      </c>
      <c r="HON28" s="170" t="e">
        <f>ROUNDDOWN(HOM28*(#REF!+1),2)</f>
        <v>#REF!</v>
      </c>
      <c r="HOO28" s="170" t="e">
        <f>HOL28*HON28</f>
        <v>#REF!</v>
      </c>
      <c r="HOP28" s="170" t="s">
        <v>148</v>
      </c>
      <c r="HOQ28" s="170">
        <v>12376</v>
      </c>
      <c r="HOR28" s="170" t="s">
        <v>149</v>
      </c>
      <c r="HOS28" s="170" t="s">
        <v>150</v>
      </c>
      <c r="HOT28" s="170">
        <v>5</v>
      </c>
      <c r="HOU28" s="170">
        <v>12.97</v>
      </c>
      <c r="HOV28" s="170" t="e">
        <f>ROUNDDOWN(HOU28*(#REF!+1),2)</f>
        <v>#REF!</v>
      </c>
      <c r="HOW28" s="170" t="e">
        <f>HOT28*HOV28</f>
        <v>#REF!</v>
      </c>
      <c r="HOX28" s="170" t="s">
        <v>148</v>
      </c>
      <c r="HOY28" s="170">
        <v>12376</v>
      </c>
      <c r="HOZ28" s="170" t="s">
        <v>149</v>
      </c>
      <c r="HPA28" s="170" t="s">
        <v>150</v>
      </c>
      <c r="HPB28" s="170">
        <v>5</v>
      </c>
      <c r="HPC28" s="170">
        <v>12.97</v>
      </c>
      <c r="HPD28" s="170" t="e">
        <f>ROUNDDOWN(HPC28*(#REF!+1),2)</f>
        <v>#REF!</v>
      </c>
      <c r="HPE28" s="170" t="e">
        <f>HPB28*HPD28</f>
        <v>#REF!</v>
      </c>
      <c r="HPF28" s="170" t="s">
        <v>148</v>
      </c>
      <c r="HPG28" s="170">
        <v>12376</v>
      </c>
      <c r="HPH28" s="170" t="s">
        <v>149</v>
      </c>
      <c r="HPI28" s="170" t="s">
        <v>150</v>
      </c>
      <c r="HPJ28" s="170">
        <v>5</v>
      </c>
      <c r="HPK28" s="170">
        <v>12.97</v>
      </c>
      <c r="HPL28" s="170" t="e">
        <f>ROUNDDOWN(HPK28*(#REF!+1),2)</f>
        <v>#REF!</v>
      </c>
      <c r="HPM28" s="170" t="e">
        <f>HPJ28*HPL28</f>
        <v>#REF!</v>
      </c>
      <c r="HPN28" s="170" t="s">
        <v>148</v>
      </c>
      <c r="HPO28" s="170">
        <v>12376</v>
      </c>
      <c r="HPP28" s="170" t="s">
        <v>149</v>
      </c>
      <c r="HPQ28" s="170" t="s">
        <v>150</v>
      </c>
      <c r="HPR28" s="170">
        <v>5</v>
      </c>
      <c r="HPS28" s="170">
        <v>12.97</v>
      </c>
      <c r="HPT28" s="170" t="e">
        <f>ROUNDDOWN(HPS28*(#REF!+1),2)</f>
        <v>#REF!</v>
      </c>
      <c r="HPU28" s="170" t="e">
        <f>HPR28*HPT28</f>
        <v>#REF!</v>
      </c>
      <c r="HPV28" s="170" t="s">
        <v>148</v>
      </c>
      <c r="HPW28" s="170">
        <v>12376</v>
      </c>
      <c r="HPX28" s="170" t="s">
        <v>149</v>
      </c>
      <c r="HPY28" s="170" t="s">
        <v>150</v>
      </c>
      <c r="HPZ28" s="170">
        <v>5</v>
      </c>
      <c r="HQA28" s="170">
        <v>12.97</v>
      </c>
      <c r="HQB28" s="170" t="e">
        <f>ROUNDDOWN(HQA28*(#REF!+1),2)</f>
        <v>#REF!</v>
      </c>
      <c r="HQC28" s="170" t="e">
        <f>HPZ28*HQB28</f>
        <v>#REF!</v>
      </c>
      <c r="HQD28" s="170" t="s">
        <v>148</v>
      </c>
      <c r="HQE28" s="170">
        <v>12376</v>
      </c>
      <c r="HQF28" s="170" t="s">
        <v>149</v>
      </c>
      <c r="HQG28" s="170" t="s">
        <v>150</v>
      </c>
      <c r="HQH28" s="170">
        <v>5</v>
      </c>
      <c r="HQI28" s="170">
        <v>12.97</v>
      </c>
      <c r="HQJ28" s="170" t="e">
        <f>ROUNDDOWN(HQI28*(#REF!+1),2)</f>
        <v>#REF!</v>
      </c>
      <c r="HQK28" s="170" t="e">
        <f>HQH28*HQJ28</f>
        <v>#REF!</v>
      </c>
      <c r="HQL28" s="170" t="s">
        <v>148</v>
      </c>
      <c r="HQM28" s="170">
        <v>12376</v>
      </c>
      <c r="HQN28" s="170" t="s">
        <v>149</v>
      </c>
      <c r="HQO28" s="170" t="s">
        <v>150</v>
      </c>
      <c r="HQP28" s="170">
        <v>5</v>
      </c>
      <c r="HQQ28" s="170">
        <v>12.97</v>
      </c>
      <c r="HQR28" s="170" t="e">
        <f>ROUNDDOWN(HQQ28*(#REF!+1),2)</f>
        <v>#REF!</v>
      </c>
      <c r="HQS28" s="170" t="e">
        <f>HQP28*HQR28</f>
        <v>#REF!</v>
      </c>
      <c r="HQT28" s="170" t="s">
        <v>148</v>
      </c>
      <c r="HQU28" s="170">
        <v>12376</v>
      </c>
      <c r="HQV28" s="170" t="s">
        <v>149</v>
      </c>
      <c r="HQW28" s="170" t="s">
        <v>150</v>
      </c>
      <c r="HQX28" s="170">
        <v>5</v>
      </c>
      <c r="HQY28" s="170">
        <v>12.97</v>
      </c>
      <c r="HQZ28" s="170" t="e">
        <f>ROUNDDOWN(HQY28*(#REF!+1),2)</f>
        <v>#REF!</v>
      </c>
      <c r="HRA28" s="170" t="e">
        <f>HQX28*HQZ28</f>
        <v>#REF!</v>
      </c>
      <c r="HRB28" s="170" t="s">
        <v>148</v>
      </c>
      <c r="HRC28" s="170">
        <v>12376</v>
      </c>
      <c r="HRD28" s="170" t="s">
        <v>149</v>
      </c>
      <c r="HRE28" s="170" t="s">
        <v>150</v>
      </c>
      <c r="HRF28" s="170">
        <v>5</v>
      </c>
      <c r="HRG28" s="170">
        <v>12.97</v>
      </c>
      <c r="HRH28" s="170" t="e">
        <f>ROUNDDOWN(HRG28*(#REF!+1),2)</f>
        <v>#REF!</v>
      </c>
      <c r="HRI28" s="170" t="e">
        <f>HRF28*HRH28</f>
        <v>#REF!</v>
      </c>
      <c r="HRJ28" s="170" t="s">
        <v>148</v>
      </c>
      <c r="HRK28" s="170">
        <v>12376</v>
      </c>
      <c r="HRL28" s="170" t="s">
        <v>149</v>
      </c>
      <c r="HRM28" s="170" t="s">
        <v>150</v>
      </c>
      <c r="HRN28" s="170">
        <v>5</v>
      </c>
      <c r="HRO28" s="170">
        <v>12.97</v>
      </c>
      <c r="HRP28" s="170" t="e">
        <f>ROUNDDOWN(HRO28*(#REF!+1),2)</f>
        <v>#REF!</v>
      </c>
      <c r="HRQ28" s="170" t="e">
        <f>HRN28*HRP28</f>
        <v>#REF!</v>
      </c>
      <c r="HRR28" s="170" t="s">
        <v>148</v>
      </c>
      <c r="HRS28" s="170">
        <v>12376</v>
      </c>
      <c r="HRT28" s="170" t="s">
        <v>149</v>
      </c>
      <c r="HRU28" s="170" t="s">
        <v>150</v>
      </c>
      <c r="HRV28" s="170">
        <v>5</v>
      </c>
      <c r="HRW28" s="170">
        <v>12.97</v>
      </c>
      <c r="HRX28" s="170" t="e">
        <f>ROUNDDOWN(HRW28*(#REF!+1),2)</f>
        <v>#REF!</v>
      </c>
      <c r="HRY28" s="170" t="e">
        <f>HRV28*HRX28</f>
        <v>#REF!</v>
      </c>
      <c r="HRZ28" s="170" t="s">
        <v>148</v>
      </c>
      <c r="HSA28" s="170">
        <v>12376</v>
      </c>
      <c r="HSB28" s="170" t="s">
        <v>149</v>
      </c>
      <c r="HSC28" s="170" t="s">
        <v>150</v>
      </c>
      <c r="HSD28" s="170">
        <v>5</v>
      </c>
      <c r="HSE28" s="170">
        <v>12.97</v>
      </c>
      <c r="HSF28" s="170" t="e">
        <f>ROUNDDOWN(HSE28*(#REF!+1),2)</f>
        <v>#REF!</v>
      </c>
      <c r="HSG28" s="170" t="e">
        <f>HSD28*HSF28</f>
        <v>#REF!</v>
      </c>
      <c r="HSH28" s="170" t="s">
        <v>148</v>
      </c>
      <c r="HSI28" s="170">
        <v>12376</v>
      </c>
      <c r="HSJ28" s="170" t="s">
        <v>149</v>
      </c>
      <c r="HSK28" s="170" t="s">
        <v>150</v>
      </c>
      <c r="HSL28" s="170">
        <v>5</v>
      </c>
      <c r="HSM28" s="170">
        <v>12.97</v>
      </c>
      <c r="HSN28" s="170" t="e">
        <f>ROUNDDOWN(HSM28*(#REF!+1),2)</f>
        <v>#REF!</v>
      </c>
      <c r="HSO28" s="170" t="e">
        <f>HSL28*HSN28</f>
        <v>#REF!</v>
      </c>
      <c r="HSP28" s="170" t="s">
        <v>148</v>
      </c>
      <c r="HSQ28" s="170">
        <v>12376</v>
      </c>
      <c r="HSR28" s="170" t="s">
        <v>149</v>
      </c>
      <c r="HSS28" s="170" t="s">
        <v>150</v>
      </c>
      <c r="HST28" s="170">
        <v>5</v>
      </c>
      <c r="HSU28" s="170">
        <v>12.97</v>
      </c>
      <c r="HSV28" s="170" t="e">
        <f>ROUNDDOWN(HSU28*(#REF!+1),2)</f>
        <v>#REF!</v>
      </c>
      <c r="HSW28" s="170" t="e">
        <f>HST28*HSV28</f>
        <v>#REF!</v>
      </c>
      <c r="HSX28" s="170" t="s">
        <v>148</v>
      </c>
      <c r="HSY28" s="170">
        <v>12376</v>
      </c>
      <c r="HSZ28" s="170" t="s">
        <v>149</v>
      </c>
      <c r="HTA28" s="170" t="s">
        <v>150</v>
      </c>
      <c r="HTB28" s="170">
        <v>5</v>
      </c>
      <c r="HTC28" s="170">
        <v>12.97</v>
      </c>
      <c r="HTD28" s="170" t="e">
        <f>ROUNDDOWN(HTC28*(#REF!+1),2)</f>
        <v>#REF!</v>
      </c>
      <c r="HTE28" s="170" t="e">
        <f>HTB28*HTD28</f>
        <v>#REF!</v>
      </c>
      <c r="HTF28" s="170" t="s">
        <v>148</v>
      </c>
      <c r="HTG28" s="170">
        <v>12376</v>
      </c>
      <c r="HTH28" s="170" t="s">
        <v>149</v>
      </c>
      <c r="HTI28" s="170" t="s">
        <v>150</v>
      </c>
      <c r="HTJ28" s="170">
        <v>5</v>
      </c>
      <c r="HTK28" s="170">
        <v>12.97</v>
      </c>
      <c r="HTL28" s="170" t="e">
        <f>ROUNDDOWN(HTK28*(#REF!+1),2)</f>
        <v>#REF!</v>
      </c>
      <c r="HTM28" s="170" t="e">
        <f>HTJ28*HTL28</f>
        <v>#REF!</v>
      </c>
      <c r="HTN28" s="170" t="s">
        <v>148</v>
      </c>
      <c r="HTO28" s="170">
        <v>12376</v>
      </c>
      <c r="HTP28" s="170" t="s">
        <v>149</v>
      </c>
      <c r="HTQ28" s="170" t="s">
        <v>150</v>
      </c>
      <c r="HTR28" s="170">
        <v>5</v>
      </c>
      <c r="HTS28" s="170">
        <v>12.97</v>
      </c>
      <c r="HTT28" s="170" t="e">
        <f>ROUNDDOWN(HTS28*(#REF!+1),2)</f>
        <v>#REF!</v>
      </c>
      <c r="HTU28" s="170" t="e">
        <f>HTR28*HTT28</f>
        <v>#REF!</v>
      </c>
      <c r="HTV28" s="170" t="s">
        <v>148</v>
      </c>
      <c r="HTW28" s="170">
        <v>12376</v>
      </c>
      <c r="HTX28" s="170" t="s">
        <v>149</v>
      </c>
      <c r="HTY28" s="170" t="s">
        <v>150</v>
      </c>
      <c r="HTZ28" s="170">
        <v>5</v>
      </c>
      <c r="HUA28" s="170">
        <v>12.97</v>
      </c>
      <c r="HUB28" s="170" t="e">
        <f>ROUNDDOWN(HUA28*(#REF!+1),2)</f>
        <v>#REF!</v>
      </c>
      <c r="HUC28" s="170" t="e">
        <f>HTZ28*HUB28</f>
        <v>#REF!</v>
      </c>
      <c r="HUD28" s="170" t="s">
        <v>148</v>
      </c>
      <c r="HUE28" s="170">
        <v>12376</v>
      </c>
      <c r="HUF28" s="170" t="s">
        <v>149</v>
      </c>
      <c r="HUG28" s="170" t="s">
        <v>150</v>
      </c>
      <c r="HUH28" s="170">
        <v>5</v>
      </c>
      <c r="HUI28" s="170">
        <v>12.97</v>
      </c>
      <c r="HUJ28" s="170" t="e">
        <f>ROUNDDOWN(HUI28*(#REF!+1),2)</f>
        <v>#REF!</v>
      </c>
      <c r="HUK28" s="170" t="e">
        <f>HUH28*HUJ28</f>
        <v>#REF!</v>
      </c>
      <c r="HUL28" s="170" t="s">
        <v>148</v>
      </c>
      <c r="HUM28" s="170">
        <v>12376</v>
      </c>
      <c r="HUN28" s="170" t="s">
        <v>149</v>
      </c>
      <c r="HUO28" s="170" t="s">
        <v>150</v>
      </c>
      <c r="HUP28" s="170">
        <v>5</v>
      </c>
      <c r="HUQ28" s="170">
        <v>12.97</v>
      </c>
      <c r="HUR28" s="170" t="e">
        <f>ROUNDDOWN(HUQ28*(#REF!+1),2)</f>
        <v>#REF!</v>
      </c>
      <c r="HUS28" s="170" t="e">
        <f>HUP28*HUR28</f>
        <v>#REF!</v>
      </c>
      <c r="HUT28" s="170" t="s">
        <v>148</v>
      </c>
      <c r="HUU28" s="170">
        <v>12376</v>
      </c>
      <c r="HUV28" s="170" t="s">
        <v>149</v>
      </c>
      <c r="HUW28" s="170" t="s">
        <v>150</v>
      </c>
      <c r="HUX28" s="170">
        <v>5</v>
      </c>
      <c r="HUY28" s="170">
        <v>12.97</v>
      </c>
      <c r="HUZ28" s="170" t="e">
        <f>ROUNDDOWN(HUY28*(#REF!+1),2)</f>
        <v>#REF!</v>
      </c>
      <c r="HVA28" s="170" t="e">
        <f>HUX28*HUZ28</f>
        <v>#REF!</v>
      </c>
      <c r="HVB28" s="170" t="s">
        <v>148</v>
      </c>
      <c r="HVC28" s="170">
        <v>12376</v>
      </c>
      <c r="HVD28" s="170" t="s">
        <v>149</v>
      </c>
      <c r="HVE28" s="170" t="s">
        <v>150</v>
      </c>
      <c r="HVF28" s="170">
        <v>5</v>
      </c>
      <c r="HVG28" s="170">
        <v>12.97</v>
      </c>
      <c r="HVH28" s="170" t="e">
        <f>ROUNDDOWN(HVG28*(#REF!+1),2)</f>
        <v>#REF!</v>
      </c>
      <c r="HVI28" s="170" t="e">
        <f>HVF28*HVH28</f>
        <v>#REF!</v>
      </c>
      <c r="HVJ28" s="170" t="s">
        <v>148</v>
      </c>
      <c r="HVK28" s="170">
        <v>12376</v>
      </c>
      <c r="HVL28" s="170" t="s">
        <v>149</v>
      </c>
      <c r="HVM28" s="170" t="s">
        <v>150</v>
      </c>
      <c r="HVN28" s="170">
        <v>5</v>
      </c>
      <c r="HVO28" s="170">
        <v>12.97</v>
      </c>
      <c r="HVP28" s="170" t="e">
        <f>ROUNDDOWN(HVO28*(#REF!+1),2)</f>
        <v>#REF!</v>
      </c>
      <c r="HVQ28" s="170" t="e">
        <f>HVN28*HVP28</f>
        <v>#REF!</v>
      </c>
      <c r="HVR28" s="170" t="s">
        <v>148</v>
      </c>
      <c r="HVS28" s="170">
        <v>12376</v>
      </c>
      <c r="HVT28" s="170" t="s">
        <v>149</v>
      </c>
      <c r="HVU28" s="170" t="s">
        <v>150</v>
      </c>
      <c r="HVV28" s="170">
        <v>5</v>
      </c>
      <c r="HVW28" s="170">
        <v>12.97</v>
      </c>
      <c r="HVX28" s="170" t="e">
        <f>ROUNDDOWN(HVW28*(#REF!+1),2)</f>
        <v>#REF!</v>
      </c>
      <c r="HVY28" s="170" t="e">
        <f>HVV28*HVX28</f>
        <v>#REF!</v>
      </c>
      <c r="HVZ28" s="170" t="s">
        <v>148</v>
      </c>
      <c r="HWA28" s="170">
        <v>12376</v>
      </c>
      <c r="HWB28" s="170" t="s">
        <v>149</v>
      </c>
      <c r="HWC28" s="170" t="s">
        <v>150</v>
      </c>
      <c r="HWD28" s="170">
        <v>5</v>
      </c>
      <c r="HWE28" s="170">
        <v>12.97</v>
      </c>
      <c r="HWF28" s="170" t="e">
        <f>ROUNDDOWN(HWE28*(#REF!+1),2)</f>
        <v>#REF!</v>
      </c>
      <c r="HWG28" s="170" t="e">
        <f>HWD28*HWF28</f>
        <v>#REF!</v>
      </c>
      <c r="HWH28" s="170" t="s">
        <v>148</v>
      </c>
      <c r="HWI28" s="170">
        <v>12376</v>
      </c>
      <c r="HWJ28" s="170" t="s">
        <v>149</v>
      </c>
      <c r="HWK28" s="170" t="s">
        <v>150</v>
      </c>
      <c r="HWL28" s="170">
        <v>5</v>
      </c>
      <c r="HWM28" s="170">
        <v>12.97</v>
      </c>
      <c r="HWN28" s="170" t="e">
        <f>ROUNDDOWN(HWM28*(#REF!+1),2)</f>
        <v>#REF!</v>
      </c>
      <c r="HWO28" s="170" t="e">
        <f>HWL28*HWN28</f>
        <v>#REF!</v>
      </c>
      <c r="HWP28" s="170" t="s">
        <v>148</v>
      </c>
      <c r="HWQ28" s="170">
        <v>12376</v>
      </c>
      <c r="HWR28" s="170" t="s">
        <v>149</v>
      </c>
      <c r="HWS28" s="170" t="s">
        <v>150</v>
      </c>
      <c r="HWT28" s="170">
        <v>5</v>
      </c>
      <c r="HWU28" s="170">
        <v>12.97</v>
      </c>
      <c r="HWV28" s="170" t="e">
        <f>ROUNDDOWN(HWU28*(#REF!+1),2)</f>
        <v>#REF!</v>
      </c>
      <c r="HWW28" s="170" t="e">
        <f>HWT28*HWV28</f>
        <v>#REF!</v>
      </c>
      <c r="HWX28" s="170" t="s">
        <v>148</v>
      </c>
      <c r="HWY28" s="170">
        <v>12376</v>
      </c>
      <c r="HWZ28" s="170" t="s">
        <v>149</v>
      </c>
      <c r="HXA28" s="170" t="s">
        <v>150</v>
      </c>
      <c r="HXB28" s="170">
        <v>5</v>
      </c>
      <c r="HXC28" s="170">
        <v>12.97</v>
      </c>
      <c r="HXD28" s="170" t="e">
        <f>ROUNDDOWN(HXC28*(#REF!+1),2)</f>
        <v>#REF!</v>
      </c>
      <c r="HXE28" s="170" t="e">
        <f>HXB28*HXD28</f>
        <v>#REF!</v>
      </c>
      <c r="HXF28" s="170" t="s">
        <v>148</v>
      </c>
      <c r="HXG28" s="170">
        <v>12376</v>
      </c>
      <c r="HXH28" s="170" t="s">
        <v>149</v>
      </c>
      <c r="HXI28" s="170" t="s">
        <v>150</v>
      </c>
      <c r="HXJ28" s="170">
        <v>5</v>
      </c>
      <c r="HXK28" s="170">
        <v>12.97</v>
      </c>
      <c r="HXL28" s="170" t="e">
        <f>ROUNDDOWN(HXK28*(#REF!+1),2)</f>
        <v>#REF!</v>
      </c>
      <c r="HXM28" s="170" t="e">
        <f>HXJ28*HXL28</f>
        <v>#REF!</v>
      </c>
      <c r="HXN28" s="170" t="s">
        <v>148</v>
      </c>
      <c r="HXO28" s="170">
        <v>12376</v>
      </c>
      <c r="HXP28" s="170" t="s">
        <v>149</v>
      </c>
      <c r="HXQ28" s="170" t="s">
        <v>150</v>
      </c>
      <c r="HXR28" s="170">
        <v>5</v>
      </c>
      <c r="HXS28" s="170">
        <v>12.97</v>
      </c>
      <c r="HXT28" s="170" t="e">
        <f>ROUNDDOWN(HXS28*(#REF!+1),2)</f>
        <v>#REF!</v>
      </c>
      <c r="HXU28" s="170" t="e">
        <f>HXR28*HXT28</f>
        <v>#REF!</v>
      </c>
      <c r="HXV28" s="170" t="s">
        <v>148</v>
      </c>
      <c r="HXW28" s="170">
        <v>12376</v>
      </c>
      <c r="HXX28" s="170" t="s">
        <v>149</v>
      </c>
      <c r="HXY28" s="170" t="s">
        <v>150</v>
      </c>
      <c r="HXZ28" s="170">
        <v>5</v>
      </c>
      <c r="HYA28" s="170">
        <v>12.97</v>
      </c>
      <c r="HYB28" s="170" t="e">
        <f>ROUNDDOWN(HYA28*(#REF!+1),2)</f>
        <v>#REF!</v>
      </c>
      <c r="HYC28" s="170" t="e">
        <f>HXZ28*HYB28</f>
        <v>#REF!</v>
      </c>
      <c r="HYD28" s="170" t="s">
        <v>148</v>
      </c>
      <c r="HYE28" s="170">
        <v>12376</v>
      </c>
      <c r="HYF28" s="170" t="s">
        <v>149</v>
      </c>
      <c r="HYG28" s="170" t="s">
        <v>150</v>
      </c>
      <c r="HYH28" s="170">
        <v>5</v>
      </c>
      <c r="HYI28" s="170">
        <v>12.97</v>
      </c>
      <c r="HYJ28" s="170" t="e">
        <f>ROUNDDOWN(HYI28*(#REF!+1),2)</f>
        <v>#REF!</v>
      </c>
      <c r="HYK28" s="170" t="e">
        <f>HYH28*HYJ28</f>
        <v>#REF!</v>
      </c>
      <c r="HYL28" s="170" t="s">
        <v>148</v>
      </c>
      <c r="HYM28" s="170">
        <v>12376</v>
      </c>
      <c r="HYN28" s="170" t="s">
        <v>149</v>
      </c>
      <c r="HYO28" s="170" t="s">
        <v>150</v>
      </c>
      <c r="HYP28" s="170">
        <v>5</v>
      </c>
      <c r="HYQ28" s="170">
        <v>12.97</v>
      </c>
      <c r="HYR28" s="170" t="e">
        <f>ROUNDDOWN(HYQ28*(#REF!+1),2)</f>
        <v>#REF!</v>
      </c>
      <c r="HYS28" s="170" t="e">
        <f>HYP28*HYR28</f>
        <v>#REF!</v>
      </c>
      <c r="HYT28" s="170" t="s">
        <v>148</v>
      </c>
      <c r="HYU28" s="170">
        <v>12376</v>
      </c>
      <c r="HYV28" s="170" t="s">
        <v>149</v>
      </c>
      <c r="HYW28" s="170" t="s">
        <v>150</v>
      </c>
      <c r="HYX28" s="170">
        <v>5</v>
      </c>
      <c r="HYY28" s="170">
        <v>12.97</v>
      </c>
      <c r="HYZ28" s="170" t="e">
        <f>ROUNDDOWN(HYY28*(#REF!+1),2)</f>
        <v>#REF!</v>
      </c>
      <c r="HZA28" s="170" t="e">
        <f>HYX28*HYZ28</f>
        <v>#REF!</v>
      </c>
      <c r="HZB28" s="170" t="s">
        <v>148</v>
      </c>
      <c r="HZC28" s="170">
        <v>12376</v>
      </c>
      <c r="HZD28" s="170" t="s">
        <v>149</v>
      </c>
      <c r="HZE28" s="170" t="s">
        <v>150</v>
      </c>
      <c r="HZF28" s="170">
        <v>5</v>
      </c>
      <c r="HZG28" s="170">
        <v>12.97</v>
      </c>
      <c r="HZH28" s="170" t="e">
        <f>ROUNDDOWN(HZG28*(#REF!+1),2)</f>
        <v>#REF!</v>
      </c>
      <c r="HZI28" s="170" t="e">
        <f>HZF28*HZH28</f>
        <v>#REF!</v>
      </c>
      <c r="HZJ28" s="170" t="s">
        <v>148</v>
      </c>
      <c r="HZK28" s="170">
        <v>12376</v>
      </c>
      <c r="HZL28" s="170" t="s">
        <v>149</v>
      </c>
      <c r="HZM28" s="170" t="s">
        <v>150</v>
      </c>
      <c r="HZN28" s="170">
        <v>5</v>
      </c>
      <c r="HZO28" s="170">
        <v>12.97</v>
      </c>
      <c r="HZP28" s="170" t="e">
        <f>ROUNDDOWN(HZO28*(#REF!+1),2)</f>
        <v>#REF!</v>
      </c>
      <c r="HZQ28" s="170" t="e">
        <f>HZN28*HZP28</f>
        <v>#REF!</v>
      </c>
      <c r="HZR28" s="170" t="s">
        <v>148</v>
      </c>
      <c r="HZS28" s="170">
        <v>12376</v>
      </c>
      <c r="HZT28" s="170" t="s">
        <v>149</v>
      </c>
      <c r="HZU28" s="170" t="s">
        <v>150</v>
      </c>
      <c r="HZV28" s="170">
        <v>5</v>
      </c>
      <c r="HZW28" s="170">
        <v>12.97</v>
      </c>
      <c r="HZX28" s="170" t="e">
        <f>ROUNDDOWN(HZW28*(#REF!+1),2)</f>
        <v>#REF!</v>
      </c>
      <c r="HZY28" s="170" t="e">
        <f>HZV28*HZX28</f>
        <v>#REF!</v>
      </c>
      <c r="HZZ28" s="170" t="s">
        <v>148</v>
      </c>
      <c r="IAA28" s="170">
        <v>12376</v>
      </c>
      <c r="IAB28" s="170" t="s">
        <v>149</v>
      </c>
      <c r="IAC28" s="170" t="s">
        <v>150</v>
      </c>
      <c r="IAD28" s="170">
        <v>5</v>
      </c>
      <c r="IAE28" s="170">
        <v>12.97</v>
      </c>
      <c r="IAF28" s="170" t="e">
        <f>ROUNDDOWN(IAE28*(#REF!+1),2)</f>
        <v>#REF!</v>
      </c>
      <c r="IAG28" s="170" t="e">
        <f>IAD28*IAF28</f>
        <v>#REF!</v>
      </c>
      <c r="IAH28" s="170" t="s">
        <v>148</v>
      </c>
      <c r="IAI28" s="170">
        <v>12376</v>
      </c>
      <c r="IAJ28" s="170" t="s">
        <v>149</v>
      </c>
      <c r="IAK28" s="170" t="s">
        <v>150</v>
      </c>
      <c r="IAL28" s="170">
        <v>5</v>
      </c>
      <c r="IAM28" s="170">
        <v>12.97</v>
      </c>
      <c r="IAN28" s="170" t="e">
        <f>ROUNDDOWN(IAM28*(#REF!+1),2)</f>
        <v>#REF!</v>
      </c>
      <c r="IAO28" s="170" t="e">
        <f>IAL28*IAN28</f>
        <v>#REF!</v>
      </c>
      <c r="IAP28" s="170" t="s">
        <v>148</v>
      </c>
      <c r="IAQ28" s="170">
        <v>12376</v>
      </c>
      <c r="IAR28" s="170" t="s">
        <v>149</v>
      </c>
      <c r="IAS28" s="170" t="s">
        <v>150</v>
      </c>
      <c r="IAT28" s="170">
        <v>5</v>
      </c>
      <c r="IAU28" s="170">
        <v>12.97</v>
      </c>
      <c r="IAV28" s="170" t="e">
        <f>ROUNDDOWN(IAU28*(#REF!+1),2)</f>
        <v>#REF!</v>
      </c>
      <c r="IAW28" s="170" t="e">
        <f>IAT28*IAV28</f>
        <v>#REF!</v>
      </c>
      <c r="IAX28" s="170" t="s">
        <v>148</v>
      </c>
      <c r="IAY28" s="170">
        <v>12376</v>
      </c>
      <c r="IAZ28" s="170" t="s">
        <v>149</v>
      </c>
      <c r="IBA28" s="170" t="s">
        <v>150</v>
      </c>
      <c r="IBB28" s="170">
        <v>5</v>
      </c>
      <c r="IBC28" s="170">
        <v>12.97</v>
      </c>
      <c r="IBD28" s="170" t="e">
        <f>ROUNDDOWN(IBC28*(#REF!+1),2)</f>
        <v>#REF!</v>
      </c>
      <c r="IBE28" s="170" t="e">
        <f>IBB28*IBD28</f>
        <v>#REF!</v>
      </c>
      <c r="IBF28" s="170" t="s">
        <v>148</v>
      </c>
      <c r="IBG28" s="170">
        <v>12376</v>
      </c>
      <c r="IBH28" s="170" t="s">
        <v>149</v>
      </c>
      <c r="IBI28" s="170" t="s">
        <v>150</v>
      </c>
      <c r="IBJ28" s="170">
        <v>5</v>
      </c>
      <c r="IBK28" s="170">
        <v>12.97</v>
      </c>
      <c r="IBL28" s="170" t="e">
        <f>ROUNDDOWN(IBK28*(#REF!+1),2)</f>
        <v>#REF!</v>
      </c>
      <c r="IBM28" s="170" t="e">
        <f>IBJ28*IBL28</f>
        <v>#REF!</v>
      </c>
      <c r="IBN28" s="170" t="s">
        <v>148</v>
      </c>
      <c r="IBO28" s="170">
        <v>12376</v>
      </c>
      <c r="IBP28" s="170" t="s">
        <v>149</v>
      </c>
      <c r="IBQ28" s="170" t="s">
        <v>150</v>
      </c>
      <c r="IBR28" s="170">
        <v>5</v>
      </c>
      <c r="IBS28" s="170">
        <v>12.97</v>
      </c>
      <c r="IBT28" s="170" t="e">
        <f>ROUNDDOWN(IBS28*(#REF!+1),2)</f>
        <v>#REF!</v>
      </c>
      <c r="IBU28" s="170" t="e">
        <f>IBR28*IBT28</f>
        <v>#REF!</v>
      </c>
      <c r="IBV28" s="170" t="s">
        <v>148</v>
      </c>
      <c r="IBW28" s="170">
        <v>12376</v>
      </c>
      <c r="IBX28" s="170" t="s">
        <v>149</v>
      </c>
      <c r="IBY28" s="170" t="s">
        <v>150</v>
      </c>
      <c r="IBZ28" s="170">
        <v>5</v>
      </c>
      <c r="ICA28" s="170">
        <v>12.97</v>
      </c>
      <c r="ICB28" s="170" t="e">
        <f>ROUNDDOWN(ICA28*(#REF!+1),2)</f>
        <v>#REF!</v>
      </c>
      <c r="ICC28" s="170" t="e">
        <f>IBZ28*ICB28</f>
        <v>#REF!</v>
      </c>
      <c r="ICD28" s="170" t="s">
        <v>148</v>
      </c>
      <c r="ICE28" s="170">
        <v>12376</v>
      </c>
      <c r="ICF28" s="170" t="s">
        <v>149</v>
      </c>
      <c r="ICG28" s="170" t="s">
        <v>150</v>
      </c>
      <c r="ICH28" s="170">
        <v>5</v>
      </c>
      <c r="ICI28" s="170">
        <v>12.97</v>
      </c>
      <c r="ICJ28" s="170" t="e">
        <f>ROUNDDOWN(ICI28*(#REF!+1),2)</f>
        <v>#REF!</v>
      </c>
      <c r="ICK28" s="170" t="e">
        <f>ICH28*ICJ28</f>
        <v>#REF!</v>
      </c>
      <c r="ICL28" s="170" t="s">
        <v>148</v>
      </c>
      <c r="ICM28" s="170">
        <v>12376</v>
      </c>
      <c r="ICN28" s="170" t="s">
        <v>149</v>
      </c>
      <c r="ICO28" s="170" t="s">
        <v>150</v>
      </c>
      <c r="ICP28" s="170">
        <v>5</v>
      </c>
      <c r="ICQ28" s="170">
        <v>12.97</v>
      </c>
      <c r="ICR28" s="170" t="e">
        <f>ROUNDDOWN(ICQ28*(#REF!+1),2)</f>
        <v>#REF!</v>
      </c>
      <c r="ICS28" s="170" t="e">
        <f>ICP28*ICR28</f>
        <v>#REF!</v>
      </c>
      <c r="ICT28" s="170" t="s">
        <v>148</v>
      </c>
      <c r="ICU28" s="170">
        <v>12376</v>
      </c>
      <c r="ICV28" s="170" t="s">
        <v>149</v>
      </c>
      <c r="ICW28" s="170" t="s">
        <v>150</v>
      </c>
      <c r="ICX28" s="170">
        <v>5</v>
      </c>
      <c r="ICY28" s="170">
        <v>12.97</v>
      </c>
      <c r="ICZ28" s="170" t="e">
        <f>ROUNDDOWN(ICY28*(#REF!+1),2)</f>
        <v>#REF!</v>
      </c>
      <c r="IDA28" s="170" t="e">
        <f>ICX28*ICZ28</f>
        <v>#REF!</v>
      </c>
      <c r="IDB28" s="170" t="s">
        <v>148</v>
      </c>
      <c r="IDC28" s="170">
        <v>12376</v>
      </c>
      <c r="IDD28" s="170" t="s">
        <v>149</v>
      </c>
      <c r="IDE28" s="170" t="s">
        <v>150</v>
      </c>
      <c r="IDF28" s="170">
        <v>5</v>
      </c>
      <c r="IDG28" s="170">
        <v>12.97</v>
      </c>
      <c r="IDH28" s="170" t="e">
        <f>ROUNDDOWN(IDG28*(#REF!+1),2)</f>
        <v>#REF!</v>
      </c>
      <c r="IDI28" s="170" t="e">
        <f>IDF28*IDH28</f>
        <v>#REF!</v>
      </c>
      <c r="IDJ28" s="170" t="s">
        <v>148</v>
      </c>
      <c r="IDK28" s="170">
        <v>12376</v>
      </c>
      <c r="IDL28" s="170" t="s">
        <v>149</v>
      </c>
      <c r="IDM28" s="170" t="s">
        <v>150</v>
      </c>
      <c r="IDN28" s="170">
        <v>5</v>
      </c>
      <c r="IDO28" s="170">
        <v>12.97</v>
      </c>
      <c r="IDP28" s="170" t="e">
        <f>ROUNDDOWN(IDO28*(#REF!+1),2)</f>
        <v>#REF!</v>
      </c>
      <c r="IDQ28" s="170" t="e">
        <f>IDN28*IDP28</f>
        <v>#REF!</v>
      </c>
      <c r="IDR28" s="170" t="s">
        <v>148</v>
      </c>
      <c r="IDS28" s="170">
        <v>12376</v>
      </c>
      <c r="IDT28" s="170" t="s">
        <v>149</v>
      </c>
      <c r="IDU28" s="170" t="s">
        <v>150</v>
      </c>
      <c r="IDV28" s="170">
        <v>5</v>
      </c>
      <c r="IDW28" s="170">
        <v>12.97</v>
      </c>
      <c r="IDX28" s="170" t="e">
        <f>ROUNDDOWN(IDW28*(#REF!+1),2)</f>
        <v>#REF!</v>
      </c>
      <c r="IDY28" s="170" t="e">
        <f>IDV28*IDX28</f>
        <v>#REF!</v>
      </c>
      <c r="IDZ28" s="170" t="s">
        <v>148</v>
      </c>
      <c r="IEA28" s="170">
        <v>12376</v>
      </c>
      <c r="IEB28" s="170" t="s">
        <v>149</v>
      </c>
      <c r="IEC28" s="170" t="s">
        <v>150</v>
      </c>
      <c r="IED28" s="170">
        <v>5</v>
      </c>
      <c r="IEE28" s="170">
        <v>12.97</v>
      </c>
      <c r="IEF28" s="170" t="e">
        <f>ROUNDDOWN(IEE28*(#REF!+1),2)</f>
        <v>#REF!</v>
      </c>
      <c r="IEG28" s="170" t="e">
        <f>IED28*IEF28</f>
        <v>#REF!</v>
      </c>
      <c r="IEH28" s="170" t="s">
        <v>148</v>
      </c>
      <c r="IEI28" s="170">
        <v>12376</v>
      </c>
      <c r="IEJ28" s="170" t="s">
        <v>149</v>
      </c>
      <c r="IEK28" s="170" t="s">
        <v>150</v>
      </c>
      <c r="IEL28" s="170">
        <v>5</v>
      </c>
      <c r="IEM28" s="170">
        <v>12.97</v>
      </c>
      <c r="IEN28" s="170" t="e">
        <f>ROUNDDOWN(IEM28*(#REF!+1),2)</f>
        <v>#REF!</v>
      </c>
      <c r="IEO28" s="170" t="e">
        <f>IEL28*IEN28</f>
        <v>#REF!</v>
      </c>
      <c r="IEP28" s="170" t="s">
        <v>148</v>
      </c>
      <c r="IEQ28" s="170">
        <v>12376</v>
      </c>
      <c r="IER28" s="170" t="s">
        <v>149</v>
      </c>
      <c r="IES28" s="170" t="s">
        <v>150</v>
      </c>
      <c r="IET28" s="170">
        <v>5</v>
      </c>
      <c r="IEU28" s="170">
        <v>12.97</v>
      </c>
      <c r="IEV28" s="170" t="e">
        <f>ROUNDDOWN(IEU28*(#REF!+1),2)</f>
        <v>#REF!</v>
      </c>
      <c r="IEW28" s="170" t="e">
        <f>IET28*IEV28</f>
        <v>#REF!</v>
      </c>
      <c r="IEX28" s="170" t="s">
        <v>148</v>
      </c>
      <c r="IEY28" s="170">
        <v>12376</v>
      </c>
      <c r="IEZ28" s="170" t="s">
        <v>149</v>
      </c>
      <c r="IFA28" s="170" t="s">
        <v>150</v>
      </c>
      <c r="IFB28" s="170">
        <v>5</v>
      </c>
      <c r="IFC28" s="170">
        <v>12.97</v>
      </c>
      <c r="IFD28" s="170" t="e">
        <f>ROUNDDOWN(IFC28*(#REF!+1),2)</f>
        <v>#REF!</v>
      </c>
      <c r="IFE28" s="170" t="e">
        <f>IFB28*IFD28</f>
        <v>#REF!</v>
      </c>
      <c r="IFF28" s="170" t="s">
        <v>148</v>
      </c>
      <c r="IFG28" s="170">
        <v>12376</v>
      </c>
      <c r="IFH28" s="170" t="s">
        <v>149</v>
      </c>
      <c r="IFI28" s="170" t="s">
        <v>150</v>
      </c>
      <c r="IFJ28" s="170">
        <v>5</v>
      </c>
      <c r="IFK28" s="170">
        <v>12.97</v>
      </c>
      <c r="IFL28" s="170" t="e">
        <f>ROUNDDOWN(IFK28*(#REF!+1),2)</f>
        <v>#REF!</v>
      </c>
      <c r="IFM28" s="170" t="e">
        <f>IFJ28*IFL28</f>
        <v>#REF!</v>
      </c>
      <c r="IFN28" s="170" t="s">
        <v>148</v>
      </c>
      <c r="IFO28" s="170">
        <v>12376</v>
      </c>
      <c r="IFP28" s="170" t="s">
        <v>149</v>
      </c>
      <c r="IFQ28" s="170" t="s">
        <v>150</v>
      </c>
      <c r="IFR28" s="170">
        <v>5</v>
      </c>
      <c r="IFS28" s="170">
        <v>12.97</v>
      </c>
      <c r="IFT28" s="170" t="e">
        <f>ROUNDDOWN(IFS28*(#REF!+1),2)</f>
        <v>#REF!</v>
      </c>
      <c r="IFU28" s="170" t="e">
        <f>IFR28*IFT28</f>
        <v>#REF!</v>
      </c>
      <c r="IFV28" s="170" t="s">
        <v>148</v>
      </c>
      <c r="IFW28" s="170">
        <v>12376</v>
      </c>
      <c r="IFX28" s="170" t="s">
        <v>149</v>
      </c>
      <c r="IFY28" s="170" t="s">
        <v>150</v>
      </c>
      <c r="IFZ28" s="170">
        <v>5</v>
      </c>
      <c r="IGA28" s="170">
        <v>12.97</v>
      </c>
      <c r="IGB28" s="170" t="e">
        <f>ROUNDDOWN(IGA28*(#REF!+1),2)</f>
        <v>#REF!</v>
      </c>
      <c r="IGC28" s="170" t="e">
        <f>IFZ28*IGB28</f>
        <v>#REF!</v>
      </c>
      <c r="IGD28" s="170" t="s">
        <v>148</v>
      </c>
      <c r="IGE28" s="170">
        <v>12376</v>
      </c>
      <c r="IGF28" s="170" t="s">
        <v>149</v>
      </c>
      <c r="IGG28" s="170" t="s">
        <v>150</v>
      </c>
      <c r="IGH28" s="170">
        <v>5</v>
      </c>
      <c r="IGI28" s="170">
        <v>12.97</v>
      </c>
      <c r="IGJ28" s="170" t="e">
        <f>ROUNDDOWN(IGI28*(#REF!+1),2)</f>
        <v>#REF!</v>
      </c>
      <c r="IGK28" s="170" t="e">
        <f>IGH28*IGJ28</f>
        <v>#REF!</v>
      </c>
      <c r="IGL28" s="170" t="s">
        <v>148</v>
      </c>
      <c r="IGM28" s="170">
        <v>12376</v>
      </c>
      <c r="IGN28" s="170" t="s">
        <v>149</v>
      </c>
      <c r="IGO28" s="170" t="s">
        <v>150</v>
      </c>
      <c r="IGP28" s="170">
        <v>5</v>
      </c>
      <c r="IGQ28" s="170">
        <v>12.97</v>
      </c>
      <c r="IGR28" s="170" t="e">
        <f>ROUNDDOWN(IGQ28*(#REF!+1),2)</f>
        <v>#REF!</v>
      </c>
      <c r="IGS28" s="170" t="e">
        <f>IGP28*IGR28</f>
        <v>#REF!</v>
      </c>
      <c r="IGT28" s="170" t="s">
        <v>148</v>
      </c>
      <c r="IGU28" s="170">
        <v>12376</v>
      </c>
      <c r="IGV28" s="170" t="s">
        <v>149</v>
      </c>
      <c r="IGW28" s="170" t="s">
        <v>150</v>
      </c>
      <c r="IGX28" s="170">
        <v>5</v>
      </c>
      <c r="IGY28" s="170">
        <v>12.97</v>
      </c>
      <c r="IGZ28" s="170" t="e">
        <f>ROUNDDOWN(IGY28*(#REF!+1),2)</f>
        <v>#REF!</v>
      </c>
      <c r="IHA28" s="170" t="e">
        <f>IGX28*IGZ28</f>
        <v>#REF!</v>
      </c>
      <c r="IHB28" s="170" t="s">
        <v>148</v>
      </c>
      <c r="IHC28" s="170">
        <v>12376</v>
      </c>
      <c r="IHD28" s="170" t="s">
        <v>149</v>
      </c>
      <c r="IHE28" s="170" t="s">
        <v>150</v>
      </c>
      <c r="IHF28" s="170">
        <v>5</v>
      </c>
      <c r="IHG28" s="170">
        <v>12.97</v>
      </c>
      <c r="IHH28" s="170" t="e">
        <f>ROUNDDOWN(IHG28*(#REF!+1),2)</f>
        <v>#REF!</v>
      </c>
      <c r="IHI28" s="170" t="e">
        <f>IHF28*IHH28</f>
        <v>#REF!</v>
      </c>
      <c r="IHJ28" s="170" t="s">
        <v>148</v>
      </c>
      <c r="IHK28" s="170">
        <v>12376</v>
      </c>
      <c r="IHL28" s="170" t="s">
        <v>149</v>
      </c>
      <c r="IHM28" s="170" t="s">
        <v>150</v>
      </c>
      <c r="IHN28" s="170">
        <v>5</v>
      </c>
      <c r="IHO28" s="170">
        <v>12.97</v>
      </c>
      <c r="IHP28" s="170" t="e">
        <f>ROUNDDOWN(IHO28*(#REF!+1),2)</f>
        <v>#REF!</v>
      </c>
      <c r="IHQ28" s="170" t="e">
        <f>IHN28*IHP28</f>
        <v>#REF!</v>
      </c>
      <c r="IHR28" s="170" t="s">
        <v>148</v>
      </c>
      <c r="IHS28" s="170">
        <v>12376</v>
      </c>
      <c r="IHT28" s="170" t="s">
        <v>149</v>
      </c>
      <c r="IHU28" s="170" t="s">
        <v>150</v>
      </c>
      <c r="IHV28" s="170">
        <v>5</v>
      </c>
      <c r="IHW28" s="170">
        <v>12.97</v>
      </c>
      <c r="IHX28" s="170" t="e">
        <f>ROUNDDOWN(IHW28*(#REF!+1),2)</f>
        <v>#REF!</v>
      </c>
      <c r="IHY28" s="170" t="e">
        <f>IHV28*IHX28</f>
        <v>#REF!</v>
      </c>
      <c r="IHZ28" s="170" t="s">
        <v>148</v>
      </c>
      <c r="IIA28" s="170">
        <v>12376</v>
      </c>
      <c r="IIB28" s="170" t="s">
        <v>149</v>
      </c>
      <c r="IIC28" s="170" t="s">
        <v>150</v>
      </c>
      <c r="IID28" s="170">
        <v>5</v>
      </c>
      <c r="IIE28" s="170">
        <v>12.97</v>
      </c>
      <c r="IIF28" s="170" t="e">
        <f>ROUNDDOWN(IIE28*(#REF!+1),2)</f>
        <v>#REF!</v>
      </c>
      <c r="IIG28" s="170" t="e">
        <f>IID28*IIF28</f>
        <v>#REF!</v>
      </c>
      <c r="IIH28" s="170" t="s">
        <v>148</v>
      </c>
      <c r="III28" s="170">
        <v>12376</v>
      </c>
      <c r="IIJ28" s="170" t="s">
        <v>149</v>
      </c>
      <c r="IIK28" s="170" t="s">
        <v>150</v>
      </c>
      <c r="IIL28" s="170">
        <v>5</v>
      </c>
      <c r="IIM28" s="170">
        <v>12.97</v>
      </c>
      <c r="IIN28" s="170" t="e">
        <f>ROUNDDOWN(IIM28*(#REF!+1),2)</f>
        <v>#REF!</v>
      </c>
      <c r="IIO28" s="170" t="e">
        <f>IIL28*IIN28</f>
        <v>#REF!</v>
      </c>
      <c r="IIP28" s="170" t="s">
        <v>148</v>
      </c>
      <c r="IIQ28" s="170">
        <v>12376</v>
      </c>
      <c r="IIR28" s="170" t="s">
        <v>149</v>
      </c>
      <c r="IIS28" s="170" t="s">
        <v>150</v>
      </c>
      <c r="IIT28" s="170">
        <v>5</v>
      </c>
      <c r="IIU28" s="170">
        <v>12.97</v>
      </c>
      <c r="IIV28" s="170" t="e">
        <f>ROUNDDOWN(IIU28*(#REF!+1),2)</f>
        <v>#REF!</v>
      </c>
      <c r="IIW28" s="170" t="e">
        <f>IIT28*IIV28</f>
        <v>#REF!</v>
      </c>
      <c r="IIX28" s="170" t="s">
        <v>148</v>
      </c>
      <c r="IIY28" s="170">
        <v>12376</v>
      </c>
      <c r="IIZ28" s="170" t="s">
        <v>149</v>
      </c>
      <c r="IJA28" s="170" t="s">
        <v>150</v>
      </c>
      <c r="IJB28" s="170">
        <v>5</v>
      </c>
      <c r="IJC28" s="170">
        <v>12.97</v>
      </c>
      <c r="IJD28" s="170" t="e">
        <f>ROUNDDOWN(IJC28*(#REF!+1),2)</f>
        <v>#REF!</v>
      </c>
      <c r="IJE28" s="170" t="e">
        <f>IJB28*IJD28</f>
        <v>#REF!</v>
      </c>
      <c r="IJF28" s="170" t="s">
        <v>148</v>
      </c>
      <c r="IJG28" s="170">
        <v>12376</v>
      </c>
      <c r="IJH28" s="170" t="s">
        <v>149</v>
      </c>
      <c r="IJI28" s="170" t="s">
        <v>150</v>
      </c>
      <c r="IJJ28" s="170">
        <v>5</v>
      </c>
      <c r="IJK28" s="170">
        <v>12.97</v>
      </c>
      <c r="IJL28" s="170" t="e">
        <f>ROUNDDOWN(IJK28*(#REF!+1),2)</f>
        <v>#REF!</v>
      </c>
      <c r="IJM28" s="170" t="e">
        <f>IJJ28*IJL28</f>
        <v>#REF!</v>
      </c>
      <c r="IJN28" s="170" t="s">
        <v>148</v>
      </c>
      <c r="IJO28" s="170">
        <v>12376</v>
      </c>
      <c r="IJP28" s="170" t="s">
        <v>149</v>
      </c>
      <c r="IJQ28" s="170" t="s">
        <v>150</v>
      </c>
      <c r="IJR28" s="170">
        <v>5</v>
      </c>
      <c r="IJS28" s="170">
        <v>12.97</v>
      </c>
      <c r="IJT28" s="170" t="e">
        <f>ROUNDDOWN(IJS28*(#REF!+1),2)</f>
        <v>#REF!</v>
      </c>
      <c r="IJU28" s="170" t="e">
        <f>IJR28*IJT28</f>
        <v>#REF!</v>
      </c>
      <c r="IJV28" s="170" t="s">
        <v>148</v>
      </c>
      <c r="IJW28" s="170">
        <v>12376</v>
      </c>
      <c r="IJX28" s="170" t="s">
        <v>149</v>
      </c>
      <c r="IJY28" s="170" t="s">
        <v>150</v>
      </c>
      <c r="IJZ28" s="170">
        <v>5</v>
      </c>
      <c r="IKA28" s="170">
        <v>12.97</v>
      </c>
      <c r="IKB28" s="170" t="e">
        <f>ROUNDDOWN(IKA28*(#REF!+1),2)</f>
        <v>#REF!</v>
      </c>
      <c r="IKC28" s="170" t="e">
        <f>IJZ28*IKB28</f>
        <v>#REF!</v>
      </c>
      <c r="IKD28" s="170" t="s">
        <v>148</v>
      </c>
      <c r="IKE28" s="170">
        <v>12376</v>
      </c>
      <c r="IKF28" s="170" t="s">
        <v>149</v>
      </c>
      <c r="IKG28" s="170" t="s">
        <v>150</v>
      </c>
      <c r="IKH28" s="170">
        <v>5</v>
      </c>
      <c r="IKI28" s="170">
        <v>12.97</v>
      </c>
      <c r="IKJ28" s="170" t="e">
        <f>ROUNDDOWN(IKI28*(#REF!+1),2)</f>
        <v>#REF!</v>
      </c>
      <c r="IKK28" s="170" t="e">
        <f>IKH28*IKJ28</f>
        <v>#REF!</v>
      </c>
      <c r="IKL28" s="170" t="s">
        <v>148</v>
      </c>
      <c r="IKM28" s="170">
        <v>12376</v>
      </c>
      <c r="IKN28" s="170" t="s">
        <v>149</v>
      </c>
      <c r="IKO28" s="170" t="s">
        <v>150</v>
      </c>
      <c r="IKP28" s="170">
        <v>5</v>
      </c>
      <c r="IKQ28" s="170">
        <v>12.97</v>
      </c>
      <c r="IKR28" s="170" t="e">
        <f>ROUNDDOWN(IKQ28*(#REF!+1),2)</f>
        <v>#REF!</v>
      </c>
      <c r="IKS28" s="170" t="e">
        <f>IKP28*IKR28</f>
        <v>#REF!</v>
      </c>
      <c r="IKT28" s="170" t="s">
        <v>148</v>
      </c>
      <c r="IKU28" s="170">
        <v>12376</v>
      </c>
      <c r="IKV28" s="170" t="s">
        <v>149</v>
      </c>
      <c r="IKW28" s="170" t="s">
        <v>150</v>
      </c>
      <c r="IKX28" s="170">
        <v>5</v>
      </c>
      <c r="IKY28" s="170">
        <v>12.97</v>
      </c>
      <c r="IKZ28" s="170" t="e">
        <f>ROUNDDOWN(IKY28*(#REF!+1),2)</f>
        <v>#REF!</v>
      </c>
      <c r="ILA28" s="170" t="e">
        <f>IKX28*IKZ28</f>
        <v>#REF!</v>
      </c>
      <c r="ILB28" s="170" t="s">
        <v>148</v>
      </c>
      <c r="ILC28" s="170">
        <v>12376</v>
      </c>
      <c r="ILD28" s="170" t="s">
        <v>149</v>
      </c>
      <c r="ILE28" s="170" t="s">
        <v>150</v>
      </c>
      <c r="ILF28" s="170">
        <v>5</v>
      </c>
      <c r="ILG28" s="170">
        <v>12.97</v>
      </c>
      <c r="ILH28" s="170" t="e">
        <f>ROUNDDOWN(ILG28*(#REF!+1),2)</f>
        <v>#REF!</v>
      </c>
      <c r="ILI28" s="170" t="e">
        <f>ILF28*ILH28</f>
        <v>#REF!</v>
      </c>
      <c r="ILJ28" s="170" t="s">
        <v>148</v>
      </c>
      <c r="ILK28" s="170">
        <v>12376</v>
      </c>
      <c r="ILL28" s="170" t="s">
        <v>149</v>
      </c>
      <c r="ILM28" s="170" t="s">
        <v>150</v>
      </c>
      <c r="ILN28" s="170">
        <v>5</v>
      </c>
      <c r="ILO28" s="170">
        <v>12.97</v>
      </c>
      <c r="ILP28" s="170" t="e">
        <f>ROUNDDOWN(ILO28*(#REF!+1),2)</f>
        <v>#REF!</v>
      </c>
      <c r="ILQ28" s="170" t="e">
        <f>ILN28*ILP28</f>
        <v>#REF!</v>
      </c>
      <c r="ILR28" s="170" t="s">
        <v>148</v>
      </c>
      <c r="ILS28" s="170">
        <v>12376</v>
      </c>
      <c r="ILT28" s="170" t="s">
        <v>149</v>
      </c>
      <c r="ILU28" s="170" t="s">
        <v>150</v>
      </c>
      <c r="ILV28" s="170">
        <v>5</v>
      </c>
      <c r="ILW28" s="170">
        <v>12.97</v>
      </c>
      <c r="ILX28" s="170" t="e">
        <f>ROUNDDOWN(ILW28*(#REF!+1),2)</f>
        <v>#REF!</v>
      </c>
      <c r="ILY28" s="170" t="e">
        <f>ILV28*ILX28</f>
        <v>#REF!</v>
      </c>
      <c r="ILZ28" s="170" t="s">
        <v>148</v>
      </c>
      <c r="IMA28" s="170">
        <v>12376</v>
      </c>
      <c r="IMB28" s="170" t="s">
        <v>149</v>
      </c>
      <c r="IMC28" s="170" t="s">
        <v>150</v>
      </c>
      <c r="IMD28" s="170">
        <v>5</v>
      </c>
      <c r="IME28" s="170">
        <v>12.97</v>
      </c>
      <c r="IMF28" s="170" t="e">
        <f>ROUNDDOWN(IME28*(#REF!+1),2)</f>
        <v>#REF!</v>
      </c>
      <c r="IMG28" s="170" t="e">
        <f>IMD28*IMF28</f>
        <v>#REF!</v>
      </c>
      <c r="IMH28" s="170" t="s">
        <v>148</v>
      </c>
      <c r="IMI28" s="170">
        <v>12376</v>
      </c>
      <c r="IMJ28" s="170" t="s">
        <v>149</v>
      </c>
      <c r="IMK28" s="170" t="s">
        <v>150</v>
      </c>
      <c r="IML28" s="170">
        <v>5</v>
      </c>
      <c r="IMM28" s="170">
        <v>12.97</v>
      </c>
      <c r="IMN28" s="170" t="e">
        <f>ROUNDDOWN(IMM28*(#REF!+1),2)</f>
        <v>#REF!</v>
      </c>
      <c r="IMO28" s="170" t="e">
        <f>IML28*IMN28</f>
        <v>#REF!</v>
      </c>
      <c r="IMP28" s="170" t="s">
        <v>148</v>
      </c>
      <c r="IMQ28" s="170">
        <v>12376</v>
      </c>
      <c r="IMR28" s="170" t="s">
        <v>149</v>
      </c>
      <c r="IMS28" s="170" t="s">
        <v>150</v>
      </c>
      <c r="IMT28" s="170">
        <v>5</v>
      </c>
      <c r="IMU28" s="170">
        <v>12.97</v>
      </c>
      <c r="IMV28" s="170" t="e">
        <f>ROUNDDOWN(IMU28*(#REF!+1),2)</f>
        <v>#REF!</v>
      </c>
      <c r="IMW28" s="170" t="e">
        <f>IMT28*IMV28</f>
        <v>#REF!</v>
      </c>
      <c r="IMX28" s="170" t="s">
        <v>148</v>
      </c>
      <c r="IMY28" s="170">
        <v>12376</v>
      </c>
      <c r="IMZ28" s="170" t="s">
        <v>149</v>
      </c>
      <c r="INA28" s="170" t="s">
        <v>150</v>
      </c>
      <c r="INB28" s="170">
        <v>5</v>
      </c>
      <c r="INC28" s="170">
        <v>12.97</v>
      </c>
      <c r="IND28" s="170" t="e">
        <f>ROUNDDOWN(INC28*(#REF!+1),2)</f>
        <v>#REF!</v>
      </c>
      <c r="INE28" s="170" t="e">
        <f>INB28*IND28</f>
        <v>#REF!</v>
      </c>
      <c r="INF28" s="170" t="s">
        <v>148</v>
      </c>
      <c r="ING28" s="170">
        <v>12376</v>
      </c>
      <c r="INH28" s="170" t="s">
        <v>149</v>
      </c>
      <c r="INI28" s="170" t="s">
        <v>150</v>
      </c>
      <c r="INJ28" s="170">
        <v>5</v>
      </c>
      <c r="INK28" s="170">
        <v>12.97</v>
      </c>
      <c r="INL28" s="170" t="e">
        <f>ROUNDDOWN(INK28*(#REF!+1),2)</f>
        <v>#REF!</v>
      </c>
      <c r="INM28" s="170" t="e">
        <f>INJ28*INL28</f>
        <v>#REF!</v>
      </c>
      <c r="INN28" s="170" t="s">
        <v>148</v>
      </c>
      <c r="INO28" s="170">
        <v>12376</v>
      </c>
      <c r="INP28" s="170" t="s">
        <v>149</v>
      </c>
      <c r="INQ28" s="170" t="s">
        <v>150</v>
      </c>
      <c r="INR28" s="170">
        <v>5</v>
      </c>
      <c r="INS28" s="170">
        <v>12.97</v>
      </c>
      <c r="INT28" s="170" t="e">
        <f>ROUNDDOWN(INS28*(#REF!+1),2)</f>
        <v>#REF!</v>
      </c>
      <c r="INU28" s="170" t="e">
        <f>INR28*INT28</f>
        <v>#REF!</v>
      </c>
      <c r="INV28" s="170" t="s">
        <v>148</v>
      </c>
      <c r="INW28" s="170">
        <v>12376</v>
      </c>
      <c r="INX28" s="170" t="s">
        <v>149</v>
      </c>
      <c r="INY28" s="170" t="s">
        <v>150</v>
      </c>
      <c r="INZ28" s="170">
        <v>5</v>
      </c>
      <c r="IOA28" s="170">
        <v>12.97</v>
      </c>
      <c r="IOB28" s="170" t="e">
        <f>ROUNDDOWN(IOA28*(#REF!+1),2)</f>
        <v>#REF!</v>
      </c>
      <c r="IOC28" s="170" t="e">
        <f>INZ28*IOB28</f>
        <v>#REF!</v>
      </c>
      <c r="IOD28" s="170" t="s">
        <v>148</v>
      </c>
      <c r="IOE28" s="170">
        <v>12376</v>
      </c>
      <c r="IOF28" s="170" t="s">
        <v>149</v>
      </c>
      <c r="IOG28" s="170" t="s">
        <v>150</v>
      </c>
      <c r="IOH28" s="170">
        <v>5</v>
      </c>
      <c r="IOI28" s="170">
        <v>12.97</v>
      </c>
      <c r="IOJ28" s="170" t="e">
        <f>ROUNDDOWN(IOI28*(#REF!+1),2)</f>
        <v>#REF!</v>
      </c>
      <c r="IOK28" s="170" t="e">
        <f>IOH28*IOJ28</f>
        <v>#REF!</v>
      </c>
      <c r="IOL28" s="170" t="s">
        <v>148</v>
      </c>
      <c r="IOM28" s="170">
        <v>12376</v>
      </c>
      <c r="ION28" s="170" t="s">
        <v>149</v>
      </c>
      <c r="IOO28" s="170" t="s">
        <v>150</v>
      </c>
      <c r="IOP28" s="170">
        <v>5</v>
      </c>
      <c r="IOQ28" s="170">
        <v>12.97</v>
      </c>
      <c r="IOR28" s="170" t="e">
        <f>ROUNDDOWN(IOQ28*(#REF!+1),2)</f>
        <v>#REF!</v>
      </c>
      <c r="IOS28" s="170" t="e">
        <f>IOP28*IOR28</f>
        <v>#REF!</v>
      </c>
      <c r="IOT28" s="170" t="s">
        <v>148</v>
      </c>
      <c r="IOU28" s="170">
        <v>12376</v>
      </c>
      <c r="IOV28" s="170" t="s">
        <v>149</v>
      </c>
      <c r="IOW28" s="170" t="s">
        <v>150</v>
      </c>
      <c r="IOX28" s="170">
        <v>5</v>
      </c>
      <c r="IOY28" s="170">
        <v>12.97</v>
      </c>
      <c r="IOZ28" s="170" t="e">
        <f>ROUNDDOWN(IOY28*(#REF!+1),2)</f>
        <v>#REF!</v>
      </c>
      <c r="IPA28" s="170" t="e">
        <f>IOX28*IOZ28</f>
        <v>#REF!</v>
      </c>
      <c r="IPB28" s="170" t="s">
        <v>148</v>
      </c>
      <c r="IPC28" s="170">
        <v>12376</v>
      </c>
      <c r="IPD28" s="170" t="s">
        <v>149</v>
      </c>
      <c r="IPE28" s="170" t="s">
        <v>150</v>
      </c>
      <c r="IPF28" s="170">
        <v>5</v>
      </c>
      <c r="IPG28" s="170">
        <v>12.97</v>
      </c>
      <c r="IPH28" s="170" t="e">
        <f>ROUNDDOWN(IPG28*(#REF!+1),2)</f>
        <v>#REF!</v>
      </c>
      <c r="IPI28" s="170" t="e">
        <f>IPF28*IPH28</f>
        <v>#REF!</v>
      </c>
      <c r="IPJ28" s="170" t="s">
        <v>148</v>
      </c>
      <c r="IPK28" s="170">
        <v>12376</v>
      </c>
      <c r="IPL28" s="170" t="s">
        <v>149</v>
      </c>
      <c r="IPM28" s="170" t="s">
        <v>150</v>
      </c>
      <c r="IPN28" s="170">
        <v>5</v>
      </c>
      <c r="IPO28" s="170">
        <v>12.97</v>
      </c>
      <c r="IPP28" s="170" t="e">
        <f>ROUNDDOWN(IPO28*(#REF!+1),2)</f>
        <v>#REF!</v>
      </c>
      <c r="IPQ28" s="170" t="e">
        <f>IPN28*IPP28</f>
        <v>#REF!</v>
      </c>
      <c r="IPR28" s="170" t="s">
        <v>148</v>
      </c>
      <c r="IPS28" s="170">
        <v>12376</v>
      </c>
      <c r="IPT28" s="170" t="s">
        <v>149</v>
      </c>
      <c r="IPU28" s="170" t="s">
        <v>150</v>
      </c>
      <c r="IPV28" s="170">
        <v>5</v>
      </c>
      <c r="IPW28" s="170">
        <v>12.97</v>
      </c>
      <c r="IPX28" s="170" t="e">
        <f>ROUNDDOWN(IPW28*(#REF!+1),2)</f>
        <v>#REF!</v>
      </c>
      <c r="IPY28" s="170" t="e">
        <f>IPV28*IPX28</f>
        <v>#REF!</v>
      </c>
      <c r="IPZ28" s="170" t="s">
        <v>148</v>
      </c>
      <c r="IQA28" s="170">
        <v>12376</v>
      </c>
      <c r="IQB28" s="170" t="s">
        <v>149</v>
      </c>
      <c r="IQC28" s="170" t="s">
        <v>150</v>
      </c>
      <c r="IQD28" s="170">
        <v>5</v>
      </c>
      <c r="IQE28" s="170">
        <v>12.97</v>
      </c>
      <c r="IQF28" s="170" t="e">
        <f>ROUNDDOWN(IQE28*(#REF!+1),2)</f>
        <v>#REF!</v>
      </c>
      <c r="IQG28" s="170" t="e">
        <f>IQD28*IQF28</f>
        <v>#REF!</v>
      </c>
      <c r="IQH28" s="170" t="s">
        <v>148</v>
      </c>
      <c r="IQI28" s="170">
        <v>12376</v>
      </c>
      <c r="IQJ28" s="170" t="s">
        <v>149</v>
      </c>
      <c r="IQK28" s="170" t="s">
        <v>150</v>
      </c>
      <c r="IQL28" s="170">
        <v>5</v>
      </c>
      <c r="IQM28" s="170">
        <v>12.97</v>
      </c>
      <c r="IQN28" s="170" t="e">
        <f>ROUNDDOWN(IQM28*(#REF!+1),2)</f>
        <v>#REF!</v>
      </c>
      <c r="IQO28" s="170" t="e">
        <f>IQL28*IQN28</f>
        <v>#REF!</v>
      </c>
      <c r="IQP28" s="170" t="s">
        <v>148</v>
      </c>
      <c r="IQQ28" s="170">
        <v>12376</v>
      </c>
      <c r="IQR28" s="170" t="s">
        <v>149</v>
      </c>
      <c r="IQS28" s="170" t="s">
        <v>150</v>
      </c>
      <c r="IQT28" s="170">
        <v>5</v>
      </c>
      <c r="IQU28" s="170">
        <v>12.97</v>
      </c>
      <c r="IQV28" s="170" t="e">
        <f>ROUNDDOWN(IQU28*(#REF!+1),2)</f>
        <v>#REF!</v>
      </c>
      <c r="IQW28" s="170" t="e">
        <f>IQT28*IQV28</f>
        <v>#REF!</v>
      </c>
      <c r="IQX28" s="170" t="s">
        <v>148</v>
      </c>
      <c r="IQY28" s="170">
        <v>12376</v>
      </c>
      <c r="IQZ28" s="170" t="s">
        <v>149</v>
      </c>
      <c r="IRA28" s="170" t="s">
        <v>150</v>
      </c>
      <c r="IRB28" s="170">
        <v>5</v>
      </c>
      <c r="IRC28" s="170">
        <v>12.97</v>
      </c>
      <c r="IRD28" s="170" t="e">
        <f>ROUNDDOWN(IRC28*(#REF!+1),2)</f>
        <v>#REF!</v>
      </c>
      <c r="IRE28" s="170" t="e">
        <f>IRB28*IRD28</f>
        <v>#REF!</v>
      </c>
      <c r="IRF28" s="170" t="s">
        <v>148</v>
      </c>
      <c r="IRG28" s="170">
        <v>12376</v>
      </c>
      <c r="IRH28" s="170" t="s">
        <v>149</v>
      </c>
      <c r="IRI28" s="170" t="s">
        <v>150</v>
      </c>
      <c r="IRJ28" s="170">
        <v>5</v>
      </c>
      <c r="IRK28" s="170">
        <v>12.97</v>
      </c>
      <c r="IRL28" s="170" t="e">
        <f>ROUNDDOWN(IRK28*(#REF!+1),2)</f>
        <v>#REF!</v>
      </c>
      <c r="IRM28" s="170" t="e">
        <f>IRJ28*IRL28</f>
        <v>#REF!</v>
      </c>
      <c r="IRN28" s="170" t="s">
        <v>148</v>
      </c>
      <c r="IRO28" s="170">
        <v>12376</v>
      </c>
      <c r="IRP28" s="170" t="s">
        <v>149</v>
      </c>
      <c r="IRQ28" s="170" t="s">
        <v>150</v>
      </c>
      <c r="IRR28" s="170">
        <v>5</v>
      </c>
      <c r="IRS28" s="170">
        <v>12.97</v>
      </c>
      <c r="IRT28" s="170" t="e">
        <f>ROUNDDOWN(IRS28*(#REF!+1),2)</f>
        <v>#REF!</v>
      </c>
      <c r="IRU28" s="170" t="e">
        <f>IRR28*IRT28</f>
        <v>#REF!</v>
      </c>
      <c r="IRV28" s="170" t="s">
        <v>148</v>
      </c>
      <c r="IRW28" s="170">
        <v>12376</v>
      </c>
      <c r="IRX28" s="170" t="s">
        <v>149</v>
      </c>
      <c r="IRY28" s="170" t="s">
        <v>150</v>
      </c>
      <c r="IRZ28" s="170">
        <v>5</v>
      </c>
      <c r="ISA28" s="170">
        <v>12.97</v>
      </c>
      <c r="ISB28" s="170" t="e">
        <f>ROUNDDOWN(ISA28*(#REF!+1),2)</f>
        <v>#REF!</v>
      </c>
      <c r="ISC28" s="170" t="e">
        <f>IRZ28*ISB28</f>
        <v>#REF!</v>
      </c>
      <c r="ISD28" s="170" t="s">
        <v>148</v>
      </c>
      <c r="ISE28" s="170">
        <v>12376</v>
      </c>
      <c r="ISF28" s="170" t="s">
        <v>149</v>
      </c>
      <c r="ISG28" s="170" t="s">
        <v>150</v>
      </c>
      <c r="ISH28" s="170">
        <v>5</v>
      </c>
      <c r="ISI28" s="170">
        <v>12.97</v>
      </c>
      <c r="ISJ28" s="170" t="e">
        <f>ROUNDDOWN(ISI28*(#REF!+1),2)</f>
        <v>#REF!</v>
      </c>
      <c r="ISK28" s="170" t="e">
        <f>ISH28*ISJ28</f>
        <v>#REF!</v>
      </c>
      <c r="ISL28" s="170" t="s">
        <v>148</v>
      </c>
      <c r="ISM28" s="170">
        <v>12376</v>
      </c>
      <c r="ISN28" s="170" t="s">
        <v>149</v>
      </c>
      <c r="ISO28" s="170" t="s">
        <v>150</v>
      </c>
      <c r="ISP28" s="170">
        <v>5</v>
      </c>
      <c r="ISQ28" s="170">
        <v>12.97</v>
      </c>
      <c r="ISR28" s="170" t="e">
        <f>ROUNDDOWN(ISQ28*(#REF!+1),2)</f>
        <v>#REF!</v>
      </c>
      <c r="ISS28" s="170" t="e">
        <f>ISP28*ISR28</f>
        <v>#REF!</v>
      </c>
      <c r="IST28" s="170" t="s">
        <v>148</v>
      </c>
      <c r="ISU28" s="170">
        <v>12376</v>
      </c>
      <c r="ISV28" s="170" t="s">
        <v>149</v>
      </c>
      <c r="ISW28" s="170" t="s">
        <v>150</v>
      </c>
      <c r="ISX28" s="170">
        <v>5</v>
      </c>
      <c r="ISY28" s="170">
        <v>12.97</v>
      </c>
      <c r="ISZ28" s="170" t="e">
        <f>ROUNDDOWN(ISY28*(#REF!+1),2)</f>
        <v>#REF!</v>
      </c>
      <c r="ITA28" s="170" t="e">
        <f>ISX28*ISZ28</f>
        <v>#REF!</v>
      </c>
      <c r="ITB28" s="170" t="s">
        <v>148</v>
      </c>
      <c r="ITC28" s="170">
        <v>12376</v>
      </c>
      <c r="ITD28" s="170" t="s">
        <v>149</v>
      </c>
      <c r="ITE28" s="170" t="s">
        <v>150</v>
      </c>
      <c r="ITF28" s="170">
        <v>5</v>
      </c>
      <c r="ITG28" s="170">
        <v>12.97</v>
      </c>
      <c r="ITH28" s="170" t="e">
        <f>ROUNDDOWN(ITG28*(#REF!+1),2)</f>
        <v>#REF!</v>
      </c>
      <c r="ITI28" s="170" t="e">
        <f>ITF28*ITH28</f>
        <v>#REF!</v>
      </c>
      <c r="ITJ28" s="170" t="s">
        <v>148</v>
      </c>
      <c r="ITK28" s="170">
        <v>12376</v>
      </c>
      <c r="ITL28" s="170" t="s">
        <v>149</v>
      </c>
      <c r="ITM28" s="170" t="s">
        <v>150</v>
      </c>
      <c r="ITN28" s="170">
        <v>5</v>
      </c>
      <c r="ITO28" s="170">
        <v>12.97</v>
      </c>
      <c r="ITP28" s="170" t="e">
        <f>ROUNDDOWN(ITO28*(#REF!+1),2)</f>
        <v>#REF!</v>
      </c>
      <c r="ITQ28" s="170" t="e">
        <f>ITN28*ITP28</f>
        <v>#REF!</v>
      </c>
      <c r="ITR28" s="170" t="s">
        <v>148</v>
      </c>
      <c r="ITS28" s="170">
        <v>12376</v>
      </c>
      <c r="ITT28" s="170" t="s">
        <v>149</v>
      </c>
      <c r="ITU28" s="170" t="s">
        <v>150</v>
      </c>
      <c r="ITV28" s="170">
        <v>5</v>
      </c>
      <c r="ITW28" s="170">
        <v>12.97</v>
      </c>
      <c r="ITX28" s="170" t="e">
        <f>ROUNDDOWN(ITW28*(#REF!+1),2)</f>
        <v>#REF!</v>
      </c>
      <c r="ITY28" s="170" t="e">
        <f>ITV28*ITX28</f>
        <v>#REF!</v>
      </c>
      <c r="ITZ28" s="170" t="s">
        <v>148</v>
      </c>
      <c r="IUA28" s="170">
        <v>12376</v>
      </c>
      <c r="IUB28" s="170" t="s">
        <v>149</v>
      </c>
      <c r="IUC28" s="170" t="s">
        <v>150</v>
      </c>
      <c r="IUD28" s="170">
        <v>5</v>
      </c>
      <c r="IUE28" s="170">
        <v>12.97</v>
      </c>
      <c r="IUF28" s="170" t="e">
        <f>ROUNDDOWN(IUE28*(#REF!+1),2)</f>
        <v>#REF!</v>
      </c>
      <c r="IUG28" s="170" t="e">
        <f>IUD28*IUF28</f>
        <v>#REF!</v>
      </c>
      <c r="IUH28" s="170" t="s">
        <v>148</v>
      </c>
      <c r="IUI28" s="170">
        <v>12376</v>
      </c>
      <c r="IUJ28" s="170" t="s">
        <v>149</v>
      </c>
      <c r="IUK28" s="170" t="s">
        <v>150</v>
      </c>
      <c r="IUL28" s="170">
        <v>5</v>
      </c>
      <c r="IUM28" s="170">
        <v>12.97</v>
      </c>
      <c r="IUN28" s="170" t="e">
        <f>ROUNDDOWN(IUM28*(#REF!+1),2)</f>
        <v>#REF!</v>
      </c>
      <c r="IUO28" s="170" t="e">
        <f>IUL28*IUN28</f>
        <v>#REF!</v>
      </c>
      <c r="IUP28" s="170" t="s">
        <v>148</v>
      </c>
      <c r="IUQ28" s="170">
        <v>12376</v>
      </c>
      <c r="IUR28" s="170" t="s">
        <v>149</v>
      </c>
      <c r="IUS28" s="170" t="s">
        <v>150</v>
      </c>
      <c r="IUT28" s="170">
        <v>5</v>
      </c>
      <c r="IUU28" s="170">
        <v>12.97</v>
      </c>
      <c r="IUV28" s="170" t="e">
        <f>ROUNDDOWN(IUU28*(#REF!+1),2)</f>
        <v>#REF!</v>
      </c>
      <c r="IUW28" s="170" t="e">
        <f>IUT28*IUV28</f>
        <v>#REF!</v>
      </c>
      <c r="IUX28" s="170" t="s">
        <v>148</v>
      </c>
      <c r="IUY28" s="170">
        <v>12376</v>
      </c>
      <c r="IUZ28" s="170" t="s">
        <v>149</v>
      </c>
      <c r="IVA28" s="170" t="s">
        <v>150</v>
      </c>
      <c r="IVB28" s="170">
        <v>5</v>
      </c>
      <c r="IVC28" s="170">
        <v>12.97</v>
      </c>
      <c r="IVD28" s="170" t="e">
        <f>ROUNDDOWN(IVC28*(#REF!+1),2)</f>
        <v>#REF!</v>
      </c>
      <c r="IVE28" s="170" t="e">
        <f>IVB28*IVD28</f>
        <v>#REF!</v>
      </c>
      <c r="IVF28" s="170" t="s">
        <v>148</v>
      </c>
      <c r="IVG28" s="170">
        <v>12376</v>
      </c>
      <c r="IVH28" s="170" t="s">
        <v>149</v>
      </c>
      <c r="IVI28" s="170" t="s">
        <v>150</v>
      </c>
      <c r="IVJ28" s="170">
        <v>5</v>
      </c>
      <c r="IVK28" s="170">
        <v>12.97</v>
      </c>
      <c r="IVL28" s="170" t="e">
        <f>ROUNDDOWN(IVK28*(#REF!+1),2)</f>
        <v>#REF!</v>
      </c>
      <c r="IVM28" s="170" t="e">
        <f>IVJ28*IVL28</f>
        <v>#REF!</v>
      </c>
      <c r="IVN28" s="170" t="s">
        <v>148</v>
      </c>
      <c r="IVO28" s="170">
        <v>12376</v>
      </c>
      <c r="IVP28" s="170" t="s">
        <v>149</v>
      </c>
      <c r="IVQ28" s="170" t="s">
        <v>150</v>
      </c>
      <c r="IVR28" s="170">
        <v>5</v>
      </c>
      <c r="IVS28" s="170">
        <v>12.97</v>
      </c>
      <c r="IVT28" s="170" t="e">
        <f>ROUNDDOWN(IVS28*(#REF!+1),2)</f>
        <v>#REF!</v>
      </c>
      <c r="IVU28" s="170" t="e">
        <f>IVR28*IVT28</f>
        <v>#REF!</v>
      </c>
      <c r="IVV28" s="170" t="s">
        <v>148</v>
      </c>
      <c r="IVW28" s="170">
        <v>12376</v>
      </c>
      <c r="IVX28" s="170" t="s">
        <v>149</v>
      </c>
      <c r="IVY28" s="170" t="s">
        <v>150</v>
      </c>
      <c r="IVZ28" s="170">
        <v>5</v>
      </c>
      <c r="IWA28" s="170">
        <v>12.97</v>
      </c>
      <c r="IWB28" s="170" t="e">
        <f>ROUNDDOWN(IWA28*(#REF!+1),2)</f>
        <v>#REF!</v>
      </c>
      <c r="IWC28" s="170" t="e">
        <f>IVZ28*IWB28</f>
        <v>#REF!</v>
      </c>
      <c r="IWD28" s="170" t="s">
        <v>148</v>
      </c>
      <c r="IWE28" s="170">
        <v>12376</v>
      </c>
      <c r="IWF28" s="170" t="s">
        <v>149</v>
      </c>
      <c r="IWG28" s="170" t="s">
        <v>150</v>
      </c>
      <c r="IWH28" s="170">
        <v>5</v>
      </c>
      <c r="IWI28" s="170">
        <v>12.97</v>
      </c>
      <c r="IWJ28" s="170" t="e">
        <f>ROUNDDOWN(IWI28*(#REF!+1),2)</f>
        <v>#REF!</v>
      </c>
      <c r="IWK28" s="170" t="e">
        <f>IWH28*IWJ28</f>
        <v>#REF!</v>
      </c>
      <c r="IWL28" s="170" t="s">
        <v>148</v>
      </c>
      <c r="IWM28" s="170">
        <v>12376</v>
      </c>
      <c r="IWN28" s="170" t="s">
        <v>149</v>
      </c>
      <c r="IWO28" s="170" t="s">
        <v>150</v>
      </c>
      <c r="IWP28" s="170">
        <v>5</v>
      </c>
      <c r="IWQ28" s="170">
        <v>12.97</v>
      </c>
      <c r="IWR28" s="170" t="e">
        <f>ROUNDDOWN(IWQ28*(#REF!+1),2)</f>
        <v>#REF!</v>
      </c>
      <c r="IWS28" s="170" t="e">
        <f>IWP28*IWR28</f>
        <v>#REF!</v>
      </c>
      <c r="IWT28" s="170" t="s">
        <v>148</v>
      </c>
      <c r="IWU28" s="170">
        <v>12376</v>
      </c>
      <c r="IWV28" s="170" t="s">
        <v>149</v>
      </c>
      <c r="IWW28" s="170" t="s">
        <v>150</v>
      </c>
      <c r="IWX28" s="170">
        <v>5</v>
      </c>
      <c r="IWY28" s="170">
        <v>12.97</v>
      </c>
      <c r="IWZ28" s="170" t="e">
        <f>ROUNDDOWN(IWY28*(#REF!+1),2)</f>
        <v>#REF!</v>
      </c>
      <c r="IXA28" s="170" t="e">
        <f>IWX28*IWZ28</f>
        <v>#REF!</v>
      </c>
      <c r="IXB28" s="170" t="s">
        <v>148</v>
      </c>
      <c r="IXC28" s="170">
        <v>12376</v>
      </c>
      <c r="IXD28" s="170" t="s">
        <v>149</v>
      </c>
      <c r="IXE28" s="170" t="s">
        <v>150</v>
      </c>
      <c r="IXF28" s="170">
        <v>5</v>
      </c>
      <c r="IXG28" s="170">
        <v>12.97</v>
      </c>
      <c r="IXH28" s="170" t="e">
        <f>ROUNDDOWN(IXG28*(#REF!+1),2)</f>
        <v>#REF!</v>
      </c>
      <c r="IXI28" s="170" t="e">
        <f>IXF28*IXH28</f>
        <v>#REF!</v>
      </c>
      <c r="IXJ28" s="170" t="s">
        <v>148</v>
      </c>
      <c r="IXK28" s="170">
        <v>12376</v>
      </c>
      <c r="IXL28" s="170" t="s">
        <v>149</v>
      </c>
      <c r="IXM28" s="170" t="s">
        <v>150</v>
      </c>
      <c r="IXN28" s="170">
        <v>5</v>
      </c>
      <c r="IXO28" s="170">
        <v>12.97</v>
      </c>
      <c r="IXP28" s="170" t="e">
        <f>ROUNDDOWN(IXO28*(#REF!+1),2)</f>
        <v>#REF!</v>
      </c>
      <c r="IXQ28" s="170" t="e">
        <f>IXN28*IXP28</f>
        <v>#REF!</v>
      </c>
      <c r="IXR28" s="170" t="s">
        <v>148</v>
      </c>
      <c r="IXS28" s="170">
        <v>12376</v>
      </c>
      <c r="IXT28" s="170" t="s">
        <v>149</v>
      </c>
      <c r="IXU28" s="170" t="s">
        <v>150</v>
      </c>
      <c r="IXV28" s="170">
        <v>5</v>
      </c>
      <c r="IXW28" s="170">
        <v>12.97</v>
      </c>
      <c r="IXX28" s="170" t="e">
        <f>ROUNDDOWN(IXW28*(#REF!+1),2)</f>
        <v>#REF!</v>
      </c>
      <c r="IXY28" s="170" t="e">
        <f>IXV28*IXX28</f>
        <v>#REF!</v>
      </c>
      <c r="IXZ28" s="170" t="s">
        <v>148</v>
      </c>
      <c r="IYA28" s="170">
        <v>12376</v>
      </c>
      <c r="IYB28" s="170" t="s">
        <v>149</v>
      </c>
      <c r="IYC28" s="170" t="s">
        <v>150</v>
      </c>
      <c r="IYD28" s="170">
        <v>5</v>
      </c>
      <c r="IYE28" s="170">
        <v>12.97</v>
      </c>
      <c r="IYF28" s="170" t="e">
        <f>ROUNDDOWN(IYE28*(#REF!+1),2)</f>
        <v>#REF!</v>
      </c>
      <c r="IYG28" s="170" t="e">
        <f>IYD28*IYF28</f>
        <v>#REF!</v>
      </c>
      <c r="IYH28" s="170" t="s">
        <v>148</v>
      </c>
      <c r="IYI28" s="170">
        <v>12376</v>
      </c>
      <c r="IYJ28" s="170" t="s">
        <v>149</v>
      </c>
      <c r="IYK28" s="170" t="s">
        <v>150</v>
      </c>
      <c r="IYL28" s="170">
        <v>5</v>
      </c>
      <c r="IYM28" s="170">
        <v>12.97</v>
      </c>
      <c r="IYN28" s="170" t="e">
        <f>ROUNDDOWN(IYM28*(#REF!+1),2)</f>
        <v>#REF!</v>
      </c>
      <c r="IYO28" s="170" t="e">
        <f>IYL28*IYN28</f>
        <v>#REF!</v>
      </c>
      <c r="IYP28" s="170" t="s">
        <v>148</v>
      </c>
      <c r="IYQ28" s="170">
        <v>12376</v>
      </c>
      <c r="IYR28" s="170" t="s">
        <v>149</v>
      </c>
      <c r="IYS28" s="170" t="s">
        <v>150</v>
      </c>
      <c r="IYT28" s="170">
        <v>5</v>
      </c>
      <c r="IYU28" s="170">
        <v>12.97</v>
      </c>
      <c r="IYV28" s="170" t="e">
        <f>ROUNDDOWN(IYU28*(#REF!+1),2)</f>
        <v>#REF!</v>
      </c>
      <c r="IYW28" s="170" t="e">
        <f>IYT28*IYV28</f>
        <v>#REF!</v>
      </c>
      <c r="IYX28" s="170" t="s">
        <v>148</v>
      </c>
      <c r="IYY28" s="170">
        <v>12376</v>
      </c>
      <c r="IYZ28" s="170" t="s">
        <v>149</v>
      </c>
      <c r="IZA28" s="170" t="s">
        <v>150</v>
      </c>
      <c r="IZB28" s="170">
        <v>5</v>
      </c>
      <c r="IZC28" s="170">
        <v>12.97</v>
      </c>
      <c r="IZD28" s="170" t="e">
        <f>ROUNDDOWN(IZC28*(#REF!+1),2)</f>
        <v>#REF!</v>
      </c>
      <c r="IZE28" s="170" t="e">
        <f>IZB28*IZD28</f>
        <v>#REF!</v>
      </c>
      <c r="IZF28" s="170" t="s">
        <v>148</v>
      </c>
      <c r="IZG28" s="170">
        <v>12376</v>
      </c>
      <c r="IZH28" s="170" t="s">
        <v>149</v>
      </c>
      <c r="IZI28" s="170" t="s">
        <v>150</v>
      </c>
      <c r="IZJ28" s="170">
        <v>5</v>
      </c>
      <c r="IZK28" s="170">
        <v>12.97</v>
      </c>
      <c r="IZL28" s="170" t="e">
        <f>ROUNDDOWN(IZK28*(#REF!+1),2)</f>
        <v>#REF!</v>
      </c>
      <c r="IZM28" s="170" t="e">
        <f>IZJ28*IZL28</f>
        <v>#REF!</v>
      </c>
      <c r="IZN28" s="170" t="s">
        <v>148</v>
      </c>
      <c r="IZO28" s="170">
        <v>12376</v>
      </c>
      <c r="IZP28" s="170" t="s">
        <v>149</v>
      </c>
      <c r="IZQ28" s="170" t="s">
        <v>150</v>
      </c>
      <c r="IZR28" s="170">
        <v>5</v>
      </c>
      <c r="IZS28" s="170">
        <v>12.97</v>
      </c>
      <c r="IZT28" s="170" t="e">
        <f>ROUNDDOWN(IZS28*(#REF!+1),2)</f>
        <v>#REF!</v>
      </c>
      <c r="IZU28" s="170" t="e">
        <f>IZR28*IZT28</f>
        <v>#REF!</v>
      </c>
      <c r="IZV28" s="170" t="s">
        <v>148</v>
      </c>
      <c r="IZW28" s="170">
        <v>12376</v>
      </c>
      <c r="IZX28" s="170" t="s">
        <v>149</v>
      </c>
      <c r="IZY28" s="170" t="s">
        <v>150</v>
      </c>
      <c r="IZZ28" s="170">
        <v>5</v>
      </c>
      <c r="JAA28" s="170">
        <v>12.97</v>
      </c>
      <c r="JAB28" s="170" t="e">
        <f>ROUNDDOWN(JAA28*(#REF!+1),2)</f>
        <v>#REF!</v>
      </c>
      <c r="JAC28" s="170" t="e">
        <f>IZZ28*JAB28</f>
        <v>#REF!</v>
      </c>
      <c r="JAD28" s="170" t="s">
        <v>148</v>
      </c>
      <c r="JAE28" s="170">
        <v>12376</v>
      </c>
      <c r="JAF28" s="170" t="s">
        <v>149</v>
      </c>
      <c r="JAG28" s="170" t="s">
        <v>150</v>
      </c>
      <c r="JAH28" s="170">
        <v>5</v>
      </c>
      <c r="JAI28" s="170">
        <v>12.97</v>
      </c>
      <c r="JAJ28" s="170" t="e">
        <f>ROUNDDOWN(JAI28*(#REF!+1),2)</f>
        <v>#REF!</v>
      </c>
      <c r="JAK28" s="170" t="e">
        <f>JAH28*JAJ28</f>
        <v>#REF!</v>
      </c>
      <c r="JAL28" s="170" t="s">
        <v>148</v>
      </c>
      <c r="JAM28" s="170">
        <v>12376</v>
      </c>
      <c r="JAN28" s="170" t="s">
        <v>149</v>
      </c>
      <c r="JAO28" s="170" t="s">
        <v>150</v>
      </c>
      <c r="JAP28" s="170">
        <v>5</v>
      </c>
      <c r="JAQ28" s="170">
        <v>12.97</v>
      </c>
      <c r="JAR28" s="170" t="e">
        <f>ROUNDDOWN(JAQ28*(#REF!+1),2)</f>
        <v>#REF!</v>
      </c>
      <c r="JAS28" s="170" t="e">
        <f>JAP28*JAR28</f>
        <v>#REF!</v>
      </c>
      <c r="JAT28" s="170" t="s">
        <v>148</v>
      </c>
      <c r="JAU28" s="170">
        <v>12376</v>
      </c>
      <c r="JAV28" s="170" t="s">
        <v>149</v>
      </c>
      <c r="JAW28" s="170" t="s">
        <v>150</v>
      </c>
      <c r="JAX28" s="170">
        <v>5</v>
      </c>
      <c r="JAY28" s="170">
        <v>12.97</v>
      </c>
      <c r="JAZ28" s="170" t="e">
        <f>ROUNDDOWN(JAY28*(#REF!+1),2)</f>
        <v>#REF!</v>
      </c>
      <c r="JBA28" s="170" t="e">
        <f>JAX28*JAZ28</f>
        <v>#REF!</v>
      </c>
      <c r="JBB28" s="170" t="s">
        <v>148</v>
      </c>
      <c r="JBC28" s="170">
        <v>12376</v>
      </c>
      <c r="JBD28" s="170" t="s">
        <v>149</v>
      </c>
      <c r="JBE28" s="170" t="s">
        <v>150</v>
      </c>
      <c r="JBF28" s="170">
        <v>5</v>
      </c>
      <c r="JBG28" s="170">
        <v>12.97</v>
      </c>
      <c r="JBH28" s="170" t="e">
        <f>ROUNDDOWN(JBG28*(#REF!+1),2)</f>
        <v>#REF!</v>
      </c>
      <c r="JBI28" s="170" t="e">
        <f>JBF28*JBH28</f>
        <v>#REF!</v>
      </c>
      <c r="JBJ28" s="170" t="s">
        <v>148</v>
      </c>
      <c r="JBK28" s="170">
        <v>12376</v>
      </c>
      <c r="JBL28" s="170" t="s">
        <v>149</v>
      </c>
      <c r="JBM28" s="170" t="s">
        <v>150</v>
      </c>
      <c r="JBN28" s="170">
        <v>5</v>
      </c>
      <c r="JBO28" s="170">
        <v>12.97</v>
      </c>
      <c r="JBP28" s="170" t="e">
        <f>ROUNDDOWN(JBO28*(#REF!+1),2)</f>
        <v>#REF!</v>
      </c>
      <c r="JBQ28" s="170" t="e">
        <f>JBN28*JBP28</f>
        <v>#REF!</v>
      </c>
      <c r="JBR28" s="170" t="s">
        <v>148</v>
      </c>
      <c r="JBS28" s="170">
        <v>12376</v>
      </c>
      <c r="JBT28" s="170" t="s">
        <v>149</v>
      </c>
      <c r="JBU28" s="170" t="s">
        <v>150</v>
      </c>
      <c r="JBV28" s="170">
        <v>5</v>
      </c>
      <c r="JBW28" s="170">
        <v>12.97</v>
      </c>
      <c r="JBX28" s="170" t="e">
        <f>ROUNDDOWN(JBW28*(#REF!+1),2)</f>
        <v>#REF!</v>
      </c>
      <c r="JBY28" s="170" t="e">
        <f>JBV28*JBX28</f>
        <v>#REF!</v>
      </c>
      <c r="JBZ28" s="170" t="s">
        <v>148</v>
      </c>
      <c r="JCA28" s="170">
        <v>12376</v>
      </c>
      <c r="JCB28" s="170" t="s">
        <v>149</v>
      </c>
      <c r="JCC28" s="170" t="s">
        <v>150</v>
      </c>
      <c r="JCD28" s="170">
        <v>5</v>
      </c>
      <c r="JCE28" s="170">
        <v>12.97</v>
      </c>
      <c r="JCF28" s="170" t="e">
        <f>ROUNDDOWN(JCE28*(#REF!+1),2)</f>
        <v>#REF!</v>
      </c>
      <c r="JCG28" s="170" t="e">
        <f>JCD28*JCF28</f>
        <v>#REF!</v>
      </c>
      <c r="JCH28" s="170" t="s">
        <v>148</v>
      </c>
      <c r="JCI28" s="170">
        <v>12376</v>
      </c>
      <c r="JCJ28" s="170" t="s">
        <v>149</v>
      </c>
      <c r="JCK28" s="170" t="s">
        <v>150</v>
      </c>
      <c r="JCL28" s="170">
        <v>5</v>
      </c>
      <c r="JCM28" s="170">
        <v>12.97</v>
      </c>
      <c r="JCN28" s="170" t="e">
        <f>ROUNDDOWN(JCM28*(#REF!+1),2)</f>
        <v>#REF!</v>
      </c>
      <c r="JCO28" s="170" t="e">
        <f>JCL28*JCN28</f>
        <v>#REF!</v>
      </c>
      <c r="JCP28" s="170" t="s">
        <v>148</v>
      </c>
      <c r="JCQ28" s="170">
        <v>12376</v>
      </c>
      <c r="JCR28" s="170" t="s">
        <v>149</v>
      </c>
      <c r="JCS28" s="170" t="s">
        <v>150</v>
      </c>
      <c r="JCT28" s="170">
        <v>5</v>
      </c>
      <c r="JCU28" s="170">
        <v>12.97</v>
      </c>
      <c r="JCV28" s="170" t="e">
        <f>ROUNDDOWN(JCU28*(#REF!+1),2)</f>
        <v>#REF!</v>
      </c>
      <c r="JCW28" s="170" t="e">
        <f>JCT28*JCV28</f>
        <v>#REF!</v>
      </c>
      <c r="JCX28" s="170" t="s">
        <v>148</v>
      </c>
      <c r="JCY28" s="170">
        <v>12376</v>
      </c>
      <c r="JCZ28" s="170" t="s">
        <v>149</v>
      </c>
      <c r="JDA28" s="170" t="s">
        <v>150</v>
      </c>
      <c r="JDB28" s="170">
        <v>5</v>
      </c>
      <c r="JDC28" s="170">
        <v>12.97</v>
      </c>
      <c r="JDD28" s="170" t="e">
        <f>ROUNDDOWN(JDC28*(#REF!+1),2)</f>
        <v>#REF!</v>
      </c>
      <c r="JDE28" s="170" t="e">
        <f>JDB28*JDD28</f>
        <v>#REF!</v>
      </c>
      <c r="JDF28" s="170" t="s">
        <v>148</v>
      </c>
      <c r="JDG28" s="170">
        <v>12376</v>
      </c>
      <c r="JDH28" s="170" t="s">
        <v>149</v>
      </c>
      <c r="JDI28" s="170" t="s">
        <v>150</v>
      </c>
      <c r="JDJ28" s="170">
        <v>5</v>
      </c>
      <c r="JDK28" s="170">
        <v>12.97</v>
      </c>
      <c r="JDL28" s="170" t="e">
        <f>ROUNDDOWN(JDK28*(#REF!+1),2)</f>
        <v>#REF!</v>
      </c>
      <c r="JDM28" s="170" t="e">
        <f>JDJ28*JDL28</f>
        <v>#REF!</v>
      </c>
      <c r="JDN28" s="170" t="s">
        <v>148</v>
      </c>
      <c r="JDO28" s="170">
        <v>12376</v>
      </c>
      <c r="JDP28" s="170" t="s">
        <v>149</v>
      </c>
      <c r="JDQ28" s="170" t="s">
        <v>150</v>
      </c>
      <c r="JDR28" s="170">
        <v>5</v>
      </c>
      <c r="JDS28" s="170">
        <v>12.97</v>
      </c>
      <c r="JDT28" s="170" t="e">
        <f>ROUNDDOWN(JDS28*(#REF!+1),2)</f>
        <v>#REF!</v>
      </c>
      <c r="JDU28" s="170" t="e">
        <f>JDR28*JDT28</f>
        <v>#REF!</v>
      </c>
      <c r="JDV28" s="170" t="s">
        <v>148</v>
      </c>
      <c r="JDW28" s="170">
        <v>12376</v>
      </c>
      <c r="JDX28" s="170" t="s">
        <v>149</v>
      </c>
      <c r="JDY28" s="170" t="s">
        <v>150</v>
      </c>
      <c r="JDZ28" s="170">
        <v>5</v>
      </c>
      <c r="JEA28" s="170">
        <v>12.97</v>
      </c>
      <c r="JEB28" s="170" t="e">
        <f>ROUNDDOWN(JEA28*(#REF!+1),2)</f>
        <v>#REF!</v>
      </c>
      <c r="JEC28" s="170" t="e">
        <f>JDZ28*JEB28</f>
        <v>#REF!</v>
      </c>
      <c r="JED28" s="170" t="s">
        <v>148</v>
      </c>
      <c r="JEE28" s="170">
        <v>12376</v>
      </c>
      <c r="JEF28" s="170" t="s">
        <v>149</v>
      </c>
      <c r="JEG28" s="170" t="s">
        <v>150</v>
      </c>
      <c r="JEH28" s="170">
        <v>5</v>
      </c>
      <c r="JEI28" s="170">
        <v>12.97</v>
      </c>
      <c r="JEJ28" s="170" t="e">
        <f>ROUNDDOWN(JEI28*(#REF!+1),2)</f>
        <v>#REF!</v>
      </c>
      <c r="JEK28" s="170" t="e">
        <f>JEH28*JEJ28</f>
        <v>#REF!</v>
      </c>
      <c r="JEL28" s="170" t="s">
        <v>148</v>
      </c>
      <c r="JEM28" s="170">
        <v>12376</v>
      </c>
      <c r="JEN28" s="170" t="s">
        <v>149</v>
      </c>
      <c r="JEO28" s="170" t="s">
        <v>150</v>
      </c>
      <c r="JEP28" s="170">
        <v>5</v>
      </c>
      <c r="JEQ28" s="170">
        <v>12.97</v>
      </c>
      <c r="JER28" s="170" t="e">
        <f>ROUNDDOWN(JEQ28*(#REF!+1),2)</f>
        <v>#REF!</v>
      </c>
      <c r="JES28" s="170" t="e">
        <f>JEP28*JER28</f>
        <v>#REF!</v>
      </c>
      <c r="JET28" s="170" t="s">
        <v>148</v>
      </c>
      <c r="JEU28" s="170">
        <v>12376</v>
      </c>
      <c r="JEV28" s="170" t="s">
        <v>149</v>
      </c>
      <c r="JEW28" s="170" t="s">
        <v>150</v>
      </c>
      <c r="JEX28" s="170">
        <v>5</v>
      </c>
      <c r="JEY28" s="170">
        <v>12.97</v>
      </c>
      <c r="JEZ28" s="170" t="e">
        <f>ROUNDDOWN(JEY28*(#REF!+1),2)</f>
        <v>#REF!</v>
      </c>
      <c r="JFA28" s="170" t="e">
        <f>JEX28*JEZ28</f>
        <v>#REF!</v>
      </c>
      <c r="JFB28" s="170" t="s">
        <v>148</v>
      </c>
      <c r="JFC28" s="170">
        <v>12376</v>
      </c>
      <c r="JFD28" s="170" t="s">
        <v>149</v>
      </c>
      <c r="JFE28" s="170" t="s">
        <v>150</v>
      </c>
      <c r="JFF28" s="170">
        <v>5</v>
      </c>
      <c r="JFG28" s="170">
        <v>12.97</v>
      </c>
      <c r="JFH28" s="170" t="e">
        <f>ROUNDDOWN(JFG28*(#REF!+1),2)</f>
        <v>#REF!</v>
      </c>
      <c r="JFI28" s="170" t="e">
        <f>JFF28*JFH28</f>
        <v>#REF!</v>
      </c>
      <c r="JFJ28" s="170" t="s">
        <v>148</v>
      </c>
      <c r="JFK28" s="170">
        <v>12376</v>
      </c>
      <c r="JFL28" s="170" t="s">
        <v>149</v>
      </c>
      <c r="JFM28" s="170" t="s">
        <v>150</v>
      </c>
      <c r="JFN28" s="170">
        <v>5</v>
      </c>
      <c r="JFO28" s="170">
        <v>12.97</v>
      </c>
      <c r="JFP28" s="170" t="e">
        <f>ROUNDDOWN(JFO28*(#REF!+1),2)</f>
        <v>#REF!</v>
      </c>
      <c r="JFQ28" s="170" t="e">
        <f>JFN28*JFP28</f>
        <v>#REF!</v>
      </c>
      <c r="JFR28" s="170" t="s">
        <v>148</v>
      </c>
      <c r="JFS28" s="170">
        <v>12376</v>
      </c>
      <c r="JFT28" s="170" t="s">
        <v>149</v>
      </c>
      <c r="JFU28" s="170" t="s">
        <v>150</v>
      </c>
      <c r="JFV28" s="170">
        <v>5</v>
      </c>
      <c r="JFW28" s="170">
        <v>12.97</v>
      </c>
      <c r="JFX28" s="170" t="e">
        <f>ROUNDDOWN(JFW28*(#REF!+1),2)</f>
        <v>#REF!</v>
      </c>
      <c r="JFY28" s="170" t="e">
        <f>JFV28*JFX28</f>
        <v>#REF!</v>
      </c>
      <c r="JFZ28" s="170" t="s">
        <v>148</v>
      </c>
      <c r="JGA28" s="170">
        <v>12376</v>
      </c>
      <c r="JGB28" s="170" t="s">
        <v>149</v>
      </c>
      <c r="JGC28" s="170" t="s">
        <v>150</v>
      </c>
      <c r="JGD28" s="170">
        <v>5</v>
      </c>
      <c r="JGE28" s="170">
        <v>12.97</v>
      </c>
      <c r="JGF28" s="170" t="e">
        <f>ROUNDDOWN(JGE28*(#REF!+1),2)</f>
        <v>#REF!</v>
      </c>
      <c r="JGG28" s="170" t="e">
        <f>JGD28*JGF28</f>
        <v>#REF!</v>
      </c>
      <c r="JGH28" s="170" t="s">
        <v>148</v>
      </c>
      <c r="JGI28" s="170">
        <v>12376</v>
      </c>
      <c r="JGJ28" s="170" t="s">
        <v>149</v>
      </c>
      <c r="JGK28" s="170" t="s">
        <v>150</v>
      </c>
      <c r="JGL28" s="170">
        <v>5</v>
      </c>
      <c r="JGM28" s="170">
        <v>12.97</v>
      </c>
      <c r="JGN28" s="170" t="e">
        <f>ROUNDDOWN(JGM28*(#REF!+1),2)</f>
        <v>#REF!</v>
      </c>
      <c r="JGO28" s="170" t="e">
        <f>JGL28*JGN28</f>
        <v>#REF!</v>
      </c>
      <c r="JGP28" s="170" t="s">
        <v>148</v>
      </c>
      <c r="JGQ28" s="170">
        <v>12376</v>
      </c>
      <c r="JGR28" s="170" t="s">
        <v>149</v>
      </c>
      <c r="JGS28" s="170" t="s">
        <v>150</v>
      </c>
      <c r="JGT28" s="170">
        <v>5</v>
      </c>
      <c r="JGU28" s="170">
        <v>12.97</v>
      </c>
      <c r="JGV28" s="170" t="e">
        <f>ROUNDDOWN(JGU28*(#REF!+1),2)</f>
        <v>#REF!</v>
      </c>
      <c r="JGW28" s="170" t="e">
        <f>JGT28*JGV28</f>
        <v>#REF!</v>
      </c>
      <c r="JGX28" s="170" t="s">
        <v>148</v>
      </c>
      <c r="JGY28" s="170">
        <v>12376</v>
      </c>
      <c r="JGZ28" s="170" t="s">
        <v>149</v>
      </c>
      <c r="JHA28" s="170" t="s">
        <v>150</v>
      </c>
      <c r="JHB28" s="170">
        <v>5</v>
      </c>
      <c r="JHC28" s="170">
        <v>12.97</v>
      </c>
      <c r="JHD28" s="170" t="e">
        <f>ROUNDDOWN(JHC28*(#REF!+1),2)</f>
        <v>#REF!</v>
      </c>
      <c r="JHE28" s="170" t="e">
        <f>JHB28*JHD28</f>
        <v>#REF!</v>
      </c>
      <c r="JHF28" s="170" t="s">
        <v>148</v>
      </c>
      <c r="JHG28" s="170">
        <v>12376</v>
      </c>
      <c r="JHH28" s="170" t="s">
        <v>149</v>
      </c>
      <c r="JHI28" s="170" t="s">
        <v>150</v>
      </c>
      <c r="JHJ28" s="170">
        <v>5</v>
      </c>
      <c r="JHK28" s="170">
        <v>12.97</v>
      </c>
      <c r="JHL28" s="170" t="e">
        <f>ROUNDDOWN(JHK28*(#REF!+1),2)</f>
        <v>#REF!</v>
      </c>
      <c r="JHM28" s="170" t="e">
        <f>JHJ28*JHL28</f>
        <v>#REF!</v>
      </c>
      <c r="JHN28" s="170" t="s">
        <v>148</v>
      </c>
      <c r="JHO28" s="170">
        <v>12376</v>
      </c>
      <c r="JHP28" s="170" t="s">
        <v>149</v>
      </c>
      <c r="JHQ28" s="170" t="s">
        <v>150</v>
      </c>
      <c r="JHR28" s="170">
        <v>5</v>
      </c>
      <c r="JHS28" s="170">
        <v>12.97</v>
      </c>
      <c r="JHT28" s="170" t="e">
        <f>ROUNDDOWN(JHS28*(#REF!+1),2)</f>
        <v>#REF!</v>
      </c>
      <c r="JHU28" s="170" t="e">
        <f>JHR28*JHT28</f>
        <v>#REF!</v>
      </c>
      <c r="JHV28" s="170" t="s">
        <v>148</v>
      </c>
      <c r="JHW28" s="170">
        <v>12376</v>
      </c>
      <c r="JHX28" s="170" t="s">
        <v>149</v>
      </c>
      <c r="JHY28" s="170" t="s">
        <v>150</v>
      </c>
      <c r="JHZ28" s="170">
        <v>5</v>
      </c>
      <c r="JIA28" s="170">
        <v>12.97</v>
      </c>
      <c r="JIB28" s="170" t="e">
        <f>ROUNDDOWN(JIA28*(#REF!+1),2)</f>
        <v>#REF!</v>
      </c>
      <c r="JIC28" s="170" t="e">
        <f>JHZ28*JIB28</f>
        <v>#REF!</v>
      </c>
      <c r="JID28" s="170" t="s">
        <v>148</v>
      </c>
      <c r="JIE28" s="170">
        <v>12376</v>
      </c>
      <c r="JIF28" s="170" t="s">
        <v>149</v>
      </c>
      <c r="JIG28" s="170" t="s">
        <v>150</v>
      </c>
      <c r="JIH28" s="170">
        <v>5</v>
      </c>
      <c r="JII28" s="170">
        <v>12.97</v>
      </c>
      <c r="JIJ28" s="170" t="e">
        <f>ROUNDDOWN(JII28*(#REF!+1),2)</f>
        <v>#REF!</v>
      </c>
      <c r="JIK28" s="170" t="e">
        <f>JIH28*JIJ28</f>
        <v>#REF!</v>
      </c>
      <c r="JIL28" s="170" t="s">
        <v>148</v>
      </c>
      <c r="JIM28" s="170">
        <v>12376</v>
      </c>
      <c r="JIN28" s="170" t="s">
        <v>149</v>
      </c>
      <c r="JIO28" s="170" t="s">
        <v>150</v>
      </c>
      <c r="JIP28" s="170">
        <v>5</v>
      </c>
      <c r="JIQ28" s="170">
        <v>12.97</v>
      </c>
      <c r="JIR28" s="170" t="e">
        <f>ROUNDDOWN(JIQ28*(#REF!+1),2)</f>
        <v>#REF!</v>
      </c>
      <c r="JIS28" s="170" t="e">
        <f>JIP28*JIR28</f>
        <v>#REF!</v>
      </c>
      <c r="JIT28" s="170" t="s">
        <v>148</v>
      </c>
      <c r="JIU28" s="170">
        <v>12376</v>
      </c>
      <c r="JIV28" s="170" t="s">
        <v>149</v>
      </c>
      <c r="JIW28" s="170" t="s">
        <v>150</v>
      </c>
      <c r="JIX28" s="170">
        <v>5</v>
      </c>
      <c r="JIY28" s="170">
        <v>12.97</v>
      </c>
      <c r="JIZ28" s="170" t="e">
        <f>ROUNDDOWN(JIY28*(#REF!+1),2)</f>
        <v>#REF!</v>
      </c>
      <c r="JJA28" s="170" t="e">
        <f>JIX28*JIZ28</f>
        <v>#REF!</v>
      </c>
      <c r="JJB28" s="170" t="s">
        <v>148</v>
      </c>
      <c r="JJC28" s="170">
        <v>12376</v>
      </c>
      <c r="JJD28" s="170" t="s">
        <v>149</v>
      </c>
      <c r="JJE28" s="170" t="s">
        <v>150</v>
      </c>
      <c r="JJF28" s="170">
        <v>5</v>
      </c>
      <c r="JJG28" s="170">
        <v>12.97</v>
      </c>
      <c r="JJH28" s="170" t="e">
        <f>ROUNDDOWN(JJG28*(#REF!+1),2)</f>
        <v>#REF!</v>
      </c>
      <c r="JJI28" s="170" t="e">
        <f>JJF28*JJH28</f>
        <v>#REF!</v>
      </c>
      <c r="JJJ28" s="170" t="s">
        <v>148</v>
      </c>
      <c r="JJK28" s="170">
        <v>12376</v>
      </c>
      <c r="JJL28" s="170" t="s">
        <v>149</v>
      </c>
      <c r="JJM28" s="170" t="s">
        <v>150</v>
      </c>
      <c r="JJN28" s="170">
        <v>5</v>
      </c>
      <c r="JJO28" s="170">
        <v>12.97</v>
      </c>
      <c r="JJP28" s="170" t="e">
        <f>ROUNDDOWN(JJO28*(#REF!+1),2)</f>
        <v>#REF!</v>
      </c>
      <c r="JJQ28" s="170" t="e">
        <f>JJN28*JJP28</f>
        <v>#REF!</v>
      </c>
      <c r="JJR28" s="170" t="s">
        <v>148</v>
      </c>
      <c r="JJS28" s="170">
        <v>12376</v>
      </c>
      <c r="JJT28" s="170" t="s">
        <v>149</v>
      </c>
      <c r="JJU28" s="170" t="s">
        <v>150</v>
      </c>
      <c r="JJV28" s="170">
        <v>5</v>
      </c>
      <c r="JJW28" s="170">
        <v>12.97</v>
      </c>
      <c r="JJX28" s="170" t="e">
        <f>ROUNDDOWN(JJW28*(#REF!+1),2)</f>
        <v>#REF!</v>
      </c>
      <c r="JJY28" s="170" t="e">
        <f>JJV28*JJX28</f>
        <v>#REF!</v>
      </c>
      <c r="JJZ28" s="170" t="s">
        <v>148</v>
      </c>
      <c r="JKA28" s="170">
        <v>12376</v>
      </c>
      <c r="JKB28" s="170" t="s">
        <v>149</v>
      </c>
      <c r="JKC28" s="170" t="s">
        <v>150</v>
      </c>
      <c r="JKD28" s="170">
        <v>5</v>
      </c>
      <c r="JKE28" s="170">
        <v>12.97</v>
      </c>
      <c r="JKF28" s="170" t="e">
        <f>ROUNDDOWN(JKE28*(#REF!+1),2)</f>
        <v>#REF!</v>
      </c>
      <c r="JKG28" s="170" t="e">
        <f>JKD28*JKF28</f>
        <v>#REF!</v>
      </c>
      <c r="JKH28" s="170" t="s">
        <v>148</v>
      </c>
      <c r="JKI28" s="170">
        <v>12376</v>
      </c>
      <c r="JKJ28" s="170" t="s">
        <v>149</v>
      </c>
      <c r="JKK28" s="170" t="s">
        <v>150</v>
      </c>
      <c r="JKL28" s="170">
        <v>5</v>
      </c>
      <c r="JKM28" s="170">
        <v>12.97</v>
      </c>
      <c r="JKN28" s="170" t="e">
        <f>ROUNDDOWN(JKM28*(#REF!+1),2)</f>
        <v>#REF!</v>
      </c>
      <c r="JKO28" s="170" t="e">
        <f>JKL28*JKN28</f>
        <v>#REF!</v>
      </c>
      <c r="JKP28" s="170" t="s">
        <v>148</v>
      </c>
      <c r="JKQ28" s="170">
        <v>12376</v>
      </c>
      <c r="JKR28" s="170" t="s">
        <v>149</v>
      </c>
      <c r="JKS28" s="170" t="s">
        <v>150</v>
      </c>
      <c r="JKT28" s="170">
        <v>5</v>
      </c>
      <c r="JKU28" s="170">
        <v>12.97</v>
      </c>
      <c r="JKV28" s="170" t="e">
        <f>ROUNDDOWN(JKU28*(#REF!+1),2)</f>
        <v>#REF!</v>
      </c>
      <c r="JKW28" s="170" t="e">
        <f>JKT28*JKV28</f>
        <v>#REF!</v>
      </c>
      <c r="JKX28" s="170" t="s">
        <v>148</v>
      </c>
      <c r="JKY28" s="170">
        <v>12376</v>
      </c>
      <c r="JKZ28" s="170" t="s">
        <v>149</v>
      </c>
      <c r="JLA28" s="170" t="s">
        <v>150</v>
      </c>
      <c r="JLB28" s="170">
        <v>5</v>
      </c>
      <c r="JLC28" s="170">
        <v>12.97</v>
      </c>
      <c r="JLD28" s="170" t="e">
        <f>ROUNDDOWN(JLC28*(#REF!+1),2)</f>
        <v>#REF!</v>
      </c>
      <c r="JLE28" s="170" t="e">
        <f>JLB28*JLD28</f>
        <v>#REF!</v>
      </c>
      <c r="JLF28" s="170" t="s">
        <v>148</v>
      </c>
      <c r="JLG28" s="170">
        <v>12376</v>
      </c>
      <c r="JLH28" s="170" t="s">
        <v>149</v>
      </c>
      <c r="JLI28" s="170" t="s">
        <v>150</v>
      </c>
      <c r="JLJ28" s="170">
        <v>5</v>
      </c>
      <c r="JLK28" s="170">
        <v>12.97</v>
      </c>
      <c r="JLL28" s="170" t="e">
        <f>ROUNDDOWN(JLK28*(#REF!+1),2)</f>
        <v>#REF!</v>
      </c>
      <c r="JLM28" s="170" t="e">
        <f>JLJ28*JLL28</f>
        <v>#REF!</v>
      </c>
      <c r="JLN28" s="170" t="s">
        <v>148</v>
      </c>
      <c r="JLO28" s="170">
        <v>12376</v>
      </c>
      <c r="JLP28" s="170" t="s">
        <v>149</v>
      </c>
      <c r="JLQ28" s="170" t="s">
        <v>150</v>
      </c>
      <c r="JLR28" s="170">
        <v>5</v>
      </c>
      <c r="JLS28" s="170">
        <v>12.97</v>
      </c>
      <c r="JLT28" s="170" t="e">
        <f>ROUNDDOWN(JLS28*(#REF!+1),2)</f>
        <v>#REF!</v>
      </c>
      <c r="JLU28" s="170" t="e">
        <f>JLR28*JLT28</f>
        <v>#REF!</v>
      </c>
      <c r="JLV28" s="170" t="s">
        <v>148</v>
      </c>
      <c r="JLW28" s="170">
        <v>12376</v>
      </c>
      <c r="JLX28" s="170" t="s">
        <v>149</v>
      </c>
      <c r="JLY28" s="170" t="s">
        <v>150</v>
      </c>
      <c r="JLZ28" s="170">
        <v>5</v>
      </c>
      <c r="JMA28" s="170">
        <v>12.97</v>
      </c>
      <c r="JMB28" s="170" t="e">
        <f>ROUNDDOWN(JMA28*(#REF!+1),2)</f>
        <v>#REF!</v>
      </c>
      <c r="JMC28" s="170" t="e">
        <f>JLZ28*JMB28</f>
        <v>#REF!</v>
      </c>
      <c r="JMD28" s="170" t="s">
        <v>148</v>
      </c>
      <c r="JME28" s="170">
        <v>12376</v>
      </c>
      <c r="JMF28" s="170" t="s">
        <v>149</v>
      </c>
      <c r="JMG28" s="170" t="s">
        <v>150</v>
      </c>
      <c r="JMH28" s="170">
        <v>5</v>
      </c>
      <c r="JMI28" s="170">
        <v>12.97</v>
      </c>
      <c r="JMJ28" s="170" t="e">
        <f>ROUNDDOWN(JMI28*(#REF!+1),2)</f>
        <v>#REF!</v>
      </c>
      <c r="JMK28" s="170" t="e">
        <f>JMH28*JMJ28</f>
        <v>#REF!</v>
      </c>
      <c r="JML28" s="170" t="s">
        <v>148</v>
      </c>
      <c r="JMM28" s="170">
        <v>12376</v>
      </c>
      <c r="JMN28" s="170" t="s">
        <v>149</v>
      </c>
      <c r="JMO28" s="170" t="s">
        <v>150</v>
      </c>
      <c r="JMP28" s="170">
        <v>5</v>
      </c>
      <c r="JMQ28" s="170">
        <v>12.97</v>
      </c>
      <c r="JMR28" s="170" t="e">
        <f>ROUNDDOWN(JMQ28*(#REF!+1),2)</f>
        <v>#REF!</v>
      </c>
      <c r="JMS28" s="170" t="e">
        <f>JMP28*JMR28</f>
        <v>#REF!</v>
      </c>
      <c r="JMT28" s="170" t="s">
        <v>148</v>
      </c>
      <c r="JMU28" s="170">
        <v>12376</v>
      </c>
      <c r="JMV28" s="170" t="s">
        <v>149</v>
      </c>
      <c r="JMW28" s="170" t="s">
        <v>150</v>
      </c>
      <c r="JMX28" s="170">
        <v>5</v>
      </c>
      <c r="JMY28" s="170">
        <v>12.97</v>
      </c>
      <c r="JMZ28" s="170" t="e">
        <f>ROUNDDOWN(JMY28*(#REF!+1),2)</f>
        <v>#REF!</v>
      </c>
      <c r="JNA28" s="170" t="e">
        <f>JMX28*JMZ28</f>
        <v>#REF!</v>
      </c>
      <c r="JNB28" s="170" t="s">
        <v>148</v>
      </c>
      <c r="JNC28" s="170">
        <v>12376</v>
      </c>
      <c r="JND28" s="170" t="s">
        <v>149</v>
      </c>
      <c r="JNE28" s="170" t="s">
        <v>150</v>
      </c>
      <c r="JNF28" s="170">
        <v>5</v>
      </c>
      <c r="JNG28" s="170">
        <v>12.97</v>
      </c>
      <c r="JNH28" s="170" t="e">
        <f>ROUNDDOWN(JNG28*(#REF!+1),2)</f>
        <v>#REF!</v>
      </c>
      <c r="JNI28" s="170" t="e">
        <f>JNF28*JNH28</f>
        <v>#REF!</v>
      </c>
      <c r="JNJ28" s="170" t="s">
        <v>148</v>
      </c>
      <c r="JNK28" s="170">
        <v>12376</v>
      </c>
      <c r="JNL28" s="170" t="s">
        <v>149</v>
      </c>
      <c r="JNM28" s="170" t="s">
        <v>150</v>
      </c>
      <c r="JNN28" s="170">
        <v>5</v>
      </c>
      <c r="JNO28" s="170">
        <v>12.97</v>
      </c>
      <c r="JNP28" s="170" t="e">
        <f>ROUNDDOWN(JNO28*(#REF!+1),2)</f>
        <v>#REF!</v>
      </c>
      <c r="JNQ28" s="170" t="e">
        <f>JNN28*JNP28</f>
        <v>#REF!</v>
      </c>
      <c r="JNR28" s="170" t="s">
        <v>148</v>
      </c>
      <c r="JNS28" s="170">
        <v>12376</v>
      </c>
      <c r="JNT28" s="170" t="s">
        <v>149</v>
      </c>
      <c r="JNU28" s="170" t="s">
        <v>150</v>
      </c>
      <c r="JNV28" s="170">
        <v>5</v>
      </c>
      <c r="JNW28" s="170">
        <v>12.97</v>
      </c>
      <c r="JNX28" s="170" t="e">
        <f>ROUNDDOWN(JNW28*(#REF!+1),2)</f>
        <v>#REF!</v>
      </c>
      <c r="JNY28" s="170" t="e">
        <f>JNV28*JNX28</f>
        <v>#REF!</v>
      </c>
      <c r="JNZ28" s="170" t="s">
        <v>148</v>
      </c>
      <c r="JOA28" s="170">
        <v>12376</v>
      </c>
      <c r="JOB28" s="170" t="s">
        <v>149</v>
      </c>
      <c r="JOC28" s="170" t="s">
        <v>150</v>
      </c>
      <c r="JOD28" s="170">
        <v>5</v>
      </c>
      <c r="JOE28" s="170">
        <v>12.97</v>
      </c>
      <c r="JOF28" s="170" t="e">
        <f>ROUNDDOWN(JOE28*(#REF!+1),2)</f>
        <v>#REF!</v>
      </c>
      <c r="JOG28" s="170" t="e">
        <f>JOD28*JOF28</f>
        <v>#REF!</v>
      </c>
      <c r="JOH28" s="170" t="s">
        <v>148</v>
      </c>
      <c r="JOI28" s="170">
        <v>12376</v>
      </c>
      <c r="JOJ28" s="170" t="s">
        <v>149</v>
      </c>
      <c r="JOK28" s="170" t="s">
        <v>150</v>
      </c>
      <c r="JOL28" s="170">
        <v>5</v>
      </c>
      <c r="JOM28" s="170">
        <v>12.97</v>
      </c>
      <c r="JON28" s="170" t="e">
        <f>ROUNDDOWN(JOM28*(#REF!+1),2)</f>
        <v>#REF!</v>
      </c>
      <c r="JOO28" s="170" t="e">
        <f>JOL28*JON28</f>
        <v>#REF!</v>
      </c>
      <c r="JOP28" s="170" t="s">
        <v>148</v>
      </c>
      <c r="JOQ28" s="170">
        <v>12376</v>
      </c>
      <c r="JOR28" s="170" t="s">
        <v>149</v>
      </c>
      <c r="JOS28" s="170" t="s">
        <v>150</v>
      </c>
      <c r="JOT28" s="170">
        <v>5</v>
      </c>
      <c r="JOU28" s="170">
        <v>12.97</v>
      </c>
      <c r="JOV28" s="170" t="e">
        <f>ROUNDDOWN(JOU28*(#REF!+1),2)</f>
        <v>#REF!</v>
      </c>
      <c r="JOW28" s="170" t="e">
        <f>JOT28*JOV28</f>
        <v>#REF!</v>
      </c>
      <c r="JOX28" s="170" t="s">
        <v>148</v>
      </c>
      <c r="JOY28" s="170">
        <v>12376</v>
      </c>
      <c r="JOZ28" s="170" t="s">
        <v>149</v>
      </c>
      <c r="JPA28" s="170" t="s">
        <v>150</v>
      </c>
      <c r="JPB28" s="170">
        <v>5</v>
      </c>
      <c r="JPC28" s="170">
        <v>12.97</v>
      </c>
      <c r="JPD28" s="170" t="e">
        <f>ROUNDDOWN(JPC28*(#REF!+1),2)</f>
        <v>#REF!</v>
      </c>
      <c r="JPE28" s="170" t="e">
        <f>JPB28*JPD28</f>
        <v>#REF!</v>
      </c>
      <c r="JPF28" s="170" t="s">
        <v>148</v>
      </c>
      <c r="JPG28" s="170">
        <v>12376</v>
      </c>
      <c r="JPH28" s="170" t="s">
        <v>149</v>
      </c>
      <c r="JPI28" s="170" t="s">
        <v>150</v>
      </c>
      <c r="JPJ28" s="170">
        <v>5</v>
      </c>
      <c r="JPK28" s="170">
        <v>12.97</v>
      </c>
      <c r="JPL28" s="170" t="e">
        <f>ROUNDDOWN(JPK28*(#REF!+1),2)</f>
        <v>#REF!</v>
      </c>
      <c r="JPM28" s="170" t="e">
        <f>JPJ28*JPL28</f>
        <v>#REF!</v>
      </c>
      <c r="JPN28" s="170" t="s">
        <v>148</v>
      </c>
      <c r="JPO28" s="170">
        <v>12376</v>
      </c>
      <c r="JPP28" s="170" t="s">
        <v>149</v>
      </c>
      <c r="JPQ28" s="170" t="s">
        <v>150</v>
      </c>
      <c r="JPR28" s="170">
        <v>5</v>
      </c>
      <c r="JPS28" s="170">
        <v>12.97</v>
      </c>
      <c r="JPT28" s="170" t="e">
        <f>ROUNDDOWN(JPS28*(#REF!+1),2)</f>
        <v>#REF!</v>
      </c>
      <c r="JPU28" s="170" t="e">
        <f>JPR28*JPT28</f>
        <v>#REF!</v>
      </c>
      <c r="JPV28" s="170" t="s">
        <v>148</v>
      </c>
      <c r="JPW28" s="170">
        <v>12376</v>
      </c>
      <c r="JPX28" s="170" t="s">
        <v>149</v>
      </c>
      <c r="JPY28" s="170" t="s">
        <v>150</v>
      </c>
      <c r="JPZ28" s="170">
        <v>5</v>
      </c>
      <c r="JQA28" s="170">
        <v>12.97</v>
      </c>
      <c r="JQB28" s="170" t="e">
        <f>ROUNDDOWN(JQA28*(#REF!+1),2)</f>
        <v>#REF!</v>
      </c>
      <c r="JQC28" s="170" t="e">
        <f>JPZ28*JQB28</f>
        <v>#REF!</v>
      </c>
      <c r="JQD28" s="170" t="s">
        <v>148</v>
      </c>
      <c r="JQE28" s="170">
        <v>12376</v>
      </c>
      <c r="JQF28" s="170" t="s">
        <v>149</v>
      </c>
      <c r="JQG28" s="170" t="s">
        <v>150</v>
      </c>
      <c r="JQH28" s="170">
        <v>5</v>
      </c>
      <c r="JQI28" s="170">
        <v>12.97</v>
      </c>
      <c r="JQJ28" s="170" t="e">
        <f>ROUNDDOWN(JQI28*(#REF!+1),2)</f>
        <v>#REF!</v>
      </c>
      <c r="JQK28" s="170" t="e">
        <f>JQH28*JQJ28</f>
        <v>#REF!</v>
      </c>
      <c r="JQL28" s="170" t="s">
        <v>148</v>
      </c>
      <c r="JQM28" s="170">
        <v>12376</v>
      </c>
      <c r="JQN28" s="170" t="s">
        <v>149</v>
      </c>
      <c r="JQO28" s="170" t="s">
        <v>150</v>
      </c>
      <c r="JQP28" s="170">
        <v>5</v>
      </c>
      <c r="JQQ28" s="170">
        <v>12.97</v>
      </c>
      <c r="JQR28" s="170" t="e">
        <f>ROUNDDOWN(JQQ28*(#REF!+1),2)</f>
        <v>#REF!</v>
      </c>
      <c r="JQS28" s="170" t="e">
        <f>JQP28*JQR28</f>
        <v>#REF!</v>
      </c>
      <c r="JQT28" s="170" t="s">
        <v>148</v>
      </c>
      <c r="JQU28" s="170">
        <v>12376</v>
      </c>
      <c r="JQV28" s="170" t="s">
        <v>149</v>
      </c>
      <c r="JQW28" s="170" t="s">
        <v>150</v>
      </c>
      <c r="JQX28" s="170">
        <v>5</v>
      </c>
      <c r="JQY28" s="170">
        <v>12.97</v>
      </c>
      <c r="JQZ28" s="170" t="e">
        <f>ROUNDDOWN(JQY28*(#REF!+1),2)</f>
        <v>#REF!</v>
      </c>
      <c r="JRA28" s="170" t="e">
        <f>JQX28*JQZ28</f>
        <v>#REF!</v>
      </c>
      <c r="JRB28" s="170" t="s">
        <v>148</v>
      </c>
      <c r="JRC28" s="170">
        <v>12376</v>
      </c>
      <c r="JRD28" s="170" t="s">
        <v>149</v>
      </c>
      <c r="JRE28" s="170" t="s">
        <v>150</v>
      </c>
      <c r="JRF28" s="170">
        <v>5</v>
      </c>
      <c r="JRG28" s="170">
        <v>12.97</v>
      </c>
      <c r="JRH28" s="170" t="e">
        <f>ROUNDDOWN(JRG28*(#REF!+1),2)</f>
        <v>#REF!</v>
      </c>
      <c r="JRI28" s="170" t="e">
        <f>JRF28*JRH28</f>
        <v>#REF!</v>
      </c>
      <c r="JRJ28" s="170" t="s">
        <v>148</v>
      </c>
      <c r="JRK28" s="170">
        <v>12376</v>
      </c>
      <c r="JRL28" s="170" t="s">
        <v>149</v>
      </c>
      <c r="JRM28" s="170" t="s">
        <v>150</v>
      </c>
      <c r="JRN28" s="170">
        <v>5</v>
      </c>
      <c r="JRO28" s="170">
        <v>12.97</v>
      </c>
      <c r="JRP28" s="170" t="e">
        <f>ROUNDDOWN(JRO28*(#REF!+1),2)</f>
        <v>#REF!</v>
      </c>
      <c r="JRQ28" s="170" t="e">
        <f>JRN28*JRP28</f>
        <v>#REF!</v>
      </c>
      <c r="JRR28" s="170" t="s">
        <v>148</v>
      </c>
      <c r="JRS28" s="170">
        <v>12376</v>
      </c>
      <c r="JRT28" s="170" t="s">
        <v>149</v>
      </c>
      <c r="JRU28" s="170" t="s">
        <v>150</v>
      </c>
      <c r="JRV28" s="170">
        <v>5</v>
      </c>
      <c r="JRW28" s="170">
        <v>12.97</v>
      </c>
      <c r="JRX28" s="170" t="e">
        <f>ROUNDDOWN(JRW28*(#REF!+1),2)</f>
        <v>#REF!</v>
      </c>
      <c r="JRY28" s="170" t="e">
        <f>JRV28*JRX28</f>
        <v>#REF!</v>
      </c>
      <c r="JRZ28" s="170" t="s">
        <v>148</v>
      </c>
      <c r="JSA28" s="170">
        <v>12376</v>
      </c>
      <c r="JSB28" s="170" t="s">
        <v>149</v>
      </c>
      <c r="JSC28" s="170" t="s">
        <v>150</v>
      </c>
      <c r="JSD28" s="170">
        <v>5</v>
      </c>
      <c r="JSE28" s="170">
        <v>12.97</v>
      </c>
      <c r="JSF28" s="170" t="e">
        <f>ROUNDDOWN(JSE28*(#REF!+1),2)</f>
        <v>#REF!</v>
      </c>
      <c r="JSG28" s="170" t="e">
        <f>JSD28*JSF28</f>
        <v>#REF!</v>
      </c>
      <c r="JSH28" s="170" t="s">
        <v>148</v>
      </c>
      <c r="JSI28" s="170">
        <v>12376</v>
      </c>
      <c r="JSJ28" s="170" t="s">
        <v>149</v>
      </c>
      <c r="JSK28" s="170" t="s">
        <v>150</v>
      </c>
      <c r="JSL28" s="170">
        <v>5</v>
      </c>
      <c r="JSM28" s="170">
        <v>12.97</v>
      </c>
      <c r="JSN28" s="170" t="e">
        <f>ROUNDDOWN(JSM28*(#REF!+1),2)</f>
        <v>#REF!</v>
      </c>
      <c r="JSO28" s="170" t="e">
        <f>JSL28*JSN28</f>
        <v>#REF!</v>
      </c>
      <c r="JSP28" s="170" t="s">
        <v>148</v>
      </c>
      <c r="JSQ28" s="170">
        <v>12376</v>
      </c>
      <c r="JSR28" s="170" t="s">
        <v>149</v>
      </c>
      <c r="JSS28" s="170" t="s">
        <v>150</v>
      </c>
      <c r="JST28" s="170">
        <v>5</v>
      </c>
      <c r="JSU28" s="170">
        <v>12.97</v>
      </c>
      <c r="JSV28" s="170" t="e">
        <f>ROUNDDOWN(JSU28*(#REF!+1),2)</f>
        <v>#REF!</v>
      </c>
      <c r="JSW28" s="170" t="e">
        <f>JST28*JSV28</f>
        <v>#REF!</v>
      </c>
      <c r="JSX28" s="170" t="s">
        <v>148</v>
      </c>
      <c r="JSY28" s="170">
        <v>12376</v>
      </c>
      <c r="JSZ28" s="170" t="s">
        <v>149</v>
      </c>
      <c r="JTA28" s="170" t="s">
        <v>150</v>
      </c>
      <c r="JTB28" s="170">
        <v>5</v>
      </c>
      <c r="JTC28" s="170">
        <v>12.97</v>
      </c>
      <c r="JTD28" s="170" t="e">
        <f>ROUNDDOWN(JTC28*(#REF!+1),2)</f>
        <v>#REF!</v>
      </c>
      <c r="JTE28" s="170" t="e">
        <f>JTB28*JTD28</f>
        <v>#REF!</v>
      </c>
      <c r="JTF28" s="170" t="s">
        <v>148</v>
      </c>
      <c r="JTG28" s="170">
        <v>12376</v>
      </c>
      <c r="JTH28" s="170" t="s">
        <v>149</v>
      </c>
      <c r="JTI28" s="170" t="s">
        <v>150</v>
      </c>
      <c r="JTJ28" s="170">
        <v>5</v>
      </c>
      <c r="JTK28" s="170">
        <v>12.97</v>
      </c>
      <c r="JTL28" s="170" t="e">
        <f>ROUNDDOWN(JTK28*(#REF!+1),2)</f>
        <v>#REF!</v>
      </c>
      <c r="JTM28" s="170" t="e">
        <f>JTJ28*JTL28</f>
        <v>#REF!</v>
      </c>
      <c r="JTN28" s="170" t="s">
        <v>148</v>
      </c>
      <c r="JTO28" s="170">
        <v>12376</v>
      </c>
      <c r="JTP28" s="170" t="s">
        <v>149</v>
      </c>
      <c r="JTQ28" s="170" t="s">
        <v>150</v>
      </c>
      <c r="JTR28" s="170">
        <v>5</v>
      </c>
      <c r="JTS28" s="170">
        <v>12.97</v>
      </c>
      <c r="JTT28" s="170" t="e">
        <f>ROUNDDOWN(JTS28*(#REF!+1),2)</f>
        <v>#REF!</v>
      </c>
      <c r="JTU28" s="170" t="e">
        <f>JTR28*JTT28</f>
        <v>#REF!</v>
      </c>
      <c r="JTV28" s="170" t="s">
        <v>148</v>
      </c>
      <c r="JTW28" s="170">
        <v>12376</v>
      </c>
      <c r="JTX28" s="170" t="s">
        <v>149</v>
      </c>
      <c r="JTY28" s="170" t="s">
        <v>150</v>
      </c>
      <c r="JTZ28" s="170">
        <v>5</v>
      </c>
      <c r="JUA28" s="170">
        <v>12.97</v>
      </c>
      <c r="JUB28" s="170" t="e">
        <f>ROUNDDOWN(JUA28*(#REF!+1),2)</f>
        <v>#REF!</v>
      </c>
      <c r="JUC28" s="170" t="e">
        <f>JTZ28*JUB28</f>
        <v>#REF!</v>
      </c>
      <c r="JUD28" s="170" t="s">
        <v>148</v>
      </c>
      <c r="JUE28" s="170">
        <v>12376</v>
      </c>
      <c r="JUF28" s="170" t="s">
        <v>149</v>
      </c>
      <c r="JUG28" s="170" t="s">
        <v>150</v>
      </c>
      <c r="JUH28" s="170">
        <v>5</v>
      </c>
      <c r="JUI28" s="170">
        <v>12.97</v>
      </c>
      <c r="JUJ28" s="170" t="e">
        <f>ROUNDDOWN(JUI28*(#REF!+1),2)</f>
        <v>#REF!</v>
      </c>
      <c r="JUK28" s="170" t="e">
        <f>JUH28*JUJ28</f>
        <v>#REF!</v>
      </c>
      <c r="JUL28" s="170" t="s">
        <v>148</v>
      </c>
      <c r="JUM28" s="170">
        <v>12376</v>
      </c>
      <c r="JUN28" s="170" t="s">
        <v>149</v>
      </c>
      <c r="JUO28" s="170" t="s">
        <v>150</v>
      </c>
      <c r="JUP28" s="170">
        <v>5</v>
      </c>
      <c r="JUQ28" s="170">
        <v>12.97</v>
      </c>
      <c r="JUR28" s="170" t="e">
        <f>ROUNDDOWN(JUQ28*(#REF!+1),2)</f>
        <v>#REF!</v>
      </c>
      <c r="JUS28" s="170" t="e">
        <f>JUP28*JUR28</f>
        <v>#REF!</v>
      </c>
      <c r="JUT28" s="170" t="s">
        <v>148</v>
      </c>
      <c r="JUU28" s="170">
        <v>12376</v>
      </c>
      <c r="JUV28" s="170" t="s">
        <v>149</v>
      </c>
      <c r="JUW28" s="170" t="s">
        <v>150</v>
      </c>
      <c r="JUX28" s="170">
        <v>5</v>
      </c>
      <c r="JUY28" s="170">
        <v>12.97</v>
      </c>
      <c r="JUZ28" s="170" t="e">
        <f>ROUNDDOWN(JUY28*(#REF!+1),2)</f>
        <v>#REF!</v>
      </c>
      <c r="JVA28" s="170" t="e">
        <f>JUX28*JUZ28</f>
        <v>#REF!</v>
      </c>
      <c r="JVB28" s="170" t="s">
        <v>148</v>
      </c>
      <c r="JVC28" s="170">
        <v>12376</v>
      </c>
      <c r="JVD28" s="170" t="s">
        <v>149</v>
      </c>
      <c r="JVE28" s="170" t="s">
        <v>150</v>
      </c>
      <c r="JVF28" s="170">
        <v>5</v>
      </c>
      <c r="JVG28" s="170">
        <v>12.97</v>
      </c>
      <c r="JVH28" s="170" t="e">
        <f>ROUNDDOWN(JVG28*(#REF!+1),2)</f>
        <v>#REF!</v>
      </c>
      <c r="JVI28" s="170" t="e">
        <f>JVF28*JVH28</f>
        <v>#REF!</v>
      </c>
      <c r="JVJ28" s="170" t="s">
        <v>148</v>
      </c>
      <c r="JVK28" s="170">
        <v>12376</v>
      </c>
      <c r="JVL28" s="170" t="s">
        <v>149</v>
      </c>
      <c r="JVM28" s="170" t="s">
        <v>150</v>
      </c>
      <c r="JVN28" s="170">
        <v>5</v>
      </c>
      <c r="JVO28" s="170">
        <v>12.97</v>
      </c>
      <c r="JVP28" s="170" t="e">
        <f>ROUNDDOWN(JVO28*(#REF!+1),2)</f>
        <v>#REF!</v>
      </c>
      <c r="JVQ28" s="170" t="e">
        <f>JVN28*JVP28</f>
        <v>#REF!</v>
      </c>
      <c r="JVR28" s="170" t="s">
        <v>148</v>
      </c>
      <c r="JVS28" s="170">
        <v>12376</v>
      </c>
      <c r="JVT28" s="170" t="s">
        <v>149</v>
      </c>
      <c r="JVU28" s="170" t="s">
        <v>150</v>
      </c>
      <c r="JVV28" s="170">
        <v>5</v>
      </c>
      <c r="JVW28" s="170">
        <v>12.97</v>
      </c>
      <c r="JVX28" s="170" t="e">
        <f>ROUNDDOWN(JVW28*(#REF!+1),2)</f>
        <v>#REF!</v>
      </c>
      <c r="JVY28" s="170" t="e">
        <f>JVV28*JVX28</f>
        <v>#REF!</v>
      </c>
      <c r="JVZ28" s="170" t="s">
        <v>148</v>
      </c>
      <c r="JWA28" s="170">
        <v>12376</v>
      </c>
      <c r="JWB28" s="170" t="s">
        <v>149</v>
      </c>
      <c r="JWC28" s="170" t="s">
        <v>150</v>
      </c>
      <c r="JWD28" s="170">
        <v>5</v>
      </c>
      <c r="JWE28" s="170">
        <v>12.97</v>
      </c>
      <c r="JWF28" s="170" t="e">
        <f>ROUNDDOWN(JWE28*(#REF!+1),2)</f>
        <v>#REF!</v>
      </c>
      <c r="JWG28" s="170" t="e">
        <f>JWD28*JWF28</f>
        <v>#REF!</v>
      </c>
      <c r="JWH28" s="170" t="s">
        <v>148</v>
      </c>
      <c r="JWI28" s="170">
        <v>12376</v>
      </c>
      <c r="JWJ28" s="170" t="s">
        <v>149</v>
      </c>
      <c r="JWK28" s="170" t="s">
        <v>150</v>
      </c>
      <c r="JWL28" s="170">
        <v>5</v>
      </c>
      <c r="JWM28" s="170">
        <v>12.97</v>
      </c>
      <c r="JWN28" s="170" t="e">
        <f>ROUNDDOWN(JWM28*(#REF!+1),2)</f>
        <v>#REF!</v>
      </c>
      <c r="JWO28" s="170" t="e">
        <f>JWL28*JWN28</f>
        <v>#REF!</v>
      </c>
      <c r="JWP28" s="170" t="s">
        <v>148</v>
      </c>
      <c r="JWQ28" s="170">
        <v>12376</v>
      </c>
      <c r="JWR28" s="170" t="s">
        <v>149</v>
      </c>
      <c r="JWS28" s="170" t="s">
        <v>150</v>
      </c>
      <c r="JWT28" s="170">
        <v>5</v>
      </c>
      <c r="JWU28" s="170">
        <v>12.97</v>
      </c>
      <c r="JWV28" s="170" t="e">
        <f>ROUNDDOWN(JWU28*(#REF!+1),2)</f>
        <v>#REF!</v>
      </c>
      <c r="JWW28" s="170" t="e">
        <f>JWT28*JWV28</f>
        <v>#REF!</v>
      </c>
      <c r="JWX28" s="170" t="s">
        <v>148</v>
      </c>
      <c r="JWY28" s="170">
        <v>12376</v>
      </c>
      <c r="JWZ28" s="170" t="s">
        <v>149</v>
      </c>
      <c r="JXA28" s="170" t="s">
        <v>150</v>
      </c>
      <c r="JXB28" s="170">
        <v>5</v>
      </c>
      <c r="JXC28" s="170">
        <v>12.97</v>
      </c>
      <c r="JXD28" s="170" t="e">
        <f>ROUNDDOWN(JXC28*(#REF!+1),2)</f>
        <v>#REF!</v>
      </c>
      <c r="JXE28" s="170" t="e">
        <f>JXB28*JXD28</f>
        <v>#REF!</v>
      </c>
      <c r="JXF28" s="170" t="s">
        <v>148</v>
      </c>
      <c r="JXG28" s="170">
        <v>12376</v>
      </c>
      <c r="JXH28" s="170" t="s">
        <v>149</v>
      </c>
      <c r="JXI28" s="170" t="s">
        <v>150</v>
      </c>
      <c r="JXJ28" s="170">
        <v>5</v>
      </c>
      <c r="JXK28" s="170">
        <v>12.97</v>
      </c>
      <c r="JXL28" s="170" t="e">
        <f>ROUNDDOWN(JXK28*(#REF!+1),2)</f>
        <v>#REF!</v>
      </c>
      <c r="JXM28" s="170" t="e">
        <f>JXJ28*JXL28</f>
        <v>#REF!</v>
      </c>
      <c r="JXN28" s="170" t="s">
        <v>148</v>
      </c>
      <c r="JXO28" s="170">
        <v>12376</v>
      </c>
      <c r="JXP28" s="170" t="s">
        <v>149</v>
      </c>
      <c r="JXQ28" s="170" t="s">
        <v>150</v>
      </c>
      <c r="JXR28" s="170">
        <v>5</v>
      </c>
      <c r="JXS28" s="170">
        <v>12.97</v>
      </c>
      <c r="JXT28" s="170" t="e">
        <f>ROUNDDOWN(JXS28*(#REF!+1),2)</f>
        <v>#REF!</v>
      </c>
      <c r="JXU28" s="170" t="e">
        <f>JXR28*JXT28</f>
        <v>#REF!</v>
      </c>
      <c r="JXV28" s="170" t="s">
        <v>148</v>
      </c>
      <c r="JXW28" s="170">
        <v>12376</v>
      </c>
      <c r="JXX28" s="170" t="s">
        <v>149</v>
      </c>
      <c r="JXY28" s="170" t="s">
        <v>150</v>
      </c>
      <c r="JXZ28" s="170">
        <v>5</v>
      </c>
      <c r="JYA28" s="170">
        <v>12.97</v>
      </c>
      <c r="JYB28" s="170" t="e">
        <f>ROUNDDOWN(JYA28*(#REF!+1),2)</f>
        <v>#REF!</v>
      </c>
      <c r="JYC28" s="170" t="e">
        <f>JXZ28*JYB28</f>
        <v>#REF!</v>
      </c>
      <c r="JYD28" s="170" t="s">
        <v>148</v>
      </c>
      <c r="JYE28" s="170">
        <v>12376</v>
      </c>
      <c r="JYF28" s="170" t="s">
        <v>149</v>
      </c>
      <c r="JYG28" s="170" t="s">
        <v>150</v>
      </c>
      <c r="JYH28" s="170">
        <v>5</v>
      </c>
      <c r="JYI28" s="170">
        <v>12.97</v>
      </c>
      <c r="JYJ28" s="170" t="e">
        <f>ROUNDDOWN(JYI28*(#REF!+1),2)</f>
        <v>#REF!</v>
      </c>
      <c r="JYK28" s="170" t="e">
        <f>JYH28*JYJ28</f>
        <v>#REF!</v>
      </c>
      <c r="JYL28" s="170" t="s">
        <v>148</v>
      </c>
      <c r="JYM28" s="170">
        <v>12376</v>
      </c>
      <c r="JYN28" s="170" t="s">
        <v>149</v>
      </c>
      <c r="JYO28" s="170" t="s">
        <v>150</v>
      </c>
      <c r="JYP28" s="170">
        <v>5</v>
      </c>
      <c r="JYQ28" s="170">
        <v>12.97</v>
      </c>
      <c r="JYR28" s="170" t="e">
        <f>ROUNDDOWN(JYQ28*(#REF!+1),2)</f>
        <v>#REF!</v>
      </c>
      <c r="JYS28" s="170" t="e">
        <f>JYP28*JYR28</f>
        <v>#REF!</v>
      </c>
      <c r="JYT28" s="170" t="s">
        <v>148</v>
      </c>
      <c r="JYU28" s="170">
        <v>12376</v>
      </c>
      <c r="JYV28" s="170" t="s">
        <v>149</v>
      </c>
      <c r="JYW28" s="170" t="s">
        <v>150</v>
      </c>
      <c r="JYX28" s="170">
        <v>5</v>
      </c>
      <c r="JYY28" s="170">
        <v>12.97</v>
      </c>
      <c r="JYZ28" s="170" t="e">
        <f>ROUNDDOWN(JYY28*(#REF!+1),2)</f>
        <v>#REF!</v>
      </c>
      <c r="JZA28" s="170" t="e">
        <f>JYX28*JYZ28</f>
        <v>#REF!</v>
      </c>
      <c r="JZB28" s="170" t="s">
        <v>148</v>
      </c>
      <c r="JZC28" s="170">
        <v>12376</v>
      </c>
      <c r="JZD28" s="170" t="s">
        <v>149</v>
      </c>
      <c r="JZE28" s="170" t="s">
        <v>150</v>
      </c>
      <c r="JZF28" s="170">
        <v>5</v>
      </c>
      <c r="JZG28" s="170">
        <v>12.97</v>
      </c>
      <c r="JZH28" s="170" t="e">
        <f>ROUNDDOWN(JZG28*(#REF!+1),2)</f>
        <v>#REF!</v>
      </c>
      <c r="JZI28" s="170" t="e">
        <f>JZF28*JZH28</f>
        <v>#REF!</v>
      </c>
      <c r="JZJ28" s="170" t="s">
        <v>148</v>
      </c>
      <c r="JZK28" s="170">
        <v>12376</v>
      </c>
      <c r="JZL28" s="170" t="s">
        <v>149</v>
      </c>
      <c r="JZM28" s="170" t="s">
        <v>150</v>
      </c>
      <c r="JZN28" s="170">
        <v>5</v>
      </c>
      <c r="JZO28" s="170">
        <v>12.97</v>
      </c>
      <c r="JZP28" s="170" t="e">
        <f>ROUNDDOWN(JZO28*(#REF!+1),2)</f>
        <v>#REF!</v>
      </c>
      <c r="JZQ28" s="170" t="e">
        <f>JZN28*JZP28</f>
        <v>#REF!</v>
      </c>
      <c r="JZR28" s="170" t="s">
        <v>148</v>
      </c>
      <c r="JZS28" s="170">
        <v>12376</v>
      </c>
      <c r="JZT28" s="170" t="s">
        <v>149</v>
      </c>
      <c r="JZU28" s="170" t="s">
        <v>150</v>
      </c>
      <c r="JZV28" s="170">
        <v>5</v>
      </c>
      <c r="JZW28" s="170">
        <v>12.97</v>
      </c>
      <c r="JZX28" s="170" t="e">
        <f>ROUNDDOWN(JZW28*(#REF!+1),2)</f>
        <v>#REF!</v>
      </c>
      <c r="JZY28" s="170" t="e">
        <f>JZV28*JZX28</f>
        <v>#REF!</v>
      </c>
      <c r="JZZ28" s="170" t="s">
        <v>148</v>
      </c>
      <c r="KAA28" s="170">
        <v>12376</v>
      </c>
      <c r="KAB28" s="170" t="s">
        <v>149</v>
      </c>
      <c r="KAC28" s="170" t="s">
        <v>150</v>
      </c>
      <c r="KAD28" s="170">
        <v>5</v>
      </c>
      <c r="KAE28" s="170">
        <v>12.97</v>
      </c>
      <c r="KAF28" s="170" t="e">
        <f>ROUNDDOWN(KAE28*(#REF!+1),2)</f>
        <v>#REF!</v>
      </c>
      <c r="KAG28" s="170" t="e">
        <f>KAD28*KAF28</f>
        <v>#REF!</v>
      </c>
      <c r="KAH28" s="170" t="s">
        <v>148</v>
      </c>
      <c r="KAI28" s="170">
        <v>12376</v>
      </c>
      <c r="KAJ28" s="170" t="s">
        <v>149</v>
      </c>
      <c r="KAK28" s="170" t="s">
        <v>150</v>
      </c>
      <c r="KAL28" s="170">
        <v>5</v>
      </c>
      <c r="KAM28" s="170">
        <v>12.97</v>
      </c>
      <c r="KAN28" s="170" t="e">
        <f>ROUNDDOWN(KAM28*(#REF!+1),2)</f>
        <v>#REF!</v>
      </c>
      <c r="KAO28" s="170" t="e">
        <f>KAL28*KAN28</f>
        <v>#REF!</v>
      </c>
      <c r="KAP28" s="170" t="s">
        <v>148</v>
      </c>
      <c r="KAQ28" s="170">
        <v>12376</v>
      </c>
      <c r="KAR28" s="170" t="s">
        <v>149</v>
      </c>
      <c r="KAS28" s="170" t="s">
        <v>150</v>
      </c>
      <c r="KAT28" s="170">
        <v>5</v>
      </c>
      <c r="KAU28" s="170">
        <v>12.97</v>
      </c>
      <c r="KAV28" s="170" t="e">
        <f>ROUNDDOWN(KAU28*(#REF!+1),2)</f>
        <v>#REF!</v>
      </c>
      <c r="KAW28" s="170" t="e">
        <f>KAT28*KAV28</f>
        <v>#REF!</v>
      </c>
      <c r="KAX28" s="170" t="s">
        <v>148</v>
      </c>
      <c r="KAY28" s="170">
        <v>12376</v>
      </c>
      <c r="KAZ28" s="170" t="s">
        <v>149</v>
      </c>
      <c r="KBA28" s="170" t="s">
        <v>150</v>
      </c>
      <c r="KBB28" s="170">
        <v>5</v>
      </c>
      <c r="KBC28" s="170">
        <v>12.97</v>
      </c>
      <c r="KBD28" s="170" t="e">
        <f>ROUNDDOWN(KBC28*(#REF!+1),2)</f>
        <v>#REF!</v>
      </c>
      <c r="KBE28" s="170" t="e">
        <f>KBB28*KBD28</f>
        <v>#REF!</v>
      </c>
      <c r="KBF28" s="170" t="s">
        <v>148</v>
      </c>
      <c r="KBG28" s="170">
        <v>12376</v>
      </c>
      <c r="KBH28" s="170" t="s">
        <v>149</v>
      </c>
      <c r="KBI28" s="170" t="s">
        <v>150</v>
      </c>
      <c r="KBJ28" s="170">
        <v>5</v>
      </c>
      <c r="KBK28" s="170">
        <v>12.97</v>
      </c>
      <c r="KBL28" s="170" t="e">
        <f>ROUNDDOWN(KBK28*(#REF!+1),2)</f>
        <v>#REF!</v>
      </c>
      <c r="KBM28" s="170" t="e">
        <f>KBJ28*KBL28</f>
        <v>#REF!</v>
      </c>
      <c r="KBN28" s="170" t="s">
        <v>148</v>
      </c>
      <c r="KBO28" s="170">
        <v>12376</v>
      </c>
      <c r="KBP28" s="170" t="s">
        <v>149</v>
      </c>
      <c r="KBQ28" s="170" t="s">
        <v>150</v>
      </c>
      <c r="KBR28" s="170">
        <v>5</v>
      </c>
      <c r="KBS28" s="170">
        <v>12.97</v>
      </c>
      <c r="KBT28" s="170" t="e">
        <f>ROUNDDOWN(KBS28*(#REF!+1),2)</f>
        <v>#REF!</v>
      </c>
      <c r="KBU28" s="170" t="e">
        <f>KBR28*KBT28</f>
        <v>#REF!</v>
      </c>
      <c r="KBV28" s="170" t="s">
        <v>148</v>
      </c>
      <c r="KBW28" s="170">
        <v>12376</v>
      </c>
      <c r="KBX28" s="170" t="s">
        <v>149</v>
      </c>
      <c r="KBY28" s="170" t="s">
        <v>150</v>
      </c>
      <c r="KBZ28" s="170">
        <v>5</v>
      </c>
      <c r="KCA28" s="170">
        <v>12.97</v>
      </c>
      <c r="KCB28" s="170" t="e">
        <f>ROUNDDOWN(KCA28*(#REF!+1),2)</f>
        <v>#REF!</v>
      </c>
      <c r="KCC28" s="170" t="e">
        <f>KBZ28*KCB28</f>
        <v>#REF!</v>
      </c>
      <c r="KCD28" s="170" t="s">
        <v>148</v>
      </c>
      <c r="KCE28" s="170">
        <v>12376</v>
      </c>
      <c r="KCF28" s="170" t="s">
        <v>149</v>
      </c>
      <c r="KCG28" s="170" t="s">
        <v>150</v>
      </c>
      <c r="KCH28" s="170">
        <v>5</v>
      </c>
      <c r="KCI28" s="170">
        <v>12.97</v>
      </c>
      <c r="KCJ28" s="170" t="e">
        <f>ROUNDDOWN(KCI28*(#REF!+1),2)</f>
        <v>#REF!</v>
      </c>
      <c r="KCK28" s="170" t="e">
        <f>KCH28*KCJ28</f>
        <v>#REF!</v>
      </c>
      <c r="KCL28" s="170" t="s">
        <v>148</v>
      </c>
      <c r="KCM28" s="170">
        <v>12376</v>
      </c>
      <c r="KCN28" s="170" t="s">
        <v>149</v>
      </c>
      <c r="KCO28" s="170" t="s">
        <v>150</v>
      </c>
      <c r="KCP28" s="170">
        <v>5</v>
      </c>
      <c r="KCQ28" s="170">
        <v>12.97</v>
      </c>
      <c r="KCR28" s="170" t="e">
        <f>ROUNDDOWN(KCQ28*(#REF!+1),2)</f>
        <v>#REF!</v>
      </c>
      <c r="KCS28" s="170" t="e">
        <f>KCP28*KCR28</f>
        <v>#REF!</v>
      </c>
      <c r="KCT28" s="170" t="s">
        <v>148</v>
      </c>
      <c r="KCU28" s="170">
        <v>12376</v>
      </c>
      <c r="KCV28" s="170" t="s">
        <v>149</v>
      </c>
      <c r="KCW28" s="170" t="s">
        <v>150</v>
      </c>
      <c r="KCX28" s="170">
        <v>5</v>
      </c>
      <c r="KCY28" s="170">
        <v>12.97</v>
      </c>
      <c r="KCZ28" s="170" t="e">
        <f>ROUNDDOWN(KCY28*(#REF!+1),2)</f>
        <v>#REF!</v>
      </c>
      <c r="KDA28" s="170" t="e">
        <f>KCX28*KCZ28</f>
        <v>#REF!</v>
      </c>
      <c r="KDB28" s="170" t="s">
        <v>148</v>
      </c>
      <c r="KDC28" s="170">
        <v>12376</v>
      </c>
      <c r="KDD28" s="170" t="s">
        <v>149</v>
      </c>
      <c r="KDE28" s="170" t="s">
        <v>150</v>
      </c>
      <c r="KDF28" s="170">
        <v>5</v>
      </c>
      <c r="KDG28" s="170">
        <v>12.97</v>
      </c>
      <c r="KDH28" s="170" t="e">
        <f>ROUNDDOWN(KDG28*(#REF!+1),2)</f>
        <v>#REF!</v>
      </c>
      <c r="KDI28" s="170" t="e">
        <f>KDF28*KDH28</f>
        <v>#REF!</v>
      </c>
      <c r="KDJ28" s="170" t="s">
        <v>148</v>
      </c>
      <c r="KDK28" s="170">
        <v>12376</v>
      </c>
      <c r="KDL28" s="170" t="s">
        <v>149</v>
      </c>
      <c r="KDM28" s="170" t="s">
        <v>150</v>
      </c>
      <c r="KDN28" s="170">
        <v>5</v>
      </c>
      <c r="KDO28" s="170">
        <v>12.97</v>
      </c>
      <c r="KDP28" s="170" t="e">
        <f>ROUNDDOWN(KDO28*(#REF!+1),2)</f>
        <v>#REF!</v>
      </c>
      <c r="KDQ28" s="170" t="e">
        <f>KDN28*KDP28</f>
        <v>#REF!</v>
      </c>
      <c r="KDR28" s="170" t="s">
        <v>148</v>
      </c>
      <c r="KDS28" s="170">
        <v>12376</v>
      </c>
      <c r="KDT28" s="170" t="s">
        <v>149</v>
      </c>
      <c r="KDU28" s="170" t="s">
        <v>150</v>
      </c>
      <c r="KDV28" s="170">
        <v>5</v>
      </c>
      <c r="KDW28" s="170">
        <v>12.97</v>
      </c>
      <c r="KDX28" s="170" t="e">
        <f>ROUNDDOWN(KDW28*(#REF!+1),2)</f>
        <v>#REF!</v>
      </c>
      <c r="KDY28" s="170" t="e">
        <f>KDV28*KDX28</f>
        <v>#REF!</v>
      </c>
      <c r="KDZ28" s="170" t="s">
        <v>148</v>
      </c>
      <c r="KEA28" s="170">
        <v>12376</v>
      </c>
      <c r="KEB28" s="170" t="s">
        <v>149</v>
      </c>
      <c r="KEC28" s="170" t="s">
        <v>150</v>
      </c>
      <c r="KED28" s="170">
        <v>5</v>
      </c>
      <c r="KEE28" s="170">
        <v>12.97</v>
      </c>
      <c r="KEF28" s="170" t="e">
        <f>ROUNDDOWN(KEE28*(#REF!+1),2)</f>
        <v>#REF!</v>
      </c>
      <c r="KEG28" s="170" t="e">
        <f>KED28*KEF28</f>
        <v>#REF!</v>
      </c>
      <c r="KEH28" s="170" t="s">
        <v>148</v>
      </c>
      <c r="KEI28" s="170">
        <v>12376</v>
      </c>
      <c r="KEJ28" s="170" t="s">
        <v>149</v>
      </c>
      <c r="KEK28" s="170" t="s">
        <v>150</v>
      </c>
      <c r="KEL28" s="170">
        <v>5</v>
      </c>
      <c r="KEM28" s="170">
        <v>12.97</v>
      </c>
      <c r="KEN28" s="170" t="e">
        <f>ROUNDDOWN(KEM28*(#REF!+1),2)</f>
        <v>#REF!</v>
      </c>
      <c r="KEO28" s="170" t="e">
        <f>KEL28*KEN28</f>
        <v>#REF!</v>
      </c>
      <c r="KEP28" s="170" t="s">
        <v>148</v>
      </c>
      <c r="KEQ28" s="170">
        <v>12376</v>
      </c>
      <c r="KER28" s="170" t="s">
        <v>149</v>
      </c>
      <c r="KES28" s="170" t="s">
        <v>150</v>
      </c>
      <c r="KET28" s="170">
        <v>5</v>
      </c>
      <c r="KEU28" s="170">
        <v>12.97</v>
      </c>
      <c r="KEV28" s="170" t="e">
        <f>ROUNDDOWN(KEU28*(#REF!+1),2)</f>
        <v>#REF!</v>
      </c>
      <c r="KEW28" s="170" t="e">
        <f>KET28*KEV28</f>
        <v>#REF!</v>
      </c>
      <c r="KEX28" s="170" t="s">
        <v>148</v>
      </c>
      <c r="KEY28" s="170">
        <v>12376</v>
      </c>
      <c r="KEZ28" s="170" t="s">
        <v>149</v>
      </c>
      <c r="KFA28" s="170" t="s">
        <v>150</v>
      </c>
      <c r="KFB28" s="170">
        <v>5</v>
      </c>
      <c r="KFC28" s="170">
        <v>12.97</v>
      </c>
      <c r="KFD28" s="170" t="e">
        <f>ROUNDDOWN(KFC28*(#REF!+1),2)</f>
        <v>#REF!</v>
      </c>
      <c r="KFE28" s="170" t="e">
        <f>KFB28*KFD28</f>
        <v>#REF!</v>
      </c>
      <c r="KFF28" s="170" t="s">
        <v>148</v>
      </c>
      <c r="KFG28" s="170">
        <v>12376</v>
      </c>
      <c r="KFH28" s="170" t="s">
        <v>149</v>
      </c>
      <c r="KFI28" s="170" t="s">
        <v>150</v>
      </c>
      <c r="KFJ28" s="170">
        <v>5</v>
      </c>
      <c r="KFK28" s="170">
        <v>12.97</v>
      </c>
      <c r="KFL28" s="170" t="e">
        <f>ROUNDDOWN(KFK28*(#REF!+1),2)</f>
        <v>#REF!</v>
      </c>
      <c r="KFM28" s="170" t="e">
        <f>KFJ28*KFL28</f>
        <v>#REF!</v>
      </c>
      <c r="KFN28" s="170" t="s">
        <v>148</v>
      </c>
      <c r="KFO28" s="170">
        <v>12376</v>
      </c>
      <c r="KFP28" s="170" t="s">
        <v>149</v>
      </c>
      <c r="KFQ28" s="170" t="s">
        <v>150</v>
      </c>
      <c r="KFR28" s="170">
        <v>5</v>
      </c>
      <c r="KFS28" s="170">
        <v>12.97</v>
      </c>
      <c r="KFT28" s="170" t="e">
        <f>ROUNDDOWN(KFS28*(#REF!+1),2)</f>
        <v>#REF!</v>
      </c>
      <c r="KFU28" s="170" t="e">
        <f>KFR28*KFT28</f>
        <v>#REF!</v>
      </c>
      <c r="KFV28" s="170" t="s">
        <v>148</v>
      </c>
      <c r="KFW28" s="170">
        <v>12376</v>
      </c>
      <c r="KFX28" s="170" t="s">
        <v>149</v>
      </c>
      <c r="KFY28" s="170" t="s">
        <v>150</v>
      </c>
      <c r="KFZ28" s="170">
        <v>5</v>
      </c>
      <c r="KGA28" s="170">
        <v>12.97</v>
      </c>
      <c r="KGB28" s="170" t="e">
        <f>ROUNDDOWN(KGA28*(#REF!+1),2)</f>
        <v>#REF!</v>
      </c>
      <c r="KGC28" s="170" t="e">
        <f>KFZ28*KGB28</f>
        <v>#REF!</v>
      </c>
      <c r="KGD28" s="170" t="s">
        <v>148</v>
      </c>
      <c r="KGE28" s="170">
        <v>12376</v>
      </c>
      <c r="KGF28" s="170" t="s">
        <v>149</v>
      </c>
      <c r="KGG28" s="170" t="s">
        <v>150</v>
      </c>
      <c r="KGH28" s="170">
        <v>5</v>
      </c>
      <c r="KGI28" s="170">
        <v>12.97</v>
      </c>
      <c r="KGJ28" s="170" t="e">
        <f>ROUNDDOWN(KGI28*(#REF!+1),2)</f>
        <v>#REF!</v>
      </c>
      <c r="KGK28" s="170" t="e">
        <f>KGH28*KGJ28</f>
        <v>#REF!</v>
      </c>
      <c r="KGL28" s="170" t="s">
        <v>148</v>
      </c>
      <c r="KGM28" s="170">
        <v>12376</v>
      </c>
      <c r="KGN28" s="170" t="s">
        <v>149</v>
      </c>
      <c r="KGO28" s="170" t="s">
        <v>150</v>
      </c>
      <c r="KGP28" s="170">
        <v>5</v>
      </c>
      <c r="KGQ28" s="170">
        <v>12.97</v>
      </c>
      <c r="KGR28" s="170" t="e">
        <f>ROUNDDOWN(KGQ28*(#REF!+1),2)</f>
        <v>#REF!</v>
      </c>
      <c r="KGS28" s="170" t="e">
        <f>KGP28*KGR28</f>
        <v>#REF!</v>
      </c>
      <c r="KGT28" s="170" t="s">
        <v>148</v>
      </c>
      <c r="KGU28" s="170">
        <v>12376</v>
      </c>
      <c r="KGV28" s="170" t="s">
        <v>149</v>
      </c>
      <c r="KGW28" s="170" t="s">
        <v>150</v>
      </c>
      <c r="KGX28" s="170">
        <v>5</v>
      </c>
      <c r="KGY28" s="170">
        <v>12.97</v>
      </c>
      <c r="KGZ28" s="170" t="e">
        <f>ROUNDDOWN(KGY28*(#REF!+1),2)</f>
        <v>#REF!</v>
      </c>
      <c r="KHA28" s="170" t="e">
        <f>KGX28*KGZ28</f>
        <v>#REF!</v>
      </c>
      <c r="KHB28" s="170" t="s">
        <v>148</v>
      </c>
      <c r="KHC28" s="170">
        <v>12376</v>
      </c>
      <c r="KHD28" s="170" t="s">
        <v>149</v>
      </c>
      <c r="KHE28" s="170" t="s">
        <v>150</v>
      </c>
      <c r="KHF28" s="170">
        <v>5</v>
      </c>
      <c r="KHG28" s="170">
        <v>12.97</v>
      </c>
      <c r="KHH28" s="170" t="e">
        <f>ROUNDDOWN(KHG28*(#REF!+1),2)</f>
        <v>#REF!</v>
      </c>
      <c r="KHI28" s="170" t="e">
        <f>KHF28*KHH28</f>
        <v>#REF!</v>
      </c>
      <c r="KHJ28" s="170" t="s">
        <v>148</v>
      </c>
      <c r="KHK28" s="170">
        <v>12376</v>
      </c>
      <c r="KHL28" s="170" t="s">
        <v>149</v>
      </c>
      <c r="KHM28" s="170" t="s">
        <v>150</v>
      </c>
      <c r="KHN28" s="170">
        <v>5</v>
      </c>
      <c r="KHO28" s="170">
        <v>12.97</v>
      </c>
      <c r="KHP28" s="170" t="e">
        <f>ROUNDDOWN(KHO28*(#REF!+1),2)</f>
        <v>#REF!</v>
      </c>
      <c r="KHQ28" s="170" t="e">
        <f>KHN28*KHP28</f>
        <v>#REF!</v>
      </c>
      <c r="KHR28" s="170" t="s">
        <v>148</v>
      </c>
      <c r="KHS28" s="170">
        <v>12376</v>
      </c>
      <c r="KHT28" s="170" t="s">
        <v>149</v>
      </c>
      <c r="KHU28" s="170" t="s">
        <v>150</v>
      </c>
      <c r="KHV28" s="170">
        <v>5</v>
      </c>
      <c r="KHW28" s="170">
        <v>12.97</v>
      </c>
      <c r="KHX28" s="170" t="e">
        <f>ROUNDDOWN(KHW28*(#REF!+1),2)</f>
        <v>#REF!</v>
      </c>
      <c r="KHY28" s="170" t="e">
        <f>KHV28*KHX28</f>
        <v>#REF!</v>
      </c>
      <c r="KHZ28" s="170" t="s">
        <v>148</v>
      </c>
      <c r="KIA28" s="170">
        <v>12376</v>
      </c>
      <c r="KIB28" s="170" t="s">
        <v>149</v>
      </c>
      <c r="KIC28" s="170" t="s">
        <v>150</v>
      </c>
      <c r="KID28" s="170">
        <v>5</v>
      </c>
      <c r="KIE28" s="170">
        <v>12.97</v>
      </c>
      <c r="KIF28" s="170" t="e">
        <f>ROUNDDOWN(KIE28*(#REF!+1),2)</f>
        <v>#REF!</v>
      </c>
      <c r="KIG28" s="170" t="e">
        <f>KID28*KIF28</f>
        <v>#REF!</v>
      </c>
      <c r="KIH28" s="170" t="s">
        <v>148</v>
      </c>
      <c r="KII28" s="170">
        <v>12376</v>
      </c>
      <c r="KIJ28" s="170" t="s">
        <v>149</v>
      </c>
      <c r="KIK28" s="170" t="s">
        <v>150</v>
      </c>
      <c r="KIL28" s="170">
        <v>5</v>
      </c>
      <c r="KIM28" s="170">
        <v>12.97</v>
      </c>
      <c r="KIN28" s="170" t="e">
        <f>ROUNDDOWN(KIM28*(#REF!+1),2)</f>
        <v>#REF!</v>
      </c>
      <c r="KIO28" s="170" t="e">
        <f>KIL28*KIN28</f>
        <v>#REF!</v>
      </c>
      <c r="KIP28" s="170" t="s">
        <v>148</v>
      </c>
      <c r="KIQ28" s="170">
        <v>12376</v>
      </c>
      <c r="KIR28" s="170" t="s">
        <v>149</v>
      </c>
      <c r="KIS28" s="170" t="s">
        <v>150</v>
      </c>
      <c r="KIT28" s="170">
        <v>5</v>
      </c>
      <c r="KIU28" s="170">
        <v>12.97</v>
      </c>
      <c r="KIV28" s="170" t="e">
        <f>ROUNDDOWN(KIU28*(#REF!+1),2)</f>
        <v>#REF!</v>
      </c>
      <c r="KIW28" s="170" t="e">
        <f>KIT28*KIV28</f>
        <v>#REF!</v>
      </c>
      <c r="KIX28" s="170" t="s">
        <v>148</v>
      </c>
      <c r="KIY28" s="170">
        <v>12376</v>
      </c>
      <c r="KIZ28" s="170" t="s">
        <v>149</v>
      </c>
      <c r="KJA28" s="170" t="s">
        <v>150</v>
      </c>
      <c r="KJB28" s="170">
        <v>5</v>
      </c>
      <c r="KJC28" s="170">
        <v>12.97</v>
      </c>
      <c r="KJD28" s="170" t="e">
        <f>ROUNDDOWN(KJC28*(#REF!+1),2)</f>
        <v>#REF!</v>
      </c>
      <c r="KJE28" s="170" t="e">
        <f>KJB28*KJD28</f>
        <v>#REF!</v>
      </c>
      <c r="KJF28" s="170" t="s">
        <v>148</v>
      </c>
      <c r="KJG28" s="170">
        <v>12376</v>
      </c>
      <c r="KJH28" s="170" t="s">
        <v>149</v>
      </c>
      <c r="KJI28" s="170" t="s">
        <v>150</v>
      </c>
      <c r="KJJ28" s="170">
        <v>5</v>
      </c>
      <c r="KJK28" s="170">
        <v>12.97</v>
      </c>
      <c r="KJL28" s="170" t="e">
        <f>ROUNDDOWN(KJK28*(#REF!+1),2)</f>
        <v>#REF!</v>
      </c>
      <c r="KJM28" s="170" t="e">
        <f>KJJ28*KJL28</f>
        <v>#REF!</v>
      </c>
      <c r="KJN28" s="170" t="s">
        <v>148</v>
      </c>
      <c r="KJO28" s="170">
        <v>12376</v>
      </c>
      <c r="KJP28" s="170" t="s">
        <v>149</v>
      </c>
      <c r="KJQ28" s="170" t="s">
        <v>150</v>
      </c>
      <c r="KJR28" s="170">
        <v>5</v>
      </c>
      <c r="KJS28" s="170">
        <v>12.97</v>
      </c>
      <c r="KJT28" s="170" t="e">
        <f>ROUNDDOWN(KJS28*(#REF!+1),2)</f>
        <v>#REF!</v>
      </c>
      <c r="KJU28" s="170" t="e">
        <f>KJR28*KJT28</f>
        <v>#REF!</v>
      </c>
      <c r="KJV28" s="170" t="s">
        <v>148</v>
      </c>
      <c r="KJW28" s="170">
        <v>12376</v>
      </c>
      <c r="KJX28" s="170" t="s">
        <v>149</v>
      </c>
      <c r="KJY28" s="170" t="s">
        <v>150</v>
      </c>
      <c r="KJZ28" s="170">
        <v>5</v>
      </c>
      <c r="KKA28" s="170">
        <v>12.97</v>
      </c>
      <c r="KKB28" s="170" t="e">
        <f>ROUNDDOWN(KKA28*(#REF!+1),2)</f>
        <v>#REF!</v>
      </c>
      <c r="KKC28" s="170" t="e">
        <f>KJZ28*KKB28</f>
        <v>#REF!</v>
      </c>
      <c r="KKD28" s="170" t="s">
        <v>148</v>
      </c>
      <c r="KKE28" s="170">
        <v>12376</v>
      </c>
      <c r="KKF28" s="170" t="s">
        <v>149</v>
      </c>
      <c r="KKG28" s="170" t="s">
        <v>150</v>
      </c>
      <c r="KKH28" s="170">
        <v>5</v>
      </c>
      <c r="KKI28" s="170">
        <v>12.97</v>
      </c>
      <c r="KKJ28" s="170" t="e">
        <f>ROUNDDOWN(KKI28*(#REF!+1),2)</f>
        <v>#REF!</v>
      </c>
      <c r="KKK28" s="170" t="e">
        <f>KKH28*KKJ28</f>
        <v>#REF!</v>
      </c>
      <c r="KKL28" s="170" t="s">
        <v>148</v>
      </c>
      <c r="KKM28" s="170">
        <v>12376</v>
      </c>
      <c r="KKN28" s="170" t="s">
        <v>149</v>
      </c>
      <c r="KKO28" s="170" t="s">
        <v>150</v>
      </c>
      <c r="KKP28" s="170">
        <v>5</v>
      </c>
      <c r="KKQ28" s="170">
        <v>12.97</v>
      </c>
      <c r="KKR28" s="170" t="e">
        <f>ROUNDDOWN(KKQ28*(#REF!+1),2)</f>
        <v>#REF!</v>
      </c>
      <c r="KKS28" s="170" t="e">
        <f>KKP28*KKR28</f>
        <v>#REF!</v>
      </c>
      <c r="KKT28" s="170" t="s">
        <v>148</v>
      </c>
      <c r="KKU28" s="170">
        <v>12376</v>
      </c>
      <c r="KKV28" s="170" t="s">
        <v>149</v>
      </c>
      <c r="KKW28" s="170" t="s">
        <v>150</v>
      </c>
      <c r="KKX28" s="170">
        <v>5</v>
      </c>
      <c r="KKY28" s="170">
        <v>12.97</v>
      </c>
      <c r="KKZ28" s="170" t="e">
        <f>ROUNDDOWN(KKY28*(#REF!+1),2)</f>
        <v>#REF!</v>
      </c>
      <c r="KLA28" s="170" t="e">
        <f>KKX28*KKZ28</f>
        <v>#REF!</v>
      </c>
      <c r="KLB28" s="170" t="s">
        <v>148</v>
      </c>
      <c r="KLC28" s="170">
        <v>12376</v>
      </c>
      <c r="KLD28" s="170" t="s">
        <v>149</v>
      </c>
      <c r="KLE28" s="170" t="s">
        <v>150</v>
      </c>
      <c r="KLF28" s="170">
        <v>5</v>
      </c>
      <c r="KLG28" s="170">
        <v>12.97</v>
      </c>
      <c r="KLH28" s="170" t="e">
        <f>ROUNDDOWN(KLG28*(#REF!+1),2)</f>
        <v>#REF!</v>
      </c>
      <c r="KLI28" s="170" t="e">
        <f>KLF28*KLH28</f>
        <v>#REF!</v>
      </c>
      <c r="KLJ28" s="170" t="s">
        <v>148</v>
      </c>
      <c r="KLK28" s="170">
        <v>12376</v>
      </c>
      <c r="KLL28" s="170" t="s">
        <v>149</v>
      </c>
      <c r="KLM28" s="170" t="s">
        <v>150</v>
      </c>
      <c r="KLN28" s="170">
        <v>5</v>
      </c>
      <c r="KLO28" s="170">
        <v>12.97</v>
      </c>
      <c r="KLP28" s="170" t="e">
        <f>ROUNDDOWN(KLO28*(#REF!+1),2)</f>
        <v>#REF!</v>
      </c>
      <c r="KLQ28" s="170" t="e">
        <f>KLN28*KLP28</f>
        <v>#REF!</v>
      </c>
      <c r="KLR28" s="170" t="s">
        <v>148</v>
      </c>
      <c r="KLS28" s="170">
        <v>12376</v>
      </c>
      <c r="KLT28" s="170" t="s">
        <v>149</v>
      </c>
      <c r="KLU28" s="170" t="s">
        <v>150</v>
      </c>
      <c r="KLV28" s="170">
        <v>5</v>
      </c>
      <c r="KLW28" s="170">
        <v>12.97</v>
      </c>
      <c r="KLX28" s="170" t="e">
        <f>ROUNDDOWN(KLW28*(#REF!+1),2)</f>
        <v>#REF!</v>
      </c>
      <c r="KLY28" s="170" t="e">
        <f>KLV28*KLX28</f>
        <v>#REF!</v>
      </c>
      <c r="KLZ28" s="170" t="s">
        <v>148</v>
      </c>
      <c r="KMA28" s="170">
        <v>12376</v>
      </c>
      <c r="KMB28" s="170" t="s">
        <v>149</v>
      </c>
      <c r="KMC28" s="170" t="s">
        <v>150</v>
      </c>
      <c r="KMD28" s="170">
        <v>5</v>
      </c>
      <c r="KME28" s="170">
        <v>12.97</v>
      </c>
      <c r="KMF28" s="170" t="e">
        <f>ROUNDDOWN(KME28*(#REF!+1),2)</f>
        <v>#REF!</v>
      </c>
      <c r="KMG28" s="170" t="e">
        <f>KMD28*KMF28</f>
        <v>#REF!</v>
      </c>
      <c r="KMH28" s="170" t="s">
        <v>148</v>
      </c>
      <c r="KMI28" s="170">
        <v>12376</v>
      </c>
      <c r="KMJ28" s="170" t="s">
        <v>149</v>
      </c>
      <c r="KMK28" s="170" t="s">
        <v>150</v>
      </c>
      <c r="KML28" s="170">
        <v>5</v>
      </c>
      <c r="KMM28" s="170">
        <v>12.97</v>
      </c>
      <c r="KMN28" s="170" t="e">
        <f>ROUNDDOWN(KMM28*(#REF!+1),2)</f>
        <v>#REF!</v>
      </c>
      <c r="KMO28" s="170" t="e">
        <f>KML28*KMN28</f>
        <v>#REF!</v>
      </c>
      <c r="KMP28" s="170" t="s">
        <v>148</v>
      </c>
      <c r="KMQ28" s="170">
        <v>12376</v>
      </c>
      <c r="KMR28" s="170" t="s">
        <v>149</v>
      </c>
      <c r="KMS28" s="170" t="s">
        <v>150</v>
      </c>
      <c r="KMT28" s="170">
        <v>5</v>
      </c>
      <c r="KMU28" s="170">
        <v>12.97</v>
      </c>
      <c r="KMV28" s="170" t="e">
        <f>ROUNDDOWN(KMU28*(#REF!+1),2)</f>
        <v>#REF!</v>
      </c>
      <c r="KMW28" s="170" t="e">
        <f>KMT28*KMV28</f>
        <v>#REF!</v>
      </c>
      <c r="KMX28" s="170" t="s">
        <v>148</v>
      </c>
      <c r="KMY28" s="170">
        <v>12376</v>
      </c>
      <c r="KMZ28" s="170" t="s">
        <v>149</v>
      </c>
      <c r="KNA28" s="170" t="s">
        <v>150</v>
      </c>
      <c r="KNB28" s="170">
        <v>5</v>
      </c>
      <c r="KNC28" s="170">
        <v>12.97</v>
      </c>
      <c r="KND28" s="170" t="e">
        <f>ROUNDDOWN(KNC28*(#REF!+1),2)</f>
        <v>#REF!</v>
      </c>
      <c r="KNE28" s="170" t="e">
        <f>KNB28*KND28</f>
        <v>#REF!</v>
      </c>
      <c r="KNF28" s="170" t="s">
        <v>148</v>
      </c>
      <c r="KNG28" s="170">
        <v>12376</v>
      </c>
      <c r="KNH28" s="170" t="s">
        <v>149</v>
      </c>
      <c r="KNI28" s="170" t="s">
        <v>150</v>
      </c>
      <c r="KNJ28" s="170">
        <v>5</v>
      </c>
      <c r="KNK28" s="170">
        <v>12.97</v>
      </c>
      <c r="KNL28" s="170" t="e">
        <f>ROUNDDOWN(KNK28*(#REF!+1),2)</f>
        <v>#REF!</v>
      </c>
      <c r="KNM28" s="170" t="e">
        <f>KNJ28*KNL28</f>
        <v>#REF!</v>
      </c>
      <c r="KNN28" s="170" t="s">
        <v>148</v>
      </c>
      <c r="KNO28" s="170">
        <v>12376</v>
      </c>
      <c r="KNP28" s="170" t="s">
        <v>149</v>
      </c>
      <c r="KNQ28" s="170" t="s">
        <v>150</v>
      </c>
      <c r="KNR28" s="170">
        <v>5</v>
      </c>
      <c r="KNS28" s="170">
        <v>12.97</v>
      </c>
      <c r="KNT28" s="170" t="e">
        <f>ROUNDDOWN(KNS28*(#REF!+1),2)</f>
        <v>#REF!</v>
      </c>
      <c r="KNU28" s="170" t="e">
        <f>KNR28*KNT28</f>
        <v>#REF!</v>
      </c>
      <c r="KNV28" s="170" t="s">
        <v>148</v>
      </c>
      <c r="KNW28" s="170">
        <v>12376</v>
      </c>
      <c r="KNX28" s="170" t="s">
        <v>149</v>
      </c>
      <c r="KNY28" s="170" t="s">
        <v>150</v>
      </c>
      <c r="KNZ28" s="170">
        <v>5</v>
      </c>
      <c r="KOA28" s="170">
        <v>12.97</v>
      </c>
      <c r="KOB28" s="170" t="e">
        <f>ROUNDDOWN(KOA28*(#REF!+1),2)</f>
        <v>#REF!</v>
      </c>
      <c r="KOC28" s="170" t="e">
        <f>KNZ28*KOB28</f>
        <v>#REF!</v>
      </c>
      <c r="KOD28" s="170" t="s">
        <v>148</v>
      </c>
      <c r="KOE28" s="170">
        <v>12376</v>
      </c>
      <c r="KOF28" s="170" t="s">
        <v>149</v>
      </c>
      <c r="KOG28" s="170" t="s">
        <v>150</v>
      </c>
      <c r="KOH28" s="170">
        <v>5</v>
      </c>
      <c r="KOI28" s="170">
        <v>12.97</v>
      </c>
      <c r="KOJ28" s="170" t="e">
        <f>ROUNDDOWN(KOI28*(#REF!+1),2)</f>
        <v>#REF!</v>
      </c>
      <c r="KOK28" s="170" t="e">
        <f>KOH28*KOJ28</f>
        <v>#REF!</v>
      </c>
      <c r="KOL28" s="170" t="s">
        <v>148</v>
      </c>
      <c r="KOM28" s="170">
        <v>12376</v>
      </c>
      <c r="KON28" s="170" t="s">
        <v>149</v>
      </c>
      <c r="KOO28" s="170" t="s">
        <v>150</v>
      </c>
      <c r="KOP28" s="170">
        <v>5</v>
      </c>
      <c r="KOQ28" s="170">
        <v>12.97</v>
      </c>
      <c r="KOR28" s="170" t="e">
        <f>ROUNDDOWN(KOQ28*(#REF!+1),2)</f>
        <v>#REF!</v>
      </c>
      <c r="KOS28" s="170" t="e">
        <f>KOP28*KOR28</f>
        <v>#REF!</v>
      </c>
      <c r="KOT28" s="170" t="s">
        <v>148</v>
      </c>
      <c r="KOU28" s="170">
        <v>12376</v>
      </c>
      <c r="KOV28" s="170" t="s">
        <v>149</v>
      </c>
      <c r="KOW28" s="170" t="s">
        <v>150</v>
      </c>
      <c r="KOX28" s="170">
        <v>5</v>
      </c>
      <c r="KOY28" s="170">
        <v>12.97</v>
      </c>
      <c r="KOZ28" s="170" t="e">
        <f>ROUNDDOWN(KOY28*(#REF!+1),2)</f>
        <v>#REF!</v>
      </c>
      <c r="KPA28" s="170" t="e">
        <f>KOX28*KOZ28</f>
        <v>#REF!</v>
      </c>
      <c r="KPB28" s="170" t="s">
        <v>148</v>
      </c>
      <c r="KPC28" s="170">
        <v>12376</v>
      </c>
      <c r="KPD28" s="170" t="s">
        <v>149</v>
      </c>
      <c r="KPE28" s="170" t="s">
        <v>150</v>
      </c>
      <c r="KPF28" s="170">
        <v>5</v>
      </c>
      <c r="KPG28" s="170">
        <v>12.97</v>
      </c>
      <c r="KPH28" s="170" t="e">
        <f>ROUNDDOWN(KPG28*(#REF!+1),2)</f>
        <v>#REF!</v>
      </c>
      <c r="KPI28" s="170" t="e">
        <f>KPF28*KPH28</f>
        <v>#REF!</v>
      </c>
      <c r="KPJ28" s="170" t="s">
        <v>148</v>
      </c>
      <c r="KPK28" s="170">
        <v>12376</v>
      </c>
      <c r="KPL28" s="170" t="s">
        <v>149</v>
      </c>
      <c r="KPM28" s="170" t="s">
        <v>150</v>
      </c>
      <c r="KPN28" s="170">
        <v>5</v>
      </c>
      <c r="KPO28" s="170">
        <v>12.97</v>
      </c>
      <c r="KPP28" s="170" t="e">
        <f>ROUNDDOWN(KPO28*(#REF!+1),2)</f>
        <v>#REF!</v>
      </c>
      <c r="KPQ28" s="170" t="e">
        <f>KPN28*KPP28</f>
        <v>#REF!</v>
      </c>
      <c r="KPR28" s="170" t="s">
        <v>148</v>
      </c>
      <c r="KPS28" s="170">
        <v>12376</v>
      </c>
      <c r="KPT28" s="170" t="s">
        <v>149</v>
      </c>
      <c r="KPU28" s="170" t="s">
        <v>150</v>
      </c>
      <c r="KPV28" s="170">
        <v>5</v>
      </c>
      <c r="KPW28" s="170">
        <v>12.97</v>
      </c>
      <c r="KPX28" s="170" t="e">
        <f>ROUNDDOWN(KPW28*(#REF!+1),2)</f>
        <v>#REF!</v>
      </c>
      <c r="KPY28" s="170" t="e">
        <f>KPV28*KPX28</f>
        <v>#REF!</v>
      </c>
      <c r="KPZ28" s="170" t="s">
        <v>148</v>
      </c>
      <c r="KQA28" s="170">
        <v>12376</v>
      </c>
      <c r="KQB28" s="170" t="s">
        <v>149</v>
      </c>
      <c r="KQC28" s="170" t="s">
        <v>150</v>
      </c>
      <c r="KQD28" s="170">
        <v>5</v>
      </c>
      <c r="KQE28" s="170">
        <v>12.97</v>
      </c>
      <c r="KQF28" s="170" t="e">
        <f>ROUNDDOWN(KQE28*(#REF!+1),2)</f>
        <v>#REF!</v>
      </c>
      <c r="KQG28" s="170" t="e">
        <f>KQD28*KQF28</f>
        <v>#REF!</v>
      </c>
      <c r="KQH28" s="170" t="s">
        <v>148</v>
      </c>
      <c r="KQI28" s="170">
        <v>12376</v>
      </c>
      <c r="KQJ28" s="170" t="s">
        <v>149</v>
      </c>
      <c r="KQK28" s="170" t="s">
        <v>150</v>
      </c>
      <c r="KQL28" s="170">
        <v>5</v>
      </c>
      <c r="KQM28" s="170">
        <v>12.97</v>
      </c>
      <c r="KQN28" s="170" t="e">
        <f>ROUNDDOWN(KQM28*(#REF!+1),2)</f>
        <v>#REF!</v>
      </c>
      <c r="KQO28" s="170" t="e">
        <f>KQL28*KQN28</f>
        <v>#REF!</v>
      </c>
      <c r="KQP28" s="170" t="s">
        <v>148</v>
      </c>
      <c r="KQQ28" s="170">
        <v>12376</v>
      </c>
      <c r="KQR28" s="170" t="s">
        <v>149</v>
      </c>
      <c r="KQS28" s="170" t="s">
        <v>150</v>
      </c>
      <c r="KQT28" s="170">
        <v>5</v>
      </c>
      <c r="KQU28" s="170">
        <v>12.97</v>
      </c>
      <c r="KQV28" s="170" t="e">
        <f>ROUNDDOWN(KQU28*(#REF!+1),2)</f>
        <v>#REF!</v>
      </c>
      <c r="KQW28" s="170" t="e">
        <f>KQT28*KQV28</f>
        <v>#REF!</v>
      </c>
      <c r="KQX28" s="170" t="s">
        <v>148</v>
      </c>
      <c r="KQY28" s="170">
        <v>12376</v>
      </c>
      <c r="KQZ28" s="170" t="s">
        <v>149</v>
      </c>
      <c r="KRA28" s="170" t="s">
        <v>150</v>
      </c>
      <c r="KRB28" s="170">
        <v>5</v>
      </c>
      <c r="KRC28" s="170">
        <v>12.97</v>
      </c>
      <c r="KRD28" s="170" t="e">
        <f>ROUNDDOWN(KRC28*(#REF!+1),2)</f>
        <v>#REF!</v>
      </c>
      <c r="KRE28" s="170" t="e">
        <f>KRB28*KRD28</f>
        <v>#REF!</v>
      </c>
      <c r="KRF28" s="170" t="s">
        <v>148</v>
      </c>
      <c r="KRG28" s="170">
        <v>12376</v>
      </c>
      <c r="KRH28" s="170" t="s">
        <v>149</v>
      </c>
      <c r="KRI28" s="170" t="s">
        <v>150</v>
      </c>
      <c r="KRJ28" s="170">
        <v>5</v>
      </c>
      <c r="KRK28" s="170">
        <v>12.97</v>
      </c>
      <c r="KRL28" s="170" t="e">
        <f>ROUNDDOWN(KRK28*(#REF!+1),2)</f>
        <v>#REF!</v>
      </c>
      <c r="KRM28" s="170" t="e">
        <f>KRJ28*KRL28</f>
        <v>#REF!</v>
      </c>
      <c r="KRN28" s="170" t="s">
        <v>148</v>
      </c>
      <c r="KRO28" s="170">
        <v>12376</v>
      </c>
      <c r="KRP28" s="170" t="s">
        <v>149</v>
      </c>
      <c r="KRQ28" s="170" t="s">
        <v>150</v>
      </c>
      <c r="KRR28" s="170">
        <v>5</v>
      </c>
      <c r="KRS28" s="170">
        <v>12.97</v>
      </c>
      <c r="KRT28" s="170" t="e">
        <f>ROUNDDOWN(KRS28*(#REF!+1),2)</f>
        <v>#REF!</v>
      </c>
      <c r="KRU28" s="170" t="e">
        <f>KRR28*KRT28</f>
        <v>#REF!</v>
      </c>
      <c r="KRV28" s="170" t="s">
        <v>148</v>
      </c>
      <c r="KRW28" s="170">
        <v>12376</v>
      </c>
      <c r="KRX28" s="170" t="s">
        <v>149</v>
      </c>
      <c r="KRY28" s="170" t="s">
        <v>150</v>
      </c>
      <c r="KRZ28" s="170">
        <v>5</v>
      </c>
      <c r="KSA28" s="170">
        <v>12.97</v>
      </c>
      <c r="KSB28" s="170" t="e">
        <f>ROUNDDOWN(KSA28*(#REF!+1),2)</f>
        <v>#REF!</v>
      </c>
      <c r="KSC28" s="170" t="e">
        <f>KRZ28*KSB28</f>
        <v>#REF!</v>
      </c>
      <c r="KSD28" s="170" t="s">
        <v>148</v>
      </c>
      <c r="KSE28" s="170">
        <v>12376</v>
      </c>
      <c r="KSF28" s="170" t="s">
        <v>149</v>
      </c>
      <c r="KSG28" s="170" t="s">
        <v>150</v>
      </c>
      <c r="KSH28" s="170">
        <v>5</v>
      </c>
      <c r="KSI28" s="170">
        <v>12.97</v>
      </c>
      <c r="KSJ28" s="170" t="e">
        <f>ROUNDDOWN(KSI28*(#REF!+1),2)</f>
        <v>#REF!</v>
      </c>
      <c r="KSK28" s="170" t="e">
        <f>KSH28*KSJ28</f>
        <v>#REF!</v>
      </c>
      <c r="KSL28" s="170" t="s">
        <v>148</v>
      </c>
      <c r="KSM28" s="170">
        <v>12376</v>
      </c>
      <c r="KSN28" s="170" t="s">
        <v>149</v>
      </c>
      <c r="KSO28" s="170" t="s">
        <v>150</v>
      </c>
      <c r="KSP28" s="170">
        <v>5</v>
      </c>
      <c r="KSQ28" s="170">
        <v>12.97</v>
      </c>
      <c r="KSR28" s="170" t="e">
        <f>ROUNDDOWN(KSQ28*(#REF!+1),2)</f>
        <v>#REF!</v>
      </c>
      <c r="KSS28" s="170" t="e">
        <f>KSP28*KSR28</f>
        <v>#REF!</v>
      </c>
      <c r="KST28" s="170" t="s">
        <v>148</v>
      </c>
      <c r="KSU28" s="170">
        <v>12376</v>
      </c>
      <c r="KSV28" s="170" t="s">
        <v>149</v>
      </c>
      <c r="KSW28" s="170" t="s">
        <v>150</v>
      </c>
      <c r="KSX28" s="170">
        <v>5</v>
      </c>
      <c r="KSY28" s="170">
        <v>12.97</v>
      </c>
      <c r="KSZ28" s="170" t="e">
        <f>ROUNDDOWN(KSY28*(#REF!+1),2)</f>
        <v>#REF!</v>
      </c>
      <c r="KTA28" s="170" t="e">
        <f>KSX28*KSZ28</f>
        <v>#REF!</v>
      </c>
      <c r="KTB28" s="170" t="s">
        <v>148</v>
      </c>
      <c r="KTC28" s="170">
        <v>12376</v>
      </c>
      <c r="KTD28" s="170" t="s">
        <v>149</v>
      </c>
      <c r="KTE28" s="170" t="s">
        <v>150</v>
      </c>
      <c r="KTF28" s="170">
        <v>5</v>
      </c>
      <c r="KTG28" s="170">
        <v>12.97</v>
      </c>
      <c r="KTH28" s="170" t="e">
        <f>ROUNDDOWN(KTG28*(#REF!+1),2)</f>
        <v>#REF!</v>
      </c>
      <c r="KTI28" s="170" t="e">
        <f>KTF28*KTH28</f>
        <v>#REF!</v>
      </c>
      <c r="KTJ28" s="170" t="s">
        <v>148</v>
      </c>
      <c r="KTK28" s="170">
        <v>12376</v>
      </c>
      <c r="KTL28" s="170" t="s">
        <v>149</v>
      </c>
      <c r="KTM28" s="170" t="s">
        <v>150</v>
      </c>
      <c r="KTN28" s="170">
        <v>5</v>
      </c>
      <c r="KTO28" s="170">
        <v>12.97</v>
      </c>
      <c r="KTP28" s="170" t="e">
        <f>ROUNDDOWN(KTO28*(#REF!+1),2)</f>
        <v>#REF!</v>
      </c>
      <c r="KTQ28" s="170" t="e">
        <f>KTN28*KTP28</f>
        <v>#REF!</v>
      </c>
      <c r="KTR28" s="170" t="s">
        <v>148</v>
      </c>
      <c r="KTS28" s="170">
        <v>12376</v>
      </c>
      <c r="KTT28" s="170" t="s">
        <v>149</v>
      </c>
      <c r="KTU28" s="170" t="s">
        <v>150</v>
      </c>
      <c r="KTV28" s="170">
        <v>5</v>
      </c>
      <c r="KTW28" s="170">
        <v>12.97</v>
      </c>
      <c r="KTX28" s="170" t="e">
        <f>ROUNDDOWN(KTW28*(#REF!+1),2)</f>
        <v>#REF!</v>
      </c>
      <c r="KTY28" s="170" t="e">
        <f>KTV28*KTX28</f>
        <v>#REF!</v>
      </c>
      <c r="KTZ28" s="170" t="s">
        <v>148</v>
      </c>
      <c r="KUA28" s="170">
        <v>12376</v>
      </c>
      <c r="KUB28" s="170" t="s">
        <v>149</v>
      </c>
      <c r="KUC28" s="170" t="s">
        <v>150</v>
      </c>
      <c r="KUD28" s="170">
        <v>5</v>
      </c>
      <c r="KUE28" s="170">
        <v>12.97</v>
      </c>
      <c r="KUF28" s="170" t="e">
        <f>ROUNDDOWN(KUE28*(#REF!+1),2)</f>
        <v>#REF!</v>
      </c>
      <c r="KUG28" s="170" t="e">
        <f>KUD28*KUF28</f>
        <v>#REF!</v>
      </c>
      <c r="KUH28" s="170" t="s">
        <v>148</v>
      </c>
      <c r="KUI28" s="170">
        <v>12376</v>
      </c>
      <c r="KUJ28" s="170" t="s">
        <v>149</v>
      </c>
      <c r="KUK28" s="170" t="s">
        <v>150</v>
      </c>
      <c r="KUL28" s="170">
        <v>5</v>
      </c>
      <c r="KUM28" s="170">
        <v>12.97</v>
      </c>
      <c r="KUN28" s="170" t="e">
        <f>ROUNDDOWN(KUM28*(#REF!+1),2)</f>
        <v>#REF!</v>
      </c>
      <c r="KUO28" s="170" t="e">
        <f>KUL28*KUN28</f>
        <v>#REF!</v>
      </c>
      <c r="KUP28" s="170" t="s">
        <v>148</v>
      </c>
      <c r="KUQ28" s="170">
        <v>12376</v>
      </c>
      <c r="KUR28" s="170" t="s">
        <v>149</v>
      </c>
      <c r="KUS28" s="170" t="s">
        <v>150</v>
      </c>
      <c r="KUT28" s="170">
        <v>5</v>
      </c>
      <c r="KUU28" s="170">
        <v>12.97</v>
      </c>
      <c r="KUV28" s="170" t="e">
        <f>ROUNDDOWN(KUU28*(#REF!+1),2)</f>
        <v>#REF!</v>
      </c>
      <c r="KUW28" s="170" t="e">
        <f>KUT28*KUV28</f>
        <v>#REF!</v>
      </c>
      <c r="KUX28" s="170" t="s">
        <v>148</v>
      </c>
      <c r="KUY28" s="170">
        <v>12376</v>
      </c>
      <c r="KUZ28" s="170" t="s">
        <v>149</v>
      </c>
      <c r="KVA28" s="170" t="s">
        <v>150</v>
      </c>
      <c r="KVB28" s="170">
        <v>5</v>
      </c>
      <c r="KVC28" s="170">
        <v>12.97</v>
      </c>
      <c r="KVD28" s="170" t="e">
        <f>ROUNDDOWN(KVC28*(#REF!+1),2)</f>
        <v>#REF!</v>
      </c>
      <c r="KVE28" s="170" t="e">
        <f>KVB28*KVD28</f>
        <v>#REF!</v>
      </c>
      <c r="KVF28" s="170" t="s">
        <v>148</v>
      </c>
      <c r="KVG28" s="170">
        <v>12376</v>
      </c>
      <c r="KVH28" s="170" t="s">
        <v>149</v>
      </c>
      <c r="KVI28" s="170" t="s">
        <v>150</v>
      </c>
      <c r="KVJ28" s="170">
        <v>5</v>
      </c>
      <c r="KVK28" s="170">
        <v>12.97</v>
      </c>
      <c r="KVL28" s="170" t="e">
        <f>ROUNDDOWN(KVK28*(#REF!+1),2)</f>
        <v>#REF!</v>
      </c>
      <c r="KVM28" s="170" t="e">
        <f>KVJ28*KVL28</f>
        <v>#REF!</v>
      </c>
      <c r="KVN28" s="170" t="s">
        <v>148</v>
      </c>
      <c r="KVO28" s="170">
        <v>12376</v>
      </c>
      <c r="KVP28" s="170" t="s">
        <v>149</v>
      </c>
      <c r="KVQ28" s="170" t="s">
        <v>150</v>
      </c>
      <c r="KVR28" s="170">
        <v>5</v>
      </c>
      <c r="KVS28" s="170">
        <v>12.97</v>
      </c>
      <c r="KVT28" s="170" t="e">
        <f>ROUNDDOWN(KVS28*(#REF!+1),2)</f>
        <v>#REF!</v>
      </c>
      <c r="KVU28" s="170" t="e">
        <f>KVR28*KVT28</f>
        <v>#REF!</v>
      </c>
      <c r="KVV28" s="170" t="s">
        <v>148</v>
      </c>
      <c r="KVW28" s="170">
        <v>12376</v>
      </c>
      <c r="KVX28" s="170" t="s">
        <v>149</v>
      </c>
      <c r="KVY28" s="170" t="s">
        <v>150</v>
      </c>
      <c r="KVZ28" s="170">
        <v>5</v>
      </c>
      <c r="KWA28" s="170">
        <v>12.97</v>
      </c>
      <c r="KWB28" s="170" t="e">
        <f>ROUNDDOWN(KWA28*(#REF!+1),2)</f>
        <v>#REF!</v>
      </c>
      <c r="KWC28" s="170" t="e">
        <f>KVZ28*KWB28</f>
        <v>#REF!</v>
      </c>
      <c r="KWD28" s="170" t="s">
        <v>148</v>
      </c>
      <c r="KWE28" s="170">
        <v>12376</v>
      </c>
      <c r="KWF28" s="170" t="s">
        <v>149</v>
      </c>
      <c r="KWG28" s="170" t="s">
        <v>150</v>
      </c>
      <c r="KWH28" s="170">
        <v>5</v>
      </c>
      <c r="KWI28" s="170">
        <v>12.97</v>
      </c>
      <c r="KWJ28" s="170" t="e">
        <f>ROUNDDOWN(KWI28*(#REF!+1),2)</f>
        <v>#REF!</v>
      </c>
      <c r="KWK28" s="170" t="e">
        <f>KWH28*KWJ28</f>
        <v>#REF!</v>
      </c>
      <c r="KWL28" s="170" t="s">
        <v>148</v>
      </c>
      <c r="KWM28" s="170">
        <v>12376</v>
      </c>
      <c r="KWN28" s="170" t="s">
        <v>149</v>
      </c>
      <c r="KWO28" s="170" t="s">
        <v>150</v>
      </c>
      <c r="KWP28" s="170">
        <v>5</v>
      </c>
      <c r="KWQ28" s="170">
        <v>12.97</v>
      </c>
      <c r="KWR28" s="170" t="e">
        <f>ROUNDDOWN(KWQ28*(#REF!+1),2)</f>
        <v>#REF!</v>
      </c>
      <c r="KWS28" s="170" t="e">
        <f>KWP28*KWR28</f>
        <v>#REF!</v>
      </c>
      <c r="KWT28" s="170" t="s">
        <v>148</v>
      </c>
      <c r="KWU28" s="170">
        <v>12376</v>
      </c>
      <c r="KWV28" s="170" t="s">
        <v>149</v>
      </c>
      <c r="KWW28" s="170" t="s">
        <v>150</v>
      </c>
      <c r="KWX28" s="170">
        <v>5</v>
      </c>
      <c r="KWY28" s="170">
        <v>12.97</v>
      </c>
      <c r="KWZ28" s="170" t="e">
        <f>ROUNDDOWN(KWY28*(#REF!+1),2)</f>
        <v>#REF!</v>
      </c>
      <c r="KXA28" s="170" t="e">
        <f>KWX28*KWZ28</f>
        <v>#REF!</v>
      </c>
      <c r="KXB28" s="170" t="s">
        <v>148</v>
      </c>
      <c r="KXC28" s="170">
        <v>12376</v>
      </c>
      <c r="KXD28" s="170" t="s">
        <v>149</v>
      </c>
      <c r="KXE28" s="170" t="s">
        <v>150</v>
      </c>
      <c r="KXF28" s="170">
        <v>5</v>
      </c>
      <c r="KXG28" s="170">
        <v>12.97</v>
      </c>
      <c r="KXH28" s="170" t="e">
        <f>ROUNDDOWN(KXG28*(#REF!+1),2)</f>
        <v>#REF!</v>
      </c>
      <c r="KXI28" s="170" t="e">
        <f>KXF28*KXH28</f>
        <v>#REF!</v>
      </c>
      <c r="KXJ28" s="170" t="s">
        <v>148</v>
      </c>
      <c r="KXK28" s="170">
        <v>12376</v>
      </c>
      <c r="KXL28" s="170" t="s">
        <v>149</v>
      </c>
      <c r="KXM28" s="170" t="s">
        <v>150</v>
      </c>
      <c r="KXN28" s="170">
        <v>5</v>
      </c>
      <c r="KXO28" s="170">
        <v>12.97</v>
      </c>
      <c r="KXP28" s="170" t="e">
        <f>ROUNDDOWN(KXO28*(#REF!+1),2)</f>
        <v>#REF!</v>
      </c>
      <c r="KXQ28" s="170" t="e">
        <f>KXN28*KXP28</f>
        <v>#REF!</v>
      </c>
      <c r="KXR28" s="170" t="s">
        <v>148</v>
      </c>
      <c r="KXS28" s="170">
        <v>12376</v>
      </c>
      <c r="KXT28" s="170" t="s">
        <v>149</v>
      </c>
      <c r="KXU28" s="170" t="s">
        <v>150</v>
      </c>
      <c r="KXV28" s="170">
        <v>5</v>
      </c>
      <c r="KXW28" s="170">
        <v>12.97</v>
      </c>
      <c r="KXX28" s="170" t="e">
        <f>ROUNDDOWN(KXW28*(#REF!+1),2)</f>
        <v>#REF!</v>
      </c>
      <c r="KXY28" s="170" t="e">
        <f>KXV28*KXX28</f>
        <v>#REF!</v>
      </c>
      <c r="KXZ28" s="170" t="s">
        <v>148</v>
      </c>
      <c r="KYA28" s="170">
        <v>12376</v>
      </c>
      <c r="KYB28" s="170" t="s">
        <v>149</v>
      </c>
      <c r="KYC28" s="170" t="s">
        <v>150</v>
      </c>
      <c r="KYD28" s="170">
        <v>5</v>
      </c>
      <c r="KYE28" s="170">
        <v>12.97</v>
      </c>
      <c r="KYF28" s="170" t="e">
        <f>ROUNDDOWN(KYE28*(#REF!+1),2)</f>
        <v>#REF!</v>
      </c>
      <c r="KYG28" s="170" t="e">
        <f>KYD28*KYF28</f>
        <v>#REF!</v>
      </c>
      <c r="KYH28" s="170" t="s">
        <v>148</v>
      </c>
      <c r="KYI28" s="170">
        <v>12376</v>
      </c>
      <c r="KYJ28" s="170" t="s">
        <v>149</v>
      </c>
      <c r="KYK28" s="170" t="s">
        <v>150</v>
      </c>
      <c r="KYL28" s="170">
        <v>5</v>
      </c>
      <c r="KYM28" s="170">
        <v>12.97</v>
      </c>
      <c r="KYN28" s="170" t="e">
        <f>ROUNDDOWN(KYM28*(#REF!+1),2)</f>
        <v>#REF!</v>
      </c>
      <c r="KYO28" s="170" t="e">
        <f>KYL28*KYN28</f>
        <v>#REF!</v>
      </c>
      <c r="KYP28" s="170" t="s">
        <v>148</v>
      </c>
      <c r="KYQ28" s="170">
        <v>12376</v>
      </c>
      <c r="KYR28" s="170" t="s">
        <v>149</v>
      </c>
      <c r="KYS28" s="170" t="s">
        <v>150</v>
      </c>
      <c r="KYT28" s="170">
        <v>5</v>
      </c>
      <c r="KYU28" s="170">
        <v>12.97</v>
      </c>
      <c r="KYV28" s="170" t="e">
        <f>ROUNDDOWN(KYU28*(#REF!+1),2)</f>
        <v>#REF!</v>
      </c>
      <c r="KYW28" s="170" t="e">
        <f>KYT28*KYV28</f>
        <v>#REF!</v>
      </c>
      <c r="KYX28" s="170" t="s">
        <v>148</v>
      </c>
      <c r="KYY28" s="170">
        <v>12376</v>
      </c>
      <c r="KYZ28" s="170" t="s">
        <v>149</v>
      </c>
      <c r="KZA28" s="170" t="s">
        <v>150</v>
      </c>
      <c r="KZB28" s="170">
        <v>5</v>
      </c>
      <c r="KZC28" s="170">
        <v>12.97</v>
      </c>
      <c r="KZD28" s="170" t="e">
        <f>ROUNDDOWN(KZC28*(#REF!+1),2)</f>
        <v>#REF!</v>
      </c>
      <c r="KZE28" s="170" t="e">
        <f>KZB28*KZD28</f>
        <v>#REF!</v>
      </c>
      <c r="KZF28" s="170" t="s">
        <v>148</v>
      </c>
      <c r="KZG28" s="170">
        <v>12376</v>
      </c>
      <c r="KZH28" s="170" t="s">
        <v>149</v>
      </c>
      <c r="KZI28" s="170" t="s">
        <v>150</v>
      </c>
      <c r="KZJ28" s="170">
        <v>5</v>
      </c>
      <c r="KZK28" s="170">
        <v>12.97</v>
      </c>
      <c r="KZL28" s="170" t="e">
        <f>ROUNDDOWN(KZK28*(#REF!+1),2)</f>
        <v>#REF!</v>
      </c>
      <c r="KZM28" s="170" t="e">
        <f>KZJ28*KZL28</f>
        <v>#REF!</v>
      </c>
      <c r="KZN28" s="170" t="s">
        <v>148</v>
      </c>
      <c r="KZO28" s="170">
        <v>12376</v>
      </c>
      <c r="KZP28" s="170" t="s">
        <v>149</v>
      </c>
      <c r="KZQ28" s="170" t="s">
        <v>150</v>
      </c>
      <c r="KZR28" s="170">
        <v>5</v>
      </c>
      <c r="KZS28" s="170">
        <v>12.97</v>
      </c>
      <c r="KZT28" s="170" t="e">
        <f>ROUNDDOWN(KZS28*(#REF!+1),2)</f>
        <v>#REF!</v>
      </c>
      <c r="KZU28" s="170" t="e">
        <f>KZR28*KZT28</f>
        <v>#REF!</v>
      </c>
      <c r="KZV28" s="170" t="s">
        <v>148</v>
      </c>
      <c r="KZW28" s="170">
        <v>12376</v>
      </c>
      <c r="KZX28" s="170" t="s">
        <v>149</v>
      </c>
      <c r="KZY28" s="170" t="s">
        <v>150</v>
      </c>
      <c r="KZZ28" s="170">
        <v>5</v>
      </c>
      <c r="LAA28" s="170">
        <v>12.97</v>
      </c>
      <c r="LAB28" s="170" t="e">
        <f>ROUNDDOWN(LAA28*(#REF!+1),2)</f>
        <v>#REF!</v>
      </c>
      <c r="LAC28" s="170" t="e">
        <f>KZZ28*LAB28</f>
        <v>#REF!</v>
      </c>
      <c r="LAD28" s="170" t="s">
        <v>148</v>
      </c>
      <c r="LAE28" s="170">
        <v>12376</v>
      </c>
      <c r="LAF28" s="170" t="s">
        <v>149</v>
      </c>
      <c r="LAG28" s="170" t="s">
        <v>150</v>
      </c>
      <c r="LAH28" s="170">
        <v>5</v>
      </c>
      <c r="LAI28" s="170">
        <v>12.97</v>
      </c>
      <c r="LAJ28" s="170" t="e">
        <f>ROUNDDOWN(LAI28*(#REF!+1),2)</f>
        <v>#REF!</v>
      </c>
      <c r="LAK28" s="170" t="e">
        <f>LAH28*LAJ28</f>
        <v>#REF!</v>
      </c>
      <c r="LAL28" s="170" t="s">
        <v>148</v>
      </c>
      <c r="LAM28" s="170">
        <v>12376</v>
      </c>
      <c r="LAN28" s="170" t="s">
        <v>149</v>
      </c>
      <c r="LAO28" s="170" t="s">
        <v>150</v>
      </c>
      <c r="LAP28" s="170">
        <v>5</v>
      </c>
      <c r="LAQ28" s="170">
        <v>12.97</v>
      </c>
      <c r="LAR28" s="170" t="e">
        <f>ROUNDDOWN(LAQ28*(#REF!+1),2)</f>
        <v>#REF!</v>
      </c>
      <c r="LAS28" s="170" t="e">
        <f>LAP28*LAR28</f>
        <v>#REF!</v>
      </c>
      <c r="LAT28" s="170" t="s">
        <v>148</v>
      </c>
      <c r="LAU28" s="170">
        <v>12376</v>
      </c>
      <c r="LAV28" s="170" t="s">
        <v>149</v>
      </c>
      <c r="LAW28" s="170" t="s">
        <v>150</v>
      </c>
      <c r="LAX28" s="170">
        <v>5</v>
      </c>
      <c r="LAY28" s="170">
        <v>12.97</v>
      </c>
      <c r="LAZ28" s="170" t="e">
        <f>ROUNDDOWN(LAY28*(#REF!+1),2)</f>
        <v>#REF!</v>
      </c>
      <c r="LBA28" s="170" t="e">
        <f>LAX28*LAZ28</f>
        <v>#REF!</v>
      </c>
      <c r="LBB28" s="170" t="s">
        <v>148</v>
      </c>
      <c r="LBC28" s="170">
        <v>12376</v>
      </c>
      <c r="LBD28" s="170" t="s">
        <v>149</v>
      </c>
      <c r="LBE28" s="170" t="s">
        <v>150</v>
      </c>
      <c r="LBF28" s="170">
        <v>5</v>
      </c>
      <c r="LBG28" s="170">
        <v>12.97</v>
      </c>
      <c r="LBH28" s="170" t="e">
        <f>ROUNDDOWN(LBG28*(#REF!+1),2)</f>
        <v>#REF!</v>
      </c>
      <c r="LBI28" s="170" t="e">
        <f>LBF28*LBH28</f>
        <v>#REF!</v>
      </c>
      <c r="LBJ28" s="170" t="s">
        <v>148</v>
      </c>
      <c r="LBK28" s="170">
        <v>12376</v>
      </c>
      <c r="LBL28" s="170" t="s">
        <v>149</v>
      </c>
      <c r="LBM28" s="170" t="s">
        <v>150</v>
      </c>
      <c r="LBN28" s="170">
        <v>5</v>
      </c>
      <c r="LBO28" s="170">
        <v>12.97</v>
      </c>
      <c r="LBP28" s="170" t="e">
        <f>ROUNDDOWN(LBO28*(#REF!+1),2)</f>
        <v>#REF!</v>
      </c>
      <c r="LBQ28" s="170" t="e">
        <f>LBN28*LBP28</f>
        <v>#REF!</v>
      </c>
      <c r="LBR28" s="170" t="s">
        <v>148</v>
      </c>
      <c r="LBS28" s="170">
        <v>12376</v>
      </c>
      <c r="LBT28" s="170" t="s">
        <v>149</v>
      </c>
      <c r="LBU28" s="170" t="s">
        <v>150</v>
      </c>
      <c r="LBV28" s="170">
        <v>5</v>
      </c>
      <c r="LBW28" s="170">
        <v>12.97</v>
      </c>
      <c r="LBX28" s="170" t="e">
        <f>ROUNDDOWN(LBW28*(#REF!+1),2)</f>
        <v>#REF!</v>
      </c>
      <c r="LBY28" s="170" t="e">
        <f>LBV28*LBX28</f>
        <v>#REF!</v>
      </c>
      <c r="LBZ28" s="170" t="s">
        <v>148</v>
      </c>
      <c r="LCA28" s="170">
        <v>12376</v>
      </c>
      <c r="LCB28" s="170" t="s">
        <v>149</v>
      </c>
      <c r="LCC28" s="170" t="s">
        <v>150</v>
      </c>
      <c r="LCD28" s="170">
        <v>5</v>
      </c>
      <c r="LCE28" s="170">
        <v>12.97</v>
      </c>
      <c r="LCF28" s="170" t="e">
        <f>ROUNDDOWN(LCE28*(#REF!+1),2)</f>
        <v>#REF!</v>
      </c>
      <c r="LCG28" s="170" t="e">
        <f>LCD28*LCF28</f>
        <v>#REF!</v>
      </c>
      <c r="LCH28" s="170" t="s">
        <v>148</v>
      </c>
      <c r="LCI28" s="170">
        <v>12376</v>
      </c>
      <c r="LCJ28" s="170" t="s">
        <v>149</v>
      </c>
      <c r="LCK28" s="170" t="s">
        <v>150</v>
      </c>
      <c r="LCL28" s="170">
        <v>5</v>
      </c>
      <c r="LCM28" s="170">
        <v>12.97</v>
      </c>
      <c r="LCN28" s="170" t="e">
        <f>ROUNDDOWN(LCM28*(#REF!+1),2)</f>
        <v>#REF!</v>
      </c>
      <c r="LCO28" s="170" t="e">
        <f>LCL28*LCN28</f>
        <v>#REF!</v>
      </c>
      <c r="LCP28" s="170" t="s">
        <v>148</v>
      </c>
      <c r="LCQ28" s="170">
        <v>12376</v>
      </c>
      <c r="LCR28" s="170" t="s">
        <v>149</v>
      </c>
      <c r="LCS28" s="170" t="s">
        <v>150</v>
      </c>
      <c r="LCT28" s="170">
        <v>5</v>
      </c>
      <c r="LCU28" s="170">
        <v>12.97</v>
      </c>
      <c r="LCV28" s="170" t="e">
        <f>ROUNDDOWN(LCU28*(#REF!+1),2)</f>
        <v>#REF!</v>
      </c>
      <c r="LCW28" s="170" t="e">
        <f>LCT28*LCV28</f>
        <v>#REF!</v>
      </c>
      <c r="LCX28" s="170" t="s">
        <v>148</v>
      </c>
      <c r="LCY28" s="170">
        <v>12376</v>
      </c>
      <c r="LCZ28" s="170" t="s">
        <v>149</v>
      </c>
      <c r="LDA28" s="170" t="s">
        <v>150</v>
      </c>
      <c r="LDB28" s="170">
        <v>5</v>
      </c>
      <c r="LDC28" s="170">
        <v>12.97</v>
      </c>
      <c r="LDD28" s="170" t="e">
        <f>ROUNDDOWN(LDC28*(#REF!+1),2)</f>
        <v>#REF!</v>
      </c>
      <c r="LDE28" s="170" t="e">
        <f>LDB28*LDD28</f>
        <v>#REF!</v>
      </c>
      <c r="LDF28" s="170" t="s">
        <v>148</v>
      </c>
      <c r="LDG28" s="170">
        <v>12376</v>
      </c>
      <c r="LDH28" s="170" t="s">
        <v>149</v>
      </c>
      <c r="LDI28" s="170" t="s">
        <v>150</v>
      </c>
      <c r="LDJ28" s="170">
        <v>5</v>
      </c>
      <c r="LDK28" s="170">
        <v>12.97</v>
      </c>
      <c r="LDL28" s="170" t="e">
        <f>ROUNDDOWN(LDK28*(#REF!+1),2)</f>
        <v>#REF!</v>
      </c>
      <c r="LDM28" s="170" t="e">
        <f>LDJ28*LDL28</f>
        <v>#REF!</v>
      </c>
      <c r="LDN28" s="170" t="s">
        <v>148</v>
      </c>
      <c r="LDO28" s="170">
        <v>12376</v>
      </c>
      <c r="LDP28" s="170" t="s">
        <v>149</v>
      </c>
      <c r="LDQ28" s="170" t="s">
        <v>150</v>
      </c>
      <c r="LDR28" s="170">
        <v>5</v>
      </c>
      <c r="LDS28" s="170">
        <v>12.97</v>
      </c>
      <c r="LDT28" s="170" t="e">
        <f>ROUNDDOWN(LDS28*(#REF!+1),2)</f>
        <v>#REF!</v>
      </c>
      <c r="LDU28" s="170" t="e">
        <f>LDR28*LDT28</f>
        <v>#REF!</v>
      </c>
      <c r="LDV28" s="170" t="s">
        <v>148</v>
      </c>
      <c r="LDW28" s="170">
        <v>12376</v>
      </c>
      <c r="LDX28" s="170" t="s">
        <v>149</v>
      </c>
      <c r="LDY28" s="170" t="s">
        <v>150</v>
      </c>
      <c r="LDZ28" s="170">
        <v>5</v>
      </c>
      <c r="LEA28" s="170">
        <v>12.97</v>
      </c>
      <c r="LEB28" s="170" t="e">
        <f>ROUNDDOWN(LEA28*(#REF!+1),2)</f>
        <v>#REF!</v>
      </c>
      <c r="LEC28" s="170" t="e">
        <f>LDZ28*LEB28</f>
        <v>#REF!</v>
      </c>
      <c r="LED28" s="170" t="s">
        <v>148</v>
      </c>
      <c r="LEE28" s="170">
        <v>12376</v>
      </c>
      <c r="LEF28" s="170" t="s">
        <v>149</v>
      </c>
      <c r="LEG28" s="170" t="s">
        <v>150</v>
      </c>
      <c r="LEH28" s="170">
        <v>5</v>
      </c>
      <c r="LEI28" s="170">
        <v>12.97</v>
      </c>
      <c r="LEJ28" s="170" t="e">
        <f>ROUNDDOWN(LEI28*(#REF!+1),2)</f>
        <v>#REF!</v>
      </c>
      <c r="LEK28" s="170" t="e">
        <f>LEH28*LEJ28</f>
        <v>#REF!</v>
      </c>
      <c r="LEL28" s="170" t="s">
        <v>148</v>
      </c>
      <c r="LEM28" s="170">
        <v>12376</v>
      </c>
      <c r="LEN28" s="170" t="s">
        <v>149</v>
      </c>
      <c r="LEO28" s="170" t="s">
        <v>150</v>
      </c>
      <c r="LEP28" s="170">
        <v>5</v>
      </c>
      <c r="LEQ28" s="170">
        <v>12.97</v>
      </c>
      <c r="LER28" s="170" t="e">
        <f>ROUNDDOWN(LEQ28*(#REF!+1),2)</f>
        <v>#REF!</v>
      </c>
      <c r="LES28" s="170" t="e">
        <f>LEP28*LER28</f>
        <v>#REF!</v>
      </c>
      <c r="LET28" s="170" t="s">
        <v>148</v>
      </c>
      <c r="LEU28" s="170">
        <v>12376</v>
      </c>
      <c r="LEV28" s="170" t="s">
        <v>149</v>
      </c>
      <c r="LEW28" s="170" t="s">
        <v>150</v>
      </c>
      <c r="LEX28" s="170">
        <v>5</v>
      </c>
      <c r="LEY28" s="170">
        <v>12.97</v>
      </c>
      <c r="LEZ28" s="170" t="e">
        <f>ROUNDDOWN(LEY28*(#REF!+1),2)</f>
        <v>#REF!</v>
      </c>
      <c r="LFA28" s="170" t="e">
        <f>LEX28*LEZ28</f>
        <v>#REF!</v>
      </c>
      <c r="LFB28" s="170" t="s">
        <v>148</v>
      </c>
      <c r="LFC28" s="170">
        <v>12376</v>
      </c>
      <c r="LFD28" s="170" t="s">
        <v>149</v>
      </c>
      <c r="LFE28" s="170" t="s">
        <v>150</v>
      </c>
      <c r="LFF28" s="170">
        <v>5</v>
      </c>
      <c r="LFG28" s="170">
        <v>12.97</v>
      </c>
      <c r="LFH28" s="170" t="e">
        <f>ROUNDDOWN(LFG28*(#REF!+1),2)</f>
        <v>#REF!</v>
      </c>
      <c r="LFI28" s="170" t="e">
        <f>LFF28*LFH28</f>
        <v>#REF!</v>
      </c>
      <c r="LFJ28" s="170" t="s">
        <v>148</v>
      </c>
      <c r="LFK28" s="170">
        <v>12376</v>
      </c>
      <c r="LFL28" s="170" t="s">
        <v>149</v>
      </c>
      <c r="LFM28" s="170" t="s">
        <v>150</v>
      </c>
      <c r="LFN28" s="170">
        <v>5</v>
      </c>
      <c r="LFO28" s="170">
        <v>12.97</v>
      </c>
      <c r="LFP28" s="170" t="e">
        <f>ROUNDDOWN(LFO28*(#REF!+1),2)</f>
        <v>#REF!</v>
      </c>
      <c r="LFQ28" s="170" t="e">
        <f>LFN28*LFP28</f>
        <v>#REF!</v>
      </c>
      <c r="LFR28" s="170" t="s">
        <v>148</v>
      </c>
      <c r="LFS28" s="170">
        <v>12376</v>
      </c>
      <c r="LFT28" s="170" t="s">
        <v>149</v>
      </c>
      <c r="LFU28" s="170" t="s">
        <v>150</v>
      </c>
      <c r="LFV28" s="170">
        <v>5</v>
      </c>
      <c r="LFW28" s="170">
        <v>12.97</v>
      </c>
      <c r="LFX28" s="170" t="e">
        <f>ROUNDDOWN(LFW28*(#REF!+1),2)</f>
        <v>#REF!</v>
      </c>
      <c r="LFY28" s="170" t="e">
        <f>LFV28*LFX28</f>
        <v>#REF!</v>
      </c>
      <c r="LFZ28" s="170" t="s">
        <v>148</v>
      </c>
      <c r="LGA28" s="170">
        <v>12376</v>
      </c>
      <c r="LGB28" s="170" t="s">
        <v>149</v>
      </c>
      <c r="LGC28" s="170" t="s">
        <v>150</v>
      </c>
      <c r="LGD28" s="170">
        <v>5</v>
      </c>
      <c r="LGE28" s="170">
        <v>12.97</v>
      </c>
      <c r="LGF28" s="170" t="e">
        <f>ROUNDDOWN(LGE28*(#REF!+1),2)</f>
        <v>#REF!</v>
      </c>
      <c r="LGG28" s="170" t="e">
        <f>LGD28*LGF28</f>
        <v>#REF!</v>
      </c>
      <c r="LGH28" s="170" t="s">
        <v>148</v>
      </c>
      <c r="LGI28" s="170">
        <v>12376</v>
      </c>
      <c r="LGJ28" s="170" t="s">
        <v>149</v>
      </c>
      <c r="LGK28" s="170" t="s">
        <v>150</v>
      </c>
      <c r="LGL28" s="170">
        <v>5</v>
      </c>
      <c r="LGM28" s="170">
        <v>12.97</v>
      </c>
      <c r="LGN28" s="170" t="e">
        <f>ROUNDDOWN(LGM28*(#REF!+1),2)</f>
        <v>#REF!</v>
      </c>
      <c r="LGO28" s="170" t="e">
        <f>LGL28*LGN28</f>
        <v>#REF!</v>
      </c>
      <c r="LGP28" s="170" t="s">
        <v>148</v>
      </c>
      <c r="LGQ28" s="170">
        <v>12376</v>
      </c>
      <c r="LGR28" s="170" t="s">
        <v>149</v>
      </c>
      <c r="LGS28" s="170" t="s">
        <v>150</v>
      </c>
      <c r="LGT28" s="170">
        <v>5</v>
      </c>
      <c r="LGU28" s="170">
        <v>12.97</v>
      </c>
      <c r="LGV28" s="170" t="e">
        <f>ROUNDDOWN(LGU28*(#REF!+1),2)</f>
        <v>#REF!</v>
      </c>
      <c r="LGW28" s="170" t="e">
        <f>LGT28*LGV28</f>
        <v>#REF!</v>
      </c>
      <c r="LGX28" s="170" t="s">
        <v>148</v>
      </c>
      <c r="LGY28" s="170">
        <v>12376</v>
      </c>
      <c r="LGZ28" s="170" t="s">
        <v>149</v>
      </c>
      <c r="LHA28" s="170" t="s">
        <v>150</v>
      </c>
      <c r="LHB28" s="170">
        <v>5</v>
      </c>
      <c r="LHC28" s="170">
        <v>12.97</v>
      </c>
      <c r="LHD28" s="170" t="e">
        <f>ROUNDDOWN(LHC28*(#REF!+1),2)</f>
        <v>#REF!</v>
      </c>
      <c r="LHE28" s="170" t="e">
        <f>LHB28*LHD28</f>
        <v>#REF!</v>
      </c>
      <c r="LHF28" s="170" t="s">
        <v>148</v>
      </c>
      <c r="LHG28" s="170">
        <v>12376</v>
      </c>
      <c r="LHH28" s="170" t="s">
        <v>149</v>
      </c>
      <c r="LHI28" s="170" t="s">
        <v>150</v>
      </c>
      <c r="LHJ28" s="170">
        <v>5</v>
      </c>
      <c r="LHK28" s="170">
        <v>12.97</v>
      </c>
      <c r="LHL28" s="170" t="e">
        <f>ROUNDDOWN(LHK28*(#REF!+1),2)</f>
        <v>#REF!</v>
      </c>
      <c r="LHM28" s="170" t="e">
        <f>LHJ28*LHL28</f>
        <v>#REF!</v>
      </c>
      <c r="LHN28" s="170" t="s">
        <v>148</v>
      </c>
      <c r="LHO28" s="170">
        <v>12376</v>
      </c>
      <c r="LHP28" s="170" t="s">
        <v>149</v>
      </c>
      <c r="LHQ28" s="170" t="s">
        <v>150</v>
      </c>
      <c r="LHR28" s="170">
        <v>5</v>
      </c>
      <c r="LHS28" s="170">
        <v>12.97</v>
      </c>
      <c r="LHT28" s="170" t="e">
        <f>ROUNDDOWN(LHS28*(#REF!+1),2)</f>
        <v>#REF!</v>
      </c>
      <c r="LHU28" s="170" t="e">
        <f>LHR28*LHT28</f>
        <v>#REF!</v>
      </c>
      <c r="LHV28" s="170" t="s">
        <v>148</v>
      </c>
      <c r="LHW28" s="170">
        <v>12376</v>
      </c>
      <c r="LHX28" s="170" t="s">
        <v>149</v>
      </c>
      <c r="LHY28" s="170" t="s">
        <v>150</v>
      </c>
      <c r="LHZ28" s="170">
        <v>5</v>
      </c>
      <c r="LIA28" s="170">
        <v>12.97</v>
      </c>
      <c r="LIB28" s="170" t="e">
        <f>ROUNDDOWN(LIA28*(#REF!+1),2)</f>
        <v>#REF!</v>
      </c>
      <c r="LIC28" s="170" t="e">
        <f>LHZ28*LIB28</f>
        <v>#REF!</v>
      </c>
      <c r="LID28" s="170" t="s">
        <v>148</v>
      </c>
      <c r="LIE28" s="170">
        <v>12376</v>
      </c>
      <c r="LIF28" s="170" t="s">
        <v>149</v>
      </c>
      <c r="LIG28" s="170" t="s">
        <v>150</v>
      </c>
      <c r="LIH28" s="170">
        <v>5</v>
      </c>
      <c r="LII28" s="170">
        <v>12.97</v>
      </c>
      <c r="LIJ28" s="170" t="e">
        <f>ROUNDDOWN(LII28*(#REF!+1),2)</f>
        <v>#REF!</v>
      </c>
      <c r="LIK28" s="170" t="e">
        <f>LIH28*LIJ28</f>
        <v>#REF!</v>
      </c>
      <c r="LIL28" s="170" t="s">
        <v>148</v>
      </c>
      <c r="LIM28" s="170">
        <v>12376</v>
      </c>
      <c r="LIN28" s="170" t="s">
        <v>149</v>
      </c>
      <c r="LIO28" s="170" t="s">
        <v>150</v>
      </c>
      <c r="LIP28" s="170">
        <v>5</v>
      </c>
      <c r="LIQ28" s="170">
        <v>12.97</v>
      </c>
      <c r="LIR28" s="170" t="e">
        <f>ROUNDDOWN(LIQ28*(#REF!+1),2)</f>
        <v>#REF!</v>
      </c>
      <c r="LIS28" s="170" t="e">
        <f>LIP28*LIR28</f>
        <v>#REF!</v>
      </c>
      <c r="LIT28" s="170" t="s">
        <v>148</v>
      </c>
      <c r="LIU28" s="170">
        <v>12376</v>
      </c>
      <c r="LIV28" s="170" t="s">
        <v>149</v>
      </c>
      <c r="LIW28" s="170" t="s">
        <v>150</v>
      </c>
      <c r="LIX28" s="170">
        <v>5</v>
      </c>
      <c r="LIY28" s="170">
        <v>12.97</v>
      </c>
      <c r="LIZ28" s="170" t="e">
        <f>ROUNDDOWN(LIY28*(#REF!+1),2)</f>
        <v>#REF!</v>
      </c>
      <c r="LJA28" s="170" t="e">
        <f>LIX28*LIZ28</f>
        <v>#REF!</v>
      </c>
      <c r="LJB28" s="170" t="s">
        <v>148</v>
      </c>
      <c r="LJC28" s="170">
        <v>12376</v>
      </c>
      <c r="LJD28" s="170" t="s">
        <v>149</v>
      </c>
      <c r="LJE28" s="170" t="s">
        <v>150</v>
      </c>
      <c r="LJF28" s="170">
        <v>5</v>
      </c>
      <c r="LJG28" s="170">
        <v>12.97</v>
      </c>
      <c r="LJH28" s="170" t="e">
        <f>ROUNDDOWN(LJG28*(#REF!+1),2)</f>
        <v>#REF!</v>
      </c>
      <c r="LJI28" s="170" t="e">
        <f>LJF28*LJH28</f>
        <v>#REF!</v>
      </c>
      <c r="LJJ28" s="170" t="s">
        <v>148</v>
      </c>
      <c r="LJK28" s="170">
        <v>12376</v>
      </c>
      <c r="LJL28" s="170" t="s">
        <v>149</v>
      </c>
      <c r="LJM28" s="170" t="s">
        <v>150</v>
      </c>
      <c r="LJN28" s="170">
        <v>5</v>
      </c>
      <c r="LJO28" s="170">
        <v>12.97</v>
      </c>
      <c r="LJP28" s="170" t="e">
        <f>ROUNDDOWN(LJO28*(#REF!+1),2)</f>
        <v>#REF!</v>
      </c>
      <c r="LJQ28" s="170" t="e">
        <f>LJN28*LJP28</f>
        <v>#REF!</v>
      </c>
      <c r="LJR28" s="170" t="s">
        <v>148</v>
      </c>
      <c r="LJS28" s="170">
        <v>12376</v>
      </c>
      <c r="LJT28" s="170" t="s">
        <v>149</v>
      </c>
      <c r="LJU28" s="170" t="s">
        <v>150</v>
      </c>
      <c r="LJV28" s="170">
        <v>5</v>
      </c>
      <c r="LJW28" s="170">
        <v>12.97</v>
      </c>
      <c r="LJX28" s="170" t="e">
        <f>ROUNDDOWN(LJW28*(#REF!+1),2)</f>
        <v>#REF!</v>
      </c>
      <c r="LJY28" s="170" t="e">
        <f>LJV28*LJX28</f>
        <v>#REF!</v>
      </c>
      <c r="LJZ28" s="170" t="s">
        <v>148</v>
      </c>
      <c r="LKA28" s="170">
        <v>12376</v>
      </c>
      <c r="LKB28" s="170" t="s">
        <v>149</v>
      </c>
      <c r="LKC28" s="170" t="s">
        <v>150</v>
      </c>
      <c r="LKD28" s="170">
        <v>5</v>
      </c>
      <c r="LKE28" s="170">
        <v>12.97</v>
      </c>
      <c r="LKF28" s="170" t="e">
        <f>ROUNDDOWN(LKE28*(#REF!+1),2)</f>
        <v>#REF!</v>
      </c>
      <c r="LKG28" s="170" t="e">
        <f>LKD28*LKF28</f>
        <v>#REF!</v>
      </c>
      <c r="LKH28" s="170" t="s">
        <v>148</v>
      </c>
      <c r="LKI28" s="170">
        <v>12376</v>
      </c>
      <c r="LKJ28" s="170" t="s">
        <v>149</v>
      </c>
      <c r="LKK28" s="170" t="s">
        <v>150</v>
      </c>
      <c r="LKL28" s="170">
        <v>5</v>
      </c>
      <c r="LKM28" s="170">
        <v>12.97</v>
      </c>
      <c r="LKN28" s="170" t="e">
        <f>ROUNDDOWN(LKM28*(#REF!+1),2)</f>
        <v>#REF!</v>
      </c>
      <c r="LKO28" s="170" t="e">
        <f>LKL28*LKN28</f>
        <v>#REF!</v>
      </c>
      <c r="LKP28" s="170" t="s">
        <v>148</v>
      </c>
      <c r="LKQ28" s="170">
        <v>12376</v>
      </c>
      <c r="LKR28" s="170" t="s">
        <v>149</v>
      </c>
      <c r="LKS28" s="170" t="s">
        <v>150</v>
      </c>
      <c r="LKT28" s="170">
        <v>5</v>
      </c>
      <c r="LKU28" s="170">
        <v>12.97</v>
      </c>
      <c r="LKV28" s="170" t="e">
        <f>ROUNDDOWN(LKU28*(#REF!+1),2)</f>
        <v>#REF!</v>
      </c>
      <c r="LKW28" s="170" t="e">
        <f>LKT28*LKV28</f>
        <v>#REF!</v>
      </c>
      <c r="LKX28" s="170" t="s">
        <v>148</v>
      </c>
      <c r="LKY28" s="170">
        <v>12376</v>
      </c>
      <c r="LKZ28" s="170" t="s">
        <v>149</v>
      </c>
      <c r="LLA28" s="170" t="s">
        <v>150</v>
      </c>
      <c r="LLB28" s="170">
        <v>5</v>
      </c>
      <c r="LLC28" s="170">
        <v>12.97</v>
      </c>
      <c r="LLD28" s="170" t="e">
        <f>ROUNDDOWN(LLC28*(#REF!+1),2)</f>
        <v>#REF!</v>
      </c>
      <c r="LLE28" s="170" t="e">
        <f>LLB28*LLD28</f>
        <v>#REF!</v>
      </c>
      <c r="LLF28" s="170" t="s">
        <v>148</v>
      </c>
      <c r="LLG28" s="170">
        <v>12376</v>
      </c>
      <c r="LLH28" s="170" t="s">
        <v>149</v>
      </c>
      <c r="LLI28" s="170" t="s">
        <v>150</v>
      </c>
      <c r="LLJ28" s="170">
        <v>5</v>
      </c>
      <c r="LLK28" s="170">
        <v>12.97</v>
      </c>
      <c r="LLL28" s="170" t="e">
        <f>ROUNDDOWN(LLK28*(#REF!+1),2)</f>
        <v>#REF!</v>
      </c>
      <c r="LLM28" s="170" t="e">
        <f>LLJ28*LLL28</f>
        <v>#REF!</v>
      </c>
      <c r="LLN28" s="170" t="s">
        <v>148</v>
      </c>
      <c r="LLO28" s="170">
        <v>12376</v>
      </c>
      <c r="LLP28" s="170" t="s">
        <v>149</v>
      </c>
      <c r="LLQ28" s="170" t="s">
        <v>150</v>
      </c>
      <c r="LLR28" s="170">
        <v>5</v>
      </c>
      <c r="LLS28" s="170">
        <v>12.97</v>
      </c>
      <c r="LLT28" s="170" t="e">
        <f>ROUNDDOWN(LLS28*(#REF!+1),2)</f>
        <v>#REF!</v>
      </c>
      <c r="LLU28" s="170" t="e">
        <f>LLR28*LLT28</f>
        <v>#REF!</v>
      </c>
      <c r="LLV28" s="170" t="s">
        <v>148</v>
      </c>
      <c r="LLW28" s="170">
        <v>12376</v>
      </c>
      <c r="LLX28" s="170" t="s">
        <v>149</v>
      </c>
      <c r="LLY28" s="170" t="s">
        <v>150</v>
      </c>
      <c r="LLZ28" s="170">
        <v>5</v>
      </c>
      <c r="LMA28" s="170">
        <v>12.97</v>
      </c>
      <c r="LMB28" s="170" t="e">
        <f>ROUNDDOWN(LMA28*(#REF!+1),2)</f>
        <v>#REF!</v>
      </c>
      <c r="LMC28" s="170" t="e">
        <f>LLZ28*LMB28</f>
        <v>#REF!</v>
      </c>
      <c r="LMD28" s="170" t="s">
        <v>148</v>
      </c>
      <c r="LME28" s="170">
        <v>12376</v>
      </c>
      <c r="LMF28" s="170" t="s">
        <v>149</v>
      </c>
      <c r="LMG28" s="170" t="s">
        <v>150</v>
      </c>
      <c r="LMH28" s="170">
        <v>5</v>
      </c>
      <c r="LMI28" s="170">
        <v>12.97</v>
      </c>
      <c r="LMJ28" s="170" t="e">
        <f>ROUNDDOWN(LMI28*(#REF!+1),2)</f>
        <v>#REF!</v>
      </c>
      <c r="LMK28" s="170" t="e">
        <f>LMH28*LMJ28</f>
        <v>#REF!</v>
      </c>
      <c r="LML28" s="170" t="s">
        <v>148</v>
      </c>
      <c r="LMM28" s="170">
        <v>12376</v>
      </c>
      <c r="LMN28" s="170" t="s">
        <v>149</v>
      </c>
      <c r="LMO28" s="170" t="s">
        <v>150</v>
      </c>
      <c r="LMP28" s="170">
        <v>5</v>
      </c>
      <c r="LMQ28" s="170">
        <v>12.97</v>
      </c>
      <c r="LMR28" s="170" t="e">
        <f>ROUNDDOWN(LMQ28*(#REF!+1),2)</f>
        <v>#REF!</v>
      </c>
      <c r="LMS28" s="170" t="e">
        <f>LMP28*LMR28</f>
        <v>#REF!</v>
      </c>
      <c r="LMT28" s="170" t="s">
        <v>148</v>
      </c>
      <c r="LMU28" s="170">
        <v>12376</v>
      </c>
      <c r="LMV28" s="170" t="s">
        <v>149</v>
      </c>
      <c r="LMW28" s="170" t="s">
        <v>150</v>
      </c>
      <c r="LMX28" s="170">
        <v>5</v>
      </c>
      <c r="LMY28" s="170">
        <v>12.97</v>
      </c>
      <c r="LMZ28" s="170" t="e">
        <f>ROUNDDOWN(LMY28*(#REF!+1),2)</f>
        <v>#REF!</v>
      </c>
      <c r="LNA28" s="170" t="e">
        <f>LMX28*LMZ28</f>
        <v>#REF!</v>
      </c>
      <c r="LNB28" s="170" t="s">
        <v>148</v>
      </c>
      <c r="LNC28" s="170">
        <v>12376</v>
      </c>
      <c r="LND28" s="170" t="s">
        <v>149</v>
      </c>
      <c r="LNE28" s="170" t="s">
        <v>150</v>
      </c>
      <c r="LNF28" s="170">
        <v>5</v>
      </c>
      <c r="LNG28" s="170">
        <v>12.97</v>
      </c>
      <c r="LNH28" s="170" t="e">
        <f>ROUNDDOWN(LNG28*(#REF!+1),2)</f>
        <v>#REF!</v>
      </c>
      <c r="LNI28" s="170" t="e">
        <f>LNF28*LNH28</f>
        <v>#REF!</v>
      </c>
      <c r="LNJ28" s="170" t="s">
        <v>148</v>
      </c>
      <c r="LNK28" s="170">
        <v>12376</v>
      </c>
      <c r="LNL28" s="170" t="s">
        <v>149</v>
      </c>
      <c r="LNM28" s="170" t="s">
        <v>150</v>
      </c>
      <c r="LNN28" s="170">
        <v>5</v>
      </c>
      <c r="LNO28" s="170">
        <v>12.97</v>
      </c>
      <c r="LNP28" s="170" t="e">
        <f>ROUNDDOWN(LNO28*(#REF!+1),2)</f>
        <v>#REF!</v>
      </c>
      <c r="LNQ28" s="170" t="e">
        <f>LNN28*LNP28</f>
        <v>#REF!</v>
      </c>
      <c r="LNR28" s="170" t="s">
        <v>148</v>
      </c>
      <c r="LNS28" s="170">
        <v>12376</v>
      </c>
      <c r="LNT28" s="170" t="s">
        <v>149</v>
      </c>
      <c r="LNU28" s="170" t="s">
        <v>150</v>
      </c>
      <c r="LNV28" s="170">
        <v>5</v>
      </c>
      <c r="LNW28" s="170">
        <v>12.97</v>
      </c>
      <c r="LNX28" s="170" t="e">
        <f>ROUNDDOWN(LNW28*(#REF!+1),2)</f>
        <v>#REF!</v>
      </c>
      <c r="LNY28" s="170" t="e">
        <f>LNV28*LNX28</f>
        <v>#REF!</v>
      </c>
      <c r="LNZ28" s="170" t="s">
        <v>148</v>
      </c>
      <c r="LOA28" s="170">
        <v>12376</v>
      </c>
      <c r="LOB28" s="170" t="s">
        <v>149</v>
      </c>
      <c r="LOC28" s="170" t="s">
        <v>150</v>
      </c>
      <c r="LOD28" s="170">
        <v>5</v>
      </c>
      <c r="LOE28" s="170">
        <v>12.97</v>
      </c>
      <c r="LOF28" s="170" t="e">
        <f>ROUNDDOWN(LOE28*(#REF!+1),2)</f>
        <v>#REF!</v>
      </c>
      <c r="LOG28" s="170" t="e">
        <f>LOD28*LOF28</f>
        <v>#REF!</v>
      </c>
      <c r="LOH28" s="170" t="s">
        <v>148</v>
      </c>
      <c r="LOI28" s="170">
        <v>12376</v>
      </c>
      <c r="LOJ28" s="170" t="s">
        <v>149</v>
      </c>
      <c r="LOK28" s="170" t="s">
        <v>150</v>
      </c>
      <c r="LOL28" s="170">
        <v>5</v>
      </c>
      <c r="LOM28" s="170">
        <v>12.97</v>
      </c>
      <c r="LON28" s="170" t="e">
        <f>ROUNDDOWN(LOM28*(#REF!+1),2)</f>
        <v>#REF!</v>
      </c>
      <c r="LOO28" s="170" t="e">
        <f>LOL28*LON28</f>
        <v>#REF!</v>
      </c>
      <c r="LOP28" s="170" t="s">
        <v>148</v>
      </c>
      <c r="LOQ28" s="170">
        <v>12376</v>
      </c>
      <c r="LOR28" s="170" t="s">
        <v>149</v>
      </c>
      <c r="LOS28" s="170" t="s">
        <v>150</v>
      </c>
      <c r="LOT28" s="170">
        <v>5</v>
      </c>
      <c r="LOU28" s="170">
        <v>12.97</v>
      </c>
      <c r="LOV28" s="170" t="e">
        <f>ROUNDDOWN(LOU28*(#REF!+1),2)</f>
        <v>#REF!</v>
      </c>
      <c r="LOW28" s="170" t="e">
        <f>LOT28*LOV28</f>
        <v>#REF!</v>
      </c>
      <c r="LOX28" s="170" t="s">
        <v>148</v>
      </c>
      <c r="LOY28" s="170">
        <v>12376</v>
      </c>
      <c r="LOZ28" s="170" t="s">
        <v>149</v>
      </c>
      <c r="LPA28" s="170" t="s">
        <v>150</v>
      </c>
      <c r="LPB28" s="170">
        <v>5</v>
      </c>
      <c r="LPC28" s="170">
        <v>12.97</v>
      </c>
      <c r="LPD28" s="170" t="e">
        <f>ROUNDDOWN(LPC28*(#REF!+1),2)</f>
        <v>#REF!</v>
      </c>
      <c r="LPE28" s="170" t="e">
        <f>LPB28*LPD28</f>
        <v>#REF!</v>
      </c>
      <c r="LPF28" s="170" t="s">
        <v>148</v>
      </c>
      <c r="LPG28" s="170">
        <v>12376</v>
      </c>
      <c r="LPH28" s="170" t="s">
        <v>149</v>
      </c>
      <c r="LPI28" s="170" t="s">
        <v>150</v>
      </c>
      <c r="LPJ28" s="170">
        <v>5</v>
      </c>
      <c r="LPK28" s="170">
        <v>12.97</v>
      </c>
      <c r="LPL28" s="170" t="e">
        <f>ROUNDDOWN(LPK28*(#REF!+1),2)</f>
        <v>#REF!</v>
      </c>
      <c r="LPM28" s="170" t="e">
        <f>LPJ28*LPL28</f>
        <v>#REF!</v>
      </c>
      <c r="LPN28" s="170" t="s">
        <v>148</v>
      </c>
      <c r="LPO28" s="170">
        <v>12376</v>
      </c>
      <c r="LPP28" s="170" t="s">
        <v>149</v>
      </c>
      <c r="LPQ28" s="170" t="s">
        <v>150</v>
      </c>
      <c r="LPR28" s="170">
        <v>5</v>
      </c>
      <c r="LPS28" s="170">
        <v>12.97</v>
      </c>
      <c r="LPT28" s="170" t="e">
        <f>ROUNDDOWN(LPS28*(#REF!+1),2)</f>
        <v>#REF!</v>
      </c>
      <c r="LPU28" s="170" t="e">
        <f>LPR28*LPT28</f>
        <v>#REF!</v>
      </c>
      <c r="LPV28" s="170" t="s">
        <v>148</v>
      </c>
      <c r="LPW28" s="170">
        <v>12376</v>
      </c>
      <c r="LPX28" s="170" t="s">
        <v>149</v>
      </c>
      <c r="LPY28" s="170" t="s">
        <v>150</v>
      </c>
      <c r="LPZ28" s="170">
        <v>5</v>
      </c>
      <c r="LQA28" s="170">
        <v>12.97</v>
      </c>
      <c r="LQB28" s="170" t="e">
        <f>ROUNDDOWN(LQA28*(#REF!+1),2)</f>
        <v>#REF!</v>
      </c>
      <c r="LQC28" s="170" t="e">
        <f>LPZ28*LQB28</f>
        <v>#REF!</v>
      </c>
      <c r="LQD28" s="170" t="s">
        <v>148</v>
      </c>
      <c r="LQE28" s="170">
        <v>12376</v>
      </c>
      <c r="LQF28" s="170" t="s">
        <v>149</v>
      </c>
      <c r="LQG28" s="170" t="s">
        <v>150</v>
      </c>
      <c r="LQH28" s="170">
        <v>5</v>
      </c>
      <c r="LQI28" s="170">
        <v>12.97</v>
      </c>
      <c r="LQJ28" s="170" t="e">
        <f>ROUNDDOWN(LQI28*(#REF!+1),2)</f>
        <v>#REF!</v>
      </c>
      <c r="LQK28" s="170" t="e">
        <f>LQH28*LQJ28</f>
        <v>#REF!</v>
      </c>
      <c r="LQL28" s="170" t="s">
        <v>148</v>
      </c>
      <c r="LQM28" s="170">
        <v>12376</v>
      </c>
      <c r="LQN28" s="170" t="s">
        <v>149</v>
      </c>
      <c r="LQO28" s="170" t="s">
        <v>150</v>
      </c>
      <c r="LQP28" s="170">
        <v>5</v>
      </c>
      <c r="LQQ28" s="170">
        <v>12.97</v>
      </c>
      <c r="LQR28" s="170" t="e">
        <f>ROUNDDOWN(LQQ28*(#REF!+1),2)</f>
        <v>#REF!</v>
      </c>
      <c r="LQS28" s="170" t="e">
        <f>LQP28*LQR28</f>
        <v>#REF!</v>
      </c>
      <c r="LQT28" s="170" t="s">
        <v>148</v>
      </c>
      <c r="LQU28" s="170">
        <v>12376</v>
      </c>
      <c r="LQV28" s="170" t="s">
        <v>149</v>
      </c>
      <c r="LQW28" s="170" t="s">
        <v>150</v>
      </c>
      <c r="LQX28" s="170">
        <v>5</v>
      </c>
      <c r="LQY28" s="170">
        <v>12.97</v>
      </c>
      <c r="LQZ28" s="170" t="e">
        <f>ROUNDDOWN(LQY28*(#REF!+1),2)</f>
        <v>#REF!</v>
      </c>
      <c r="LRA28" s="170" t="e">
        <f>LQX28*LQZ28</f>
        <v>#REF!</v>
      </c>
      <c r="LRB28" s="170" t="s">
        <v>148</v>
      </c>
      <c r="LRC28" s="170">
        <v>12376</v>
      </c>
      <c r="LRD28" s="170" t="s">
        <v>149</v>
      </c>
      <c r="LRE28" s="170" t="s">
        <v>150</v>
      </c>
      <c r="LRF28" s="170">
        <v>5</v>
      </c>
      <c r="LRG28" s="170">
        <v>12.97</v>
      </c>
      <c r="LRH28" s="170" t="e">
        <f>ROUNDDOWN(LRG28*(#REF!+1),2)</f>
        <v>#REF!</v>
      </c>
      <c r="LRI28" s="170" t="e">
        <f>LRF28*LRH28</f>
        <v>#REF!</v>
      </c>
      <c r="LRJ28" s="170" t="s">
        <v>148</v>
      </c>
      <c r="LRK28" s="170">
        <v>12376</v>
      </c>
      <c r="LRL28" s="170" t="s">
        <v>149</v>
      </c>
      <c r="LRM28" s="170" t="s">
        <v>150</v>
      </c>
      <c r="LRN28" s="170">
        <v>5</v>
      </c>
      <c r="LRO28" s="170">
        <v>12.97</v>
      </c>
      <c r="LRP28" s="170" t="e">
        <f>ROUNDDOWN(LRO28*(#REF!+1),2)</f>
        <v>#REF!</v>
      </c>
      <c r="LRQ28" s="170" t="e">
        <f>LRN28*LRP28</f>
        <v>#REF!</v>
      </c>
      <c r="LRR28" s="170" t="s">
        <v>148</v>
      </c>
      <c r="LRS28" s="170">
        <v>12376</v>
      </c>
      <c r="LRT28" s="170" t="s">
        <v>149</v>
      </c>
      <c r="LRU28" s="170" t="s">
        <v>150</v>
      </c>
      <c r="LRV28" s="170">
        <v>5</v>
      </c>
      <c r="LRW28" s="170">
        <v>12.97</v>
      </c>
      <c r="LRX28" s="170" t="e">
        <f>ROUNDDOWN(LRW28*(#REF!+1),2)</f>
        <v>#REF!</v>
      </c>
      <c r="LRY28" s="170" t="e">
        <f>LRV28*LRX28</f>
        <v>#REF!</v>
      </c>
      <c r="LRZ28" s="170" t="s">
        <v>148</v>
      </c>
      <c r="LSA28" s="170">
        <v>12376</v>
      </c>
      <c r="LSB28" s="170" t="s">
        <v>149</v>
      </c>
      <c r="LSC28" s="170" t="s">
        <v>150</v>
      </c>
      <c r="LSD28" s="170">
        <v>5</v>
      </c>
      <c r="LSE28" s="170">
        <v>12.97</v>
      </c>
      <c r="LSF28" s="170" t="e">
        <f>ROUNDDOWN(LSE28*(#REF!+1),2)</f>
        <v>#REF!</v>
      </c>
      <c r="LSG28" s="170" t="e">
        <f>LSD28*LSF28</f>
        <v>#REF!</v>
      </c>
      <c r="LSH28" s="170" t="s">
        <v>148</v>
      </c>
      <c r="LSI28" s="170">
        <v>12376</v>
      </c>
      <c r="LSJ28" s="170" t="s">
        <v>149</v>
      </c>
      <c r="LSK28" s="170" t="s">
        <v>150</v>
      </c>
      <c r="LSL28" s="170">
        <v>5</v>
      </c>
      <c r="LSM28" s="170">
        <v>12.97</v>
      </c>
      <c r="LSN28" s="170" t="e">
        <f>ROUNDDOWN(LSM28*(#REF!+1),2)</f>
        <v>#REF!</v>
      </c>
      <c r="LSO28" s="170" t="e">
        <f>LSL28*LSN28</f>
        <v>#REF!</v>
      </c>
      <c r="LSP28" s="170" t="s">
        <v>148</v>
      </c>
      <c r="LSQ28" s="170">
        <v>12376</v>
      </c>
      <c r="LSR28" s="170" t="s">
        <v>149</v>
      </c>
      <c r="LSS28" s="170" t="s">
        <v>150</v>
      </c>
      <c r="LST28" s="170">
        <v>5</v>
      </c>
      <c r="LSU28" s="170">
        <v>12.97</v>
      </c>
      <c r="LSV28" s="170" t="e">
        <f>ROUNDDOWN(LSU28*(#REF!+1),2)</f>
        <v>#REF!</v>
      </c>
      <c r="LSW28" s="170" t="e">
        <f>LST28*LSV28</f>
        <v>#REF!</v>
      </c>
      <c r="LSX28" s="170" t="s">
        <v>148</v>
      </c>
      <c r="LSY28" s="170">
        <v>12376</v>
      </c>
      <c r="LSZ28" s="170" t="s">
        <v>149</v>
      </c>
      <c r="LTA28" s="170" t="s">
        <v>150</v>
      </c>
      <c r="LTB28" s="170">
        <v>5</v>
      </c>
      <c r="LTC28" s="170">
        <v>12.97</v>
      </c>
      <c r="LTD28" s="170" t="e">
        <f>ROUNDDOWN(LTC28*(#REF!+1),2)</f>
        <v>#REF!</v>
      </c>
      <c r="LTE28" s="170" t="e">
        <f>LTB28*LTD28</f>
        <v>#REF!</v>
      </c>
      <c r="LTF28" s="170" t="s">
        <v>148</v>
      </c>
      <c r="LTG28" s="170">
        <v>12376</v>
      </c>
      <c r="LTH28" s="170" t="s">
        <v>149</v>
      </c>
      <c r="LTI28" s="170" t="s">
        <v>150</v>
      </c>
      <c r="LTJ28" s="170">
        <v>5</v>
      </c>
      <c r="LTK28" s="170">
        <v>12.97</v>
      </c>
      <c r="LTL28" s="170" t="e">
        <f>ROUNDDOWN(LTK28*(#REF!+1),2)</f>
        <v>#REF!</v>
      </c>
      <c r="LTM28" s="170" t="e">
        <f>LTJ28*LTL28</f>
        <v>#REF!</v>
      </c>
      <c r="LTN28" s="170" t="s">
        <v>148</v>
      </c>
      <c r="LTO28" s="170">
        <v>12376</v>
      </c>
      <c r="LTP28" s="170" t="s">
        <v>149</v>
      </c>
      <c r="LTQ28" s="170" t="s">
        <v>150</v>
      </c>
      <c r="LTR28" s="170">
        <v>5</v>
      </c>
      <c r="LTS28" s="170">
        <v>12.97</v>
      </c>
      <c r="LTT28" s="170" t="e">
        <f>ROUNDDOWN(LTS28*(#REF!+1),2)</f>
        <v>#REF!</v>
      </c>
      <c r="LTU28" s="170" t="e">
        <f>LTR28*LTT28</f>
        <v>#REF!</v>
      </c>
      <c r="LTV28" s="170" t="s">
        <v>148</v>
      </c>
      <c r="LTW28" s="170">
        <v>12376</v>
      </c>
      <c r="LTX28" s="170" t="s">
        <v>149</v>
      </c>
      <c r="LTY28" s="170" t="s">
        <v>150</v>
      </c>
      <c r="LTZ28" s="170">
        <v>5</v>
      </c>
      <c r="LUA28" s="170">
        <v>12.97</v>
      </c>
      <c r="LUB28" s="170" t="e">
        <f>ROUNDDOWN(LUA28*(#REF!+1),2)</f>
        <v>#REF!</v>
      </c>
      <c r="LUC28" s="170" t="e">
        <f>LTZ28*LUB28</f>
        <v>#REF!</v>
      </c>
      <c r="LUD28" s="170" t="s">
        <v>148</v>
      </c>
      <c r="LUE28" s="170">
        <v>12376</v>
      </c>
      <c r="LUF28" s="170" t="s">
        <v>149</v>
      </c>
      <c r="LUG28" s="170" t="s">
        <v>150</v>
      </c>
      <c r="LUH28" s="170">
        <v>5</v>
      </c>
      <c r="LUI28" s="170">
        <v>12.97</v>
      </c>
      <c r="LUJ28" s="170" t="e">
        <f>ROUNDDOWN(LUI28*(#REF!+1),2)</f>
        <v>#REF!</v>
      </c>
      <c r="LUK28" s="170" t="e">
        <f>LUH28*LUJ28</f>
        <v>#REF!</v>
      </c>
      <c r="LUL28" s="170" t="s">
        <v>148</v>
      </c>
      <c r="LUM28" s="170">
        <v>12376</v>
      </c>
      <c r="LUN28" s="170" t="s">
        <v>149</v>
      </c>
      <c r="LUO28" s="170" t="s">
        <v>150</v>
      </c>
      <c r="LUP28" s="170">
        <v>5</v>
      </c>
      <c r="LUQ28" s="170">
        <v>12.97</v>
      </c>
      <c r="LUR28" s="170" t="e">
        <f>ROUNDDOWN(LUQ28*(#REF!+1),2)</f>
        <v>#REF!</v>
      </c>
      <c r="LUS28" s="170" t="e">
        <f>LUP28*LUR28</f>
        <v>#REF!</v>
      </c>
      <c r="LUT28" s="170" t="s">
        <v>148</v>
      </c>
      <c r="LUU28" s="170">
        <v>12376</v>
      </c>
      <c r="LUV28" s="170" t="s">
        <v>149</v>
      </c>
      <c r="LUW28" s="170" t="s">
        <v>150</v>
      </c>
      <c r="LUX28" s="170">
        <v>5</v>
      </c>
      <c r="LUY28" s="170">
        <v>12.97</v>
      </c>
      <c r="LUZ28" s="170" t="e">
        <f>ROUNDDOWN(LUY28*(#REF!+1),2)</f>
        <v>#REF!</v>
      </c>
      <c r="LVA28" s="170" t="e">
        <f>LUX28*LUZ28</f>
        <v>#REF!</v>
      </c>
      <c r="LVB28" s="170" t="s">
        <v>148</v>
      </c>
      <c r="LVC28" s="170">
        <v>12376</v>
      </c>
      <c r="LVD28" s="170" t="s">
        <v>149</v>
      </c>
      <c r="LVE28" s="170" t="s">
        <v>150</v>
      </c>
      <c r="LVF28" s="170">
        <v>5</v>
      </c>
      <c r="LVG28" s="170">
        <v>12.97</v>
      </c>
      <c r="LVH28" s="170" t="e">
        <f>ROUNDDOWN(LVG28*(#REF!+1),2)</f>
        <v>#REF!</v>
      </c>
      <c r="LVI28" s="170" t="e">
        <f>LVF28*LVH28</f>
        <v>#REF!</v>
      </c>
      <c r="LVJ28" s="170" t="s">
        <v>148</v>
      </c>
      <c r="LVK28" s="170">
        <v>12376</v>
      </c>
      <c r="LVL28" s="170" t="s">
        <v>149</v>
      </c>
      <c r="LVM28" s="170" t="s">
        <v>150</v>
      </c>
      <c r="LVN28" s="170">
        <v>5</v>
      </c>
      <c r="LVO28" s="170">
        <v>12.97</v>
      </c>
      <c r="LVP28" s="170" t="e">
        <f>ROUNDDOWN(LVO28*(#REF!+1),2)</f>
        <v>#REF!</v>
      </c>
      <c r="LVQ28" s="170" t="e">
        <f>LVN28*LVP28</f>
        <v>#REF!</v>
      </c>
      <c r="LVR28" s="170" t="s">
        <v>148</v>
      </c>
      <c r="LVS28" s="170">
        <v>12376</v>
      </c>
      <c r="LVT28" s="170" t="s">
        <v>149</v>
      </c>
      <c r="LVU28" s="170" t="s">
        <v>150</v>
      </c>
      <c r="LVV28" s="170">
        <v>5</v>
      </c>
      <c r="LVW28" s="170">
        <v>12.97</v>
      </c>
      <c r="LVX28" s="170" t="e">
        <f>ROUNDDOWN(LVW28*(#REF!+1),2)</f>
        <v>#REF!</v>
      </c>
      <c r="LVY28" s="170" t="e">
        <f>LVV28*LVX28</f>
        <v>#REF!</v>
      </c>
      <c r="LVZ28" s="170" t="s">
        <v>148</v>
      </c>
      <c r="LWA28" s="170">
        <v>12376</v>
      </c>
      <c r="LWB28" s="170" t="s">
        <v>149</v>
      </c>
      <c r="LWC28" s="170" t="s">
        <v>150</v>
      </c>
      <c r="LWD28" s="170">
        <v>5</v>
      </c>
      <c r="LWE28" s="170">
        <v>12.97</v>
      </c>
      <c r="LWF28" s="170" t="e">
        <f>ROUNDDOWN(LWE28*(#REF!+1),2)</f>
        <v>#REF!</v>
      </c>
      <c r="LWG28" s="170" t="e">
        <f>LWD28*LWF28</f>
        <v>#REF!</v>
      </c>
      <c r="LWH28" s="170" t="s">
        <v>148</v>
      </c>
      <c r="LWI28" s="170">
        <v>12376</v>
      </c>
      <c r="LWJ28" s="170" t="s">
        <v>149</v>
      </c>
      <c r="LWK28" s="170" t="s">
        <v>150</v>
      </c>
      <c r="LWL28" s="170">
        <v>5</v>
      </c>
      <c r="LWM28" s="170">
        <v>12.97</v>
      </c>
      <c r="LWN28" s="170" t="e">
        <f>ROUNDDOWN(LWM28*(#REF!+1),2)</f>
        <v>#REF!</v>
      </c>
      <c r="LWO28" s="170" t="e">
        <f>LWL28*LWN28</f>
        <v>#REF!</v>
      </c>
      <c r="LWP28" s="170" t="s">
        <v>148</v>
      </c>
      <c r="LWQ28" s="170">
        <v>12376</v>
      </c>
      <c r="LWR28" s="170" t="s">
        <v>149</v>
      </c>
      <c r="LWS28" s="170" t="s">
        <v>150</v>
      </c>
      <c r="LWT28" s="170">
        <v>5</v>
      </c>
      <c r="LWU28" s="170">
        <v>12.97</v>
      </c>
      <c r="LWV28" s="170" t="e">
        <f>ROUNDDOWN(LWU28*(#REF!+1),2)</f>
        <v>#REF!</v>
      </c>
      <c r="LWW28" s="170" t="e">
        <f>LWT28*LWV28</f>
        <v>#REF!</v>
      </c>
      <c r="LWX28" s="170" t="s">
        <v>148</v>
      </c>
      <c r="LWY28" s="170">
        <v>12376</v>
      </c>
      <c r="LWZ28" s="170" t="s">
        <v>149</v>
      </c>
      <c r="LXA28" s="170" t="s">
        <v>150</v>
      </c>
      <c r="LXB28" s="170">
        <v>5</v>
      </c>
      <c r="LXC28" s="170">
        <v>12.97</v>
      </c>
      <c r="LXD28" s="170" t="e">
        <f>ROUNDDOWN(LXC28*(#REF!+1),2)</f>
        <v>#REF!</v>
      </c>
      <c r="LXE28" s="170" t="e">
        <f>LXB28*LXD28</f>
        <v>#REF!</v>
      </c>
      <c r="LXF28" s="170" t="s">
        <v>148</v>
      </c>
      <c r="LXG28" s="170">
        <v>12376</v>
      </c>
      <c r="LXH28" s="170" t="s">
        <v>149</v>
      </c>
      <c r="LXI28" s="170" t="s">
        <v>150</v>
      </c>
      <c r="LXJ28" s="170">
        <v>5</v>
      </c>
      <c r="LXK28" s="170">
        <v>12.97</v>
      </c>
      <c r="LXL28" s="170" t="e">
        <f>ROUNDDOWN(LXK28*(#REF!+1),2)</f>
        <v>#REF!</v>
      </c>
      <c r="LXM28" s="170" t="e">
        <f>LXJ28*LXL28</f>
        <v>#REF!</v>
      </c>
      <c r="LXN28" s="170" t="s">
        <v>148</v>
      </c>
      <c r="LXO28" s="170">
        <v>12376</v>
      </c>
      <c r="LXP28" s="170" t="s">
        <v>149</v>
      </c>
      <c r="LXQ28" s="170" t="s">
        <v>150</v>
      </c>
      <c r="LXR28" s="170">
        <v>5</v>
      </c>
      <c r="LXS28" s="170">
        <v>12.97</v>
      </c>
      <c r="LXT28" s="170" t="e">
        <f>ROUNDDOWN(LXS28*(#REF!+1),2)</f>
        <v>#REF!</v>
      </c>
      <c r="LXU28" s="170" t="e">
        <f>LXR28*LXT28</f>
        <v>#REF!</v>
      </c>
      <c r="LXV28" s="170" t="s">
        <v>148</v>
      </c>
      <c r="LXW28" s="170">
        <v>12376</v>
      </c>
      <c r="LXX28" s="170" t="s">
        <v>149</v>
      </c>
      <c r="LXY28" s="170" t="s">
        <v>150</v>
      </c>
      <c r="LXZ28" s="170">
        <v>5</v>
      </c>
      <c r="LYA28" s="170">
        <v>12.97</v>
      </c>
      <c r="LYB28" s="170" t="e">
        <f>ROUNDDOWN(LYA28*(#REF!+1),2)</f>
        <v>#REF!</v>
      </c>
      <c r="LYC28" s="170" t="e">
        <f>LXZ28*LYB28</f>
        <v>#REF!</v>
      </c>
      <c r="LYD28" s="170" t="s">
        <v>148</v>
      </c>
      <c r="LYE28" s="170">
        <v>12376</v>
      </c>
      <c r="LYF28" s="170" t="s">
        <v>149</v>
      </c>
      <c r="LYG28" s="170" t="s">
        <v>150</v>
      </c>
      <c r="LYH28" s="170">
        <v>5</v>
      </c>
      <c r="LYI28" s="170">
        <v>12.97</v>
      </c>
      <c r="LYJ28" s="170" t="e">
        <f>ROUNDDOWN(LYI28*(#REF!+1),2)</f>
        <v>#REF!</v>
      </c>
      <c r="LYK28" s="170" t="e">
        <f>LYH28*LYJ28</f>
        <v>#REF!</v>
      </c>
      <c r="LYL28" s="170" t="s">
        <v>148</v>
      </c>
      <c r="LYM28" s="170">
        <v>12376</v>
      </c>
      <c r="LYN28" s="170" t="s">
        <v>149</v>
      </c>
      <c r="LYO28" s="170" t="s">
        <v>150</v>
      </c>
      <c r="LYP28" s="170">
        <v>5</v>
      </c>
      <c r="LYQ28" s="170">
        <v>12.97</v>
      </c>
      <c r="LYR28" s="170" t="e">
        <f>ROUNDDOWN(LYQ28*(#REF!+1),2)</f>
        <v>#REF!</v>
      </c>
      <c r="LYS28" s="170" t="e">
        <f>LYP28*LYR28</f>
        <v>#REF!</v>
      </c>
      <c r="LYT28" s="170" t="s">
        <v>148</v>
      </c>
      <c r="LYU28" s="170">
        <v>12376</v>
      </c>
      <c r="LYV28" s="170" t="s">
        <v>149</v>
      </c>
      <c r="LYW28" s="170" t="s">
        <v>150</v>
      </c>
      <c r="LYX28" s="170">
        <v>5</v>
      </c>
      <c r="LYY28" s="170">
        <v>12.97</v>
      </c>
      <c r="LYZ28" s="170" t="e">
        <f>ROUNDDOWN(LYY28*(#REF!+1),2)</f>
        <v>#REF!</v>
      </c>
      <c r="LZA28" s="170" t="e">
        <f>LYX28*LYZ28</f>
        <v>#REF!</v>
      </c>
      <c r="LZB28" s="170" t="s">
        <v>148</v>
      </c>
      <c r="LZC28" s="170">
        <v>12376</v>
      </c>
      <c r="LZD28" s="170" t="s">
        <v>149</v>
      </c>
      <c r="LZE28" s="170" t="s">
        <v>150</v>
      </c>
      <c r="LZF28" s="170">
        <v>5</v>
      </c>
      <c r="LZG28" s="170">
        <v>12.97</v>
      </c>
      <c r="LZH28" s="170" t="e">
        <f>ROUNDDOWN(LZG28*(#REF!+1),2)</f>
        <v>#REF!</v>
      </c>
      <c r="LZI28" s="170" t="e">
        <f>LZF28*LZH28</f>
        <v>#REF!</v>
      </c>
      <c r="LZJ28" s="170" t="s">
        <v>148</v>
      </c>
      <c r="LZK28" s="170">
        <v>12376</v>
      </c>
      <c r="LZL28" s="170" t="s">
        <v>149</v>
      </c>
      <c r="LZM28" s="170" t="s">
        <v>150</v>
      </c>
      <c r="LZN28" s="170">
        <v>5</v>
      </c>
      <c r="LZO28" s="170">
        <v>12.97</v>
      </c>
      <c r="LZP28" s="170" t="e">
        <f>ROUNDDOWN(LZO28*(#REF!+1),2)</f>
        <v>#REF!</v>
      </c>
      <c r="LZQ28" s="170" t="e">
        <f>LZN28*LZP28</f>
        <v>#REF!</v>
      </c>
      <c r="LZR28" s="170" t="s">
        <v>148</v>
      </c>
      <c r="LZS28" s="170">
        <v>12376</v>
      </c>
      <c r="LZT28" s="170" t="s">
        <v>149</v>
      </c>
      <c r="LZU28" s="170" t="s">
        <v>150</v>
      </c>
      <c r="LZV28" s="170">
        <v>5</v>
      </c>
      <c r="LZW28" s="170">
        <v>12.97</v>
      </c>
      <c r="LZX28" s="170" t="e">
        <f>ROUNDDOWN(LZW28*(#REF!+1),2)</f>
        <v>#REF!</v>
      </c>
      <c r="LZY28" s="170" t="e">
        <f>LZV28*LZX28</f>
        <v>#REF!</v>
      </c>
      <c r="LZZ28" s="170" t="s">
        <v>148</v>
      </c>
      <c r="MAA28" s="170">
        <v>12376</v>
      </c>
      <c r="MAB28" s="170" t="s">
        <v>149</v>
      </c>
      <c r="MAC28" s="170" t="s">
        <v>150</v>
      </c>
      <c r="MAD28" s="170">
        <v>5</v>
      </c>
      <c r="MAE28" s="170">
        <v>12.97</v>
      </c>
      <c r="MAF28" s="170" t="e">
        <f>ROUNDDOWN(MAE28*(#REF!+1),2)</f>
        <v>#REF!</v>
      </c>
      <c r="MAG28" s="170" t="e">
        <f>MAD28*MAF28</f>
        <v>#REF!</v>
      </c>
      <c r="MAH28" s="170" t="s">
        <v>148</v>
      </c>
      <c r="MAI28" s="170">
        <v>12376</v>
      </c>
      <c r="MAJ28" s="170" t="s">
        <v>149</v>
      </c>
      <c r="MAK28" s="170" t="s">
        <v>150</v>
      </c>
      <c r="MAL28" s="170">
        <v>5</v>
      </c>
      <c r="MAM28" s="170">
        <v>12.97</v>
      </c>
      <c r="MAN28" s="170" t="e">
        <f>ROUNDDOWN(MAM28*(#REF!+1),2)</f>
        <v>#REF!</v>
      </c>
      <c r="MAO28" s="170" t="e">
        <f>MAL28*MAN28</f>
        <v>#REF!</v>
      </c>
      <c r="MAP28" s="170" t="s">
        <v>148</v>
      </c>
      <c r="MAQ28" s="170">
        <v>12376</v>
      </c>
      <c r="MAR28" s="170" t="s">
        <v>149</v>
      </c>
      <c r="MAS28" s="170" t="s">
        <v>150</v>
      </c>
      <c r="MAT28" s="170">
        <v>5</v>
      </c>
      <c r="MAU28" s="170">
        <v>12.97</v>
      </c>
      <c r="MAV28" s="170" t="e">
        <f>ROUNDDOWN(MAU28*(#REF!+1),2)</f>
        <v>#REF!</v>
      </c>
      <c r="MAW28" s="170" t="e">
        <f>MAT28*MAV28</f>
        <v>#REF!</v>
      </c>
      <c r="MAX28" s="170" t="s">
        <v>148</v>
      </c>
      <c r="MAY28" s="170">
        <v>12376</v>
      </c>
      <c r="MAZ28" s="170" t="s">
        <v>149</v>
      </c>
      <c r="MBA28" s="170" t="s">
        <v>150</v>
      </c>
      <c r="MBB28" s="170">
        <v>5</v>
      </c>
      <c r="MBC28" s="170">
        <v>12.97</v>
      </c>
      <c r="MBD28" s="170" t="e">
        <f>ROUNDDOWN(MBC28*(#REF!+1),2)</f>
        <v>#REF!</v>
      </c>
      <c r="MBE28" s="170" t="e">
        <f>MBB28*MBD28</f>
        <v>#REF!</v>
      </c>
      <c r="MBF28" s="170" t="s">
        <v>148</v>
      </c>
      <c r="MBG28" s="170">
        <v>12376</v>
      </c>
      <c r="MBH28" s="170" t="s">
        <v>149</v>
      </c>
      <c r="MBI28" s="170" t="s">
        <v>150</v>
      </c>
      <c r="MBJ28" s="170">
        <v>5</v>
      </c>
      <c r="MBK28" s="170">
        <v>12.97</v>
      </c>
      <c r="MBL28" s="170" t="e">
        <f>ROUNDDOWN(MBK28*(#REF!+1),2)</f>
        <v>#REF!</v>
      </c>
      <c r="MBM28" s="170" t="e">
        <f>MBJ28*MBL28</f>
        <v>#REF!</v>
      </c>
      <c r="MBN28" s="170" t="s">
        <v>148</v>
      </c>
      <c r="MBO28" s="170">
        <v>12376</v>
      </c>
      <c r="MBP28" s="170" t="s">
        <v>149</v>
      </c>
      <c r="MBQ28" s="170" t="s">
        <v>150</v>
      </c>
      <c r="MBR28" s="170">
        <v>5</v>
      </c>
      <c r="MBS28" s="170">
        <v>12.97</v>
      </c>
      <c r="MBT28" s="170" t="e">
        <f>ROUNDDOWN(MBS28*(#REF!+1),2)</f>
        <v>#REF!</v>
      </c>
      <c r="MBU28" s="170" t="e">
        <f>MBR28*MBT28</f>
        <v>#REF!</v>
      </c>
      <c r="MBV28" s="170" t="s">
        <v>148</v>
      </c>
      <c r="MBW28" s="170">
        <v>12376</v>
      </c>
      <c r="MBX28" s="170" t="s">
        <v>149</v>
      </c>
      <c r="MBY28" s="170" t="s">
        <v>150</v>
      </c>
      <c r="MBZ28" s="170">
        <v>5</v>
      </c>
      <c r="MCA28" s="170">
        <v>12.97</v>
      </c>
      <c r="MCB28" s="170" t="e">
        <f>ROUNDDOWN(MCA28*(#REF!+1),2)</f>
        <v>#REF!</v>
      </c>
      <c r="MCC28" s="170" t="e">
        <f>MBZ28*MCB28</f>
        <v>#REF!</v>
      </c>
      <c r="MCD28" s="170" t="s">
        <v>148</v>
      </c>
      <c r="MCE28" s="170">
        <v>12376</v>
      </c>
      <c r="MCF28" s="170" t="s">
        <v>149</v>
      </c>
      <c r="MCG28" s="170" t="s">
        <v>150</v>
      </c>
      <c r="MCH28" s="170">
        <v>5</v>
      </c>
      <c r="MCI28" s="170">
        <v>12.97</v>
      </c>
      <c r="MCJ28" s="170" t="e">
        <f>ROUNDDOWN(MCI28*(#REF!+1),2)</f>
        <v>#REF!</v>
      </c>
      <c r="MCK28" s="170" t="e">
        <f>MCH28*MCJ28</f>
        <v>#REF!</v>
      </c>
      <c r="MCL28" s="170" t="s">
        <v>148</v>
      </c>
      <c r="MCM28" s="170">
        <v>12376</v>
      </c>
      <c r="MCN28" s="170" t="s">
        <v>149</v>
      </c>
      <c r="MCO28" s="170" t="s">
        <v>150</v>
      </c>
      <c r="MCP28" s="170">
        <v>5</v>
      </c>
      <c r="MCQ28" s="170">
        <v>12.97</v>
      </c>
      <c r="MCR28" s="170" t="e">
        <f>ROUNDDOWN(MCQ28*(#REF!+1),2)</f>
        <v>#REF!</v>
      </c>
      <c r="MCS28" s="170" t="e">
        <f>MCP28*MCR28</f>
        <v>#REF!</v>
      </c>
      <c r="MCT28" s="170" t="s">
        <v>148</v>
      </c>
      <c r="MCU28" s="170">
        <v>12376</v>
      </c>
      <c r="MCV28" s="170" t="s">
        <v>149</v>
      </c>
      <c r="MCW28" s="170" t="s">
        <v>150</v>
      </c>
      <c r="MCX28" s="170">
        <v>5</v>
      </c>
      <c r="MCY28" s="170">
        <v>12.97</v>
      </c>
      <c r="MCZ28" s="170" t="e">
        <f>ROUNDDOWN(MCY28*(#REF!+1),2)</f>
        <v>#REF!</v>
      </c>
      <c r="MDA28" s="170" t="e">
        <f>MCX28*MCZ28</f>
        <v>#REF!</v>
      </c>
      <c r="MDB28" s="170" t="s">
        <v>148</v>
      </c>
      <c r="MDC28" s="170">
        <v>12376</v>
      </c>
      <c r="MDD28" s="170" t="s">
        <v>149</v>
      </c>
      <c r="MDE28" s="170" t="s">
        <v>150</v>
      </c>
      <c r="MDF28" s="170">
        <v>5</v>
      </c>
      <c r="MDG28" s="170">
        <v>12.97</v>
      </c>
      <c r="MDH28" s="170" t="e">
        <f>ROUNDDOWN(MDG28*(#REF!+1),2)</f>
        <v>#REF!</v>
      </c>
      <c r="MDI28" s="170" t="e">
        <f>MDF28*MDH28</f>
        <v>#REF!</v>
      </c>
      <c r="MDJ28" s="170" t="s">
        <v>148</v>
      </c>
      <c r="MDK28" s="170">
        <v>12376</v>
      </c>
      <c r="MDL28" s="170" t="s">
        <v>149</v>
      </c>
      <c r="MDM28" s="170" t="s">
        <v>150</v>
      </c>
      <c r="MDN28" s="170">
        <v>5</v>
      </c>
      <c r="MDO28" s="170">
        <v>12.97</v>
      </c>
      <c r="MDP28" s="170" t="e">
        <f>ROUNDDOWN(MDO28*(#REF!+1),2)</f>
        <v>#REF!</v>
      </c>
      <c r="MDQ28" s="170" t="e">
        <f>MDN28*MDP28</f>
        <v>#REF!</v>
      </c>
      <c r="MDR28" s="170" t="s">
        <v>148</v>
      </c>
      <c r="MDS28" s="170">
        <v>12376</v>
      </c>
      <c r="MDT28" s="170" t="s">
        <v>149</v>
      </c>
      <c r="MDU28" s="170" t="s">
        <v>150</v>
      </c>
      <c r="MDV28" s="170">
        <v>5</v>
      </c>
      <c r="MDW28" s="170">
        <v>12.97</v>
      </c>
      <c r="MDX28" s="170" t="e">
        <f>ROUNDDOWN(MDW28*(#REF!+1),2)</f>
        <v>#REF!</v>
      </c>
      <c r="MDY28" s="170" t="e">
        <f>MDV28*MDX28</f>
        <v>#REF!</v>
      </c>
      <c r="MDZ28" s="170" t="s">
        <v>148</v>
      </c>
      <c r="MEA28" s="170">
        <v>12376</v>
      </c>
      <c r="MEB28" s="170" t="s">
        <v>149</v>
      </c>
      <c r="MEC28" s="170" t="s">
        <v>150</v>
      </c>
      <c r="MED28" s="170">
        <v>5</v>
      </c>
      <c r="MEE28" s="170">
        <v>12.97</v>
      </c>
      <c r="MEF28" s="170" t="e">
        <f>ROUNDDOWN(MEE28*(#REF!+1),2)</f>
        <v>#REF!</v>
      </c>
      <c r="MEG28" s="170" t="e">
        <f>MED28*MEF28</f>
        <v>#REF!</v>
      </c>
      <c r="MEH28" s="170" t="s">
        <v>148</v>
      </c>
      <c r="MEI28" s="170">
        <v>12376</v>
      </c>
      <c r="MEJ28" s="170" t="s">
        <v>149</v>
      </c>
      <c r="MEK28" s="170" t="s">
        <v>150</v>
      </c>
      <c r="MEL28" s="170">
        <v>5</v>
      </c>
      <c r="MEM28" s="170">
        <v>12.97</v>
      </c>
      <c r="MEN28" s="170" t="e">
        <f>ROUNDDOWN(MEM28*(#REF!+1),2)</f>
        <v>#REF!</v>
      </c>
      <c r="MEO28" s="170" t="e">
        <f>MEL28*MEN28</f>
        <v>#REF!</v>
      </c>
      <c r="MEP28" s="170" t="s">
        <v>148</v>
      </c>
      <c r="MEQ28" s="170">
        <v>12376</v>
      </c>
      <c r="MER28" s="170" t="s">
        <v>149</v>
      </c>
      <c r="MES28" s="170" t="s">
        <v>150</v>
      </c>
      <c r="MET28" s="170">
        <v>5</v>
      </c>
      <c r="MEU28" s="170">
        <v>12.97</v>
      </c>
      <c r="MEV28" s="170" t="e">
        <f>ROUNDDOWN(MEU28*(#REF!+1),2)</f>
        <v>#REF!</v>
      </c>
      <c r="MEW28" s="170" t="e">
        <f>MET28*MEV28</f>
        <v>#REF!</v>
      </c>
      <c r="MEX28" s="170" t="s">
        <v>148</v>
      </c>
      <c r="MEY28" s="170">
        <v>12376</v>
      </c>
      <c r="MEZ28" s="170" t="s">
        <v>149</v>
      </c>
      <c r="MFA28" s="170" t="s">
        <v>150</v>
      </c>
      <c r="MFB28" s="170">
        <v>5</v>
      </c>
      <c r="MFC28" s="170">
        <v>12.97</v>
      </c>
      <c r="MFD28" s="170" t="e">
        <f>ROUNDDOWN(MFC28*(#REF!+1),2)</f>
        <v>#REF!</v>
      </c>
      <c r="MFE28" s="170" t="e">
        <f>MFB28*MFD28</f>
        <v>#REF!</v>
      </c>
      <c r="MFF28" s="170" t="s">
        <v>148</v>
      </c>
      <c r="MFG28" s="170">
        <v>12376</v>
      </c>
      <c r="MFH28" s="170" t="s">
        <v>149</v>
      </c>
      <c r="MFI28" s="170" t="s">
        <v>150</v>
      </c>
      <c r="MFJ28" s="170">
        <v>5</v>
      </c>
      <c r="MFK28" s="170">
        <v>12.97</v>
      </c>
      <c r="MFL28" s="170" t="e">
        <f>ROUNDDOWN(MFK28*(#REF!+1),2)</f>
        <v>#REF!</v>
      </c>
      <c r="MFM28" s="170" t="e">
        <f>MFJ28*MFL28</f>
        <v>#REF!</v>
      </c>
      <c r="MFN28" s="170" t="s">
        <v>148</v>
      </c>
      <c r="MFO28" s="170">
        <v>12376</v>
      </c>
      <c r="MFP28" s="170" t="s">
        <v>149</v>
      </c>
      <c r="MFQ28" s="170" t="s">
        <v>150</v>
      </c>
      <c r="MFR28" s="170">
        <v>5</v>
      </c>
      <c r="MFS28" s="170">
        <v>12.97</v>
      </c>
      <c r="MFT28" s="170" t="e">
        <f>ROUNDDOWN(MFS28*(#REF!+1),2)</f>
        <v>#REF!</v>
      </c>
      <c r="MFU28" s="170" t="e">
        <f>MFR28*MFT28</f>
        <v>#REF!</v>
      </c>
      <c r="MFV28" s="170" t="s">
        <v>148</v>
      </c>
      <c r="MFW28" s="170">
        <v>12376</v>
      </c>
      <c r="MFX28" s="170" t="s">
        <v>149</v>
      </c>
      <c r="MFY28" s="170" t="s">
        <v>150</v>
      </c>
      <c r="MFZ28" s="170">
        <v>5</v>
      </c>
      <c r="MGA28" s="170">
        <v>12.97</v>
      </c>
      <c r="MGB28" s="170" t="e">
        <f>ROUNDDOWN(MGA28*(#REF!+1),2)</f>
        <v>#REF!</v>
      </c>
      <c r="MGC28" s="170" t="e">
        <f>MFZ28*MGB28</f>
        <v>#REF!</v>
      </c>
      <c r="MGD28" s="170" t="s">
        <v>148</v>
      </c>
      <c r="MGE28" s="170">
        <v>12376</v>
      </c>
      <c r="MGF28" s="170" t="s">
        <v>149</v>
      </c>
      <c r="MGG28" s="170" t="s">
        <v>150</v>
      </c>
      <c r="MGH28" s="170">
        <v>5</v>
      </c>
      <c r="MGI28" s="170">
        <v>12.97</v>
      </c>
      <c r="MGJ28" s="170" t="e">
        <f>ROUNDDOWN(MGI28*(#REF!+1),2)</f>
        <v>#REF!</v>
      </c>
      <c r="MGK28" s="170" t="e">
        <f>MGH28*MGJ28</f>
        <v>#REF!</v>
      </c>
      <c r="MGL28" s="170" t="s">
        <v>148</v>
      </c>
      <c r="MGM28" s="170">
        <v>12376</v>
      </c>
      <c r="MGN28" s="170" t="s">
        <v>149</v>
      </c>
      <c r="MGO28" s="170" t="s">
        <v>150</v>
      </c>
      <c r="MGP28" s="170">
        <v>5</v>
      </c>
      <c r="MGQ28" s="170">
        <v>12.97</v>
      </c>
      <c r="MGR28" s="170" t="e">
        <f>ROUNDDOWN(MGQ28*(#REF!+1),2)</f>
        <v>#REF!</v>
      </c>
      <c r="MGS28" s="170" t="e">
        <f>MGP28*MGR28</f>
        <v>#REF!</v>
      </c>
      <c r="MGT28" s="170" t="s">
        <v>148</v>
      </c>
      <c r="MGU28" s="170">
        <v>12376</v>
      </c>
      <c r="MGV28" s="170" t="s">
        <v>149</v>
      </c>
      <c r="MGW28" s="170" t="s">
        <v>150</v>
      </c>
      <c r="MGX28" s="170">
        <v>5</v>
      </c>
      <c r="MGY28" s="170">
        <v>12.97</v>
      </c>
      <c r="MGZ28" s="170" t="e">
        <f>ROUNDDOWN(MGY28*(#REF!+1),2)</f>
        <v>#REF!</v>
      </c>
      <c r="MHA28" s="170" t="e">
        <f>MGX28*MGZ28</f>
        <v>#REF!</v>
      </c>
      <c r="MHB28" s="170" t="s">
        <v>148</v>
      </c>
      <c r="MHC28" s="170">
        <v>12376</v>
      </c>
      <c r="MHD28" s="170" t="s">
        <v>149</v>
      </c>
      <c r="MHE28" s="170" t="s">
        <v>150</v>
      </c>
      <c r="MHF28" s="170">
        <v>5</v>
      </c>
      <c r="MHG28" s="170">
        <v>12.97</v>
      </c>
      <c r="MHH28" s="170" t="e">
        <f>ROUNDDOWN(MHG28*(#REF!+1),2)</f>
        <v>#REF!</v>
      </c>
      <c r="MHI28" s="170" t="e">
        <f>MHF28*MHH28</f>
        <v>#REF!</v>
      </c>
      <c r="MHJ28" s="170" t="s">
        <v>148</v>
      </c>
      <c r="MHK28" s="170">
        <v>12376</v>
      </c>
      <c r="MHL28" s="170" t="s">
        <v>149</v>
      </c>
      <c r="MHM28" s="170" t="s">
        <v>150</v>
      </c>
      <c r="MHN28" s="170">
        <v>5</v>
      </c>
      <c r="MHO28" s="170">
        <v>12.97</v>
      </c>
      <c r="MHP28" s="170" t="e">
        <f>ROUNDDOWN(MHO28*(#REF!+1),2)</f>
        <v>#REF!</v>
      </c>
      <c r="MHQ28" s="170" t="e">
        <f>MHN28*MHP28</f>
        <v>#REF!</v>
      </c>
      <c r="MHR28" s="170" t="s">
        <v>148</v>
      </c>
      <c r="MHS28" s="170">
        <v>12376</v>
      </c>
      <c r="MHT28" s="170" t="s">
        <v>149</v>
      </c>
      <c r="MHU28" s="170" t="s">
        <v>150</v>
      </c>
      <c r="MHV28" s="170">
        <v>5</v>
      </c>
      <c r="MHW28" s="170">
        <v>12.97</v>
      </c>
      <c r="MHX28" s="170" t="e">
        <f>ROUNDDOWN(MHW28*(#REF!+1),2)</f>
        <v>#REF!</v>
      </c>
      <c r="MHY28" s="170" t="e">
        <f>MHV28*MHX28</f>
        <v>#REF!</v>
      </c>
      <c r="MHZ28" s="170" t="s">
        <v>148</v>
      </c>
      <c r="MIA28" s="170">
        <v>12376</v>
      </c>
      <c r="MIB28" s="170" t="s">
        <v>149</v>
      </c>
      <c r="MIC28" s="170" t="s">
        <v>150</v>
      </c>
      <c r="MID28" s="170">
        <v>5</v>
      </c>
      <c r="MIE28" s="170">
        <v>12.97</v>
      </c>
      <c r="MIF28" s="170" t="e">
        <f>ROUNDDOWN(MIE28*(#REF!+1),2)</f>
        <v>#REF!</v>
      </c>
      <c r="MIG28" s="170" t="e">
        <f>MID28*MIF28</f>
        <v>#REF!</v>
      </c>
      <c r="MIH28" s="170" t="s">
        <v>148</v>
      </c>
      <c r="MII28" s="170">
        <v>12376</v>
      </c>
      <c r="MIJ28" s="170" t="s">
        <v>149</v>
      </c>
      <c r="MIK28" s="170" t="s">
        <v>150</v>
      </c>
      <c r="MIL28" s="170">
        <v>5</v>
      </c>
      <c r="MIM28" s="170">
        <v>12.97</v>
      </c>
      <c r="MIN28" s="170" t="e">
        <f>ROUNDDOWN(MIM28*(#REF!+1),2)</f>
        <v>#REF!</v>
      </c>
      <c r="MIO28" s="170" t="e">
        <f>MIL28*MIN28</f>
        <v>#REF!</v>
      </c>
      <c r="MIP28" s="170" t="s">
        <v>148</v>
      </c>
      <c r="MIQ28" s="170">
        <v>12376</v>
      </c>
      <c r="MIR28" s="170" t="s">
        <v>149</v>
      </c>
      <c r="MIS28" s="170" t="s">
        <v>150</v>
      </c>
      <c r="MIT28" s="170">
        <v>5</v>
      </c>
      <c r="MIU28" s="170">
        <v>12.97</v>
      </c>
      <c r="MIV28" s="170" t="e">
        <f>ROUNDDOWN(MIU28*(#REF!+1),2)</f>
        <v>#REF!</v>
      </c>
      <c r="MIW28" s="170" t="e">
        <f>MIT28*MIV28</f>
        <v>#REF!</v>
      </c>
      <c r="MIX28" s="170" t="s">
        <v>148</v>
      </c>
      <c r="MIY28" s="170">
        <v>12376</v>
      </c>
      <c r="MIZ28" s="170" t="s">
        <v>149</v>
      </c>
      <c r="MJA28" s="170" t="s">
        <v>150</v>
      </c>
      <c r="MJB28" s="170">
        <v>5</v>
      </c>
      <c r="MJC28" s="170">
        <v>12.97</v>
      </c>
      <c r="MJD28" s="170" t="e">
        <f>ROUNDDOWN(MJC28*(#REF!+1),2)</f>
        <v>#REF!</v>
      </c>
      <c r="MJE28" s="170" t="e">
        <f>MJB28*MJD28</f>
        <v>#REF!</v>
      </c>
      <c r="MJF28" s="170" t="s">
        <v>148</v>
      </c>
      <c r="MJG28" s="170">
        <v>12376</v>
      </c>
      <c r="MJH28" s="170" t="s">
        <v>149</v>
      </c>
      <c r="MJI28" s="170" t="s">
        <v>150</v>
      </c>
      <c r="MJJ28" s="170">
        <v>5</v>
      </c>
      <c r="MJK28" s="170">
        <v>12.97</v>
      </c>
      <c r="MJL28" s="170" t="e">
        <f>ROUNDDOWN(MJK28*(#REF!+1),2)</f>
        <v>#REF!</v>
      </c>
      <c r="MJM28" s="170" t="e">
        <f>MJJ28*MJL28</f>
        <v>#REF!</v>
      </c>
      <c r="MJN28" s="170" t="s">
        <v>148</v>
      </c>
      <c r="MJO28" s="170">
        <v>12376</v>
      </c>
      <c r="MJP28" s="170" t="s">
        <v>149</v>
      </c>
      <c r="MJQ28" s="170" t="s">
        <v>150</v>
      </c>
      <c r="MJR28" s="170">
        <v>5</v>
      </c>
      <c r="MJS28" s="170">
        <v>12.97</v>
      </c>
      <c r="MJT28" s="170" t="e">
        <f>ROUNDDOWN(MJS28*(#REF!+1),2)</f>
        <v>#REF!</v>
      </c>
      <c r="MJU28" s="170" t="e">
        <f>MJR28*MJT28</f>
        <v>#REF!</v>
      </c>
      <c r="MJV28" s="170" t="s">
        <v>148</v>
      </c>
      <c r="MJW28" s="170">
        <v>12376</v>
      </c>
      <c r="MJX28" s="170" t="s">
        <v>149</v>
      </c>
      <c r="MJY28" s="170" t="s">
        <v>150</v>
      </c>
      <c r="MJZ28" s="170">
        <v>5</v>
      </c>
      <c r="MKA28" s="170">
        <v>12.97</v>
      </c>
      <c r="MKB28" s="170" t="e">
        <f>ROUNDDOWN(MKA28*(#REF!+1),2)</f>
        <v>#REF!</v>
      </c>
      <c r="MKC28" s="170" t="e">
        <f>MJZ28*MKB28</f>
        <v>#REF!</v>
      </c>
      <c r="MKD28" s="170" t="s">
        <v>148</v>
      </c>
      <c r="MKE28" s="170">
        <v>12376</v>
      </c>
      <c r="MKF28" s="170" t="s">
        <v>149</v>
      </c>
      <c r="MKG28" s="170" t="s">
        <v>150</v>
      </c>
      <c r="MKH28" s="170">
        <v>5</v>
      </c>
      <c r="MKI28" s="170">
        <v>12.97</v>
      </c>
      <c r="MKJ28" s="170" t="e">
        <f>ROUNDDOWN(MKI28*(#REF!+1),2)</f>
        <v>#REF!</v>
      </c>
      <c r="MKK28" s="170" t="e">
        <f>MKH28*MKJ28</f>
        <v>#REF!</v>
      </c>
      <c r="MKL28" s="170" t="s">
        <v>148</v>
      </c>
      <c r="MKM28" s="170">
        <v>12376</v>
      </c>
      <c r="MKN28" s="170" t="s">
        <v>149</v>
      </c>
      <c r="MKO28" s="170" t="s">
        <v>150</v>
      </c>
      <c r="MKP28" s="170">
        <v>5</v>
      </c>
      <c r="MKQ28" s="170">
        <v>12.97</v>
      </c>
      <c r="MKR28" s="170" t="e">
        <f>ROUNDDOWN(MKQ28*(#REF!+1),2)</f>
        <v>#REF!</v>
      </c>
      <c r="MKS28" s="170" t="e">
        <f>MKP28*MKR28</f>
        <v>#REF!</v>
      </c>
      <c r="MKT28" s="170" t="s">
        <v>148</v>
      </c>
      <c r="MKU28" s="170">
        <v>12376</v>
      </c>
      <c r="MKV28" s="170" t="s">
        <v>149</v>
      </c>
      <c r="MKW28" s="170" t="s">
        <v>150</v>
      </c>
      <c r="MKX28" s="170">
        <v>5</v>
      </c>
      <c r="MKY28" s="170">
        <v>12.97</v>
      </c>
      <c r="MKZ28" s="170" t="e">
        <f>ROUNDDOWN(MKY28*(#REF!+1),2)</f>
        <v>#REF!</v>
      </c>
      <c r="MLA28" s="170" t="e">
        <f>MKX28*MKZ28</f>
        <v>#REF!</v>
      </c>
      <c r="MLB28" s="170" t="s">
        <v>148</v>
      </c>
      <c r="MLC28" s="170">
        <v>12376</v>
      </c>
      <c r="MLD28" s="170" t="s">
        <v>149</v>
      </c>
      <c r="MLE28" s="170" t="s">
        <v>150</v>
      </c>
      <c r="MLF28" s="170">
        <v>5</v>
      </c>
      <c r="MLG28" s="170">
        <v>12.97</v>
      </c>
      <c r="MLH28" s="170" t="e">
        <f>ROUNDDOWN(MLG28*(#REF!+1),2)</f>
        <v>#REF!</v>
      </c>
      <c r="MLI28" s="170" t="e">
        <f>MLF28*MLH28</f>
        <v>#REF!</v>
      </c>
      <c r="MLJ28" s="170" t="s">
        <v>148</v>
      </c>
      <c r="MLK28" s="170">
        <v>12376</v>
      </c>
      <c r="MLL28" s="170" t="s">
        <v>149</v>
      </c>
      <c r="MLM28" s="170" t="s">
        <v>150</v>
      </c>
      <c r="MLN28" s="170">
        <v>5</v>
      </c>
      <c r="MLO28" s="170">
        <v>12.97</v>
      </c>
      <c r="MLP28" s="170" t="e">
        <f>ROUNDDOWN(MLO28*(#REF!+1),2)</f>
        <v>#REF!</v>
      </c>
      <c r="MLQ28" s="170" t="e">
        <f>MLN28*MLP28</f>
        <v>#REF!</v>
      </c>
      <c r="MLR28" s="170" t="s">
        <v>148</v>
      </c>
      <c r="MLS28" s="170">
        <v>12376</v>
      </c>
      <c r="MLT28" s="170" t="s">
        <v>149</v>
      </c>
      <c r="MLU28" s="170" t="s">
        <v>150</v>
      </c>
      <c r="MLV28" s="170">
        <v>5</v>
      </c>
      <c r="MLW28" s="170">
        <v>12.97</v>
      </c>
      <c r="MLX28" s="170" t="e">
        <f>ROUNDDOWN(MLW28*(#REF!+1),2)</f>
        <v>#REF!</v>
      </c>
      <c r="MLY28" s="170" t="e">
        <f>MLV28*MLX28</f>
        <v>#REF!</v>
      </c>
      <c r="MLZ28" s="170" t="s">
        <v>148</v>
      </c>
      <c r="MMA28" s="170">
        <v>12376</v>
      </c>
      <c r="MMB28" s="170" t="s">
        <v>149</v>
      </c>
      <c r="MMC28" s="170" t="s">
        <v>150</v>
      </c>
      <c r="MMD28" s="170">
        <v>5</v>
      </c>
      <c r="MME28" s="170">
        <v>12.97</v>
      </c>
      <c r="MMF28" s="170" t="e">
        <f>ROUNDDOWN(MME28*(#REF!+1),2)</f>
        <v>#REF!</v>
      </c>
      <c r="MMG28" s="170" t="e">
        <f>MMD28*MMF28</f>
        <v>#REF!</v>
      </c>
      <c r="MMH28" s="170" t="s">
        <v>148</v>
      </c>
      <c r="MMI28" s="170">
        <v>12376</v>
      </c>
      <c r="MMJ28" s="170" t="s">
        <v>149</v>
      </c>
      <c r="MMK28" s="170" t="s">
        <v>150</v>
      </c>
      <c r="MML28" s="170">
        <v>5</v>
      </c>
      <c r="MMM28" s="170">
        <v>12.97</v>
      </c>
      <c r="MMN28" s="170" t="e">
        <f>ROUNDDOWN(MMM28*(#REF!+1),2)</f>
        <v>#REF!</v>
      </c>
      <c r="MMO28" s="170" t="e">
        <f>MML28*MMN28</f>
        <v>#REF!</v>
      </c>
      <c r="MMP28" s="170" t="s">
        <v>148</v>
      </c>
      <c r="MMQ28" s="170">
        <v>12376</v>
      </c>
      <c r="MMR28" s="170" t="s">
        <v>149</v>
      </c>
      <c r="MMS28" s="170" t="s">
        <v>150</v>
      </c>
      <c r="MMT28" s="170">
        <v>5</v>
      </c>
      <c r="MMU28" s="170">
        <v>12.97</v>
      </c>
      <c r="MMV28" s="170" t="e">
        <f>ROUNDDOWN(MMU28*(#REF!+1),2)</f>
        <v>#REF!</v>
      </c>
      <c r="MMW28" s="170" t="e">
        <f>MMT28*MMV28</f>
        <v>#REF!</v>
      </c>
      <c r="MMX28" s="170" t="s">
        <v>148</v>
      </c>
      <c r="MMY28" s="170">
        <v>12376</v>
      </c>
      <c r="MMZ28" s="170" t="s">
        <v>149</v>
      </c>
      <c r="MNA28" s="170" t="s">
        <v>150</v>
      </c>
      <c r="MNB28" s="170">
        <v>5</v>
      </c>
      <c r="MNC28" s="170">
        <v>12.97</v>
      </c>
      <c r="MND28" s="170" t="e">
        <f>ROUNDDOWN(MNC28*(#REF!+1),2)</f>
        <v>#REF!</v>
      </c>
      <c r="MNE28" s="170" t="e">
        <f>MNB28*MND28</f>
        <v>#REF!</v>
      </c>
      <c r="MNF28" s="170" t="s">
        <v>148</v>
      </c>
      <c r="MNG28" s="170">
        <v>12376</v>
      </c>
      <c r="MNH28" s="170" t="s">
        <v>149</v>
      </c>
      <c r="MNI28" s="170" t="s">
        <v>150</v>
      </c>
      <c r="MNJ28" s="170">
        <v>5</v>
      </c>
      <c r="MNK28" s="170">
        <v>12.97</v>
      </c>
      <c r="MNL28" s="170" t="e">
        <f>ROUNDDOWN(MNK28*(#REF!+1),2)</f>
        <v>#REF!</v>
      </c>
      <c r="MNM28" s="170" t="e">
        <f>MNJ28*MNL28</f>
        <v>#REF!</v>
      </c>
      <c r="MNN28" s="170" t="s">
        <v>148</v>
      </c>
      <c r="MNO28" s="170">
        <v>12376</v>
      </c>
      <c r="MNP28" s="170" t="s">
        <v>149</v>
      </c>
      <c r="MNQ28" s="170" t="s">
        <v>150</v>
      </c>
      <c r="MNR28" s="170">
        <v>5</v>
      </c>
      <c r="MNS28" s="170">
        <v>12.97</v>
      </c>
      <c r="MNT28" s="170" t="e">
        <f>ROUNDDOWN(MNS28*(#REF!+1),2)</f>
        <v>#REF!</v>
      </c>
      <c r="MNU28" s="170" t="e">
        <f>MNR28*MNT28</f>
        <v>#REF!</v>
      </c>
      <c r="MNV28" s="170" t="s">
        <v>148</v>
      </c>
      <c r="MNW28" s="170">
        <v>12376</v>
      </c>
      <c r="MNX28" s="170" t="s">
        <v>149</v>
      </c>
      <c r="MNY28" s="170" t="s">
        <v>150</v>
      </c>
      <c r="MNZ28" s="170">
        <v>5</v>
      </c>
      <c r="MOA28" s="170">
        <v>12.97</v>
      </c>
      <c r="MOB28" s="170" t="e">
        <f>ROUNDDOWN(MOA28*(#REF!+1),2)</f>
        <v>#REF!</v>
      </c>
      <c r="MOC28" s="170" t="e">
        <f>MNZ28*MOB28</f>
        <v>#REF!</v>
      </c>
      <c r="MOD28" s="170" t="s">
        <v>148</v>
      </c>
      <c r="MOE28" s="170">
        <v>12376</v>
      </c>
      <c r="MOF28" s="170" t="s">
        <v>149</v>
      </c>
      <c r="MOG28" s="170" t="s">
        <v>150</v>
      </c>
      <c r="MOH28" s="170">
        <v>5</v>
      </c>
      <c r="MOI28" s="170">
        <v>12.97</v>
      </c>
      <c r="MOJ28" s="170" t="e">
        <f>ROUNDDOWN(MOI28*(#REF!+1),2)</f>
        <v>#REF!</v>
      </c>
      <c r="MOK28" s="170" t="e">
        <f>MOH28*MOJ28</f>
        <v>#REF!</v>
      </c>
      <c r="MOL28" s="170" t="s">
        <v>148</v>
      </c>
      <c r="MOM28" s="170">
        <v>12376</v>
      </c>
      <c r="MON28" s="170" t="s">
        <v>149</v>
      </c>
      <c r="MOO28" s="170" t="s">
        <v>150</v>
      </c>
      <c r="MOP28" s="170">
        <v>5</v>
      </c>
      <c r="MOQ28" s="170">
        <v>12.97</v>
      </c>
      <c r="MOR28" s="170" t="e">
        <f>ROUNDDOWN(MOQ28*(#REF!+1),2)</f>
        <v>#REF!</v>
      </c>
      <c r="MOS28" s="170" t="e">
        <f>MOP28*MOR28</f>
        <v>#REF!</v>
      </c>
      <c r="MOT28" s="170" t="s">
        <v>148</v>
      </c>
      <c r="MOU28" s="170">
        <v>12376</v>
      </c>
      <c r="MOV28" s="170" t="s">
        <v>149</v>
      </c>
      <c r="MOW28" s="170" t="s">
        <v>150</v>
      </c>
      <c r="MOX28" s="170">
        <v>5</v>
      </c>
      <c r="MOY28" s="170">
        <v>12.97</v>
      </c>
      <c r="MOZ28" s="170" t="e">
        <f>ROUNDDOWN(MOY28*(#REF!+1),2)</f>
        <v>#REF!</v>
      </c>
      <c r="MPA28" s="170" t="e">
        <f>MOX28*MOZ28</f>
        <v>#REF!</v>
      </c>
      <c r="MPB28" s="170" t="s">
        <v>148</v>
      </c>
      <c r="MPC28" s="170">
        <v>12376</v>
      </c>
      <c r="MPD28" s="170" t="s">
        <v>149</v>
      </c>
      <c r="MPE28" s="170" t="s">
        <v>150</v>
      </c>
      <c r="MPF28" s="170">
        <v>5</v>
      </c>
      <c r="MPG28" s="170">
        <v>12.97</v>
      </c>
      <c r="MPH28" s="170" t="e">
        <f>ROUNDDOWN(MPG28*(#REF!+1),2)</f>
        <v>#REF!</v>
      </c>
      <c r="MPI28" s="170" t="e">
        <f>MPF28*MPH28</f>
        <v>#REF!</v>
      </c>
      <c r="MPJ28" s="170" t="s">
        <v>148</v>
      </c>
      <c r="MPK28" s="170">
        <v>12376</v>
      </c>
      <c r="MPL28" s="170" t="s">
        <v>149</v>
      </c>
      <c r="MPM28" s="170" t="s">
        <v>150</v>
      </c>
      <c r="MPN28" s="170">
        <v>5</v>
      </c>
      <c r="MPO28" s="170">
        <v>12.97</v>
      </c>
      <c r="MPP28" s="170" t="e">
        <f>ROUNDDOWN(MPO28*(#REF!+1),2)</f>
        <v>#REF!</v>
      </c>
      <c r="MPQ28" s="170" t="e">
        <f>MPN28*MPP28</f>
        <v>#REF!</v>
      </c>
      <c r="MPR28" s="170" t="s">
        <v>148</v>
      </c>
      <c r="MPS28" s="170">
        <v>12376</v>
      </c>
      <c r="MPT28" s="170" t="s">
        <v>149</v>
      </c>
      <c r="MPU28" s="170" t="s">
        <v>150</v>
      </c>
      <c r="MPV28" s="170">
        <v>5</v>
      </c>
      <c r="MPW28" s="170">
        <v>12.97</v>
      </c>
      <c r="MPX28" s="170" t="e">
        <f>ROUNDDOWN(MPW28*(#REF!+1),2)</f>
        <v>#REF!</v>
      </c>
      <c r="MPY28" s="170" t="e">
        <f>MPV28*MPX28</f>
        <v>#REF!</v>
      </c>
      <c r="MPZ28" s="170" t="s">
        <v>148</v>
      </c>
      <c r="MQA28" s="170">
        <v>12376</v>
      </c>
      <c r="MQB28" s="170" t="s">
        <v>149</v>
      </c>
      <c r="MQC28" s="170" t="s">
        <v>150</v>
      </c>
      <c r="MQD28" s="170">
        <v>5</v>
      </c>
      <c r="MQE28" s="170">
        <v>12.97</v>
      </c>
      <c r="MQF28" s="170" t="e">
        <f>ROUNDDOWN(MQE28*(#REF!+1),2)</f>
        <v>#REF!</v>
      </c>
      <c r="MQG28" s="170" t="e">
        <f>MQD28*MQF28</f>
        <v>#REF!</v>
      </c>
      <c r="MQH28" s="170" t="s">
        <v>148</v>
      </c>
      <c r="MQI28" s="170">
        <v>12376</v>
      </c>
      <c r="MQJ28" s="170" t="s">
        <v>149</v>
      </c>
      <c r="MQK28" s="170" t="s">
        <v>150</v>
      </c>
      <c r="MQL28" s="170">
        <v>5</v>
      </c>
      <c r="MQM28" s="170">
        <v>12.97</v>
      </c>
      <c r="MQN28" s="170" t="e">
        <f>ROUNDDOWN(MQM28*(#REF!+1),2)</f>
        <v>#REF!</v>
      </c>
      <c r="MQO28" s="170" t="e">
        <f>MQL28*MQN28</f>
        <v>#REF!</v>
      </c>
      <c r="MQP28" s="170" t="s">
        <v>148</v>
      </c>
      <c r="MQQ28" s="170">
        <v>12376</v>
      </c>
      <c r="MQR28" s="170" t="s">
        <v>149</v>
      </c>
      <c r="MQS28" s="170" t="s">
        <v>150</v>
      </c>
      <c r="MQT28" s="170">
        <v>5</v>
      </c>
      <c r="MQU28" s="170">
        <v>12.97</v>
      </c>
      <c r="MQV28" s="170" t="e">
        <f>ROUNDDOWN(MQU28*(#REF!+1),2)</f>
        <v>#REF!</v>
      </c>
      <c r="MQW28" s="170" t="e">
        <f>MQT28*MQV28</f>
        <v>#REF!</v>
      </c>
      <c r="MQX28" s="170" t="s">
        <v>148</v>
      </c>
      <c r="MQY28" s="170">
        <v>12376</v>
      </c>
      <c r="MQZ28" s="170" t="s">
        <v>149</v>
      </c>
      <c r="MRA28" s="170" t="s">
        <v>150</v>
      </c>
      <c r="MRB28" s="170">
        <v>5</v>
      </c>
      <c r="MRC28" s="170">
        <v>12.97</v>
      </c>
      <c r="MRD28" s="170" t="e">
        <f>ROUNDDOWN(MRC28*(#REF!+1),2)</f>
        <v>#REF!</v>
      </c>
      <c r="MRE28" s="170" t="e">
        <f>MRB28*MRD28</f>
        <v>#REF!</v>
      </c>
      <c r="MRF28" s="170" t="s">
        <v>148</v>
      </c>
      <c r="MRG28" s="170">
        <v>12376</v>
      </c>
      <c r="MRH28" s="170" t="s">
        <v>149</v>
      </c>
      <c r="MRI28" s="170" t="s">
        <v>150</v>
      </c>
      <c r="MRJ28" s="170">
        <v>5</v>
      </c>
      <c r="MRK28" s="170">
        <v>12.97</v>
      </c>
      <c r="MRL28" s="170" t="e">
        <f>ROUNDDOWN(MRK28*(#REF!+1),2)</f>
        <v>#REF!</v>
      </c>
      <c r="MRM28" s="170" t="e">
        <f>MRJ28*MRL28</f>
        <v>#REF!</v>
      </c>
      <c r="MRN28" s="170" t="s">
        <v>148</v>
      </c>
      <c r="MRO28" s="170">
        <v>12376</v>
      </c>
      <c r="MRP28" s="170" t="s">
        <v>149</v>
      </c>
      <c r="MRQ28" s="170" t="s">
        <v>150</v>
      </c>
      <c r="MRR28" s="170">
        <v>5</v>
      </c>
      <c r="MRS28" s="170">
        <v>12.97</v>
      </c>
      <c r="MRT28" s="170" t="e">
        <f>ROUNDDOWN(MRS28*(#REF!+1),2)</f>
        <v>#REF!</v>
      </c>
      <c r="MRU28" s="170" t="e">
        <f>MRR28*MRT28</f>
        <v>#REF!</v>
      </c>
      <c r="MRV28" s="170" t="s">
        <v>148</v>
      </c>
      <c r="MRW28" s="170">
        <v>12376</v>
      </c>
      <c r="MRX28" s="170" t="s">
        <v>149</v>
      </c>
      <c r="MRY28" s="170" t="s">
        <v>150</v>
      </c>
      <c r="MRZ28" s="170">
        <v>5</v>
      </c>
      <c r="MSA28" s="170">
        <v>12.97</v>
      </c>
      <c r="MSB28" s="170" t="e">
        <f>ROUNDDOWN(MSA28*(#REF!+1),2)</f>
        <v>#REF!</v>
      </c>
      <c r="MSC28" s="170" t="e">
        <f>MRZ28*MSB28</f>
        <v>#REF!</v>
      </c>
      <c r="MSD28" s="170" t="s">
        <v>148</v>
      </c>
      <c r="MSE28" s="170">
        <v>12376</v>
      </c>
      <c r="MSF28" s="170" t="s">
        <v>149</v>
      </c>
      <c r="MSG28" s="170" t="s">
        <v>150</v>
      </c>
      <c r="MSH28" s="170">
        <v>5</v>
      </c>
      <c r="MSI28" s="170">
        <v>12.97</v>
      </c>
      <c r="MSJ28" s="170" t="e">
        <f>ROUNDDOWN(MSI28*(#REF!+1),2)</f>
        <v>#REF!</v>
      </c>
      <c r="MSK28" s="170" t="e">
        <f>MSH28*MSJ28</f>
        <v>#REF!</v>
      </c>
      <c r="MSL28" s="170" t="s">
        <v>148</v>
      </c>
      <c r="MSM28" s="170">
        <v>12376</v>
      </c>
      <c r="MSN28" s="170" t="s">
        <v>149</v>
      </c>
      <c r="MSO28" s="170" t="s">
        <v>150</v>
      </c>
      <c r="MSP28" s="170">
        <v>5</v>
      </c>
      <c r="MSQ28" s="170">
        <v>12.97</v>
      </c>
      <c r="MSR28" s="170" t="e">
        <f>ROUNDDOWN(MSQ28*(#REF!+1),2)</f>
        <v>#REF!</v>
      </c>
      <c r="MSS28" s="170" t="e">
        <f>MSP28*MSR28</f>
        <v>#REF!</v>
      </c>
      <c r="MST28" s="170" t="s">
        <v>148</v>
      </c>
      <c r="MSU28" s="170">
        <v>12376</v>
      </c>
      <c r="MSV28" s="170" t="s">
        <v>149</v>
      </c>
      <c r="MSW28" s="170" t="s">
        <v>150</v>
      </c>
      <c r="MSX28" s="170">
        <v>5</v>
      </c>
      <c r="MSY28" s="170">
        <v>12.97</v>
      </c>
      <c r="MSZ28" s="170" t="e">
        <f>ROUNDDOWN(MSY28*(#REF!+1),2)</f>
        <v>#REF!</v>
      </c>
      <c r="MTA28" s="170" t="e">
        <f>MSX28*MSZ28</f>
        <v>#REF!</v>
      </c>
      <c r="MTB28" s="170" t="s">
        <v>148</v>
      </c>
      <c r="MTC28" s="170">
        <v>12376</v>
      </c>
      <c r="MTD28" s="170" t="s">
        <v>149</v>
      </c>
      <c r="MTE28" s="170" t="s">
        <v>150</v>
      </c>
      <c r="MTF28" s="170">
        <v>5</v>
      </c>
      <c r="MTG28" s="170">
        <v>12.97</v>
      </c>
      <c r="MTH28" s="170" t="e">
        <f>ROUNDDOWN(MTG28*(#REF!+1),2)</f>
        <v>#REF!</v>
      </c>
      <c r="MTI28" s="170" t="e">
        <f>MTF28*MTH28</f>
        <v>#REF!</v>
      </c>
      <c r="MTJ28" s="170" t="s">
        <v>148</v>
      </c>
      <c r="MTK28" s="170">
        <v>12376</v>
      </c>
      <c r="MTL28" s="170" t="s">
        <v>149</v>
      </c>
      <c r="MTM28" s="170" t="s">
        <v>150</v>
      </c>
      <c r="MTN28" s="170">
        <v>5</v>
      </c>
      <c r="MTO28" s="170">
        <v>12.97</v>
      </c>
      <c r="MTP28" s="170" t="e">
        <f>ROUNDDOWN(MTO28*(#REF!+1),2)</f>
        <v>#REF!</v>
      </c>
      <c r="MTQ28" s="170" t="e">
        <f>MTN28*MTP28</f>
        <v>#REF!</v>
      </c>
      <c r="MTR28" s="170" t="s">
        <v>148</v>
      </c>
      <c r="MTS28" s="170">
        <v>12376</v>
      </c>
      <c r="MTT28" s="170" t="s">
        <v>149</v>
      </c>
      <c r="MTU28" s="170" t="s">
        <v>150</v>
      </c>
      <c r="MTV28" s="170">
        <v>5</v>
      </c>
      <c r="MTW28" s="170">
        <v>12.97</v>
      </c>
      <c r="MTX28" s="170" t="e">
        <f>ROUNDDOWN(MTW28*(#REF!+1),2)</f>
        <v>#REF!</v>
      </c>
      <c r="MTY28" s="170" t="e">
        <f>MTV28*MTX28</f>
        <v>#REF!</v>
      </c>
      <c r="MTZ28" s="170" t="s">
        <v>148</v>
      </c>
      <c r="MUA28" s="170">
        <v>12376</v>
      </c>
      <c r="MUB28" s="170" t="s">
        <v>149</v>
      </c>
      <c r="MUC28" s="170" t="s">
        <v>150</v>
      </c>
      <c r="MUD28" s="170">
        <v>5</v>
      </c>
      <c r="MUE28" s="170">
        <v>12.97</v>
      </c>
      <c r="MUF28" s="170" t="e">
        <f>ROUNDDOWN(MUE28*(#REF!+1),2)</f>
        <v>#REF!</v>
      </c>
      <c r="MUG28" s="170" t="e">
        <f>MUD28*MUF28</f>
        <v>#REF!</v>
      </c>
      <c r="MUH28" s="170" t="s">
        <v>148</v>
      </c>
      <c r="MUI28" s="170">
        <v>12376</v>
      </c>
      <c r="MUJ28" s="170" t="s">
        <v>149</v>
      </c>
      <c r="MUK28" s="170" t="s">
        <v>150</v>
      </c>
      <c r="MUL28" s="170">
        <v>5</v>
      </c>
      <c r="MUM28" s="170">
        <v>12.97</v>
      </c>
      <c r="MUN28" s="170" t="e">
        <f>ROUNDDOWN(MUM28*(#REF!+1),2)</f>
        <v>#REF!</v>
      </c>
      <c r="MUO28" s="170" t="e">
        <f>MUL28*MUN28</f>
        <v>#REF!</v>
      </c>
      <c r="MUP28" s="170" t="s">
        <v>148</v>
      </c>
      <c r="MUQ28" s="170">
        <v>12376</v>
      </c>
      <c r="MUR28" s="170" t="s">
        <v>149</v>
      </c>
      <c r="MUS28" s="170" t="s">
        <v>150</v>
      </c>
      <c r="MUT28" s="170">
        <v>5</v>
      </c>
      <c r="MUU28" s="170">
        <v>12.97</v>
      </c>
      <c r="MUV28" s="170" t="e">
        <f>ROUNDDOWN(MUU28*(#REF!+1),2)</f>
        <v>#REF!</v>
      </c>
      <c r="MUW28" s="170" t="e">
        <f>MUT28*MUV28</f>
        <v>#REF!</v>
      </c>
      <c r="MUX28" s="170" t="s">
        <v>148</v>
      </c>
      <c r="MUY28" s="170">
        <v>12376</v>
      </c>
      <c r="MUZ28" s="170" t="s">
        <v>149</v>
      </c>
      <c r="MVA28" s="170" t="s">
        <v>150</v>
      </c>
      <c r="MVB28" s="170">
        <v>5</v>
      </c>
      <c r="MVC28" s="170">
        <v>12.97</v>
      </c>
      <c r="MVD28" s="170" t="e">
        <f>ROUNDDOWN(MVC28*(#REF!+1),2)</f>
        <v>#REF!</v>
      </c>
      <c r="MVE28" s="170" t="e">
        <f>MVB28*MVD28</f>
        <v>#REF!</v>
      </c>
      <c r="MVF28" s="170" t="s">
        <v>148</v>
      </c>
      <c r="MVG28" s="170">
        <v>12376</v>
      </c>
      <c r="MVH28" s="170" t="s">
        <v>149</v>
      </c>
      <c r="MVI28" s="170" t="s">
        <v>150</v>
      </c>
      <c r="MVJ28" s="170">
        <v>5</v>
      </c>
      <c r="MVK28" s="170">
        <v>12.97</v>
      </c>
      <c r="MVL28" s="170" t="e">
        <f>ROUNDDOWN(MVK28*(#REF!+1),2)</f>
        <v>#REF!</v>
      </c>
      <c r="MVM28" s="170" t="e">
        <f>MVJ28*MVL28</f>
        <v>#REF!</v>
      </c>
      <c r="MVN28" s="170" t="s">
        <v>148</v>
      </c>
      <c r="MVO28" s="170">
        <v>12376</v>
      </c>
      <c r="MVP28" s="170" t="s">
        <v>149</v>
      </c>
      <c r="MVQ28" s="170" t="s">
        <v>150</v>
      </c>
      <c r="MVR28" s="170">
        <v>5</v>
      </c>
      <c r="MVS28" s="170">
        <v>12.97</v>
      </c>
      <c r="MVT28" s="170" t="e">
        <f>ROUNDDOWN(MVS28*(#REF!+1),2)</f>
        <v>#REF!</v>
      </c>
      <c r="MVU28" s="170" t="e">
        <f>MVR28*MVT28</f>
        <v>#REF!</v>
      </c>
      <c r="MVV28" s="170" t="s">
        <v>148</v>
      </c>
      <c r="MVW28" s="170">
        <v>12376</v>
      </c>
      <c r="MVX28" s="170" t="s">
        <v>149</v>
      </c>
      <c r="MVY28" s="170" t="s">
        <v>150</v>
      </c>
      <c r="MVZ28" s="170">
        <v>5</v>
      </c>
      <c r="MWA28" s="170">
        <v>12.97</v>
      </c>
      <c r="MWB28" s="170" t="e">
        <f>ROUNDDOWN(MWA28*(#REF!+1),2)</f>
        <v>#REF!</v>
      </c>
      <c r="MWC28" s="170" t="e">
        <f>MVZ28*MWB28</f>
        <v>#REF!</v>
      </c>
      <c r="MWD28" s="170" t="s">
        <v>148</v>
      </c>
      <c r="MWE28" s="170">
        <v>12376</v>
      </c>
      <c r="MWF28" s="170" t="s">
        <v>149</v>
      </c>
      <c r="MWG28" s="170" t="s">
        <v>150</v>
      </c>
      <c r="MWH28" s="170">
        <v>5</v>
      </c>
      <c r="MWI28" s="170">
        <v>12.97</v>
      </c>
      <c r="MWJ28" s="170" t="e">
        <f>ROUNDDOWN(MWI28*(#REF!+1),2)</f>
        <v>#REF!</v>
      </c>
      <c r="MWK28" s="170" t="e">
        <f>MWH28*MWJ28</f>
        <v>#REF!</v>
      </c>
      <c r="MWL28" s="170" t="s">
        <v>148</v>
      </c>
      <c r="MWM28" s="170">
        <v>12376</v>
      </c>
      <c r="MWN28" s="170" t="s">
        <v>149</v>
      </c>
      <c r="MWO28" s="170" t="s">
        <v>150</v>
      </c>
      <c r="MWP28" s="170">
        <v>5</v>
      </c>
      <c r="MWQ28" s="170">
        <v>12.97</v>
      </c>
      <c r="MWR28" s="170" t="e">
        <f>ROUNDDOWN(MWQ28*(#REF!+1),2)</f>
        <v>#REF!</v>
      </c>
      <c r="MWS28" s="170" t="e">
        <f>MWP28*MWR28</f>
        <v>#REF!</v>
      </c>
      <c r="MWT28" s="170" t="s">
        <v>148</v>
      </c>
      <c r="MWU28" s="170">
        <v>12376</v>
      </c>
      <c r="MWV28" s="170" t="s">
        <v>149</v>
      </c>
      <c r="MWW28" s="170" t="s">
        <v>150</v>
      </c>
      <c r="MWX28" s="170">
        <v>5</v>
      </c>
      <c r="MWY28" s="170">
        <v>12.97</v>
      </c>
      <c r="MWZ28" s="170" t="e">
        <f>ROUNDDOWN(MWY28*(#REF!+1),2)</f>
        <v>#REF!</v>
      </c>
      <c r="MXA28" s="170" t="e">
        <f>MWX28*MWZ28</f>
        <v>#REF!</v>
      </c>
      <c r="MXB28" s="170" t="s">
        <v>148</v>
      </c>
      <c r="MXC28" s="170">
        <v>12376</v>
      </c>
      <c r="MXD28" s="170" t="s">
        <v>149</v>
      </c>
      <c r="MXE28" s="170" t="s">
        <v>150</v>
      </c>
      <c r="MXF28" s="170">
        <v>5</v>
      </c>
      <c r="MXG28" s="170">
        <v>12.97</v>
      </c>
      <c r="MXH28" s="170" t="e">
        <f>ROUNDDOWN(MXG28*(#REF!+1),2)</f>
        <v>#REF!</v>
      </c>
      <c r="MXI28" s="170" t="e">
        <f>MXF28*MXH28</f>
        <v>#REF!</v>
      </c>
      <c r="MXJ28" s="170" t="s">
        <v>148</v>
      </c>
      <c r="MXK28" s="170">
        <v>12376</v>
      </c>
      <c r="MXL28" s="170" t="s">
        <v>149</v>
      </c>
      <c r="MXM28" s="170" t="s">
        <v>150</v>
      </c>
      <c r="MXN28" s="170">
        <v>5</v>
      </c>
      <c r="MXO28" s="170">
        <v>12.97</v>
      </c>
      <c r="MXP28" s="170" t="e">
        <f>ROUNDDOWN(MXO28*(#REF!+1),2)</f>
        <v>#REF!</v>
      </c>
      <c r="MXQ28" s="170" t="e">
        <f>MXN28*MXP28</f>
        <v>#REF!</v>
      </c>
      <c r="MXR28" s="170" t="s">
        <v>148</v>
      </c>
      <c r="MXS28" s="170">
        <v>12376</v>
      </c>
      <c r="MXT28" s="170" t="s">
        <v>149</v>
      </c>
      <c r="MXU28" s="170" t="s">
        <v>150</v>
      </c>
      <c r="MXV28" s="170">
        <v>5</v>
      </c>
      <c r="MXW28" s="170">
        <v>12.97</v>
      </c>
      <c r="MXX28" s="170" t="e">
        <f>ROUNDDOWN(MXW28*(#REF!+1),2)</f>
        <v>#REF!</v>
      </c>
      <c r="MXY28" s="170" t="e">
        <f>MXV28*MXX28</f>
        <v>#REF!</v>
      </c>
      <c r="MXZ28" s="170" t="s">
        <v>148</v>
      </c>
      <c r="MYA28" s="170">
        <v>12376</v>
      </c>
      <c r="MYB28" s="170" t="s">
        <v>149</v>
      </c>
      <c r="MYC28" s="170" t="s">
        <v>150</v>
      </c>
      <c r="MYD28" s="170">
        <v>5</v>
      </c>
      <c r="MYE28" s="170">
        <v>12.97</v>
      </c>
      <c r="MYF28" s="170" t="e">
        <f>ROUNDDOWN(MYE28*(#REF!+1),2)</f>
        <v>#REF!</v>
      </c>
      <c r="MYG28" s="170" t="e">
        <f>MYD28*MYF28</f>
        <v>#REF!</v>
      </c>
      <c r="MYH28" s="170" t="s">
        <v>148</v>
      </c>
      <c r="MYI28" s="170">
        <v>12376</v>
      </c>
      <c r="MYJ28" s="170" t="s">
        <v>149</v>
      </c>
      <c r="MYK28" s="170" t="s">
        <v>150</v>
      </c>
      <c r="MYL28" s="170">
        <v>5</v>
      </c>
      <c r="MYM28" s="170">
        <v>12.97</v>
      </c>
      <c r="MYN28" s="170" t="e">
        <f>ROUNDDOWN(MYM28*(#REF!+1),2)</f>
        <v>#REF!</v>
      </c>
      <c r="MYO28" s="170" t="e">
        <f>MYL28*MYN28</f>
        <v>#REF!</v>
      </c>
      <c r="MYP28" s="170" t="s">
        <v>148</v>
      </c>
      <c r="MYQ28" s="170">
        <v>12376</v>
      </c>
      <c r="MYR28" s="170" t="s">
        <v>149</v>
      </c>
      <c r="MYS28" s="170" t="s">
        <v>150</v>
      </c>
      <c r="MYT28" s="170">
        <v>5</v>
      </c>
      <c r="MYU28" s="170">
        <v>12.97</v>
      </c>
      <c r="MYV28" s="170" t="e">
        <f>ROUNDDOWN(MYU28*(#REF!+1),2)</f>
        <v>#REF!</v>
      </c>
      <c r="MYW28" s="170" t="e">
        <f>MYT28*MYV28</f>
        <v>#REF!</v>
      </c>
      <c r="MYX28" s="170" t="s">
        <v>148</v>
      </c>
      <c r="MYY28" s="170">
        <v>12376</v>
      </c>
      <c r="MYZ28" s="170" t="s">
        <v>149</v>
      </c>
      <c r="MZA28" s="170" t="s">
        <v>150</v>
      </c>
      <c r="MZB28" s="170">
        <v>5</v>
      </c>
      <c r="MZC28" s="170">
        <v>12.97</v>
      </c>
      <c r="MZD28" s="170" t="e">
        <f>ROUNDDOWN(MZC28*(#REF!+1),2)</f>
        <v>#REF!</v>
      </c>
      <c r="MZE28" s="170" t="e">
        <f>MZB28*MZD28</f>
        <v>#REF!</v>
      </c>
      <c r="MZF28" s="170" t="s">
        <v>148</v>
      </c>
      <c r="MZG28" s="170">
        <v>12376</v>
      </c>
      <c r="MZH28" s="170" t="s">
        <v>149</v>
      </c>
      <c r="MZI28" s="170" t="s">
        <v>150</v>
      </c>
      <c r="MZJ28" s="170">
        <v>5</v>
      </c>
      <c r="MZK28" s="170">
        <v>12.97</v>
      </c>
      <c r="MZL28" s="170" t="e">
        <f>ROUNDDOWN(MZK28*(#REF!+1),2)</f>
        <v>#REF!</v>
      </c>
      <c r="MZM28" s="170" t="e">
        <f>MZJ28*MZL28</f>
        <v>#REF!</v>
      </c>
      <c r="MZN28" s="170" t="s">
        <v>148</v>
      </c>
      <c r="MZO28" s="170">
        <v>12376</v>
      </c>
      <c r="MZP28" s="170" t="s">
        <v>149</v>
      </c>
      <c r="MZQ28" s="170" t="s">
        <v>150</v>
      </c>
      <c r="MZR28" s="170">
        <v>5</v>
      </c>
      <c r="MZS28" s="170">
        <v>12.97</v>
      </c>
      <c r="MZT28" s="170" t="e">
        <f>ROUNDDOWN(MZS28*(#REF!+1),2)</f>
        <v>#REF!</v>
      </c>
      <c r="MZU28" s="170" t="e">
        <f>MZR28*MZT28</f>
        <v>#REF!</v>
      </c>
      <c r="MZV28" s="170" t="s">
        <v>148</v>
      </c>
      <c r="MZW28" s="170">
        <v>12376</v>
      </c>
      <c r="MZX28" s="170" t="s">
        <v>149</v>
      </c>
      <c r="MZY28" s="170" t="s">
        <v>150</v>
      </c>
      <c r="MZZ28" s="170">
        <v>5</v>
      </c>
      <c r="NAA28" s="170">
        <v>12.97</v>
      </c>
      <c r="NAB28" s="170" t="e">
        <f>ROUNDDOWN(NAA28*(#REF!+1),2)</f>
        <v>#REF!</v>
      </c>
      <c r="NAC28" s="170" t="e">
        <f>MZZ28*NAB28</f>
        <v>#REF!</v>
      </c>
      <c r="NAD28" s="170" t="s">
        <v>148</v>
      </c>
      <c r="NAE28" s="170">
        <v>12376</v>
      </c>
      <c r="NAF28" s="170" t="s">
        <v>149</v>
      </c>
      <c r="NAG28" s="170" t="s">
        <v>150</v>
      </c>
      <c r="NAH28" s="170">
        <v>5</v>
      </c>
      <c r="NAI28" s="170">
        <v>12.97</v>
      </c>
      <c r="NAJ28" s="170" t="e">
        <f>ROUNDDOWN(NAI28*(#REF!+1),2)</f>
        <v>#REF!</v>
      </c>
      <c r="NAK28" s="170" t="e">
        <f>NAH28*NAJ28</f>
        <v>#REF!</v>
      </c>
      <c r="NAL28" s="170" t="s">
        <v>148</v>
      </c>
      <c r="NAM28" s="170">
        <v>12376</v>
      </c>
      <c r="NAN28" s="170" t="s">
        <v>149</v>
      </c>
      <c r="NAO28" s="170" t="s">
        <v>150</v>
      </c>
      <c r="NAP28" s="170">
        <v>5</v>
      </c>
      <c r="NAQ28" s="170">
        <v>12.97</v>
      </c>
      <c r="NAR28" s="170" t="e">
        <f>ROUNDDOWN(NAQ28*(#REF!+1),2)</f>
        <v>#REF!</v>
      </c>
      <c r="NAS28" s="170" t="e">
        <f>NAP28*NAR28</f>
        <v>#REF!</v>
      </c>
      <c r="NAT28" s="170" t="s">
        <v>148</v>
      </c>
      <c r="NAU28" s="170">
        <v>12376</v>
      </c>
      <c r="NAV28" s="170" t="s">
        <v>149</v>
      </c>
      <c r="NAW28" s="170" t="s">
        <v>150</v>
      </c>
      <c r="NAX28" s="170">
        <v>5</v>
      </c>
      <c r="NAY28" s="170">
        <v>12.97</v>
      </c>
      <c r="NAZ28" s="170" t="e">
        <f>ROUNDDOWN(NAY28*(#REF!+1),2)</f>
        <v>#REF!</v>
      </c>
      <c r="NBA28" s="170" t="e">
        <f>NAX28*NAZ28</f>
        <v>#REF!</v>
      </c>
      <c r="NBB28" s="170" t="s">
        <v>148</v>
      </c>
      <c r="NBC28" s="170">
        <v>12376</v>
      </c>
      <c r="NBD28" s="170" t="s">
        <v>149</v>
      </c>
      <c r="NBE28" s="170" t="s">
        <v>150</v>
      </c>
      <c r="NBF28" s="170">
        <v>5</v>
      </c>
      <c r="NBG28" s="170">
        <v>12.97</v>
      </c>
      <c r="NBH28" s="170" t="e">
        <f>ROUNDDOWN(NBG28*(#REF!+1),2)</f>
        <v>#REF!</v>
      </c>
      <c r="NBI28" s="170" t="e">
        <f>NBF28*NBH28</f>
        <v>#REF!</v>
      </c>
      <c r="NBJ28" s="170" t="s">
        <v>148</v>
      </c>
      <c r="NBK28" s="170">
        <v>12376</v>
      </c>
      <c r="NBL28" s="170" t="s">
        <v>149</v>
      </c>
      <c r="NBM28" s="170" t="s">
        <v>150</v>
      </c>
      <c r="NBN28" s="170">
        <v>5</v>
      </c>
      <c r="NBO28" s="170">
        <v>12.97</v>
      </c>
      <c r="NBP28" s="170" t="e">
        <f>ROUNDDOWN(NBO28*(#REF!+1),2)</f>
        <v>#REF!</v>
      </c>
      <c r="NBQ28" s="170" t="e">
        <f>NBN28*NBP28</f>
        <v>#REF!</v>
      </c>
      <c r="NBR28" s="170" t="s">
        <v>148</v>
      </c>
      <c r="NBS28" s="170">
        <v>12376</v>
      </c>
      <c r="NBT28" s="170" t="s">
        <v>149</v>
      </c>
      <c r="NBU28" s="170" t="s">
        <v>150</v>
      </c>
      <c r="NBV28" s="170">
        <v>5</v>
      </c>
      <c r="NBW28" s="170">
        <v>12.97</v>
      </c>
      <c r="NBX28" s="170" t="e">
        <f>ROUNDDOWN(NBW28*(#REF!+1),2)</f>
        <v>#REF!</v>
      </c>
      <c r="NBY28" s="170" t="e">
        <f>NBV28*NBX28</f>
        <v>#REF!</v>
      </c>
      <c r="NBZ28" s="170" t="s">
        <v>148</v>
      </c>
      <c r="NCA28" s="170">
        <v>12376</v>
      </c>
      <c r="NCB28" s="170" t="s">
        <v>149</v>
      </c>
      <c r="NCC28" s="170" t="s">
        <v>150</v>
      </c>
      <c r="NCD28" s="170">
        <v>5</v>
      </c>
      <c r="NCE28" s="170">
        <v>12.97</v>
      </c>
      <c r="NCF28" s="170" t="e">
        <f>ROUNDDOWN(NCE28*(#REF!+1),2)</f>
        <v>#REF!</v>
      </c>
      <c r="NCG28" s="170" t="e">
        <f>NCD28*NCF28</f>
        <v>#REF!</v>
      </c>
      <c r="NCH28" s="170" t="s">
        <v>148</v>
      </c>
      <c r="NCI28" s="170">
        <v>12376</v>
      </c>
      <c r="NCJ28" s="170" t="s">
        <v>149</v>
      </c>
      <c r="NCK28" s="170" t="s">
        <v>150</v>
      </c>
      <c r="NCL28" s="170">
        <v>5</v>
      </c>
      <c r="NCM28" s="170">
        <v>12.97</v>
      </c>
      <c r="NCN28" s="170" t="e">
        <f>ROUNDDOWN(NCM28*(#REF!+1),2)</f>
        <v>#REF!</v>
      </c>
      <c r="NCO28" s="170" t="e">
        <f>NCL28*NCN28</f>
        <v>#REF!</v>
      </c>
      <c r="NCP28" s="170" t="s">
        <v>148</v>
      </c>
      <c r="NCQ28" s="170">
        <v>12376</v>
      </c>
      <c r="NCR28" s="170" t="s">
        <v>149</v>
      </c>
      <c r="NCS28" s="170" t="s">
        <v>150</v>
      </c>
      <c r="NCT28" s="170">
        <v>5</v>
      </c>
      <c r="NCU28" s="170">
        <v>12.97</v>
      </c>
      <c r="NCV28" s="170" t="e">
        <f>ROUNDDOWN(NCU28*(#REF!+1),2)</f>
        <v>#REF!</v>
      </c>
      <c r="NCW28" s="170" t="e">
        <f>NCT28*NCV28</f>
        <v>#REF!</v>
      </c>
      <c r="NCX28" s="170" t="s">
        <v>148</v>
      </c>
      <c r="NCY28" s="170">
        <v>12376</v>
      </c>
      <c r="NCZ28" s="170" t="s">
        <v>149</v>
      </c>
      <c r="NDA28" s="170" t="s">
        <v>150</v>
      </c>
      <c r="NDB28" s="170">
        <v>5</v>
      </c>
      <c r="NDC28" s="170">
        <v>12.97</v>
      </c>
      <c r="NDD28" s="170" t="e">
        <f>ROUNDDOWN(NDC28*(#REF!+1),2)</f>
        <v>#REF!</v>
      </c>
      <c r="NDE28" s="170" t="e">
        <f>NDB28*NDD28</f>
        <v>#REF!</v>
      </c>
      <c r="NDF28" s="170" t="s">
        <v>148</v>
      </c>
      <c r="NDG28" s="170">
        <v>12376</v>
      </c>
      <c r="NDH28" s="170" t="s">
        <v>149</v>
      </c>
      <c r="NDI28" s="170" t="s">
        <v>150</v>
      </c>
      <c r="NDJ28" s="170">
        <v>5</v>
      </c>
      <c r="NDK28" s="170">
        <v>12.97</v>
      </c>
      <c r="NDL28" s="170" t="e">
        <f>ROUNDDOWN(NDK28*(#REF!+1),2)</f>
        <v>#REF!</v>
      </c>
      <c r="NDM28" s="170" t="e">
        <f>NDJ28*NDL28</f>
        <v>#REF!</v>
      </c>
      <c r="NDN28" s="170" t="s">
        <v>148</v>
      </c>
      <c r="NDO28" s="170">
        <v>12376</v>
      </c>
      <c r="NDP28" s="170" t="s">
        <v>149</v>
      </c>
      <c r="NDQ28" s="170" t="s">
        <v>150</v>
      </c>
      <c r="NDR28" s="170">
        <v>5</v>
      </c>
      <c r="NDS28" s="170">
        <v>12.97</v>
      </c>
      <c r="NDT28" s="170" t="e">
        <f>ROUNDDOWN(NDS28*(#REF!+1),2)</f>
        <v>#REF!</v>
      </c>
      <c r="NDU28" s="170" t="e">
        <f>NDR28*NDT28</f>
        <v>#REF!</v>
      </c>
      <c r="NDV28" s="170" t="s">
        <v>148</v>
      </c>
      <c r="NDW28" s="170">
        <v>12376</v>
      </c>
      <c r="NDX28" s="170" t="s">
        <v>149</v>
      </c>
      <c r="NDY28" s="170" t="s">
        <v>150</v>
      </c>
      <c r="NDZ28" s="170">
        <v>5</v>
      </c>
      <c r="NEA28" s="170">
        <v>12.97</v>
      </c>
      <c r="NEB28" s="170" t="e">
        <f>ROUNDDOWN(NEA28*(#REF!+1),2)</f>
        <v>#REF!</v>
      </c>
      <c r="NEC28" s="170" t="e">
        <f>NDZ28*NEB28</f>
        <v>#REF!</v>
      </c>
      <c r="NED28" s="170" t="s">
        <v>148</v>
      </c>
      <c r="NEE28" s="170">
        <v>12376</v>
      </c>
      <c r="NEF28" s="170" t="s">
        <v>149</v>
      </c>
      <c r="NEG28" s="170" t="s">
        <v>150</v>
      </c>
      <c r="NEH28" s="170">
        <v>5</v>
      </c>
      <c r="NEI28" s="170">
        <v>12.97</v>
      </c>
      <c r="NEJ28" s="170" t="e">
        <f>ROUNDDOWN(NEI28*(#REF!+1),2)</f>
        <v>#REF!</v>
      </c>
      <c r="NEK28" s="170" t="e">
        <f>NEH28*NEJ28</f>
        <v>#REF!</v>
      </c>
      <c r="NEL28" s="170" t="s">
        <v>148</v>
      </c>
      <c r="NEM28" s="170">
        <v>12376</v>
      </c>
      <c r="NEN28" s="170" t="s">
        <v>149</v>
      </c>
      <c r="NEO28" s="170" t="s">
        <v>150</v>
      </c>
      <c r="NEP28" s="170">
        <v>5</v>
      </c>
      <c r="NEQ28" s="170">
        <v>12.97</v>
      </c>
      <c r="NER28" s="170" t="e">
        <f>ROUNDDOWN(NEQ28*(#REF!+1),2)</f>
        <v>#REF!</v>
      </c>
      <c r="NES28" s="170" t="e">
        <f>NEP28*NER28</f>
        <v>#REF!</v>
      </c>
      <c r="NET28" s="170" t="s">
        <v>148</v>
      </c>
      <c r="NEU28" s="170">
        <v>12376</v>
      </c>
      <c r="NEV28" s="170" t="s">
        <v>149</v>
      </c>
      <c r="NEW28" s="170" t="s">
        <v>150</v>
      </c>
      <c r="NEX28" s="170">
        <v>5</v>
      </c>
      <c r="NEY28" s="170">
        <v>12.97</v>
      </c>
      <c r="NEZ28" s="170" t="e">
        <f>ROUNDDOWN(NEY28*(#REF!+1),2)</f>
        <v>#REF!</v>
      </c>
      <c r="NFA28" s="170" t="e">
        <f>NEX28*NEZ28</f>
        <v>#REF!</v>
      </c>
      <c r="NFB28" s="170" t="s">
        <v>148</v>
      </c>
      <c r="NFC28" s="170">
        <v>12376</v>
      </c>
      <c r="NFD28" s="170" t="s">
        <v>149</v>
      </c>
      <c r="NFE28" s="170" t="s">
        <v>150</v>
      </c>
      <c r="NFF28" s="170">
        <v>5</v>
      </c>
      <c r="NFG28" s="170">
        <v>12.97</v>
      </c>
      <c r="NFH28" s="170" t="e">
        <f>ROUNDDOWN(NFG28*(#REF!+1),2)</f>
        <v>#REF!</v>
      </c>
      <c r="NFI28" s="170" t="e">
        <f>NFF28*NFH28</f>
        <v>#REF!</v>
      </c>
      <c r="NFJ28" s="170" t="s">
        <v>148</v>
      </c>
      <c r="NFK28" s="170">
        <v>12376</v>
      </c>
      <c r="NFL28" s="170" t="s">
        <v>149</v>
      </c>
      <c r="NFM28" s="170" t="s">
        <v>150</v>
      </c>
      <c r="NFN28" s="170">
        <v>5</v>
      </c>
      <c r="NFO28" s="170">
        <v>12.97</v>
      </c>
      <c r="NFP28" s="170" t="e">
        <f>ROUNDDOWN(NFO28*(#REF!+1),2)</f>
        <v>#REF!</v>
      </c>
      <c r="NFQ28" s="170" t="e">
        <f>NFN28*NFP28</f>
        <v>#REF!</v>
      </c>
      <c r="NFR28" s="170" t="s">
        <v>148</v>
      </c>
      <c r="NFS28" s="170">
        <v>12376</v>
      </c>
      <c r="NFT28" s="170" t="s">
        <v>149</v>
      </c>
      <c r="NFU28" s="170" t="s">
        <v>150</v>
      </c>
      <c r="NFV28" s="170">
        <v>5</v>
      </c>
      <c r="NFW28" s="170">
        <v>12.97</v>
      </c>
      <c r="NFX28" s="170" t="e">
        <f>ROUNDDOWN(NFW28*(#REF!+1),2)</f>
        <v>#REF!</v>
      </c>
      <c r="NFY28" s="170" t="e">
        <f>NFV28*NFX28</f>
        <v>#REF!</v>
      </c>
      <c r="NFZ28" s="170" t="s">
        <v>148</v>
      </c>
      <c r="NGA28" s="170">
        <v>12376</v>
      </c>
      <c r="NGB28" s="170" t="s">
        <v>149</v>
      </c>
      <c r="NGC28" s="170" t="s">
        <v>150</v>
      </c>
      <c r="NGD28" s="170">
        <v>5</v>
      </c>
      <c r="NGE28" s="170">
        <v>12.97</v>
      </c>
      <c r="NGF28" s="170" t="e">
        <f>ROUNDDOWN(NGE28*(#REF!+1),2)</f>
        <v>#REF!</v>
      </c>
      <c r="NGG28" s="170" t="e">
        <f>NGD28*NGF28</f>
        <v>#REF!</v>
      </c>
      <c r="NGH28" s="170" t="s">
        <v>148</v>
      </c>
      <c r="NGI28" s="170">
        <v>12376</v>
      </c>
      <c r="NGJ28" s="170" t="s">
        <v>149</v>
      </c>
      <c r="NGK28" s="170" t="s">
        <v>150</v>
      </c>
      <c r="NGL28" s="170">
        <v>5</v>
      </c>
      <c r="NGM28" s="170">
        <v>12.97</v>
      </c>
      <c r="NGN28" s="170" t="e">
        <f>ROUNDDOWN(NGM28*(#REF!+1),2)</f>
        <v>#REF!</v>
      </c>
      <c r="NGO28" s="170" t="e">
        <f>NGL28*NGN28</f>
        <v>#REF!</v>
      </c>
      <c r="NGP28" s="170" t="s">
        <v>148</v>
      </c>
      <c r="NGQ28" s="170">
        <v>12376</v>
      </c>
      <c r="NGR28" s="170" t="s">
        <v>149</v>
      </c>
      <c r="NGS28" s="170" t="s">
        <v>150</v>
      </c>
      <c r="NGT28" s="170">
        <v>5</v>
      </c>
      <c r="NGU28" s="170">
        <v>12.97</v>
      </c>
      <c r="NGV28" s="170" t="e">
        <f>ROUNDDOWN(NGU28*(#REF!+1),2)</f>
        <v>#REF!</v>
      </c>
      <c r="NGW28" s="170" t="e">
        <f>NGT28*NGV28</f>
        <v>#REF!</v>
      </c>
      <c r="NGX28" s="170" t="s">
        <v>148</v>
      </c>
      <c r="NGY28" s="170">
        <v>12376</v>
      </c>
      <c r="NGZ28" s="170" t="s">
        <v>149</v>
      </c>
      <c r="NHA28" s="170" t="s">
        <v>150</v>
      </c>
      <c r="NHB28" s="170">
        <v>5</v>
      </c>
      <c r="NHC28" s="170">
        <v>12.97</v>
      </c>
      <c r="NHD28" s="170" t="e">
        <f>ROUNDDOWN(NHC28*(#REF!+1),2)</f>
        <v>#REF!</v>
      </c>
      <c r="NHE28" s="170" t="e">
        <f>NHB28*NHD28</f>
        <v>#REF!</v>
      </c>
      <c r="NHF28" s="170" t="s">
        <v>148</v>
      </c>
      <c r="NHG28" s="170">
        <v>12376</v>
      </c>
      <c r="NHH28" s="170" t="s">
        <v>149</v>
      </c>
      <c r="NHI28" s="170" t="s">
        <v>150</v>
      </c>
      <c r="NHJ28" s="170">
        <v>5</v>
      </c>
      <c r="NHK28" s="170">
        <v>12.97</v>
      </c>
      <c r="NHL28" s="170" t="e">
        <f>ROUNDDOWN(NHK28*(#REF!+1),2)</f>
        <v>#REF!</v>
      </c>
      <c r="NHM28" s="170" t="e">
        <f>NHJ28*NHL28</f>
        <v>#REF!</v>
      </c>
      <c r="NHN28" s="170" t="s">
        <v>148</v>
      </c>
      <c r="NHO28" s="170">
        <v>12376</v>
      </c>
      <c r="NHP28" s="170" t="s">
        <v>149</v>
      </c>
      <c r="NHQ28" s="170" t="s">
        <v>150</v>
      </c>
      <c r="NHR28" s="170">
        <v>5</v>
      </c>
      <c r="NHS28" s="170">
        <v>12.97</v>
      </c>
      <c r="NHT28" s="170" t="e">
        <f>ROUNDDOWN(NHS28*(#REF!+1),2)</f>
        <v>#REF!</v>
      </c>
      <c r="NHU28" s="170" t="e">
        <f>NHR28*NHT28</f>
        <v>#REF!</v>
      </c>
      <c r="NHV28" s="170" t="s">
        <v>148</v>
      </c>
      <c r="NHW28" s="170">
        <v>12376</v>
      </c>
      <c r="NHX28" s="170" t="s">
        <v>149</v>
      </c>
      <c r="NHY28" s="170" t="s">
        <v>150</v>
      </c>
      <c r="NHZ28" s="170">
        <v>5</v>
      </c>
      <c r="NIA28" s="170">
        <v>12.97</v>
      </c>
      <c r="NIB28" s="170" t="e">
        <f>ROUNDDOWN(NIA28*(#REF!+1),2)</f>
        <v>#REF!</v>
      </c>
      <c r="NIC28" s="170" t="e">
        <f>NHZ28*NIB28</f>
        <v>#REF!</v>
      </c>
      <c r="NID28" s="170" t="s">
        <v>148</v>
      </c>
      <c r="NIE28" s="170">
        <v>12376</v>
      </c>
      <c r="NIF28" s="170" t="s">
        <v>149</v>
      </c>
      <c r="NIG28" s="170" t="s">
        <v>150</v>
      </c>
      <c r="NIH28" s="170">
        <v>5</v>
      </c>
      <c r="NII28" s="170">
        <v>12.97</v>
      </c>
      <c r="NIJ28" s="170" t="e">
        <f>ROUNDDOWN(NII28*(#REF!+1),2)</f>
        <v>#REF!</v>
      </c>
      <c r="NIK28" s="170" t="e">
        <f>NIH28*NIJ28</f>
        <v>#REF!</v>
      </c>
      <c r="NIL28" s="170" t="s">
        <v>148</v>
      </c>
      <c r="NIM28" s="170">
        <v>12376</v>
      </c>
      <c r="NIN28" s="170" t="s">
        <v>149</v>
      </c>
      <c r="NIO28" s="170" t="s">
        <v>150</v>
      </c>
      <c r="NIP28" s="170">
        <v>5</v>
      </c>
      <c r="NIQ28" s="170">
        <v>12.97</v>
      </c>
      <c r="NIR28" s="170" t="e">
        <f>ROUNDDOWN(NIQ28*(#REF!+1),2)</f>
        <v>#REF!</v>
      </c>
      <c r="NIS28" s="170" t="e">
        <f>NIP28*NIR28</f>
        <v>#REF!</v>
      </c>
      <c r="NIT28" s="170" t="s">
        <v>148</v>
      </c>
      <c r="NIU28" s="170">
        <v>12376</v>
      </c>
      <c r="NIV28" s="170" t="s">
        <v>149</v>
      </c>
      <c r="NIW28" s="170" t="s">
        <v>150</v>
      </c>
      <c r="NIX28" s="170">
        <v>5</v>
      </c>
      <c r="NIY28" s="170">
        <v>12.97</v>
      </c>
      <c r="NIZ28" s="170" t="e">
        <f>ROUNDDOWN(NIY28*(#REF!+1),2)</f>
        <v>#REF!</v>
      </c>
      <c r="NJA28" s="170" t="e">
        <f>NIX28*NIZ28</f>
        <v>#REF!</v>
      </c>
      <c r="NJB28" s="170" t="s">
        <v>148</v>
      </c>
      <c r="NJC28" s="170">
        <v>12376</v>
      </c>
      <c r="NJD28" s="170" t="s">
        <v>149</v>
      </c>
      <c r="NJE28" s="170" t="s">
        <v>150</v>
      </c>
      <c r="NJF28" s="170">
        <v>5</v>
      </c>
      <c r="NJG28" s="170">
        <v>12.97</v>
      </c>
      <c r="NJH28" s="170" t="e">
        <f>ROUNDDOWN(NJG28*(#REF!+1),2)</f>
        <v>#REF!</v>
      </c>
      <c r="NJI28" s="170" t="e">
        <f>NJF28*NJH28</f>
        <v>#REF!</v>
      </c>
      <c r="NJJ28" s="170" t="s">
        <v>148</v>
      </c>
      <c r="NJK28" s="170">
        <v>12376</v>
      </c>
      <c r="NJL28" s="170" t="s">
        <v>149</v>
      </c>
      <c r="NJM28" s="170" t="s">
        <v>150</v>
      </c>
      <c r="NJN28" s="170">
        <v>5</v>
      </c>
      <c r="NJO28" s="170">
        <v>12.97</v>
      </c>
      <c r="NJP28" s="170" t="e">
        <f>ROUNDDOWN(NJO28*(#REF!+1),2)</f>
        <v>#REF!</v>
      </c>
      <c r="NJQ28" s="170" t="e">
        <f>NJN28*NJP28</f>
        <v>#REF!</v>
      </c>
      <c r="NJR28" s="170" t="s">
        <v>148</v>
      </c>
      <c r="NJS28" s="170">
        <v>12376</v>
      </c>
      <c r="NJT28" s="170" t="s">
        <v>149</v>
      </c>
      <c r="NJU28" s="170" t="s">
        <v>150</v>
      </c>
      <c r="NJV28" s="170">
        <v>5</v>
      </c>
      <c r="NJW28" s="170">
        <v>12.97</v>
      </c>
      <c r="NJX28" s="170" t="e">
        <f>ROUNDDOWN(NJW28*(#REF!+1),2)</f>
        <v>#REF!</v>
      </c>
      <c r="NJY28" s="170" t="e">
        <f>NJV28*NJX28</f>
        <v>#REF!</v>
      </c>
      <c r="NJZ28" s="170" t="s">
        <v>148</v>
      </c>
      <c r="NKA28" s="170">
        <v>12376</v>
      </c>
      <c r="NKB28" s="170" t="s">
        <v>149</v>
      </c>
      <c r="NKC28" s="170" t="s">
        <v>150</v>
      </c>
      <c r="NKD28" s="170">
        <v>5</v>
      </c>
      <c r="NKE28" s="170">
        <v>12.97</v>
      </c>
      <c r="NKF28" s="170" t="e">
        <f>ROUNDDOWN(NKE28*(#REF!+1),2)</f>
        <v>#REF!</v>
      </c>
      <c r="NKG28" s="170" t="e">
        <f>NKD28*NKF28</f>
        <v>#REF!</v>
      </c>
      <c r="NKH28" s="170" t="s">
        <v>148</v>
      </c>
      <c r="NKI28" s="170">
        <v>12376</v>
      </c>
      <c r="NKJ28" s="170" t="s">
        <v>149</v>
      </c>
      <c r="NKK28" s="170" t="s">
        <v>150</v>
      </c>
      <c r="NKL28" s="170">
        <v>5</v>
      </c>
      <c r="NKM28" s="170">
        <v>12.97</v>
      </c>
      <c r="NKN28" s="170" t="e">
        <f>ROUNDDOWN(NKM28*(#REF!+1),2)</f>
        <v>#REF!</v>
      </c>
      <c r="NKO28" s="170" t="e">
        <f>NKL28*NKN28</f>
        <v>#REF!</v>
      </c>
      <c r="NKP28" s="170" t="s">
        <v>148</v>
      </c>
      <c r="NKQ28" s="170">
        <v>12376</v>
      </c>
      <c r="NKR28" s="170" t="s">
        <v>149</v>
      </c>
      <c r="NKS28" s="170" t="s">
        <v>150</v>
      </c>
      <c r="NKT28" s="170">
        <v>5</v>
      </c>
      <c r="NKU28" s="170">
        <v>12.97</v>
      </c>
      <c r="NKV28" s="170" t="e">
        <f>ROUNDDOWN(NKU28*(#REF!+1),2)</f>
        <v>#REF!</v>
      </c>
      <c r="NKW28" s="170" t="e">
        <f>NKT28*NKV28</f>
        <v>#REF!</v>
      </c>
      <c r="NKX28" s="170" t="s">
        <v>148</v>
      </c>
      <c r="NKY28" s="170">
        <v>12376</v>
      </c>
      <c r="NKZ28" s="170" t="s">
        <v>149</v>
      </c>
      <c r="NLA28" s="170" t="s">
        <v>150</v>
      </c>
      <c r="NLB28" s="170">
        <v>5</v>
      </c>
      <c r="NLC28" s="170">
        <v>12.97</v>
      </c>
      <c r="NLD28" s="170" t="e">
        <f>ROUNDDOWN(NLC28*(#REF!+1),2)</f>
        <v>#REF!</v>
      </c>
      <c r="NLE28" s="170" t="e">
        <f>NLB28*NLD28</f>
        <v>#REF!</v>
      </c>
      <c r="NLF28" s="170" t="s">
        <v>148</v>
      </c>
      <c r="NLG28" s="170">
        <v>12376</v>
      </c>
      <c r="NLH28" s="170" t="s">
        <v>149</v>
      </c>
      <c r="NLI28" s="170" t="s">
        <v>150</v>
      </c>
      <c r="NLJ28" s="170">
        <v>5</v>
      </c>
      <c r="NLK28" s="170">
        <v>12.97</v>
      </c>
      <c r="NLL28" s="170" t="e">
        <f>ROUNDDOWN(NLK28*(#REF!+1),2)</f>
        <v>#REF!</v>
      </c>
      <c r="NLM28" s="170" t="e">
        <f>NLJ28*NLL28</f>
        <v>#REF!</v>
      </c>
      <c r="NLN28" s="170" t="s">
        <v>148</v>
      </c>
      <c r="NLO28" s="170">
        <v>12376</v>
      </c>
      <c r="NLP28" s="170" t="s">
        <v>149</v>
      </c>
      <c r="NLQ28" s="170" t="s">
        <v>150</v>
      </c>
      <c r="NLR28" s="170">
        <v>5</v>
      </c>
      <c r="NLS28" s="170">
        <v>12.97</v>
      </c>
      <c r="NLT28" s="170" t="e">
        <f>ROUNDDOWN(NLS28*(#REF!+1),2)</f>
        <v>#REF!</v>
      </c>
      <c r="NLU28" s="170" t="e">
        <f>NLR28*NLT28</f>
        <v>#REF!</v>
      </c>
      <c r="NLV28" s="170" t="s">
        <v>148</v>
      </c>
      <c r="NLW28" s="170">
        <v>12376</v>
      </c>
      <c r="NLX28" s="170" t="s">
        <v>149</v>
      </c>
      <c r="NLY28" s="170" t="s">
        <v>150</v>
      </c>
      <c r="NLZ28" s="170">
        <v>5</v>
      </c>
      <c r="NMA28" s="170">
        <v>12.97</v>
      </c>
      <c r="NMB28" s="170" t="e">
        <f>ROUNDDOWN(NMA28*(#REF!+1),2)</f>
        <v>#REF!</v>
      </c>
      <c r="NMC28" s="170" t="e">
        <f>NLZ28*NMB28</f>
        <v>#REF!</v>
      </c>
      <c r="NMD28" s="170" t="s">
        <v>148</v>
      </c>
      <c r="NME28" s="170">
        <v>12376</v>
      </c>
      <c r="NMF28" s="170" t="s">
        <v>149</v>
      </c>
      <c r="NMG28" s="170" t="s">
        <v>150</v>
      </c>
      <c r="NMH28" s="170">
        <v>5</v>
      </c>
      <c r="NMI28" s="170">
        <v>12.97</v>
      </c>
      <c r="NMJ28" s="170" t="e">
        <f>ROUNDDOWN(NMI28*(#REF!+1),2)</f>
        <v>#REF!</v>
      </c>
      <c r="NMK28" s="170" t="e">
        <f>NMH28*NMJ28</f>
        <v>#REF!</v>
      </c>
      <c r="NML28" s="170" t="s">
        <v>148</v>
      </c>
      <c r="NMM28" s="170">
        <v>12376</v>
      </c>
      <c r="NMN28" s="170" t="s">
        <v>149</v>
      </c>
      <c r="NMO28" s="170" t="s">
        <v>150</v>
      </c>
      <c r="NMP28" s="170">
        <v>5</v>
      </c>
      <c r="NMQ28" s="170">
        <v>12.97</v>
      </c>
      <c r="NMR28" s="170" t="e">
        <f>ROUNDDOWN(NMQ28*(#REF!+1),2)</f>
        <v>#REF!</v>
      </c>
      <c r="NMS28" s="170" t="e">
        <f>NMP28*NMR28</f>
        <v>#REF!</v>
      </c>
      <c r="NMT28" s="170" t="s">
        <v>148</v>
      </c>
      <c r="NMU28" s="170">
        <v>12376</v>
      </c>
      <c r="NMV28" s="170" t="s">
        <v>149</v>
      </c>
      <c r="NMW28" s="170" t="s">
        <v>150</v>
      </c>
      <c r="NMX28" s="170">
        <v>5</v>
      </c>
      <c r="NMY28" s="170">
        <v>12.97</v>
      </c>
      <c r="NMZ28" s="170" t="e">
        <f>ROUNDDOWN(NMY28*(#REF!+1),2)</f>
        <v>#REF!</v>
      </c>
      <c r="NNA28" s="170" t="e">
        <f>NMX28*NMZ28</f>
        <v>#REF!</v>
      </c>
      <c r="NNB28" s="170" t="s">
        <v>148</v>
      </c>
      <c r="NNC28" s="170">
        <v>12376</v>
      </c>
      <c r="NND28" s="170" t="s">
        <v>149</v>
      </c>
      <c r="NNE28" s="170" t="s">
        <v>150</v>
      </c>
      <c r="NNF28" s="170">
        <v>5</v>
      </c>
      <c r="NNG28" s="170">
        <v>12.97</v>
      </c>
      <c r="NNH28" s="170" t="e">
        <f>ROUNDDOWN(NNG28*(#REF!+1),2)</f>
        <v>#REF!</v>
      </c>
      <c r="NNI28" s="170" t="e">
        <f>NNF28*NNH28</f>
        <v>#REF!</v>
      </c>
      <c r="NNJ28" s="170" t="s">
        <v>148</v>
      </c>
      <c r="NNK28" s="170">
        <v>12376</v>
      </c>
      <c r="NNL28" s="170" t="s">
        <v>149</v>
      </c>
      <c r="NNM28" s="170" t="s">
        <v>150</v>
      </c>
      <c r="NNN28" s="170">
        <v>5</v>
      </c>
      <c r="NNO28" s="170">
        <v>12.97</v>
      </c>
      <c r="NNP28" s="170" t="e">
        <f>ROUNDDOWN(NNO28*(#REF!+1),2)</f>
        <v>#REF!</v>
      </c>
      <c r="NNQ28" s="170" t="e">
        <f>NNN28*NNP28</f>
        <v>#REF!</v>
      </c>
      <c r="NNR28" s="170" t="s">
        <v>148</v>
      </c>
      <c r="NNS28" s="170">
        <v>12376</v>
      </c>
      <c r="NNT28" s="170" t="s">
        <v>149</v>
      </c>
      <c r="NNU28" s="170" t="s">
        <v>150</v>
      </c>
      <c r="NNV28" s="170">
        <v>5</v>
      </c>
      <c r="NNW28" s="170">
        <v>12.97</v>
      </c>
      <c r="NNX28" s="170" t="e">
        <f>ROUNDDOWN(NNW28*(#REF!+1),2)</f>
        <v>#REF!</v>
      </c>
      <c r="NNY28" s="170" t="e">
        <f>NNV28*NNX28</f>
        <v>#REF!</v>
      </c>
      <c r="NNZ28" s="170" t="s">
        <v>148</v>
      </c>
      <c r="NOA28" s="170">
        <v>12376</v>
      </c>
      <c r="NOB28" s="170" t="s">
        <v>149</v>
      </c>
      <c r="NOC28" s="170" t="s">
        <v>150</v>
      </c>
      <c r="NOD28" s="170">
        <v>5</v>
      </c>
      <c r="NOE28" s="170">
        <v>12.97</v>
      </c>
      <c r="NOF28" s="170" t="e">
        <f>ROUNDDOWN(NOE28*(#REF!+1),2)</f>
        <v>#REF!</v>
      </c>
      <c r="NOG28" s="170" t="e">
        <f>NOD28*NOF28</f>
        <v>#REF!</v>
      </c>
      <c r="NOH28" s="170" t="s">
        <v>148</v>
      </c>
      <c r="NOI28" s="170">
        <v>12376</v>
      </c>
      <c r="NOJ28" s="170" t="s">
        <v>149</v>
      </c>
      <c r="NOK28" s="170" t="s">
        <v>150</v>
      </c>
      <c r="NOL28" s="170">
        <v>5</v>
      </c>
      <c r="NOM28" s="170">
        <v>12.97</v>
      </c>
      <c r="NON28" s="170" t="e">
        <f>ROUNDDOWN(NOM28*(#REF!+1),2)</f>
        <v>#REF!</v>
      </c>
      <c r="NOO28" s="170" t="e">
        <f>NOL28*NON28</f>
        <v>#REF!</v>
      </c>
      <c r="NOP28" s="170" t="s">
        <v>148</v>
      </c>
      <c r="NOQ28" s="170">
        <v>12376</v>
      </c>
      <c r="NOR28" s="170" t="s">
        <v>149</v>
      </c>
      <c r="NOS28" s="170" t="s">
        <v>150</v>
      </c>
      <c r="NOT28" s="170">
        <v>5</v>
      </c>
      <c r="NOU28" s="170">
        <v>12.97</v>
      </c>
      <c r="NOV28" s="170" t="e">
        <f>ROUNDDOWN(NOU28*(#REF!+1),2)</f>
        <v>#REF!</v>
      </c>
      <c r="NOW28" s="170" t="e">
        <f>NOT28*NOV28</f>
        <v>#REF!</v>
      </c>
      <c r="NOX28" s="170" t="s">
        <v>148</v>
      </c>
      <c r="NOY28" s="170">
        <v>12376</v>
      </c>
      <c r="NOZ28" s="170" t="s">
        <v>149</v>
      </c>
      <c r="NPA28" s="170" t="s">
        <v>150</v>
      </c>
      <c r="NPB28" s="170">
        <v>5</v>
      </c>
      <c r="NPC28" s="170">
        <v>12.97</v>
      </c>
      <c r="NPD28" s="170" t="e">
        <f>ROUNDDOWN(NPC28*(#REF!+1),2)</f>
        <v>#REF!</v>
      </c>
      <c r="NPE28" s="170" t="e">
        <f>NPB28*NPD28</f>
        <v>#REF!</v>
      </c>
      <c r="NPF28" s="170" t="s">
        <v>148</v>
      </c>
      <c r="NPG28" s="170">
        <v>12376</v>
      </c>
      <c r="NPH28" s="170" t="s">
        <v>149</v>
      </c>
      <c r="NPI28" s="170" t="s">
        <v>150</v>
      </c>
      <c r="NPJ28" s="170">
        <v>5</v>
      </c>
      <c r="NPK28" s="170">
        <v>12.97</v>
      </c>
      <c r="NPL28" s="170" t="e">
        <f>ROUNDDOWN(NPK28*(#REF!+1),2)</f>
        <v>#REF!</v>
      </c>
      <c r="NPM28" s="170" t="e">
        <f>NPJ28*NPL28</f>
        <v>#REF!</v>
      </c>
      <c r="NPN28" s="170" t="s">
        <v>148</v>
      </c>
      <c r="NPO28" s="170">
        <v>12376</v>
      </c>
      <c r="NPP28" s="170" t="s">
        <v>149</v>
      </c>
      <c r="NPQ28" s="170" t="s">
        <v>150</v>
      </c>
      <c r="NPR28" s="170">
        <v>5</v>
      </c>
      <c r="NPS28" s="170">
        <v>12.97</v>
      </c>
      <c r="NPT28" s="170" t="e">
        <f>ROUNDDOWN(NPS28*(#REF!+1),2)</f>
        <v>#REF!</v>
      </c>
      <c r="NPU28" s="170" t="e">
        <f>NPR28*NPT28</f>
        <v>#REF!</v>
      </c>
      <c r="NPV28" s="170" t="s">
        <v>148</v>
      </c>
      <c r="NPW28" s="170">
        <v>12376</v>
      </c>
      <c r="NPX28" s="170" t="s">
        <v>149</v>
      </c>
      <c r="NPY28" s="170" t="s">
        <v>150</v>
      </c>
      <c r="NPZ28" s="170">
        <v>5</v>
      </c>
      <c r="NQA28" s="170">
        <v>12.97</v>
      </c>
      <c r="NQB28" s="170" t="e">
        <f>ROUNDDOWN(NQA28*(#REF!+1),2)</f>
        <v>#REF!</v>
      </c>
      <c r="NQC28" s="170" t="e">
        <f>NPZ28*NQB28</f>
        <v>#REF!</v>
      </c>
      <c r="NQD28" s="170" t="s">
        <v>148</v>
      </c>
      <c r="NQE28" s="170">
        <v>12376</v>
      </c>
      <c r="NQF28" s="170" t="s">
        <v>149</v>
      </c>
      <c r="NQG28" s="170" t="s">
        <v>150</v>
      </c>
      <c r="NQH28" s="170">
        <v>5</v>
      </c>
      <c r="NQI28" s="170">
        <v>12.97</v>
      </c>
      <c r="NQJ28" s="170" t="e">
        <f>ROUNDDOWN(NQI28*(#REF!+1),2)</f>
        <v>#REF!</v>
      </c>
      <c r="NQK28" s="170" t="e">
        <f>NQH28*NQJ28</f>
        <v>#REF!</v>
      </c>
      <c r="NQL28" s="170" t="s">
        <v>148</v>
      </c>
      <c r="NQM28" s="170">
        <v>12376</v>
      </c>
      <c r="NQN28" s="170" t="s">
        <v>149</v>
      </c>
      <c r="NQO28" s="170" t="s">
        <v>150</v>
      </c>
      <c r="NQP28" s="170">
        <v>5</v>
      </c>
      <c r="NQQ28" s="170">
        <v>12.97</v>
      </c>
      <c r="NQR28" s="170" t="e">
        <f>ROUNDDOWN(NQQ28*(#REF!+1),2)</f>
        <v>#REF!</v>
      </c>
      <c r="NQS28" s="170" t="e">
        <f>NQP28*NQR28</f>
        <v>#REF!</v>
      </c>
      <c r="NQT28" s="170" t="s">
        <v>148</v>
      </c>
      <c r="NQU28" s="170">
        <v>12376</v>
      </c>
      <c r="NQV28" s="170" t="s">
        <v>149</v>
      </c>
      <c r="NQW28" s="170" t="s">
        <v>150</v>
      </c>
      <c r="NQX28" s="170">
        <v>5</v>
      </c>
      <c r="NQY28" s="170">
        <v>12.97</v>
      </c>
      <c r="NQZ28" s="170" t="e">
        <f>ROUNDDOWN(NQY28*(#REF!+1),2)</f>
        <v>#REF!</v>
      </c>
      <c r="NRA28" s="170" t="e">
        <f>NQX28*NQZ28</f>
        <v>#REF!</v>
      </c>
      <c r="NRB28" s="170" t="s">
        <v>148</v>
      </c>
      <c r="NRC28" s="170">
        <v>12376</v>
      </c>
      <c r="NRD28" s="170" t="s">
        <v>149</v>
      </c>
      <c r="NRE28" s="170" t="s">
        <v>150</v>
      </c>
      <c r="NRF28" s="170">
        <v>5</v>
      </c>
      <c r="NRG28" s="170">
        <v>12.97</v>
      </c>
      <c r="NRH28" s="170" t="e">
        <f>ROUNDDOWN(NRG28*(#REF!+1),2)</f>
        <v>#REF!</v>
      </c>
      <c r="NRI28" s="170" t="e">
        <f>NRF28*NRH28</f>
        <v>#REF!</v>
      </c>
      <c r="NRJ28" s="170" t="s">
        <v>148</v>
      </c>
      <c r="NRK28" s="170">
        <v>12376</v>
      </c>
      <c r="NRL28" s="170" t="s">
        <v>149</v>
      </c>
      <c r="NRM28" s="170" t="s">
        <v>150</v>
      </c>
      <c r="NRN28" s="170">
        <v>5</v>
      </c>
      <c r="NRO28" s="170">
        <v>12.97</v>
      </c>
      <c r="NRP28" s="170" t="e">
        <f>ROUNDDOWN(NRO28*(#REF!+1),2)</f>
        <v>#REF!</v>
      </c>
      <c r="NRQ28" s="170" t="e">
        <f>NRN28*NRP28</f>
        <v>#REF!</v>
      </c>
      <c r="NRR28" s="170" t="s">
        <v>148</v>
      </c>
      <c r="NRS28" s="170">
        <v>12376</v>
      </c>
      <c r="NRT28" s="170" t="s">
        <v>149</v>
      </c>
      <c r="NRU28" s="170" t="s">
        <v>150</v>
      </c>
      <c r="NRV28" s="170">
        <v>5</v>
      </c>
      <c r="NRW28" s="170">
        <v>12.97</v>
      </c>
      <c r="NRX28" s="170" t="e">
        <f>ROUNDDOWN(NRW28*(#REF!+1),2)</f>
        <v>#REF!</v>
      </c>
      <c r="NRY28" s="170" t="e">
        <f>NRV28*NRX28</f>
        <v>#REF!</v>
      </c>
      <c r="NRZ28" s="170" t="s">
        <v>148</v>
      </c>
      <c r="NSA28" s="170">
        <v>12376</v>
      </c>
      <c r="NSB28" s="170" t="s">
        <v>149</v>
      </c>
      <c r="NSC28" s="170" t="s">
        <v>150</v>
      </c>
      <c r="NSD28" s="170">
        <v>5</v>
      </c>
      <c r="NSE28" s="170">
        <v>12.97</v>
      </c>
      <c r="NSF28" s="170" t="e">
        <f>ROUNDDOWN(NSE28*(#REF!+1),2)</f>
        <v>#REF!</v>
      </c>
      <c r="NSG28" s="170" t="e">
        <f>NSD28*NSF28</f>
        <v>#REF!</v>
      </c>
      <c r="NSH28" s="170" t="s">
        <v>148</v>
      </c>
      <c r="NSI28" s="170">
        <v>12376</v>
      </c>
      <c r="NSJ28" s="170" t="s">
        <v>149</v>
      </c>
      <c r="NSK28" s="170" t="s">
        <v>150</v>
      </c>
      <c r="NSL28" s="170">
        <v>5</v>
      </c>
      <c r="NSM28" s="170">
        <v>12.97</v>
      </c>
      <c r="NSN28" s="170" t="e">
        <f>ROUNDDOWN(NSM28*(#REF!+1),2)</f>
        <v>#REF!</v>
      </c>
      <c r="NSO28" s="170" t="e">
        <f>NSL28*NSN28</f>
        <v>#REF!</v>
      </c>
      <c r="NSP28" s="170" t="s">
        <v>148</v>
      </c>
      <c r="NSQ28" s="170">
        <v>12376</v>
      </c>
      <c r="NSR28" s="170" t="s">
        <v>149</v>
      </c>
      <c r="NSS28" s="170" t="s">
        <v>150</v>
      </c>
      <c r="NST28" s="170">
        <v>5</v>
      </c>
      <c r="NSU28" s="170">
        <v>12.97</v>
      </c>
      <c r="NSV28" s="170" t="e">
        <f>ROUNDDOWN(NSU28*(#REF!+1),2)</f>
        <v>#REF!</v>
      </c>
      <c r="NSW28" s="170" t="e">
        <f>NST28*NSV28</f>
        <v>#REF!</v>
      </c>
      <c r="NSX28" s="170" t="s">
        <v>148</v>
      </c>
      <c r="NSY28" s="170">
        <v>12376</v>
      </c>
      <c r="NSZ28" s="170" t="s">
        <v>149</v>
      </c>
      <c r="NTA28" s="170" t="s">
        <v>150</v>
      </c>
      <c r="NTB28" s="170">
        <v>5</v>
      </c>
      <c r="NTC28" s="170">
        <v>12.97</v>
      </c>
      <c r="NTD28" s="170" t="e">
        <f>ROUNDDOWN(NTC28*(#REF!+1),2)</f>
        <v>#REF!</v>
      </c>
      <c r="NTE28" s="170" t="e">
        <f>NTB28*NTD28</f>
        <v>#REF!</v>
      </c>
      <c r="NTF28" s="170" t="s">
        <v>148</v>
      </c>
      <c r="NTG28" s="170">
        <v>12376</v>
      </c>
      <c r="NTH28" s="170" t="s">
        <v>149</v>
      </c>
      <c r="NTI28" s="170" t="s">
        <v>150</v>
      </c>
      <c r="NTJ28" s="170">
        <v>5</v>
      </c>
      <c r="NTK28" s="170">
        <v>12.97</v>
      </c>
      <c r="NTL28" s="170" t="e">
        <f>ROUNDDOWN(NTK28*(#REF!+1),2)</f>
        <v>#REF!</v>
      </c>
      <c r="NTM28" s="170" t="e">
        <f>NTJ28*NTL28</f>
        <v>#REF!</v>
      </c>
      <c r="NTN28" s="170" t="s">
        <v>148</v>
      </c>
      <c r="NTO28" s="170">
        <v>12376</v>
      </c>
      <c r="NTP28" s="170" t="s">
        <v>149</v>
      </c>
      <c r="NTQ28" s="170" t="s">
        <v>150</v>
      </c>
      <c r="NTR28" s="170">
        <v>5</v>
      </c>
      <c r="NTS28" s="170">
        <v>12.97</v>
      </c>
      <c r="NTT28" s="170" t="e">
        <f>ROUNDDOWN(NTS28*(#REF!+1),2)</f>
        <v>#REF!</v>
      </c>
      <c r="NTU28" s="170" t="e">
        <f>NTR28*NTT28</f>
        <v>#REF!</v>
      </c>
      <c r="NTV28" s="170" t="s">
        <v>148</v>
      </c>
      <c r="NTW28" s="170">
        <v>12376</v>
      </c>
      <c r="NTX28" s="170" t="s">
        <v>149</v>
      </c>
      <c r="NTY28" s="170" t="s">
        <v>150</v>
      </c>
      <c r="NTZ28" s="170">
        <v>5</v>
      </c>
      <c r="NUA28" s="170">
        <v>12.97</v>
      </c>
      <c r="NUB28" s="170" t="e">
        <f>ROUNDDOWN(NUA28*(#REF!+1),2)</f>
        <v>#REF!</v>
      </c>
      <c r="NUC28" s="170" t="e">
        <f>NTZ28*NUB28</f>
        <v>#REF!</v>
      </c>
      <c r="NUD28" s="170" t="s">
        <v>148</v>
      </c>
      <c r="NUE28" s="170">
        <v>12376</v>
      </c>
      <c r="NUF28" s="170" t="s">
        <v>149</v>
      </c>
      <c r="NUG28" s="170" t="s">
        <v>150</v>
      </c>
      <c r="NUH28" s="170">
        <v>5</v>
      </c>
      <c r="NUI28" s="170">
        <v>12.97</v>
      </c>
      <c r="NUJ28" s="170" t="e">
        <f>ROUNDDOWN(NUI28*(#REF!+1),2)</f>
        <v>#REF!</v>
      </c>
      <c r="NUK28" s="170" t="e">
        <f>NUH28*NUJ28</f>
        <v>#REF!</v>
      </c>
      <c r="NUL28" s="170" t="s">
        <v>148</v>
      </c>
      <c r="NUM28" s="170">
        <v>12376</v>
      </c>
      <c r="NUN28" s="170" t="s">
        <v>149</v>
      </c>
      <c r="NUO28" s="170" t="s">
        <v>150</v>
      </c>
      <c r="NUP28" s="170">
        <v>5</v>
      </c>
      <c r="NUQ28" s="170">
        <v>12.97</v>
      </c>
      <c r="NUR28" s="170" t="e">
        <f>ROUNDDOWN(NUQ28*(#REF!+1),2)</f>
        <v>#REF!</v>
      </c>
      <c r="NUS28" s="170" t="e">
        <f>NUP28*NUR28</f>
        <v>#REF!</v>
      </c>
      <c r="NUT28" s="170" t="s">
        <v>148</v>
      </c>
      <c r="NUU28" s="170">
        <v>12376</v>
      </c>
      <c r="NUV28" s="170" t="s">
        <v>149</v>
      </c>
      <c r="NUW28" s="170" t="s">
        <v>150</v>
      </c>
      <c r="NUX28" s="170">
        <v>5</v>
      </c>
      <c r="NUY28" s="170">
        <v>12.97</v>
      </c>
      <c r="NUZ28" s="170" t="e">
        <f>ROUNDDOWN(NUY28*(#REF!+1),2)</f>
        <v>#REF!</v>
      </c>
      <c r="NVA28" s="170" t="e">
        <f>NUX28*NUZ28</f>
        <v>#REF!</v>
      </c>
      <c r="NVB28" s="170" t="s">
        <v>148</v>
      </c>
      <c r="NVC28" s="170">
        <v>12376</v>
      </c>
      <c r="NVD28" s="170" t="s">
        <v>149</v>
      </c>
      <c r="NVE28" s="170" t="s">
        <v>150</v>
      </c>
      <c r="NVF28" s="170">
        <v>5</v>
      </c>
      <c r="NVG28" s="170">
        <v>12.97</v>
      </c>
      <c r="NVH28" s="170" t="e">
        <f>ROUNDDOWN(NVG28*(#REF!+1),2)</f>
        <v>#REF!</v>
      </c>
      <c r="NVI28" s="170" t="e">
        <f>NVF28*NVH28</f>
        <v>#REF!</v>
      </c>
      <c r="NVJ28" s="170" t="s">
        <v>148</v>
      </c>
      <c r="NVK28" s="170">
        <v>12376</v>
      </c>
      <c r="NVL28" s="170" t="s">
        <v>149</v>
      </c>
      <c r="NVM28" s="170" t="s">
        <v>150</v>
      </c>
      <c r="NVN28" s="170">
        <v>5</v>
      </c>
      <c r="NVO28" s="170">
        <v>12.97</v>
      </c>
      <c r="NVP28" s="170" t="e">
        <f>ROUNDDOWN(NVO28*(#REF!+1),2)</f>
        <v>#REF!</v>
      </c>
      <c r="NVQ28" s="170" t="e">
        <f>NVN28*NVP28</f>
        <v>#REF!</v>
      </c>
      <c r="NVR28" s="170" t="s">
        <v>148</v>
      </c>
      <c r="NVS28" s="170">
        <v>12376</v>
      </c>
      <c r="NVT28" s="170" t="s">
        <v>149</v>
      </c>
      <c r="NVU28" s="170" t="s">
        <v>150</v>
      </c>
      <c r="NVV28" s="170">
        <v>5</v>
      </c>
      <c r="NVW28" s="170">
        <v>12.97</v>
      </c>
      <c r="NVX28" s="170" t="e">
        <f>ROUNDDOWN(NVW28*(#REF!+1),2)</f>
        <v>#REF!</v>
      </c>
      <c r="NVY28" s="170" t="e">
        <f>NVV28*NVX28</f>
        <v>#REF!</v>
      </c>
      <c r="NVZ28" s="170" t="s">
        <v>148</v>
      </c>
      <c r="NWA28" s="170">
        <v>12376</v>
      </c>
      <c r="NWB28" s="170" t="s">
        <v>149</v>
      </c>
      <c r="NWC28" s="170" t="s">
        <v>150</v>
      </c>
      <c r="NWD28" s="170">
        <v>5</v>
      </c>
      <c r="NWE28" s="170">
        <v>12.97</v>
      </c>
      <c r="NWF28" s="170" t="e">
        <f>ROUNDDOWN(NWE28*(#REF!+1),2)</f>
        <v>#REF!</v>
      </c>
      <c r="NWG28" s="170" t="e">
        <f>NWD28*NWF28</f>
        <v>#REF!</v>
      </c>
      <c r="NWH28" s="170" t="s">
        <v>148</v>
      </c>
      <c r="NWI28" s="170">
        <v>12376</v>
      </c>
      <c r="NWJ28" s="170" t="s">
        <v>149</v>
      </c>
      <c r="NWK28" s="170" t="s">
        <v>150</v>
      </c>
      <c r="NWL28" s="170">
        <v>5</v>
      </c>
      <c r="NWM28" s="170">
        <v>12.97</v>
      </c>
      <c r="NWN28" s="170" t="e">
        <f>ROUNDDOWN(NWM28*(#REF!+1),2)</f>
        <v>#REF!</v>
      </c>
      <c r="NWO28" s="170" t="e">
        <f>NWL28*NWN28</f>
        <v>#REF!</v>
      </c>
      <c r="NWP28" s="170" t="s">
        <v>148</v>
      </c>
      <c r="NWQ28" s="170">
        <v>12376</v>
      </c>
      <c r="NWR28" s="170" t="s">
        <v>149</v>
      </c>
      <c r="NWS28" s="170" t="s">
        <v>150</v>
      </c>
      <c r="NWT28" s="170">
        <v>5</v>
      </c>
      <c r="NWU28" s="170">
        <v>12.97</v>
      </c>
      <c r="NWV28" s="170" t="e">
        <f>ROUNDDOWN(NWU28*(#REF!+1),2)</f>
        <v>#REF!</v>
      </c>
      <c r="NWW28" s="170" t="e">
        <f>NWT28*NWV28</f>
        <v>#REF!</v>
      </c>
      <c r="NWX28" s="170" t="s">
        <v>148</v>
      </c>
      <c r="NWY28" s="170">
        <v>12376</v>
      </c>
      <c r="NWZ28" s="170" t="s">
        <v>149</v>
      </c>
      <c r="NXA28" s="170" t="s">
        <v>150</v>
      </c>
      <c r="NXB28" s="170">
        <v>5</v>
      </c>
      <c r="NXC28" s="170">
        <v>12.97</v>
      </c>
      <c r="NXD28" s="170" t="e">
        <f>ROUNDDOWN(NXC28*(#REF!+1),2)</f>
        <v>#REF!</v>
      </c>
      <c r="NXE28" s="170" t="e">
        <f>NXB28*NXD28</f>
        <v>#REF!</v>
      </c>
      <c r="NXF28" s="170" t="s">
        <v>148</v>
      </c>
      <c r="NXG28" s="170">
        <v>12376</v>
      </c>
      <c r="NXH28" s="170" t="s">
        <v>149</v>
      </c>
      <c r="NXI28" s="170" t="s">
        <v>150</v>
      </c>
      <c r="NXJ28" s="170">
        <v>5</v>
      </c>
      <c r="NXK28" s="170">
        <v>12.97</v>
      </c>
      <c r="NXL28" s="170" t="e">
        <f>ROUNDDOWN(NXK28*(#REF!+1),2)</f>
        <v>#REF!</v>
      </c>
      <c r="NXM28" s="170" t="e">
        <f>NXJ28*NXL28</f>
        <v>#REF!</v>
      </c>
      <c r="NXN28" s="170" t="s">
        <v>148</v>
      </c>
      <c r="NXO28" s="170">
        <v>12376</v>
      </c>
      <c r="NXP28" s="170" t="s">
        <v>149</v>
      </c>
      <c r="NXQ28" s="170" t="s">
        <v>150</v>
      </c>
      <c r="NXR28" s="170">
        <v>5</v>
      </c>
      <c r="NXS28" s="170">
        <v>12.97</v>
      </c>
      <c r="NXT28" s="170" t="e">
        <f>ROUNDDOWN(NXS28*(#REF!+1),2)</f>
        <v>#REF!</v>
      </c>
      <c r="NXU28" s="170" t="e">
        <f>NXR28*NXT28</f>
        <v>#REF!</v>
      </c>
      <c r="NXV28" s="170" t="s">
        <v>148</v>
      </c>
      <c r="NXW28" s="170">
        <v>12376</v>
      </c>
      <c r="NXX28" s="170" t="s">
        <v>149</v>
      </c>
      <c r="NXY28" s="170" t="s">
        <v>150</v>
      </c>
      <c r="NXZ28" s="170">
        <v>5</v>
      </c>
      <c r="NYA28" s="170">
        <v>12.97</v>
      </c>
      <c r="NYB28" s="170" t="e">
        <f>ROUNDDOWN(NYA28*(#REF!+1),2)</f>
        <v>#REF!</v>
      </c>
      <c r="NYC28" s="170" t="e">
        <f>NXZ28*NYB28</f>
        <v>#REF!</v>
      </c>
      <c r="NYD28" s="170" t="s">
        <v>148</v>
      </c>
      <c r="NYE28" s="170">
        <v>12376</v>
      </c>
      <c r="NYF28" s="170" t="s">
        <v>149</v>
      </c>
      <c r="NYG28" s="170" t="s">
        <v>150</v>
      </c>
      <c r="NYH28" s="170">
        <v>5</v>
      </c>
      <c r="NYI28" s="170">
        <v>12.97</v>
      </c>
      <c r="NYJ28" s="170" t="e">
        <f>ROUNDDOWN(NYI28*(#REF!+1),2)</f>
        <v>#REF!</v>
      </c>
      <c r="NYK28" s="170" t="e">
        <f>NYH28*NYJ28</f>
        <v>#REF!</v>
      </c>
      <c r="NYL28" s="170" t="s">
        <v>148</v>
      </c>
      <c r="NYM28" s="170">
        <v>12376</v>
      </c>
      <c r="NYN28" s="170" t="s">
        <v>149</v>
      </c>
      <c r="NYO28" s="170" t="s">
        <v>150</v>
      </c>
      <c r="NYP28" s="170">
        <v>5</v>
      </c>
      <c r="NYQ28" s="170">
        <v>12.97</v>
      </c>
      <c r="NYR28" s="170" t="e">
        <f>ROUNDDOWN(NYQ28*(#REF!+1),2)</f>
        <v>#REF!</v>
      </c>
      <c r="NYS28" s="170" t="e">
        <f>NYP28*NYR28</f>
        <v>#REF!</v>
      </c>
      <c r="NYT28" s="170" t="s">
        <v>148</v>
      </c>
      <c r="NYU28" s="170">
        <v>12376</v>
      </c>
      <c r="NYV28" s="170" t="s">
        <v>149</v>
      </c>
      <c r="NYW28" s="170" t="s">
        <v>150</v>
      </c>
      <c r="NYX28" s="170">
        <v>5</v>
      </c>
      <c r="NYY28" s="170">
        <v>12.97</v>
      </c>
      <c r="NYZ28" s="170" t="e">
        <f>ROUNDDOWN(NYY28*(#REF!+1),2)</f>
        <v>#REF!</v>
      </c>
      <c r="NZA28" s="170" t="e">
        <f>NYX28*NYZ28</f>
        <v>#REF!</v>
      </c>
      <c r="NZB28" s="170" t="s">
        <v>148</v>
      </c>
      <c r="NZC28" s="170">
        <v>12376</v>
      </c>
      <c r="NZD28" s="170" t="s">
        <v>149</v>
      </c>
      <c r="NZE28" s="170" t="s">
        <v>150</v>
      </c>
      <c r="NZF28" s="170">
        <v>5</v>
      </c>
      <c r="NZG28" s="170">
        <v>12.97</v>
      </c>
      <c r="NZH28" s="170" t="e">
        <f>ROUNDDOWN(NZG28*(#REF!+1),2)</f>
        <v>#REF!</v>
      </c>
      <c r="NZI28" s="170" t="e">
        <f>NZF28*NZH28</f>
        <v>#REF!</v>
      </c>
      <c r="NZJ28" s="170" t="s">
        <v>148</v>
      </c>
      <c r="NZK28" s="170">
        <v>12376</v>
      </c>
      <c r="NZL28" s="170" t="s">
        <v>149</v>
      </c>
      <c r="NZM28" s="170" t="s">
        <v>150</v>
      </c>
      <c r="NZN28" s="170">
        <v>5</v>
      </c>
      <c r="NZO28" s="170">
        <v>12.97</v>
      </c>
      <c r="NZP28" s="170" t="e">
        <f>ROUNDDOWN(NZO28*(#REF!+1),2)</f>
        <v>#REF!</v>
      </c>
      <c r="NZQ28" s="170" t="e">
        <f>NZN28*NZP28</f>
        <v>#REF!</v>
      </c>
      <c r="NZR28" s="170" t="s">
        <v>148</v>
      </c>
      <c r="NZS28" s="170">
        <v>12376</v>
      </c>
      <c r="NZT28" s="170" t="s">
        <v>149</v>
      </c>
      <c r="NZU28" s="170" t="s">
        <v>150</v>
      </c>
      <c r="NZV28" s="170">
        <v>5</v>
      </c>
      <c r="NZW28" s="170">
        <v>12.97</v>
      </c>
      <c r="NZX28" s="170" t="e">
        <f>ROUNDDOWN(NZW28*(#REF!+1),2)</f>
        <v>#REF!</v>
      </c>
      <c r="NZY28" s="170" t="e">
        <f>NZV28*NZX28</f>
        <v>#REF!</v>
      </c>
      <c r="NZZ28" s="170" t="s">
        <v>148</v>
      </c>
      <c r="OAA28" s="170">
        <v>12376</v>
      </c>
      <c r="OAB28" s="170" t="s">
        <v>149</v>
      </c>
      <c r="OAC28" s="170" t="s">
        <v>150</v>
      </c>
      <c r="OAD28" s="170">
        <v>5</v>
      </c>
      <c r="OAE28" s="170">
        <v>12.97</v>
      </c>
      <c r="OAF28" s="170" t="e">
        <f>ROUNDDOWN(OAE28*(#REF!+1),2)</f>
        <v>#REF!</v>
      </c>
      <c r="OAG28" s="170" t="e">
        <f>OAD28*OAF28</f>
        <v>#REF!</v>
      </c>
      <c r="OAH28" s="170" t="s">
        <v>148</v>
      </c>
      <c r="OAI28" s="170">
        <v>12376</v>
      </c>
      <c r="OAJ28" s="170" t="s">
        <v>149</v>
      </c>
      <c r="OAK28" s="170" t="s">
        <v>150</v>
      </c>
      <c r="OAL28" s="170">
        <v>5</v>
      </c>
      <c r="OAM28" s="170">
        <v>12.97</v>
      </c>
      <c r="OAN28" s="170" t="e">
        <f>ROUNDDOWN(OAM28*(#REF!+1),2)</f>
        <v>#REF!</v>
      </c>
      <c r="OAO28" s="170" t="e">
        <f>OAL28*OAN28</f>
        <v>#REF!</v>
      </c>
      <c r="OAP28" s="170" t="s">
        <v>148</v>
      </c>
      <c r="OAQ28" s="170">
        <v>12376</v>
      </c>
      <c r="OAR28" s="170" t="s">
        <v>149</v>
      </c>
      <c r="OAS28" s="170" t="s">
        <v>150</v>
      </c>
      <c r="OAT28" s="170">
        <v>5</v>
      </c>
      <c r="OAU28" s="170">
        <v>12.97</v>
      </c>
      <c r="OAV28" s="170" t="e">
        <f>ROUNDDOWN(OAU28*(#REF!+1),2)</f>
        <v>#REF!</v>
      </c>
      <c r="OAW28" s="170" t="e">
        <f>OAT28*OAV28</f>
        <v>#REF!</v>
      </c>
      <c r="OAX28" s="170" t="s">
        <v>148</v>
      </c>
      <c r="OAY28" s="170">
        <v>12376</v>
      </c>
      <c r="OAZ28" s="170" t="s">
        <v>149</v>
      </c>
      <c r="OBA28" s="170" t="s">
        <v>150</v>
      </c>
      <c r="OBB28" s="170">
        <v>5</v>
      </c>
      <c r="OBC28" s="170">
        <v>12.97</v>
      </c>
      <c r="OBD28" s="170" t="e">
        <f>ROUNDDOWN(OBC28*(#REF!+1),2)</f>
        <v>#REF!</v>
      </c>
      <c r="OBE28" s="170" t="e">
        <f>OBB28*OBD28</f>
        <v>#REF!</v>
      </c>
      <c r="OBF28" s="170" t="s">
        <v>148</v>
      </c>
      <c r="OBG28" s="170">
        <v>12376</v>
      </c>
      <c r="OBH28" s="170" t="s">
        <v>149</v>
      </c>
      <c r="OBI28" s="170" t="s">
        <v>150</v>
      </c>
      <c r="OBJ28" s="170">
        <v>5</v>
      </c>
      <c r="OBK28" s="170">
        <v>12.97</v>
      </c>
      <c r="OBL28" s="170" t="e">
        <f>ROUNDDOWN(OBK28*(#REF!+1),2)</f>
        <v>#REF!</v>
      </c>
      <c r="OBM28" s="170" t="e">
        <f>OBJ28*OBL28</f>
        <v>#REF!</v>
      </c>
      <c r="OBN28" s="170" t="s">
        <v>148</v>
      </c>
      <c r="OBO28" s="170">
        <v>12376</v>
      </c>
      <c r="OBP28" s="170" t="s">
        <v>149</v>
      </c>
      <c r="OBQ28" s="170" t="s">
        <v>150</v>
      </c>
      <c r="OBR28" s="170">
        <v>5</v>
      </c>
      <c r="OBS28" s="170">
        <v>12.97</v>
      </c>
      <c r="OBT28" s="170" t="e">
        <f>ROUNDDOWN(OBS28*(#REF!+1),2)</f>
        <v>#REF!</v>
      </c>
      <c r="OBU28" s="170" t="e">
        <f>OBR28*OBT28</f>
        <v>#REF!</v>
      </c>
      <c r="OBV28" s="170" t="s">
        <v>148</v>
      </c>
      <c r="OBW28" s="170">
        <v>12376</v>
      </c>
      <c r="OBX28" s="170" t="s">
        <v>149</v>
      </c>
      <c r="OBY28" s="170" t="s">
        <v>150</v>
      </c>
      <c r="OBZ28" s="170">
        <v>5</v>
      </c>
      <c r="OCA28" s="170">
        <v>12.97</v>
      </c>
      <c r="OCB28" s="170" t="e">
        <f>ROUNDDOWN(OCA28*(#REF!+1),2)</f>
        <v>#REF!</v>
      </c>
      <c r="OCC28" s="170" t="e">
        <f>OBZ28*OCB28</f>
        <v>#REF!</v>
      </c>
      <c r="OCD28" s="170" t="s">
        <v>148</v>
      </c>
      <c r="OCE28" s="170">
        <v>12376</v>
      </c>
      <c r="OCF28" s="170" t="s">
        <v>149</v>
      </c>
      <c r="OCG28" s="170" t="s">
        <v>150</v>
      </c>
      <c r="OCH28" s="170">
        <v>5</v>
      </c>
      <c r="OCI28" s="170">
        <v>12.97</v>
      </c>
      <c r="OCJ28" s="170" t="e">
        <f>ROUNDDOWN(OCI28*(#REF!+1),2)</f>
        <v>#REF!</v>
      </c>
      <c r="OCK28" s="170" t="e">
        <f>OCH28*OCJ28</f>
        <v>#REF!</v>
      </c>
      <c r="OCL28" s="170" t="s">
        <v>148</v>
      </c>
      <c r="OCM28" s="170">
        <v>12376</v>
      </c>
      <c r="OCN28" s="170" t="s">
        <v>149</v>
      </c>
      <c r="OCO28" s="170" t="s">
        <v>150</v>
      </c>
      <c r="OCP28" s="170">
        <v>5</v>
      </c>
      <c r="OCQ28" s="170">
        <v>12.97</v>
      </c>
      <c r="OCR28" s="170" t="e">
        <f>ROUNDDOWN(OCQ28*(#REF!+1),2)</f>
        <v>#REF!</v>
      </c>
      <c r="OCS28" s="170" t="e">
        <f>OCP28*OCR28</f>
        <v>#REF!</v>
      </c>
      <c r="OCT28" s="170" t="s">
        <v>148</v>
      </c>
      <c r="OCU28" s="170">
        <v>12376</v>
      </c>
      <c r="OCV28" s="170" t="s">
        <v>149</v>
      </c>
      <c r="OCW28" s="170" t="s">
        <v>150</v>
      </c>
      <c r="OCX28" s="170">
        <v>5</v>
      </c>
      <c r="OCY28" s="170">
        <v>12.97</v>
      </c>
      <c r="OCZ28" s="170" t="e">
        <f>ROUNDDOWN(OCY28*(#REF!+1),2)</f>
        <v>#REF!</v>
      </c>
      <c r="ODA28" s="170" t="e">
        <f>OCX28*OCZ28</f>
        <v>#REF!</v>
      </c>
      <c r="ODB28" s="170" t="s">
        <v>148</v>
      </c>
      <c r="ODC28" s="170">
        <v>12376</v>
      </c>
      <c r="ODD28" s="170" t="s">
        <v>149</v>
      </c>
      <c r="ODE28" s="170" t="s">
        <v>150</v>
      </c>
      <c r="ODF28" s="170">
        <v>5</v>
      </c>
      <c r="ODG28" s="170">
        <v>12.97</v>
      </c>
      <c r="ODH28" s="170" t="e">
        <f>ROUNDDOWN(ODG28*(#REF!+1),2)</f>
        <v>#REF!</v>
      </c>
      <c r="ODI28" s="170" t="e">
        <f>ODF28*ODH28</f>
        <v>#REF!</v>
      </c>
      <c r="ODJ28" s="170" t="s">
        <v>148</v>
      </c>
      <c r="ODK28" s="170">
        <v>12376</v>
      </c>
      <c r="ODL28" s="170" t="s">
        <v>149</v>
      </c>
      <c r="ODM28" s="170" t="s">
        <v>150</v>
      </c>
      <c r="ODN28" s="170">
        <v>5</v>
      </c>
      <c r="ODO28" s="170">
        <v>12.97</v>
      </c>
      <c r="ODP28" s="170" t="e">
        <f>ROUNDDOWN(ODO28*(#REF!+1),2)</f>
        <v>#REF!</v>
      </c>
      <c r="ODQ28" s="170" t="e">
        <f>ODN28*ODP28</f>
        <v>#REF!</v>
      </c>
      <c r="ODR28" s="170" t="s">
        <v>148</v>
      </c>
      <c r="ODS28" s="170">
        <v>12376</v>
      </c>
      <c r="ODT28" s="170" t="s">
        <v>149</v>
      </c>
      <c r="ODU28" s="170" t="s">
        <v>150</v>
      </c>
      <c r="ODV28" s="170">
        <v>5</v>
      </c>
      <c r="ODW28" s="170">
        <v>12.97</v>
      </c>
      <c r="ODX28" s="170" t="e">
        <f>ROUNDDOWN(ODW28*(#REF!+1),2)</f>
        <v>#REF!</v>
      </c>
      <c r="ODY28" s="170" t="e">
        <f>ODV28*ODX28</f>
        <v>#REF!</v>
      </c>
      <c r="ODZ28" s="170" t="s">
        <v>148</v>
      </c>
      <c r="OEA28" s="170">
        <v>12376</v>
      </c>
      <c r="OEB28" s="170" t="s">
        <v>149</v>
      </c>
      <c r="OEC28" s="170" t="s">
        <v>150</v>
      </c>
      <c r="OED28" s="170">
        <v>5</v>
      </c>
      <c r="OEE28" s="170">
        <v>12.97</v>
      </c>
      <c r="OEF28" s="170" t="e">
        <f>ROUNDDOWN(OEE28*(#REF!+1),2)</f>
        <v>#REF!</v>
      </c>
      <c r="OEG28" s="170" t="e">
        <f>OED28*OEF28</f>
        <v>#REF!</v>
      </c>
      <c r="OEH28" s="170" t="s">
        <v>148</v>
      </c>
      <c r="OEI28" s="170">
        <v>12376</v>
      </c>
      <c r="OEJ28" s="170" t="s">
        <v>149</v>
      </c>
      <c r="OEK28" s="170" t="s">
        <v>150</v>
      </c>
      <c r="OEL28" s="170">
        <v>5</v>
      </c>
      <c r="OEM28" s="170">
        <v>12.97</v>
      </c>
      <c r="OEN28" s="170" t="e">
        <f>ROUNDDOWN(OEM28*(#REF!+1),2)</f>
        <v>#REF!</v>
      </c>
      <c r="OEO28" s="170" t="e">
        <f>OEL28*OEN28</f>
        <v>#REF!</v>
      </c>
      <c r="OEP28" s="170" t="s">
        <v>148</v>
      </c>
      <c r="OEQ28" s="170">
        <v>12376</v>
      </c>
      <c r="OER28" s="170" t="s">
        <v>149</v>
      </c>
      <c r="OES28" s="170" t="s">
        <v>150</v>
      </c>
      <c r="OET28" s="170">
        <v>5</v>
      </c>
      <c r="OEU28" s="170">
        <v>12.97</v>
      </c>
      <c r="OEV28" s="170" t="e">
        <f>ROUNDDOWN(OEU28*(#REF!+1),2)</f>
        <v>#REF!</v>
      </c>
      <c r="OEW28" s="170" t="e">
        <f>OET28*OEV28</f>
        <v>#REF!</v>
      </c>
      <c r="OEX28" s="170" t="s">
        <v>148</v>
      </c>
      <c r="OEY28" s="170">
        <v>12376</v>
      </c>
      <c r="OEZ28" s="170" t="s">
        <v>149</v>
      </c>
      <c r="OFA28" s="170" t="s">
        <v>150</v>
      </c>
      <c r="OFB28" s="170">
        <v>5</v>
      </c>
      <c r="OFC28" s="170">
        <v>12.97</v>
      </c>
      <c r="OFD28" s="170" t="e">
        <f>ROUNDDOWN(OFC28*(#REF!+1),2)</f>
        <v>#REF!</v>
      </c>
      <c r="OFE28" s="170" t="e">
        <f>OFB28*OFD28</f>
        <v>#REF!</v>
      </c>
      <c r="OFF28" s="170" t="s">
        <v>148</v>
      </c>
      <c r="OFG28" s="170">
        <v>12376</v>
      </c>
      <c r="OFH28" s="170" t="s">
        <v>149</v>
      </c>
      <c r="OFI28" s="170" t="s">
        <v>150</v>
      </c>
      <c r="OFJ28" s="170">
        <v>5</v>
      </c>
      <c r="OFK28" s="170">
        <v>12.97</v>
      </c>
      <c r="OFL28" s="170" t="e">
        <f>ROUNDDOWN(OFK28*(#REF!+1),2)</f>
        <v>#REF!</v>
      </c>
      <c r="OFM28" s="170" t="e">
        <f>OFJ28*OFL28</f>
        <v>#REF!</v>
      </c>
      <c r="OFN28" s="170" t="s">
        <v>148</v>
      </c>
      <c r="OFO28" s="170">
        <v>12376</v>
      </c>
      <c r="OFP28" s="170" t="s">
        <v>149</v>
      </c>
      <c r="OFQ28" s="170" t="s">
        <v>150</v>
      </c>
      <c r="OFR28" s="170">
        <v>5</v>
      </c>
      <c r="OFS28" s="170">
        <v>12.97</v>
      </c>
      <c r="OFT28" s="170" t="e">
        <f>ROUNDDOWN(OFS28*(#REF!+1),2)</f>
        <v>#REF!</v>
      </c>
      <c r="OFU28" s="170" t="e">
        <f>OFR28*OFT28</f>
        <v>#REF!</v>
      </c>
      <c r="OFV28" s="170" t="s">
        <v>148</v>
      </c>
      <c r="OFW28" s="170">
        <v>12376</v>
      </c>
      <c r="OFX28" s="170" t="s">
        <v>149</v>
      </c>
      <c r="OFY28" s="170" t="s">
        <v>150</v>
      </c>
      <c r="OFZ28" s="170">
        <v>5</v>
      </c>
      <c r="OGA28" s="170">
        <v>12.97</v>
      </c>
      <c r="OGB28" s="170" t="e">
        <f>ROUNDDOWN(OGA28*(#REF!+1),2)</f>
        <v>#REF!</v>
      </c>
      <c r="OGC28" s="170" t="e">
        <f>OFZ28*OGB28</f>
        <v>#REF!</v>
      </c>
      <c r="OGD28" s="170" t="s">
        <v>148</v>
      </c>
      <c r="OGE28" s="170">
        <v>12376</v>
      </c>
      <c r="OGF28" s="170" t="s">
        <v>149</v>
      </c>
      <c r="OGG28" s="170" t="s">
        <v>150</v>
      </c>
      <c r="OGH28" s="170">
        <v>5</v>
      </c>
      <c r="OGI28" s="170">
        <v>12.97</v>
      </c>
      <c r="OGJ28" s="170" t="e">
        <f>ROUNDDOWN(OGI28*(#REF!+1),2)</f>
        <v>#REF!</v>
      </c>
      <c r="OGK28" s="170" t="e">
        <f>OGH28*OGJ28</f>
        <v>#REF!</v>
      </c>
      <c r="OGL28" s="170" t="s">
        <v>148</v>
      </c>
      <c r="OGM28" s="170">
        <v>12376</v>
      </c>
      <c r="OGN28" s="170" t="s">
        <v>149</v>
      </c>
      <c r="OGO28" s="170" t="s">
        <v>150</v>
      </c>
      <c r="OGP28" s="170">
        <v>5</v>
      </c>
      <c r="OGQ28" s="170">
        <v>12.97</v>
      </c>
      <c r="OGR28" s="170" t="e">
        <f>ROUNDDOWN(OGQ28*(#REF!+1),2)</f>
        <v>#REF!</v>
      </c>
      <c r="OGS28" s="170" t="e">
        <f>OGP28*OGR28</f>
        <v>#REF!</v>
      </c>
      <c r="OGT28" s="170" t="s">
        <v>148</v>
      </c>
      <c r="OGU28" s="170">
        <v>12376</v>
      </c>
      <c r="OGV28" s="170" t="s">
        <v>149</v>
      </c>
      <c r="OGW28" s="170" t="s">
        <v>150</v>
      </c>
      <c r="OGX28" s="170">
        <v>5</v>
      </c>
      <c r="OGY28" s="170">
        <v>12.97</v>
      </c>
      <c r="OGZ28" s="170" t="e">
        <f>ROUNDDOWN(OGY28*(#REF!+1),2)</f>
        <v>#REF!</v>
      </c>
      <c r="OHA28" s="170" t="e">
        <f>OGX28*OGZ28</f>
        <v>#REF!</v>
      </c>
      <c r="OHB28" s="170" t="s">
        <v>148</v>
      </c>
      <c r="OHC28" s="170">
        <v>12376</v>
      </c>
      <c r="OHD28" s="170" t="s">
        <v>149</v>
      </c>
      <c r="OHE28" s="170" t="s">
        <v>150</v>
      </c>
      <c r="OHF28" s="170">
        <v>5</v>
      </c>
      <c r="OHG28" s="170">
        <v>12.97</v>
      </c>
      <c r="OHH28" s="170" t="e">
        <f>ROUNDDOWN(OHG28*(#REF!+1),2)</f>
        <v>#REF!</v>
      </c>
      <c r="OHI28" s="170" t="e">
        <f>OHF28*OHH28</f>
        <v>#REF!</v>
      </c>
      <c r="OHJ28" s="170" t="s">
        <v>148</v>
      </c>
      <c r="OHK28" s="170">
        <v>12376</v>
      </c>
      <c r="OHL28" s="170" t="s">
        <v>149</v>
      </c>
      <c r="OHM28" s="170" t="s">
        <v>150</v>
      </c>
      <c r="OHN28" s="170">
        <v>5</v>
      </c>
      <c r="OHO28" s="170">
        <v>12.97</v>
      </c>
      <c r="OHP28" s="170" t="e">
        <f>ROUNDDOWN(OHO28*(#REF!+1),2)</f>
        <v>#REF!</v>
      </c>
      <c r="OHQ28" s="170" t="e">
        <f>OHN28*OHP28</f>
        <v>#REF!</v>
      </c>
      <c r="OHR28" s="170" t="s">
        <v>148</v>
      </c>
      <c r="OHS28" s="170">
        <v>12376</v>
      </c>
      <c r="OHT28" s="170" t="s">
        <v>149</v>
      </c>
      <c r="OHU28" s="170" t="s">
        <v>150</v>
      </c>
      <c r="OHV28" s="170">
        <v>5</v>
      </c>
      <c r="OHW28" s="170">
        <v>12.97</v>
      </c>
      <c r="OHX28" s="170" t="e">
        <f>ROUNDDOWN(OHW28*(#REF!+1),2)</f>
        <v>#REF!</v>
      </c>
      <c r="OHY28" s="170" t="e">
        <f>OHV28*OHX28</f>
        <v>#REF!</v>
      </c>
      <c r="OHZ28" s="170" t="s">
        <v>148</v>
      </c>
      <c r="OIA28" s="170">
        <v>12376</v>
      </c>
      <c r="OIB28" s="170" t="s">
        <v>149</v>
      </c>
      <c r="OIC28" s="170" t="s">
        <v>150</v>
      </c>
      <c r="OID28" s="170">
        <v>5</v>
      </c>
      <c r="OIE28" s="170">
        <v>12.97</v>
      </c>
      <c r="OIF28" s="170" t="e">
        <f>ROUNDDOWN(OIE28*(#REF!+1),2)</f>
        <v>#REF!</v>
      </c>
      <c r="OIG28" s="170" t="e">
        <f>OID28*OIF28</f>
        <v>#REF!</v>
      </c>
      <c r="OIH28" s="170" t="s">
        <v>148</v>
      </c>
      <c r="OII28" s="170">
        <v>12376</v>
      </c>
      <c r="OIJ28" s="170" t="s">
        <v>149</v>
      </c>
      <c r="OIK28" s="170" t="s">
        <v>150</v>
      </c>
      <c r="OIL28" s="170">
        <v>5</v>
      </c>
      <c r="OIM28" s="170">
        <v>12.97</v>
      </c>
      <c r="OIN28" s="170" t="e">
        <f>ROUNDDOWN(OIM28*(#REF!+1),2)</f>
        <v>#REF!</v>
      </c>
      <c r="OIO28" s="170" t="e">
        <f>OIL28*OIN28</f>
        <v>#REF!</v>
      </c>
      <c r="OIP28" s="170" t="s">
        <v>148</v>
      </c>
      <c r="OIQ28" s="170">
        <v>12376</v>
      </c>
      <c r="OIR28" s="170" t="s">
        <v>149</v>
      </c>
      <c r="OIS28" s="170" t="s">
        <v>150</v>
      </c>
      <c r="OIT28" s="170">
        <v>5</v>
      </c>
      <c r="OIU28" s="170">
        <v>12.97</v>
      </c>
      <c r="OIV28" s="170" t="e">
        <f>ROUNDDOWN(OIU28*(#REF!+1),2)</f>
        <v>#REF!</v>
      </c>
      <c r="OIW28" s="170" t="e">
        <f>OIT28*OIV28</f>
        <v>#REF!</v>
      </c>
      <c r="OIX28" s="170" t="s">
        <v>148</v>
      </c>
      <c r="OIY28" s="170">
        <v>12376</v>
      </c>
      <c r="OIZ28" s="170" t="s">
        <v>149</v>
      </c>
      <c r="OJA28" s="170" t="s">
        <v>150</v>
      </c>
      <c r="OJB28" s="170">
        <v>5</v>
      </c>
      <c r="OJC28" s="170">
        <v>12.97</v>
      </c>
      <c r="OJD28" s="170" t="e">
        <f>ROUNDDOWN(OJC28*(#REF!+1),2)</f>
        <v>#REF!</v>
      </c>
      <c r="OJE28" s="170" t="e">
        <f>OJB28*OJD28</f>
        <v>#REF!</v>
      </c>
      <c r="OJF28" s="170" t="s">
        <v>148</v>
      </c>
      <c r="OJG28" s="170">
        <v>12376</v>
      </c>
      <c r="OJH28" s="170" t="s">
        <v>149</v>
      </c>
      <c r="OJI28" s="170" t="s">
        <v>150</v>
      </c>
      <c r="OJJ28" s="170">
        <v>5</v>
      </c>
      <c r="OJK28" s="170">
        <v>12.97</v>
      </c>
      <c r="OJL28" s="170" t="e">
        <f>ROUNDDOWN(OJK28*(#REF!+1),2)</f>
        <v>#REF!</v>
      </c>
      <c r="OJM28" s="170" t="e">
        <f>OJJ28*OJL28</f>
        <v>#REF!</v>
      </c>
      <c r="OJN28" s="170" t="s">
        <v>148</v>
      </c>
      <c r="OJO28" s="170">
        <v>12376</v>
      </c>
      <c r="OJP28" s="170" t="s">
        <v>149</v>
      </c>
      <c r="OJQ28" s="170" t="s">
        <v>150</v>
      </c>
      <c r="OJR28" s="170">
        <v>5</v>
      </c>
      <c r="OJS28" s="170">
        <v>12.97</v>
      </c>
      <c r="OJT28" s="170" t="e">
        <f>ROUNDDOWN(OJS28*(#REF!+1),2)</f>
        <v>#REF!</v>
      </c>
      <c r="OJU28" s="170" t="e">
        <f>OJR28*OJT28</f>
        <v>#REF!</v>
      </c>
      <c r="OJV28" s="170" t="s">
        <v>148</v>
      </c>
      <c r="OJW28" s="170">
        <v>12376</v>
      </c>
      <c r="OJX28" s="170" t="s">
        <v>149</v>
      </c>
      <c r="OJY28" s="170" t="s">
        <v>150</v>
      </c>
      <c r="OJZ28" s="170">
        <v>5</v>
      </c>
      <c r="OKA28" s="170">
        <v>12.97</v>
      </c>
      <c r="OKB28" s="170" t="e">
        <f>ROUNDDOWN(OKA28*(#REF!+1),2)</f>
        <v>#REF!</v>
      </c>
      <c r="OKC28" s="170" t="e">
        <f>OJZ28*OKB28</f>
        <v>#REF!</v>
      </c>
      <c r="OKD28" s="170" t="s">
        <v>148</v>
      </c>
      <c r="OKE28" s="170">
        <v>12376</v>
      </c>
      <c r="OKF28" s="170" t="s">
        <v>149</v>
      </c>
      <c r="OKG28" s="170" t="s">
        <v>150</v>
      </c>
      <c r="OKH28" s="170">
        <v>5</v>
      </c>
      <c r="OKI28" s="170">
        <v>12.97</v>
      </c>
      <c r="OKJ28" s="170" t="e">
        <f>ROUNDDOWN(OKI28*(#REF!+1),2)</f>
        <v>#REF!</v>
      </c>
      <c r="OKK28" s="170" t="e">
        <f>OKH28*OKJ28</f>
        <v>#REF!</v>
      </c>
      <c r="OKL28" s="170" t="s">
        <v>148</v>
      </c>
      <c r="OKM28" s="170">
        <v>12376</v>
      </c>
      <c r="OKN28" s="170" t="s">
        <v>149</v>
      </c>
      <c r="OKO28" s="170" t="s">
        <v>150</v>
      </c>
      <c r="OKP28" s="170">
        <v>5</v>
      </c>
      <c r="OKQ28" s="170">
        <v>12.97</v>
      </c>
      <c r="OKR28" s="170" t="e">
        <f>ROUNDDOWN(OKQ28*(#REF!+1),2)</f>
        <v>#REF!</v>
      </c>
      <c r="OKS28" s="170" t="e">
        <f>OKP28*OKR28</f>
        <v>#REF!</v>
      </c>
      <c r="OKT28" s="170" t="s">
        <v>148</v>
      </c>
      <c r="OKU28" s="170">
        <v>12376</v>
      </c>
      <c r="OKV28" s="170" t="s">
        <v>149</v>
      </c>
      <c r="OKW28" s="170" t="s">
        <v>150</v>
      </c>
      <c r="OKX28" s="170">
        <v>5</v>
      </c>
      <c r="OKY28" s="170">
        <v>12.97</v>
      </c>
      <c r="OKZ28" s="170" t="e">
        <f>ROUNDDOWN(OKY28*(#REF!+1),2)</f>
        <v>#REF!</v>
      </c>
      <c r="OLA28" s="170" t="e">
        <f>OKX28*OKZ28</f>
        <v>#REF!</v>
      </c>
      <c r="OLB28" s="170" t="s">
        <v>148</v>
      </c>
      <c r="OLC28" s="170">
        <v>12376</v>
      </c>
      <c r="OLD28" s="170" t="s">
        <v>149</v>
      </c>
      <c r="OLE28" s="170" t="s">
        <v>150</v>
      </c>
      <c r="OLF28" s="170">
        <v>5</v>
      </c>
      <c r="OLG28" s="170">
        <v>12.97</v>
      </c>
      <c r="OLH28" s="170" t="e">
        <f>ROUNDDOWN(OLG28*(#REF!+1),2)</f>
        <v>#REF!</v>
      </c>
      <c r="OLI28" s="170" t="e">
        <f>OLF28*OLH28</f>
        <v>#REF!</v>
      </c>
      <c r="OLJ28" s="170" t="s">
        <v>148</v>
      </c>
      <c r="OLK28" s="170">
        <v>12376</v>
      </c>
      <c r="OLL28" s="170" t="s">
        <v>149</v>
      </c>
      <c r="OLM28" s="170" t="s">
        <v>150</v>
      </c>
      <c r="OLN28" s="170">
        <v>5</v>
      </c>
      <c r="OLO28" s="170">
        <v>12.97</v>
      </c>
      <c r="OLP28" s="170" t="e">
        <f>ROUNDDOWN(OLO28*(#REF!+1),2)</f>
        <v>#REF!</v>
      </c>
      <c r="OLQ28" s="170" t="e">
        <f>OLN28*OLP28</f>
        <v>#REF!</v>
      </c>
      <c r="OLR28" s="170" t="s">
        <v>148</v>
      </c>
      <c r="OLS28" s="170">
        <v>12376</v>
      </c>
      <c r="OLT28" s="170" t="s">
        <v>149</v>
      </c>
      <c r="OLU28" s="170" t="s">
        <v>150</v>
      </c>
      <c r="OLV28" s="170">
        <v>5</v>
      </c>
      <c r="OLW28" s="170">
        <v>12.97</v>
      </c>
      <c r="OLX28" s="170" t="e">
        <f>ROUNDDOWN(OLW28*(#REF!+1),2)</f>
        <v>#REF!</v>
      </c>
      <c r="OLY28" s="170" t="e">
        <f>OLV28*OLX28</f>
        <v>#REF!</v>
      </c>
      <c r="OLZ28" s="170" t="s">
        <v>148</v>
      </c>
      <c r="OMA28" s="170">
        <v>12376</v>
      </c>
      <c r="OMB28" s="170" t="s">
        <v>149</v>
      </c>
      <c r="OMC28" s="170" t="s">
        <v>150</v>
      </c>
      <c r="OMD28" s="170">
        <v>5</v>
      </c>
      <c r="OME28" s="170">
        <v>12.97</v>
      </c>
      <c r="OMF28" s="170" t="e">
        <f>ROUNDDOWN(OME28*(#REF!+1),2)</f>
        <v>#REF!</v>
      </c>
      <c r="OMG28" s="170" t="e">
        <f>OMD28*OMF28</f>
        <v>#REF!</v>
      </c>
      <c r="OMH28" s="170" t="s">
        <v>148</v>
      </c>
      <c r="OMI28" s="170">
        <v>12376</v>
      </c>
      <c r="OMJ28" s="170" t="s">
        <v>149</v>
      </c>
      <c r="OMK28" s="170" t="s">
        <v>150</v>
      </c>
      <c r="OML28" s="170">
        <v>5</v>
      </c>
      <c r="OMM28" s="170">
        <v>12.97</v>
      </c>
      <c r="OMN28" s="170" t="e">
        <f>ROUNDDOWN(OMM28*(#REF!+1),2)</f>
        <v>#REF!</v>
      </c>
      <c r="OMO28" s="170" t="e">
        <f>OML28*OMN28</f>
        <v>#REF!</v>
      </c>
      <c r="OMP28" s="170" t="s">
        <v>148</v>
      </c>
      <c r="OMQ28" s="170">
        <v>12376</v>
      </c>
      <c r="OMR28" s="170" t="s">
        <v>149</v>
      </c>
      <c r="OMS28" s="170" t="s">
        <v>150</v>
      </c>
      <c r="OMT28" s="170">
        <v>5</v>
      </c>
      <c r="OMU28" s="170">
        <v>12.97</v>
      </c>
      <c r="OMV28" s="170" t="e">
        <f>ROUNDDOWN(OMU28*(#REF!+1),2)</f>
        <v>#REF!</v>
      </c>
      <c r="OMW28" s="170" t="e">
        <f>OMT28*OMV28</f>
        <v>#REF!</v>
      </c>
      <c r="OMX28" s="170" t="s">
        <v>148</v>
      </c>
      <c r="OMY28" s="170">
        <v>12376</v>
      </c>
      <c r="OMZ28" s="170" t="s">
        <v>149</v>
      </c>
      <c r="ONA28" s="170" t="s">
        <v>150</v>
      </c>
      <c r="ONB28" s="170">
        <v>5</v>
      </c>
      <c r="ONC28" s="170">
        <v>12.97</v>
      </c>
      <c r="OND28" s="170" t="e">
        <f>ROUNDDOWN(ONC28*(#REF!+1),2)</f>
        <v>#REF!</v>
      </c>
      <c r="ONE28" s="170" t="e">
        <f>ONB28*OND28</f>
        <v>#REF!</v>
      </c>
      <c r="ONF28" s="170" t="s">
        <v>148</v>
      </c>
      <c r="ONG28" s="170">
        <v>12376</v>
      </c>
      <c r="ONH28" s="170" t="s">
        <v>149</v>
      </c>
      <c r="ONI28" s="170" t="s">
        <v>150</v>
      </c>
      <c r="ONJ28" s="170">
        <v>5</v>
      </c>
      <c r="ONK28" s="170">
        <v>12.97</v>
      </c>
      <c r="ONL28" s="170" t="e">
        <f>ROUNDDOWN(ONK28*(#REF!+1),2)</f>
        <v>#REF!</v>
      </c>
      <c r="ONM28" s="170" t="e">
        <f>ONJ28*ONL28</f>
        <v>#REF!</v>
      </c>
      <c r="ONN28" s="170" t="s">
        <v>148</v>
      </c>
      <c r="ONO28" s="170">
        <v>12376</v>
      </c>
      <c r="ONP28" s="170" t="s">
        <v>149</v>
      </c>
      <c r="ONQ28" s="170" t="s">
        <v>150</v>
      </c>
      <c r="ONR28" s="170">
        <v>5</v>
      </c>
      <c r="ONS28" s="170">
        <v>12.97</v>
      </c>
      <c r="ONT28" s="170" t="e">
        <f>ROUNDDOWN(ONS28*(#REF!+1),2)</f>
        <v>#REF!</v>
      </c>
      <c r="ONU28" s="170" t="e">
        <f>ONR28*ONT28</f>
        <v>#REF!</v>
      </c>
      <c r="ONV28" s="170" t="s">
        <v>148</v>
      </c>
      <c r="ONW28" s="170">
        <v>12376</v>
      </c>
      <c r="ONX28" s="170" t="s">
        <v>149</v>
      </c>
      <c r="ONY28" s="170" t="s">
        <v>150</v>
      </c>
      <c r="ONZ28" s="170">
        <v>5</v>
      </c>
      <c r="OOA28" s="170">
        <v>12.97</v>
      </c>
      <c r="OOB28" s="170" t="e">
        <f>ROUNDDOWN(OOA28*(#REF!+1),2)</f>
        <v>#REF!</v>
      </c>
      <c r="OOC28" s="170" t="e">
        <f>ONZ28*OOB28</f>
        <v>#REF!</v>
      </c>
      <c r="OOD28" s="170" t="s">
        <v>148</v>
      </c>
      <c r="OOE28" s="170">
        <v>12376</v>
      </c>
      <c r="OOF28" s="170" t="s">
        <v>149</v>
      </c>
      <c r="OOG28" s="170" t="s">
        <v>150</v>
      </c>
      <c r="OOH28" s="170">
        <v>5</v>
      </c>
      <c r="OOI28" s="170">
        <v>12.97</v>
      </c>
      <c r="OOJ28" s="170" t="e">
        <f>ROUNDDOWN(OOI28*(#REF!+1),2)</f>
        <v>#REF!</v>
      </c>
      <c r="OOK28" s="170" t="e">
        <f>OOH28*OOJ28</f>
        <v>#REF!</v>
      </c>
      <c r="OOL28" s="170" t="s">
        <v>148</v>
      </c>
      <c r="OOM28" s="170">
        <v>12376</v>
      </c>
      <c r="OON28" s="170" t="s">
        <v>149</v>
      </c>
      <c r="OOO28" s="170" t="s">
        <v>150</v>
      </c>
      <c r="OOP28" s="170">
        <v>5</v>
      </c>
      <c r="OOQ28" s="170">
        <v>12.97</v>
      </c>
      <c r="OOR28" s="170" t="e">
        <f>ROUNDDOWN(OOQ28*(#REF!+1),2)</f>
        <v>#REF!</v>
      </c>
      <c r="OOS28" s="170" t="e">
        <f>OOP28*OOR28</f>
        <v>#REF!</v>
      </c>
      <c r="OOT28" s="170" t="s">
        <v>148</v>
      </c>
      <c r="OOU28" s="170">
        <v>12376</v>
      </c>
      <c r="OOV28" s="170" t="s">
        <v>149</v>
      </c>
      <c r="OOW28" s="170" t="s">
        <v>150</v>
      </c>
      <c r="OOX28" s="170">
        <v>5</v>
      </c>
      <c r="OOY28" s="170">
        <v>12.97</v>
      </c>
      <c r="OOZ28" s="170" t="e">
        <f>ROUNDDOWN(OOY28*(#REF!+1),2)</f>
        <v>#REF!</v>
      </c>
      <c r="OPA28" s="170" t="e">
        <f>OOX28*OOZ28</f>
        <v>#REF!</v>
      </c>
      <c r="OPB28" s="170" t="s">
        <v>148</v>
      </c>
      <c r="OPC28" s="170">
        <v>12376</v>
      </c>
      <c r="OPD28" s="170" t="s">
        <v>149</v>
      </c>
      <c r="OPE28" s="170" t="s">
        <v>150</v>
      </c>
      <c r="OPF28" s="170">
        <v>5</v>
      </c>
      <c r="OPG28" s="170">
        <v>12.97</v>
      </c>
      <c r="OPH28" s="170" t="e">
        <f>ROUNDDOWN(OPG28*(#REF!+1),2)</f>
        <v>#REF!</v>
      </c>
      <c r="OPI28" s="170" t="e">
        <f>OPF28*OPH28</f>
        <v>#REF!</v>
      </c>
      <c r="OPJ28" s="170" t="s">
        <v>148</v>
      </c>
      <c r="OPK28" s="170">
        <v>12376</v>
      </c>
      <c r="OPL28" s="170" t="s">
        <v>149</v>
      </c>
      <c r="OPM28" s="170" t="s">
        <v>150</v>
      </c>
      <c r="OPN28" s="170">
        <v>5</v>
      </c>
      <c r="OPO28" s="170">
        <v>12.97</v>
      </c>
      <c r="OPP28" s="170" t="e">
        <f>ROUNDDOWN(OPO28*(#REF!+1),2)</f>
        <v>#REF!</v>
      </c>
      <c r="OPQ28" s="170" t="e">
        <f>OPN28*OPP28</f>
        <v>#REF!</v>
      </c>
      <c r="OPR28" s="170" t="s">
        <v>148</v>
      </c>
      <c r="OPS28" s="170">
        <v>12376</v>
      </c>
      <c r="OPT28" s="170" t="s">
        <v>149</v>
      </c>
      <c r="OPU28" s="170" t="s">
        <v>150</v>
      </c>
      <c r="OPV28" s="170">
        <v>5</v>
      </c>
      <c r="OPW28" s="170">
        <v>12.97</v>
      </c>
      <c r="OPX28" s="170" t="e">
        <f>ROUNDDOWN(OPW28*(#REF!+1),2)</f>
        <v>#REF!</v>
      </c>
      <c r="OPY28" s="170" t="e">
        <f>OPV28*OPX28</f>
        <v>#REF!</v>
      </c>
      <c r="OPZ28" s="170" t="s">
        <v>148</v>
      </c>
      <c r="OQA28" s="170">
        <v>12376</v>
      </c>
      <c r="OQB28" s="170" t="s">
        <v>149</v>
      </c>
      <c r="OQC28" s="170" t="s">
        <v>150</v>
      </c>
      <c r="OQD28" s="170">
        <v>5</v>
      </c>
      <c r="OQE28" s="170">
        <v>12.97</v>
      </c>
      <c r="OQF28" s="170" t="e">
        <f>ROUNDDOWN(OQE28*(#REF!+1),2)</f>
        <v>#REF!</v>
      </c>
      <c r="OQG28" s="170" t="e">
        <f>OQD28*OQF28</f>
        <v>#REF!</v>
      </c>
      <c r="OQH28" s="170" t="s">
        <v>148</v>
      </c>
      <c r="OQI28" s="170">
        <v>12376</v>
      </c>
      <c r="OQJ28" s="170" t="s">
        <v>149</v>
      </c>
      <c r="OQK28" s="170" t="s">
        <v>150</v>
      </c>
      <c r="OQL28" s="170">
        <v>5</v>
      </c>
      <c r="OQM28" s="170">
        <v>12.97</v>
      </c>
      <c r="OQN28" s="170" t="e">
        <f>ROUNDDOWN(OQM28*(#REF!+1),2)</f>
        <v>#REF!</v>
      </c>
      <c r="OQO28" s="170" t="e">
        <f>OQL28*OQN28</f>
        <v>#REF!</v>
      </c>
      <c r="OQP28" s="170" t="s">
        <v>148</v>
      </c>
      <c r="OQQ28" s="170">
        <v>12376</v>
      </c>
      <c r="OQR28" s="170" t="s">
        <v>149</v>
      </c>
      <c r="OQS28" s="170" t="s">
        <v>150</v>
      </c>
      <c r="OQT28" s="170">
        <v>5</v>
      </c>
      <c r="OQU28" s="170">
        <v>12.97</v>
      </c>
      <c r="OQV28" s="170" t="e">
        <f>ROUNDDOWN(OQU28*(#REF!+1),2)</f>
        <v>#REF!</v>
      </c>
      <c r="OQW28" s="170" t="e">
        <f>OQT28*OQV28</f>
        <v>#REF!</v>
      </c>
      <c r="OQX28" s="170" t="s">
        <v>148</v>
      </c>
      <c r="OQY28" s="170">
        <v>12376</v>
      </c>
      <c r="OQZ28" s="170" t="s">
        <v>149</v>
      </c>
      <c r="ORA28" s="170" t="s">
        <v>150</v>
      </c>
      <c r="ORB28" s="170">
        <v>5</v>
      </c>
      <c r="ORC28" s="170">
        <v>12.97</v>
      </c>
      <c r="ORD28" s="170" t="e">
        <f>ROUNDDOWN(ORC28*(#REF!+1),2)</f>
        <v>#REF!</v>
      </c>
      <c r="ORE28" s="170" t="e">
        <f>ORB28*ORD28</f>
        <v>#REF!</v>
      </c>
      <c r="ORF28" s="170" t="s">
        <v>148</v>
      </c>
      <c r="ORG28" s="170">
        <v>12376</v>
      </c>
      <c r="ORH28" s="170" t="s">
        <v>149</v>
      </c>
      <c r="ORI28" s="170" t="s">
        <v>150</v>
      </c>
      <c r="ORJ28" s="170">
        <v>5</v>
      </c>
      <c r="ORK28" s="170">
        <v>12.97</v>
      </c>
      <c r="ORL28" s="170" t="e">
        <f>ROUNDDOWN(ORK28*(#REF!+1),2)</f>
        <v>#REF!</v>
      </c>
      <c r="ORM28" s="170" t="e">
        <f>ORJ28*ORL28</f>
        <v>#REF!</v>
      </c>
      <c r="ORN28" s="170" t="s">
        <v>148</v>
      </c>
      <c r="ORO28" s="170">
        <v>12376</v>
      </c>
      <c r="ORP28" s="170" t="s">
        <v>149</v>
      </c>
      <c r="ORQ28" s="170" t="s">
        <v>150</v>
      </c>
      <c r="ORR28" s="170">
        <v>5</v>
      </c>
      <c r="ORS28" s="170">
        <v>12.97</v>
      </c>
      <c r="ORT28" s="170" t="e">
        <f>ROUNDDOWN(ORS28*(#REF!+1),2)</f>
        <v>#REF!</v>
      </c>
      <c r="ORU28" s="170" t="e">
        <f>ORR28*ORT28</f>
        <v>#REF!</v>
      </c>
      <c r="ORV28" s="170" t="s">
        <v>148</v>
      </c>
      <c r="ORW28" s="170">
        <v>12376</v>
      </c>
      <c r="ORX28" s="170" t="s">
        <v>149</v>
      </c>
      <c r="ORY28" s="170" t="s">
        <v>150</v>
      </c>
      <c r="ORZ28" s="170">
        <v>5</v>
      </c>
      <c r="OSA28" s="170">
        <v>12.97</v>
      </c>
      <c r="OSB28" s="170" t="e">
        <f>ROUNDDOWN(OSA28*(#REF!+1),2)</f>
        <v>#REF!</v>
      </c>
      <c r="OSC28" s="170" t="e">
        <f>ORZ28*OSB28</f>
        <v>#REF!</v>
      </c>
      <c r="OSD28" s="170" t="s">
        <v>148</v>
      </c>
      <c r="OSE28" s="170">
        <v>12376</v>
      </c>
      <c r="OSF28" s="170" t="s">
        <v>149</v>
      </c>
      <c r="OSG28" s="170" t="s">
        <v>150</v>
      </c>
      <c r="OSH28" s="170">
        <v>5</v>
      </c>
      <c r="OSI28" s="170">
        <v>12.97</v>
      </c>
      <c r="OSJ28" s="170" t="e">
        <f>ROUNDDOWN(OSI28*(#REF!+1),2)</f>
        <v>#REF!</v>
      </c>
      <c r="OSK28" s="170" t="e">
        <f>OSH28*OSJ28</f>
        <v>#REF!</v>
      </c>
      <c r="OSL28" s="170" t="s">
        <v>148</v>
      </c>
      <c r="OSM28" s="170">
        <v>12376</v>
      </c>
      <c r="OSN28" s="170" t="s">
        <v>149</v>
      </c>
      <c r="OSO28" s="170" t="s">
        <v>150</v>
      </c>
      <c r="OSP28" s="170">
        <v>5</v>
      </c>
      <c r="OSQ28" s="170">
        <v>12.97</v>
      </c>
      <c r="OSR28" s="170" t="e">
        <f>ROUNDDOWN(OSQ28*(#REF!+1),2)</f>
        <v>#REF!</v>
      </c>
      <c r="OSS28" s="170" t="e">
        <f>OSP28*OSR28</f>
        <v>#REF!</v>
      </c>
      <c r="OST28" s="170" t="s">
        <v>148</v>
      </c>
      <c r="OSU28" s="170">
        <v>12376</v>
      </c>
      <c r="OSV28" s="170" t="s">
        <v>149</v>
      </c>
      <c r="OSW28" s="170" t="s">
        <v>150</v>
      </c>
      <c r="OSX28" s="170">
        <v>5</v>
      </c>
      <c r="OSY28" s="170">
        <v>12.97</v>
      </c>
      <c r="OSZ28" s="170" t="e">
        <f>ROUNDDOWN(OSY28*(#REF!+1),2)</f>
        <v>#REF!</v>
      </c>
      <c r="OTA28" s="170" t="e">
        <f>OSX28*OSZ28</f>
        <v>#REF!</v>
      </c>
      <c r="OTB28" s="170" t="s">
        <v>148</v>
      </c>
      <c r="OTC28" s="170">
        <v>12376</v>
      </c>
      <c r="OTD28" s="170" t="s">
        <v>149</v>
      </c>
      <c r="OTE28" s="170" t="s">
        <v>150</v>
      </c>
      <c r="OTF28" s="170">
        <v>5</v>
      </c>
      <c r="OTG28" s="170">
        <v>12.97</v>
      </c>
      <c r="OTH28" s="170" t="e">
        <f>ROUNDDOWN(OTG28*(#REF!+1),2)</f>
        <v>#REF!</v>
      </c>
      <c r="OTI28" s="170" t="e">
        <f>OTF28*OTH28</f>
        <v>#REF!</v>
      </c>
      <c r="OTJ28" s="170" t="s">
        <v>148</v>
      </c>
      <c r="OTK28" s="170">
        <v>12376</v>
      </c>
      <c r="OTL28" s="170" t="s">
        <v>149</v>
      </c>
      <c r="OTM28" s="170" t="s">
        <v>150</v>
      </c>
      <c r="OTN28" s="170">
        <v>5</v>
      </c>
      <c r="OTO28" s="170">
        <v>12.97</v>
      </c>
      <c r="OTP28" s="170" t="e">
        <f>ROUNDDOWN(OTO28*(#REF!+1),2)</f>
        <v>#REF!</v>
      </c>
      <c r="OTQ28" s="170" t="e">
        <f>OTN28*OTP28</f>
        <v>#REF!</v>
      </c>
      <c r="OTR28" s="170" t="s">
        <v>148</v>
      </c>
      <c r="OTS28" s="170">
        <v>12376</v>
      </c>
      <c r="OTT28" s="170" t="s">
        <v>149</v>
      </c>
      <c r="OTU28" s="170" t="s">
        <v>150</v>
      </c>
      <c r="OTV28" s="170">
        <v>5</v>
      </c>
      <c r="OTW28" s="170">
        <v>12.97</v>
      </c>
      <c r="OTX28" s="170" t="e">
        <f>ROUNDDOWN(OTW28*(#REF!+1),2)</f>
        <v>#REF!</v>
      </c>
      <c r="OTY28" s="170" t="e">
        <f>OTV28*OTX28</f>
        <v>#REF!</v>
      </c>
      <c r="OTZ28" s="170" t="s">
        <v>148</v>
      </c>
      <c r="OUA28" s="170">
        <v>12376</v>
      </c>
      <c r="OUB28" s="170" t="s">
        <v>149</v>
      </c>
      <c r="OUC28" s="170" t="s">
        <v>150</v>
      </c>
      <c r="OUD28" s="170">
        <v>5</v>
      </c>
      <c r="OUE28" s="170">
        <v>12.97</v>
      </c>
      <c r="OUF28" s="170" t="e">
        <f>ROUNDDOWN(OUE28*(#REF!+1),2)</f>
        <v>#REF!</v>
      </c>
      <c r="OUG28" s="170" t="e">
        <f>OUD28*OUF28</f>
        <v>#REF!</v>
      </c>
      <c r="OUH28" s="170" t="s">
        <v>148</v>
      </c>
      <c r="OUI28" s="170">
        <v>12376</v>
      </c>
      <c r="OUJ28" s="170" t="s">
        <v>149</v>
      </c>
      <c r="OUK28" s="170" t="s">
        <v>150</v>
      </c>
      <c r="OUL28" s="170">
        <v>5</v>
      </c>
      <c r="OUM28" s="170">
        <v>12.97</v>
      </c>
      <c r="OUN28" s="170" t="e">
        <f>ROUNDDOWN(OUM28*(#REF!+1),2)</f>
        <v>#REF!</v>
      </c>
      <c r="OUO28" s="170" t="e">
        <f>OUL28*OUN28</f>
        <v>#REF!</v>
      </c>
      <c r="OUP28" s="170" t="s">
        <v>148</v>
      </c>
      <c r="OUQ28" s="170">
        <v>12376</v>
      </c>
      <c r="OUR28" s="170" t="s">
        <v>149</v>
      </c>
      <c r="OUS28" s="170" t="s">
        <v>150</v>
      </c>
      <c r="OUT28" s="170">
        <v>5</v>
      </c>
      <c r="OUU28" s="170">
        <v>12.97</v>
      </c>
      <c r="OUV28" s="170" t="e">
        <f>ROUNDDOWN(OUU28*(#REF!+1),2)</f>
        <v>#REF!</v>
      </c>
      <c r="OUW28" s="170" t="e">
        <f>OUT28*OUV28</f>
        <v>#REF!</v>
      </c>
      <c r="OUX28" s="170" t="s">
        <v>148</v>
      </c>
      <c r="OUY28" s="170">
        <v>12376</v>
      </c>
      <c r="OUZ28" s="170" t="s">
        <v>149</v>
      </c>
      <c r="OVA28" s="170" t="s">
        <v>150</v>
      </c>
      <c r="OVB28" s="170">
        <v>5</v>
      </c>
      <c r="OVC28" s="170">
        <v>12.97</v>
      </c>
      <c r="OVD28" s="170" t="e">
        <f>ROUNDDOWN(OVC28*(#REF!+1),2)</f>
        <v>#REF!</v>
      </c>
      <c r="OVE28" s="170" t="e">
        <f>OVB28*OVD28</f>
        <v>#REF!</v>
      </c>
      <c r="OVF28" s="170" t="s">
        <v>148</v>
      </c>
      <c r="OVG28" s="170">
        <v>12376</v>
      </c>
      <c r="OVH28" s="170" t="s">
        <v>149</v>
      </c>
      <c r="OVI28" s="170" t="s">
        <v>150</v>
      </c>
      <c r="OVJ28" s="170">
        <v>5</v>
      </c>
      <c r="OVK28" s="170">
        <v>12.97</v>
      </c>
      <c r="OVL28" s="170" t="e">
        <f>ROUNDDOWN(OVK28*(#REF!+1),2)</f>
        <v>#REF!</v>
      </c>
      <c r="OVM28" s="170" t="e">
        <f>OVJ28*OVL28</f>
        <v>#REF!</v>
      </c>
      <c r="OVN28" s="170" t="s">
        <v>148</v>
      </c>
      <c r="OVO28" s="170">
        <v>12376</v>
      </c>
      <c r="OVP28" s="170" t="s">
        <v>149</v>
      </c>
      <c r="OVQ28" s="170" t="s">
        <v>150</v>
      </c>
      <c r="OVR28" s="170">
        <v>5</v>
      </c>
      <c r="OVS28" s="170">
        <v>12.97</v>
      </c>
      <c r="OVT28" s="170" t="e">
        <f>ROUNDDOWN(OVS28*(#REF!+1),2)</f>
        <v>#REF!</v>
      </c>
      <c r="OVU28" s="170" t="e">
        <f>OVR28*OVT28</f>
        <v>#REF!</v>
      </c>
      <c r="OVV28" s="170" t="s">
        <v>148</v>
      </c>
      <c r="OVW28" s="170">
        <v>12376</v>
      </c>
      <c r="OVX28" s="170" t="s">
        <v>149</v>
      </c>
      <c r="OVY28" s="170" t="s">
        <v>150</v>
      </c>
      <c r="OVZ28" s="170">
        <v>5</v>
      </c>
      <c r="OWA28" s="170">
        <v>12.97</v>
      </c>
      <c r="OWB28" s="170" t="e">
        <f>ROUNDDOWN(OWA28*(#REF!+1),2)</f>
        <v>#REF!</v>
      </c>
      <c r="OWC28" s="170" t="e">
        <f>OVZ28*OWB28</f>
        <v>#REF!</v>
      </c>
      <c r="OWD28" s="170" t="s">
        <v>148</v>
      </c>
      <c r="OWE28" s="170">
        <v>12376</v>
      </c>
      <c r="OWF28" s="170" t="s">
        <v>149</v>
      </c>
      <c r="OWG28" s="170" t="s">
        <v>150</v>
      </c>
      <c r="OWH28" s="170">
        <v>5</v>
      </c>
      <c r="OWI28" s="170">
        <v>12.97</v>
      </c>
      <c r="OWJ28" s="170" t="e">
        <f>ROUNDDOWN(OWI28*(#REF!+1),2)</f>
        <v>#REF!</v>
      </c>
      <c r="OWK28" s="170" t="e">
        <f>OWH28*OWJ28</f>
        <v>#REF!</v>
      </c>
      <c r="OWL28" s="170" t="s">
        <v>148</v>
      </c>
      <c r="OWM28" s="170">
        <v>12376</v>
      </c>
      <c r="OWN28" s="170" t="s">
        <v>149</v>
      </c>
      <c r="OWO28" s="170" t="s">
        <v>150</v>
      </c>
      <c r="OWP28" s="170">
        <v>5</v>
      </c>
      <c r="OWQ28" s="170">
        <v>12.97</v>
      </c>
      <c r="OWR28" s="170" t="e">
        <f>ROUNDDOWN(OWQ28*(#REF!+1),2)</f>
        <v>#REF!</v>
      </c>
      <c r="OWS28" s="170" t="e">
        <f>OWP28*OWR28</f>
        <v>#REF!</v>
      </c>
      <c r="OWT28" s="170" t="s">
        <v>148</v>
      </c>
      <c r="OWU28" s="170">
        <v>12376</v>
      </c>
      <c r="OWV28" s="170" t="s">
        <v>149</v>
      </c>
      <c r="OWW28" s="170" t="s">
        <v>150</v>
      </c>
      <c r="OWX28" s="170">
        <v>5</v>
      </c>
      <c r="OWY28" s="170">
        <v>12.97</v>
      </c>
      <c r="OWZ28" s="170" t="e">
        <f>ROUNDDOWN(OWY28*(#REF!+1),2)</f>
        <v>#REF!</v>
      </c>
      <c r="OXA28" s="170" t="e">
        <f>OWX28*OWZ28</f>
        <v>#REF!</v>
      </c>
      <c r="OXB28" s="170" t="s">
        <v>148</v>
      </c>
      <c r="OXC28" s="170">
        <v>12376</v>
      </c>
      <c r="OXD28" s="170" t="s">
        <v>149</v>
      </c>
      <c r="OXE28" s="170" t="s">
        <v>150</v>
      </c>
      <c r="OXF28" s="170">
        <v>5</v>
      </c>
      <c r="OXG28" s="170">
        <v>12.97</v>
      </c>
      <c r="OXH28" s="170" t="e">
        <f>ROUNDDOWN(OXG28*(#REF!+1),2)</f>
        <v>#REF!</v>
      </c>
      <c r="OXI28" s="170" t="e">
        <f>OXF28*OXH28</f>
        <v>#REF!</v>
      </c>
      <c r="OXJ28" s="170" t="s">
        <v>148</v>
      </c>
      <c r="OXK28" s="170">
        <v>12376</v>
      </c>
      <c r="OXL28" s="170" t="s">
        <v>149</v>
      </c>
      <c r="OXM28" s="170" t="s">
        <v>150</v>
      </c>
      <c r="OXN28" s="170">
        <v>5</v>
      </c>
      <c r="OXO28" s="170">
        <v>12.97</v>
      </c>
      <c r="OXP28" s="170" t="e">
        <f>ROUNDDOWN(OXO28*(#REF!+1),2)</f>
        <v>#REF!</v>
      </c>
      <c r="OXQ28" s="170" t="e">
        <f>OXN28*OXP28</f>
        <v>#REF!</v>
      </c>
      <c r="OXR28" s="170" t="s">
        <v>148</v>
      </c>
      <c r="OXS28" s="170">
        <v>12376</v>
      </c>
      <c r="OXT28" s="170" t="s">
        <v>149</v>
      </c>
      <c r="OXU28" s="170" t="s">
        <v>150</v>
      </c>
      <c r="OXV28" s="170">
        <v>5</v>
      </c>
      <c r="OXW28" s="170">
        <v>12.97</v>
      </c>
      <c r="OXX28" s="170" t="e">
        <f>ROUNDDOWN(OXW28*(#REF!+1),2)</f>
        <v>#REF!</v>
      </c>
      <c r="OXY28" s="170" t="e">
        <f>OXV28*OXX28</f>
        <v>#REF!</v>
      </c>
      <c r="OXZ28" s="170" t="s">
        <v>148</v>
      </c>
      <c r="OYA28" s="170">
        <v>12376</v>
      </c>
      <c r="OYB28" s="170" t="s">
        <v>149</v>
      </c>
      <c r="OYC28" s="170" t="s">
        <v>150</v>
      </c>
      <c r="OYD28" s="170">
        <v>5</v>
      </c>
      <c r="OYE28" s="170">
        <v>12.97</v>
      </c>
      <c r="OYF28" s="170" t="e">
        <f>ROUNDDOWN(OYE28*(#REF!+1),2)</f>
        <v>#REF!</v>
      </c>
      <c r="OYG28" s="170" t="e">
        <f>OYD28*OYF28</f>
        <v>#REF!</v>
      </c>
      <c r="OYH28" s="170" t="s">
        <v>148</v>
      </c>
      <c r="OYI28" s="170">
        <v>12376</v>
      </c>
      <c r="OYJ28" s="170" t="s">
        <v>149</v>
      </c>
      <c r="OYK28" s="170" t="s">
        <v>150</v>
      </c>
      <c r="OYL28" s="170">
        <v>5</v>
      </c>
      <c r="OYM28" s="170">
        <v>12.97</v>
      </c>
      <c r="OYN28" s="170" t="e">
        <f>ROUNDDOWN(OYM28*(#REF!+1),2)</f>
        <v>#REF!</v>
      </c>
      <c r="OYO28" s="170" t="e">
        <f>OYL28*OYN28</f>
        <v>#REF!</v>
      </c>
      <c r="OYP28" s="170" t="s">
        <v>148</v>
      </c>
      <c r="OYQ28" s="170">
        <v>12376</v>
      </c>
      <c r="OYR28" s="170" t="s">
        <v>149</v>
      </c>
      <c r="OYS28" s="170" t="s">
        <v>150</v>
      </c>
      <c r="OYT28" s="170">
        <v>5</v>
      </c>
      <c r="OYU28" s="170">
        <v>12.97</v>
      </c>
      <c r="OYV28" s="170" t="e">
        <f>ROUNDDOWN(OYU28*(#REF!+1),2)</f>
        <v>#REF!</v>
      </c>
      <c r="OYW28" s="170" t="e">
        <f>OYT28*OYV28</f>
        <v>#REF!</v>
      </c>
      <c r="OYX28" s="170" t="s">
        <v>148</v>
      </c>
      <c r="OYY28" s="170">
        <v>12376</v>
      </c>
      <c r="OYZ28" s="170" t="s">
        <v>149</v>
      </c>
      <c r="OZA28" s="170" t="s">
        <v>150</v>
      </c>
      <c r="OZB28" s="170">
        <v>5</v>
      </c>
      <c r="OZC28" s="170">
        <v>12.97</v>
      </c>
      <c r="OZD28" s="170" t="e">
        <f>ROUNDDOWN(OZC28*(#REF!+1),2)</f>
        <v>#REF!</v>
      </c>
      <c r="OZE28" s="170" t="e">
        <f>OZB28*OZD28</f>
        <v>#REF!</v>
      </c>
      <c r="OZF28" s="170" t="s">
        <v>148</v>
      </c>
      <c r="OZG28" s="170">
        <v>12376</v>
      </c>
      <c r="OZH28" s="170" t="s">
        <v>149</v>
      </c>
      <c r="OZI28" s="170" t="s">
        <v>150</v>
      </c>
      <c r="OZJ28" s="170">
        <v>5</v>
      </c>
      <c r="OZK28" s="170">
        <v>12.97</v>
      </c>
      <c r="OZL28" s="170" t="e">
        <f>ROUNDDOWN(OZK28*(#REF!+1),2)</f>
        <v>#REF!</v>
      </c>
      <c r="OZM28" s="170" t="e">
        <f>OZJ28*OZL28</f>
        <v>#REF!</v>
      </c>
      <c r="OZN28" s="170" t="s">
        <v>148</v>
      </c>
      <c r="OZO28" s="170">
        <v>12376</v>
      </c>
      <c r="OZP28" s="170" t="s">
        <v>149</v>
      </c>
      <c r="OZQ28" s="170" t="s">
        <v>150</v>
      </c>
      <c r="OZR28" s="170">
        <v>5</v>
      </c>
      <c r="OZS28" s="170">
        <v>12.97</v>
      </c>
      <c r="OZT28" s="170" t="e">
        <f>ROUNDDOWN(OZS28*(#REF!+1),2)</f>
        <v>#REF!</v>
      </c>
      <c r="OZU28" s="170" t="e">
        <f>OZR28*OZT28</f>
        <v>#REF!</v>
      </c>
      <c r="OZV28" s="170" t="s">
        <v>148</v>
      </c>
      <c r="OZW28" s="170">
        <v>12376</v>
      </c>
      <c r="OZX28" s="170" t="s">
        <v>149</v>
      </c>
      <c r="OZY28" s="170" t="s">
        <v>150</v>
      </c>
      <c r="OZZ28" s="170">
        <v>5</v>
      </c>
      <c r="PAA28" s="170">
        <v>12.97</v>
      </c>
      <c r="PAB28" s="170" t="e">
        <f>ROUNDDOWN(PAA28*(#REF!+1),2)</f>
        <v>#REF!</v>
      </c>
      <c r="PAC28" s="170" t="e">
        <f>OZZ28*PAB28</f>
        <v>#REF!</v>
      </c>
      <c r="PAD28" s="170" t="s">
        <v>148</v>
      </c>
      <c r="PAE28" s="170">
        <v>12376</v>
      </c>
      <c r="PAF28" s="170" t="s">
        <v>149</v>
      </c>
      <c r="PAG28" s="170" t="s">
        <v>150</v>
      </c>
      <c r="PAH28" s="170">
        <v>5</v>
      </c>
      <c r="PAI28" s="170">
        <v>12.97</v>
      </c>
      <c r="PAJ28" s="170" t="e">
        <f>ROUNDDOWN(PAI28*(#REF!+1),2)</f>
        <v>#REF!</v>
      </c>
      <c r="PAK28" s="170" t="e">
        <f>PAH28*PAJ28</f>
        <v>#REF!</v>
      </c>
      <c r="PAL28" s="170" t="s">
        <v>148</v>
      </c>
      <c r="PAM28" s="170">
        <v>12376</v>
      </c>
      <c r="PAN28" s="170" t="s">
        <v>149</v>
      </c>
      <c r="PAO28" s="170" t="s">
        <v>150</v>
      </c>
      <c r="PAP28" s="170">
        <v>5</v>
      </c>
      <c r="PAQ28" s="170">
        <v>12.97</v>
      </c>
      <c r="PAR28" s="170" t="e">
        <f>ROUNDDOWN(PAQ28*(#REF!+1),2)</f>
        <v>#REF!</v>
      </c>
      <c r="PAS28" s="170" t="e">
        <f>PAP28*PAR28</f>
        <v>#REF!</v>
      </c>
      <c r="PAT28" s="170" t="s">
        <v>148</v>
      </c>
      <c r="PAU28" s="170">
        <v>12376</v>
      </c>
      <c r="PAV28" s="170" t="s">
        <v>149</v>
      </c>
      <c r="PAW28" s="170" t="s">
        <v>150</v>
      </c>
      <c r="PAX28" s="170">
        <v>5</v>
      </c>
      <c r="PAY28" s="170">
        <v>12.97</v>
      </c>
      <c r="PAZ28" s="170" t="e">
        <f>ROUNDDOWN(PAY28*(#REF!+1),2)</f>
        <v>#REF!</v>
      </c>
      <c r="PBA28" s="170" t="e">
        <f>PAX28*PAZ28</f>
        <v>#REF!</v>
      </c>
      <c r="PBB28" s="170" t="s">
        <v>148</v>
      </c>
      <c r="PBC28" s="170">
        <v>12376</v>
      </c>
      <c r="PBD28" s="170" t="s">
        <v>149</v>
      </c>
      <c r="PBE28" s="170" t="s">
        <v>150</v>
      </c>
      <c r="PBF28" s="170">
        <v>5</v>
      </c>
      <c r="PBG28" s="170">
        <v>12.97</v>
      </c>
      <c r="PBH28" s="170" t="e">
        <f>ROUNDDOWN(PBG28*(#REF!+1),2)</f>
        <v>#REF!</v>
      </c>
      <c r="PBI28" s="170" t="e">
        <f>PBF28*PBH28</f>
        <v>#REF!</v>
      </c>
      <c r="PBJ28" s="170" t="s">
        <v>148</v>
      </c>
      <c r="PBK28" s="170">
        <v>12376</v>
      </c>
      <c r="PBL28" s="170" t="s">
        <v>149</v>
      </c>
      <c r="PBM28" s="170" t="s">
        <v>150</v>
      </c>
      <c r="PBN28" s="170">
        <v>5</v>
      </c>
      <c r="PBO28" s="170">
        <v>12.97</v>
      </c>
      <c r="PBP28" s="170" t="e">
        <f>ROUNDDOWN(PBO28*(#REF!+1),2)</f>
        <v>#REF!</v>
      </c>
      <c r="PBQ28" s="170" t="e">
        <f>PBN28*PBP28</f>
        <v>#REF!</v>
      </c>
      <c r="PBR28" s="170" t="s">
        <v>148</v>
      </c>
      <c r="PBS28" s="170">
        <v>12376</v>
      </c>
      <c r="PBT28" s="170" t="s">
        <v>149</v>
      </c>
      <c r="PBU28" s="170" t="s">
        <v>150</v>
      </c>
      <c r="PBV28" s="170">
        <v>5</v>
      </c>
      <c r="PBW28" s="170">
        <v>12.97</v>
      </c>
      <c r="PBX28" s="170" t="e">
        <f>ROUNDDOWN(PBW28*(#REF!+1),2)</f>
        <v>#REF!</v>
      </c>
      <c r="PBY28" s="170" t="e">
        <f>PBV28*PBX28</f>
        <v>#REF!</v>
      </c>
      <c r="PBZ28" s="170" t="s">
        <v>148</v>
      </c>
      <c r="PCA28" s="170">
        <v>12376</v>
      </c>
      <c r="PCB28" s="170" t="s">
        <v>149</v>
      </c>
      <c r="PCC28" s="170" t="s">
        <v>150</v>
      </c>
      <c r="PCD28" s="170">
        <v>5</v>
      </c>
      <c r="PCE28" s="170">
        <v>12.97</v>
      </c>
      <c r="PCF28" s="170" t="e">
        <f>ROUNDDOWN(PCE28*(#REF!+1),2)</f>
        <v>#REF!</v>
      </c>
      <c r="PCG28" s="170" t="e">
        <f>PCD28*PCF28</f>
        <v>#REF!</v>
      </c>
      <c r="PCH28" s="170" t="s">
        <v>148</v>
      </c>
      <c r="PCI28" s="170">
        <v>12376</v>
      </c>
      <c r="PCJ28" s="170" t="s">
        <v>149</v>
      </c>
      <c r="PCK28" s="170" t="s">
        <v>150</v>
      </c>
      <c r="PCL28" s="170">
        <v>5</v>
      </c>
      <c r="PCM28" s="170">
        <v>12.97</v>
      </c>
      <c r="PCN28" s="170" t="e">
        <f>ROUNDDOWN(PCM28*(#REF!+1),2)</f>
        <v>#REF!</v>
      </c>
      <c r="PCO28" s="170" t="e">
        <f>PCL28*PCN28</f>
        <v>#REF!</v>
      </c>
      <c r="PCP28" s="170" t="s">
        <v>148</v>
      </c>
      <c r="PCQ28" s="170">
        <v>12376</v>
      </c>
      <c r="PCR28" s="170" t="s">
        <v>149</v>
      </c>
      <c r="PCS28" s="170" t="s">
        <v>150</v>
      </c>
      <c r="PCT28" s="170">
        <v>5</v>
      </c>
      <c r="PCU28" s="170">
        <v>12.97</v>
      </c>
      <c r="PCV28" s="170" t="e">
        <f>ROUNDDOWN(PCU28*(#REF!+1),2)</f>
        <v>#REF!</v>
      </c>
      <c r="PCW28" s="170" t="e">
        <f>PCT28*PCV28</f>
        <v>#REF!</v>
      </c>
      <c r="PCX28" s="170" t="s">
        <v>148</v>
      </c>
      <c r="PCY28" s="170">
        <v>12376</v>
      </c>
      <c r="PCZ28" s="170" t="s">
        <v>149</v>
      </c>
      <c r="PDA28" s="170" t="s">
        <v>150</v>
      </c>
      <c r="PDB28" s="170">
        <v>5</v>
      </c>
      <c r="PDC28" s="170">
        <v>12.97</v>
      </c>
      <c r="PDD28" s="170" t="e">
        <f>ROUNDDOWN(PDC28*(#REF!+1),2)</f>
        <v>#REF!</v>
      </c>
      <c r="PDE28" s="170" t="e">
        <f>PDB28*PDD28</f>
        <v>#REF!</v>
      </c>
      <c r="PDF28" s="170" t="s">
        <v>148</v>
      </c>
      <c r="PDG28" s="170">
        <v>12376</v>
      </c>
      <c r="PDH28" s="170" t="s">
        <v>149</v>
      </c>
      <c r="PDI28" s="170" t="s">
        <v>150</v>
      </c>
      <c r="PDJ28" s="170">
        <v>5</v>
      </c>
      <c r="PDK28" s="170">
        <v>12.97</v>
      </c>
      <c r="PDL28" s="170" t="e">
        <f>ROUNDDOWN(PDK28*(#REF!+1),2)</f>
        <v>#REF!</v>
      </c>
      <c r="PDM28" s="170" t="e">
        <f>PDJ28*PDL28</f>
        <v>#REF!</v>
      </c>
      <c r="PDN28" s="170" t="s">
        <v>148</v>
      </c>
      <c r="PDO28" s="170">
        <v>12376</v>
      </c>
      <c r="PDP28" s="170" t="s">
        <v>149</v>
      </c>
      <c r="PDQ28" s="170" t="s">
        <v>150</v>
      </c>
      <c r="PDR28" s="170">
        <v>5</v>
      </c>
      <c r="PDS28" s="170">
        <v>12.97</v>
      </c>
      <c r="PDT28" s="170" t="e">
        <f>ROUNDDOWN(PDS28*(#REF!+1),2)</f>
        <v>#REF!</v>
      </c>
      <c r="PDU28" s="170" t="e">
        <f>PDR28*PDT28</f>
        <v>#REF!</v>
      </c>
      <c r="PDV28" s="170" t="s">
        <v>148</v>
      </c>
      <c r="PDW28" s="170">
        <v>12376</v>
      </c>
      <c r="PDX28" s="170" t="s">
        <v>149</v>
      </c>
      <c r="PDY28" s="170" t="s">
        <v>150</v>
      </c>
      <c r="PDZ28" s="170">
        <v>5</v>
      </c>
      <c r="PEA28" s="170">
        <v>12.97</v>
      </c>
      <c r="PEB28" s="170" t="e">
        <f>ROUNDDOWN(PEA28*(#REF!+1),2)</f>
        <v>#REF!</v>
      </c>
      <c r="PEC28" s="170" t="e">
        <f>PDZ28*PEB28</f>
        <v>#REF!</v>
      </c>
      <c r="PED28" s="170" t="s">
        <v>148</v>
      </c>
      <c r="PEE28" s="170">
        <v>12376</v>
      </c>
      <c r="PEF28" s="170" t="s">
        <v>149</v>
      </c>
      <c r="PEG28" s="170" t="s">
        <v>150</v>
      </c>
      <c r="PEH28" s="170">
        <v>5</v>
      </c>
      <c r="PEI28" s="170">
        <v>12.97</v>
      </c>
      <c r="PEJ28" s="170" t="e">
        <f>ROUNDDOWN(PEI28*(#REF!+1),2)</f>
        <v>#REF!</v>
      </c>
      <c r="PEK28" s="170" t="e">
        <f>PEH28*PEJ28</f>
        <v>#REF!</v>
      </c>
      <c r="PEL28" s="170" t="s">
        <v>148</v>
      </c>
      <c r="PEM28" s="170">
        <v>12376</v>
      </c>
      <c r="PEN28" s="170" t="s">
        <v>149</v>
      </c>
      <c r="PEO28" s="170" t="s">
        <v>150</v>
      </c>
      <c r="PEP28" s="170">
        <v>5</v>
      </c>
      <c r="PEQ28" s="170">
        <v>12.97</v>
      </c>
      <c r="PER28" s="170" t="e">
        <f>ROUNDDOWN(PEQ28*(#REF!+1),2)</f>
        <v>#REF!</v>
      </c>
      <c r="PES28" s="170" t="e">
        <f>PEP28*PER28</f>
        <v>#REF!</v>
      </c>
      <c r="PET28" s="170" t="s">
        <v>148</v>
      </c>
      <c r="PEU28" s="170">
        <v>12376</v>
      </c>
      <c r="PEV28" s="170" t="s">
        <v>149</v>
      </c>
      <c r="PEW28" s="170" t="s">
        <v>150</v>
      </c>
      <c r="PEX28" s="170">
        <v>5</v>
      </c>
      <c r="PEY28" s="170">
        <v>12.97</v>
      </c>
      <c r="PEZ28" s="170" t="e">
        <f>ROUNDDOWN(PEY28*(#REF!+1),2)</f>
        <v>#REF!</v>
      </c>
      <c r="PFA28" s="170" t="e">
        <f>PEX28*PEZ28</f>
        <v>#REF!</v>
      </c>
      <c r="PFB28" s="170" t="s">
        <v>148</v>
      </c>
      <c r="PFC28" s="170">
        <v>12376</v>
      </c>
      <c r="PFD28" s="170" t="s">
        <v>149</v>
      </c>
      <c r="PFE28" s="170" t="s">
        <v>150</v>
      </c>
      <c r="PFF28" s="170">
        <v>5</v>
      </c>
      <c r="PFG28" s="170">
        <v>12.97</v>
      </c>
      <c r="PFH28" s="170" t="e">
        <f>ROUNDDOWN(PFG28*(#REF!+1),2)</f>
        <v>#REF!</v>
      </c>
      <c r="PFI28" s="170" t="e">
        <f>PFF28*PFH28</f>
        <v>#REF!</v>
      </c>
      <c r="PFJ28" s="170" t="s">
        <v>148</v>
      </c>
      <c r="PFK28" s="170">
        <v>12376</v>
      </c>
      <c r="PFL28" s="170" t="s">
        <v>149</v>
      </c>
      <c r="PFM28" s="170" t="s">
        <v>150</v>
      </c>
      <c r="PFN28" s="170">
        <v>5</v>
      </c>
      <c r="PFO28" s="170">
        <v>12.97</v>
      </c>
      <c r="PFP28" s="170" t="e">
        <f>ROUNDDOWN(PFO28*(#REF!+1),2)</f>
        <v>#REF!</v>
      </c>
      <c r="PFQ28" s="170" t="e">
        <f>PFN28*PFP28</f>
        <v>#REF!</v>
      </c>
      <c r="PFR28" s="170" t="s">
        <v>148</v>
      </c>
      <c r="PFS28" s="170">
        <v>12376</v>
      </c>
      <c r="PFT28" s="170" t="s">
        <v>149</v>
      </c>
      <c r="PFU28" s="170" t="s">
        <v>150</v>
      </c>
      <c r="PFV28" s="170">
        <v>5</v>
      </c>
      <c r="PFW28" s="170">
        <v>12.97</v>
      </c>
      <c r="PFX28" s="170" t="e">
        <f>ROUNDDOWN(PFW28*(#REF!+1),2)</f>
        <v>#REF!</v>
      </c>
      <c r="PFY28" s="170" t="e">
        <f>PFV28*PFX28</f>
        <v>#REF!</v>
      </c>
      <c r="PFZ28" s="170" t="s">
        <v>148</v>
      </c>
      <c r="PGA28" s="170">
        <v>12376</v>
      </c>
      <c r="PGB28" s="170" t="s">
        <v>149</v>
      </c>
      <c r="PGC28" s="170" t="s">
        <v>150</v>
      </c>
      <c r="PGD28" s="170">
        <v>5</v>
      </c>
      <c r="PGE28" s="170">
        <v>12.97</v>
      </c>
      <c r="PGF28" s="170" t="e">
        <f>ROUNDDOWN(PGE28*(#REF!+1),2)</f>
        <v>#REF!</v>
      </c>
      <c r="PGG28" s="170" t="e">
        <f>PGD28*PGF28</f>
        <v>#REF!</v>
      </c>
      <c r="PGH28" s="170" t="s">
        <v>148</v>
      </c>
      <c r="PGI28" s="170">
        <v>12376</v>
      </c>
      <c r="PGJ28" s="170" t="s">
        <v>149</v>
      </c>
      <c r="PGK28" s="170" t="s">
        <v>150</v>
      </c>
      <c r="PGL28" s="170">
        <v>5</v>
      </c>
      <c r="PGM28" s="170">
        <v>12.97</v>
      </c>
      <c r="PGN28" s="170" t="e">
        <f>ROUNDDOWN(PGM28*(#REF!+1),2)</f>
        <v>#REF!</v>
      </c>
      <c r="PGO28" s="170" t="e">
        <f>PGL28*PGN28</f>
        <v>#REF!</v>
      </c>
      <c r="PGP28" s="170" t="s">
        <v>148</v>
      </c>
      <c r="PGQ28" s="170">
        <v>12376</v>
      </c>
      <c r="PGR28" s="170" t="s">
        <v>149</v>
      </c>
      <c r="PGS28" s="170" t="s">
        <v>150</v>
      </c>
      <c r="PGT28" s="170">
        <v>5</v>
      </c>
      <c r="PGU28" s="170">
        <v>12.97</v>
      </c>
      <c r="PGV28" s="170" t="e">
        <f>ROUNDDOWN(PGU28*(#REF!+1),2)</f>
        <v>#REF!</v>
      </c>
      <c r="PGW28" s="170" t="e">
        <f>PGT28*PGV28</f>
        <v>#REF!</v>
      </c>
      <c r="PGX28" s="170" t="s">
        <v>148</v>
      </c>
      <c r="PGY28" s="170">
        <v>12376</v>
      </c>
      <c r="PGZ28" s="170" t="s">
        <v>149</v>
      </c>
      <c r="PHA28" s="170" t="s">
        <v>150</v>
      </c>
      <c r="PHB28" s="170">
        <v>5</v>
      </c>
      <c r="PHC28" s="170">
        <v>12.97</v>
      </c>
      <c r="PHD28" s="170" t="e">
        <f>ROUNDDOWN(PHC28*(#REF!+1),2)</f>
        <v>#REF!</v>
      </c>
      <c r="PHE28" s="170" t="e">
        <f>PHB28*PHD28</f>
        <v>#REF!</v>
      </c>
      <c r="PHF28" s="170" t="s">
        <v>148</v>
      </c>
      <c r="PHG28" s="170">
        <v>12376</v>
      </c>
      <c r="PHH28" s="170" t="s">
        <v>149</v>
      </c>
      <c r="PHI28" s="170" t="s">
        <v>150</v>
      </c>
      <c r="PHJ28" s="170">
        <v>5</v>
      </c>
      <c r="PHK28" s="170">
        <v>12.97</v>
      </c>
      <c r="PHL28" s="170" t="e">
        <f>ROUNDDOWN(PHK28*(#REF!+1),2)</f>
        <v>#REF!</v>
      </c>
      <c r="PHM28" s="170" t="e">
        <f>PHJ28*PHL28</f>
        <v>#REF!</v>
      </c>
      <c r="PHN28" s="170" t="s">
        <v>148</v>
      </c>
      <c r="PHO28" s="170">
        <v>12376</v>
      </c>
      <c r="PHP28" s="170" t="s">
        <v>149</v>
      </c>
      <c r="PHQ28" s="170" t="s">
        <v>150</v>
      </c>
      <c r="PHR28" s="170">
        <v>5</v>
      </c>
      <c r="PHS28" s="170">
        <v>12.97</v>
      </c>
      <c r="PHT28" s="170" t="e">
        <f>ROUNDDOWN(PHS28*(#REF!+1),2)</f>
        <v>#REF!</v>
      </c>
      <c r="PHU28" s="170" t="e">
        <f>PHR28*PHT28</f>
        <v>#REF!</v>
      </c>
      <c r="PHV28" s="170" t="s">
        <v>148</v>
      </c>
      <c r="PHW28" s="170">
        <v>12376</v>
      </c>
      <c r="PHX28" s="170" t="s">
        <v>149</v>
      </c>
      <c r="PHY28" s="170" t="s">
        <v>150</v>
      </c>
      <c r="PHZ28" s="170">
        <v>5</v>
      </c>
      <c r="PIA28" s="170">
        <v>12.97</v>
      </c>
      <c r="PIB28" s="170" t="e">
        <f>ROUNDDOWN(PIA28*(#REF!+1),2)</f>
        <v>#REF!</v>
      </c>
      <c r="PIC28" s="170" t="e">
        <f>PHZ28*PIB28</f>
        <v>#REF!</v>
      </c>
      <c r="PID28" s="170" t="s">
        <v>148</v>
      </c>
      <c r="PIE28" s="170">
        <v>12376</v>
      </c>
      <c r="PIF28" s="170" t="s">
        <v>149</v>
      </c>
      <c r="PIG28" s="170" t="s">
        <v>150</v>
      </c>
      <c r="PIH28" s="170">
        <v>5</v>
      </c>
      <c r="PII28" s="170">
        <v>12.97</v>
      </c>
      <c r="PIJ28" s="170" t="e">
        <f>ROUNDDOWN(PII28*(#REF!+1),2)</f>
        <v>#REF!</v>
      </c>
      <c r="PIK28" s="170" t="e">
        <f>PIH28*PIJ28</f>
        <v>#REF!</v>
      </c>
      <c r="PIL28" s="170" t="s">
        <v>148</v>
      </c>
      <c r="PIM28" s="170">
        <v>12376</v>
      </c>
      <c r="PIN28" s="170" t="s">
        <v>149</v>
      </c>
      <c r="PIO28" s="170" t="s">
        <v>150</v>
      </c>
      <c r="PIP28" s="170">
        <v>5</v>
      </c>
      <c r="PIQ28" s="170">
        <v>12.97</v>
      </c>
      <c r="PIR28" s="170" t="e">
        <f>ROUNDDOWN(PIQ28*(#REF!+1),2)</f>
        <v>#REF!</v>
      </c>
      <c r="PIS28" s="170" t="e">
        <f>PIP28*PIR28</f>
        <v>#REF!</v>
      </c>
      <c r="PIT28" s="170" t="s">
        <v>148</v>
      </c>
      <c r="PIU28" s="170">
        <v>12376</v>
      </c>
      <c r="PIV28" s="170" t="s">
        <v>149</v>
      </c>
      <c r="PIW28" s="170" t="s">
        <v>150</v>
      </c>
      <c r="PIX28" s="170">
        <v>5</v>
      </c>
      <c r="PIY28" s="170">
        <v>12.97</v>
      </c>
      <c r="PIZ28" s="170" t="e">
        <f>ROUNDDOWN(PIY28*(#REF!+1),2)</f>
        <v>#REF!</v>
      </c>
      <c r="PJA28" s="170" t="e">
        <f>PIX28*PIZ28</f>
        <v>#REF!</v>
      </c>
      <c r="PJB28" s="170" t="s">
        <v>148</v>
      </c>
      <c r="PJC28" s="170">
        <v>12376</v>
      </c>
      <c r="PJD28" s="170" t="s">
        <v>149</v>
      </c>
      <c r="PJE28" s="170" t="s">
        <v>150</v>
      </c>
      <c r="PJF28" s="170">
        <v>5</v>
      </c>
      <c r="PJG28" s="170">
        <v>12.97</v>
      </c>
      <c r="PJH28" s="170" t="e">
        <f>ROUNDDOWN(PJG28*(#REF!+1),2)</f>
        <v>#REF!</v>
      </c>
      <c r="PJI28" s="170" t="e">
        <f>PJF28*PJH28</f>
        <v>#REF!</v>
      </c>
      <c r="PJJ28" s="170" t="s">
        <v>148</v>
      </c>
      <c r="PJK28" s="170">
        <v>12376</v>
      </c>
      <c r="PJL28" s="170" t="s">
        <v>149</v>
      </c>
      <c r="PJM28" s="170" t="s">
        <v>150</v>
      </c>
      <c r="PJN28" s="170">
        <v>5</v>
      </c>
      <c r="PJO28" s="170">
        <v>12.97</v>
      </c>
      <c r="PJP28" s="170" t="e">
        <f>ROUNDDOWN(PJO28*(#REF!+1),2)</f>
        <v>#REF!</v>
      </c>
      <c r="PJQ28" s="170" t="e">
        <f>PJN28*PJP28</f>
        <v>#REF!</v>
      </c>
      <c r="PJR28" s="170" t="s">
        <v>148</v>
      </c>
      <c r="PJS28" s="170">
        <v>12376</v>
      </c>
      <c r="PJT28" s="170" t="s">
        <v>149</v>
      </c>
      <c r="PJU28" s="170" t="s">
        <v>150</v>
      </c>
      <c r="PJV28" s="170">
        <v>5</v>
      </c>
      <c r="PJW28" s="170">
        <v>12.97</v>
      </c>
      <c r="PJX28" s="170" t="e">
        <f>ROUNDDOWN(PJW28*(#REF!+1),2)</f>
        <v>#REF!</v>
      </c>
      <c r="PJY28" s="170" t="e">
        <f>PJV28*PJX28</f>
        <v>#REF!</v>
      </c>
      <c r="PJZ28" s="170" t="s">
        <v>148</v>
      </c>
      <c r="PKA28" s="170">
        <v>12376</v>
      </c>
      <c r="PKB28" s="170" t="s">
        <v>149</v>
      </c>
      <c r="PKC28" s="170" t="s">
        <v>150</v>
      </c>
      <c r="PKD28" s="170">
        <v>5</v>
      </c>
      <c r="PKE28" s="170">
        <v>12.97</v>
      </c>
      <c r="PKF28" s="170" t="e">
        <f>ROUNDDOWN(PKE28*(#REF!+1),2)</f>
        <v>#REF!</v>
      </c>
      <c r="PKG28" s="170" t="e">
        <f>PKD28*PKF28</f>
        <v>#REF!</v>
      </c>
      <c r="PKH28" s="170" t="s">
        <v>148</v>
      </c>
      <c r="PKI28" s="170">
        <v>12376</v>
      </c>
      <c r="PKJ28" s="170" t="s">
        <v>149</v>
      </c>
      <c r="PKK28" s="170" t="s">
        <v>150</v>
      </c>
      <c r="PKL28" s="170">
        <v>5</v>
      </c>
      <c r="PKM28" s="170">
        <v>12.97</v>
      </c>
      <c r="PKN28" s="170" t="e">
        <f>ROUNDDOWN(PKM28*(#REF!+1),2)</f>
        <v>#REF!</v>
      </c>
      <c r="PKO28" s="170" t="e">
        <f>PKL28*PKN28</f>
        <v>#REF!</v>
      </c>
      <c r="PKP28" s="170" t="s">
        <v>148</v>
      </c>
      <c r="PKQ28" s="170">
        <v>12376</v>
      </c>
      <c r="PKR28" s="170" t="s">
        <v>149</v>
      </c>
      <c r="PKS28" s="170" t="s">
        <v>150</v>
      </c>
      <c r="PKT28" s="170">
        <v>5</v>
      </c>
      <c r="PKU28" s="170">
        <v>12.97</v>
      </c>
      <c r="PKV28" s="170" t="e">
        <f>ROUNDDOWN(PKU28*(#REF!+1),2)</f>
        <v>#REF!</v>
      </c>
      <c r="PKW28" s="170" t="e">
        <f>PKT28*PKV28</f>
        <v>#REF!</v>
      </c>
      <c r="PKX28" s="170" t="s">
        <v>148</v>
      </c>
      <c r="PKY28" s="170">
        <v>12376</v>
      </c>
      <c r="PKZ28" s="170" t="s">
        <v>149</v>
      </c>
      <c r="PLA28" s="170" t="s">
        <v>150</v>
      </c>
      <c r="PLB28" s="170">
        <v>5</v>
      </c>
      <c r="PLC28" s="170">
        <v>12.97</v>
      </c>
      <c r="PLD28" s="170" t="e">
        <f>ROUNDDOWN(PLC28*(#REF!+1),2)</f>
        <v>#REF!</v>
      </c>
      <c r="PLE28" s="170" t="e">
        <f>PLB28*PLD28</f>
        <v>#REF!</v>
      </c>
      <c r="PLF28" s="170" t="s">
        <v>148</v>
      </c>
      <c r="PLG28" s="170">
        <v>12376</v>
      </c>
      <c r="PLH28" s="170" t="s">
        <v>149</v>
      </c>
      <c r="PLI28" s="170" t="s">
        <v>150</v>
      </c>
      <c r="PLJ28" s="170">
        <v>5</v>
      </c>
      <c r="PLK28" s="170">
        <v>12.97</v>
      </c>
      <c r="PLL28" s="170" t="e">
        <f>ROUNDDOWN(PLK28*(#REF!+1),2)</f>
        <v>#REF!</v>
      </c>
      <c r="PLM28" s="170" t="e">
        <f>PLJ28*PLL28</f>
        <v>#REF!</v>
      </c>
      <c r="PLN28" s="170" t="s">
        <v>148</v>
      </c>
      <c r="PLO28" s="170">
        <v>12376</v>
      </c>
      <c r="PLP28" s="170" t="s">
        <v>149</v>
      </c>
      <c r="PLQ28" s="170" t="s">
        <v>150</v>
      </c>
      <c r="PLR28" s="170">
        <v>5</v>
      </c>
      <c r="PLS28" s="170">
        <v>12.97</v>
      </c>
      <c r="PLT28" s="170" t="e">
        <f>ROUNDDOWN(PLS28*(#REF!+1),2)</f>
        <v>#REF!</v>
      </c>
      <c r="PLU28" s="170" t="e">
        <f>PLR28*PLT28</f>
        <v>#REF!</v>
      </c>
      <c r="PLV28" s="170" t="s">
        <v>148</v>
      </c>
      <c r="PLW28" s="170">
        <v>12376</v>
      </c>
      <c r="PLX28" s="170" t="s">
        <v>149</v>
      </c>
      <c r="PLY28" s="170" t="s">
        <v>150</v>
      </c>
      <c r="PLZ28" s="170">
        <v>5</v>
      </c>
      <c r="PMA28" s="170">
        <v>12.97</v>
      </c>
      <c r="PMB28" s="170" t="e">
        <f>ROUNDDOWN(PMA28*(#REF!+1),2)</f>
        <v>#REF!</v>
      </c>
      <c r="PMC28" s="170" t="e">
        <f>PLZ28*PMB28</f>
        <v>#REF!</v>
      </c>
      <c r="PMD28" s="170" t="s">
        <v>148</v>
      </c>
      <c r="PME28" s="170">
        <v>12376</v>
      </c>
      <c r="PMF28" s="170" t="s">
        <v>149</v>
      </c>
      <c r="PMG28" s="170" t="s">
        <v>150</v>
      </c>
      <c r="PMH28" s="170">
        <v>5</v>
      </c>
      <c r="PMI28" s="170">
        <v>12.97</v>
      </c>
      <c r="PMJ28" s="170" t="e">
        <f>ROUNDDOWN(PMI28*(#REF!+1),2)</f>
        <v>#REF!</v>
      </c>
      <c r="PMK28" s="170" t="e">
        <f>PMH28*PMJ28</f>
        <v>#REF!</v>
      </c>
      <c r="PML28" s="170" t="s">
        <v>148</v>
      </c>
      <c r="PMM28" s="170">
        <v>12376</v>
      </c>
      <c r="PMN28" s="170" t="s">
        <v>149</v>
      </c>
      <c r="PMO28" s="170" t="s">
        <v>150</v>
      </c>
      <c r="PMP28" s="170">
        <v>5</v>
      </c>
      <c r="PMQ28" s="170">
        <v>12.97</v>
      </c>
      <c r="PMR28" s="170" t="e">
        <f>ROUNDDOWN(PMQ28*(#REF!+1),2)</f>
        <v>#REF!</v>
      </c>
      <c r="PMS28" s="170" t="e">
        <f>PMP28*PMR28</f>
        <v>#REF!</v>
      </c>
      <c r="PMT28" s="170" t="s">
        <v>148</v>
      </c>
      <c r="PMU28" s="170">
        <v>12376</v>
      </c>
      <c r="PMV28" s="170" t="s">
        <v>149</v>
      </c>
      <c r="PMW28" s="170" t="s">
        <v>150</v>
      </c>
      <c r="PMX28" s="170">
        <v>5</v>
      </c>
      <c r="PMY28" s="170">
        <v>12.97</v>
      </c>
      <c r="PMZ28" s="170" t="e">
        <f>ROUNDDOWN(PMY28*(#REF!+1),2)</f>
        <v>#REF!</v>
      </c>
      <c r="PNA28" s="170" t="e">
        <f>PMX28*PMZ28</f>
        <v>#REF!</v>
      </c>
      <c r="PNB28" s="170" t="s">
        <v>148</v>
      </c>
      <c r="PNC28" s="170">
        <v>12376</v>
      </c>
      <c r="PND28" s="170" t="s">
        <v>149</v>
      </c>
      <c r="PNE28" s="170" t="s">
        <v>150</v>
      </c>
      <c r="PNF28" s="170">
        <v>5</v>
      </c>
      <c r="PNG28" s="170">
        <v>12.97</v>
      </c>
      <c r="PNH28" s="170" t="e">
        <f>ROUNDDOWN(PNG28*(#REF!+1),2)</f>
        <v>#REF!</v>
      </c>
      <c r="PNI28" s="170" t="e">
        <f>PNF28*PNH28</f>
        <v>#REF!</v>
      </c>
      <c r="PNJ28" s="170" t="s">
        <v>148</v>
      </c>
      <c r="PNK28" s="170">
        <v>12376</v>
      </c>
      <c r="PNL28" s="170" t="s">
        <v>149</v>
      </c>
      <c r="PNM28" s="170" t="s">
        <v>150</v>
      </c>
      <c r="PNN28" s="170">
        <v>5</v>
      </c>
      <c r="PNO28" s="170">
        <v>12.97</v>
      </c>
      <c r="PNP28" s="170" t="e">
        <f>ROUNDDOWN(PNO28*(#REF!+1),2)</f>
        <v>#REF!</v>
      </c>
      <c r="PNQ28" s="170" t="e">
        <f>PNN28*PNP28</f>
        <v>#REF!</v>
      </c>
      <c r="PNR28" s="170" t="s">
        <v>148</v>
      </c>
      <c r="PNS28" s="170">
        <v>12376</v>
      </c>
      <c r="PNT28" s="170" t="s">
        <v>149</v>
      </c>
      <c r="PNU28" s="170" t="s">
        <v>150</v>
      </c>
      <c r="PNV28" s="170">
        <v>5</v>
      </c>
      <c r="PNW28" s="170">
        <v>12.97</v>
      </c>
      <c r="PNX28" s="170" t="e">
        <f>ROUNDDOWN(PNW28*(#REF!+1),2)</f>
        <v>#REF!</v>
      </c>
      <c r="PNY28" s="170" t="e">
        <f>PNV28*PNX28</f>
        <v>#REF!</v>
      </c>
      <c r="PNZ28" s="170" t="s">
        <v>148</v>
      </c>
      <c r="POA28" s="170">
        <v>12376</v>
      </c>
      <c r="POB28" s="170" t="s">
        <v>149</v>
      </c>
      <c r="POC28" s="170" t="s">
        <v>150</v>
      </c>
      <c r="POD28" s="170">
        <v>5</v>
      </c>
      <c r="POE28" s="170">
        <v>12.97</v>
      </c>
      <c r="POF28" s="170" t="e">
        <f>ROUNDDOWN(POE28*(#REF!+1),2)</f>
        <v>#REF!</v>
      </c>
      <c r="POG28" s="170" t="e">
        <f>POD28*POF28</f>
        <v>#REF!</v>
      </c>
      <c r="POH28" s="170" t="s">
        <v>148</v>
      </c>
      <c r="POI28" s="170">
        <v>12376</v>
      </c>
      <c r="POJ28" s="170" t="s">
        <v>149</v>
      </c>
      <c r="POK28" s="170" t="s">
        <v>150</v>
      </c>
      <c r="POL28" s="170">
        <v>5</v>
      </c>
      <c r="POM28" s="170">
        <v>12.97</v>
      </c>
      <c r="PON28" s="170" t="e">
        <f>ROUNDDOWN(POM28*(#REF!+1),2)</f>
        <v>#REF!</v>
      </c>
      <c r="POO28" s="170" t="e">
        <f>POL28*PON28</f>
        <v>#REF!</v>
      </c>
      <c r="POP28" s="170" t="s">
        <v>148</v>
      </c>
      <c r="POQ28" s="170">
        <v>12376</v>
      </c>
      <c r="POR28" s="170" t="s">
        <v>149</v>
      </c>
      <c r="POS28" s="170" t="s">
        <v>150</v>
      </c>
      <c r="POT28" s="170">
        <v>5</v>
      </c>
      <c r="POU28" s="170">
        <v>12.97</v>
      </c>
      <c r="POV28" s="170" t="e">
        <f>ROUNDDOWN(POU28*(#REF!+1),2)</f>
        <v>#REF!</v>
      </c>
      <c r="POW28" s="170" t="e">
        <f>POT28*POV28</f>
        <v>#REF!</v>
      </c>
      <c r="POX28" s="170" t="s">
        <v>148</v>
      </c>
      <c r="POY28" s="170">
        <v>12376</v>
      </c>
      <c r="POZ28" s="170" t="s">
        <v>149</v>
      </c>
      <c r="PPA28" s="170" t="s">
        <v>150</v>
      </c>
      <c r="PPB28" s="170">
        <v>5</v>
      </c>
      <c r="PPC28" s="170">
        <v>12.97</v>
      </c>
      <c r="PPD28" s="170" t="e">
        <f>ROUNDDOWN(PPC28*(#REF!+1),2)</f>
        <v>#REF!</v>
      </c>
      <c r="PPE28" s="170" t="e">
        <f>PPB28*PPD28</f>
        <v>#REF!</v>
      </c>
      <c r="PPF28" s="170" t="s">
        <v>148</v>
      </c>
      <c r="PPG28" s="170">
        <v>12376</v>
      </c>
      <c r="PPH28" s="170" t="s">
        <v>149</v>
      </c>
      <c r="PPI28" s="170" t="s">
        <v>150</v>
      </c>
      <c r="PPJ28" s="170">
        <v>5</v>
      </c>
      <c r="PPK28" s="170">
        <v>12.97</v>
      </c>
      <c r="PPL28" s="170" t="e">
        <f>ROUNDDOWN(PPK28*(#REF!+1),2)</f>
        <v>#REF!</v>
      </c>
      <c r="PPM28" s="170" t="e">
        <f>PPJ28*PPL28</f>
        <v>#REF!</v>
      </c>
      <c r="PPN28" s="170" t="s">
        <v>148</v>
      </c>
      <c r="PPO28" s="170">
        <v>12376</v>
      </c>
      <c r="PPP28" s="170" t="s">
        <v>149</v>
      </c>
      <c r="PPQ28" s="170" t="s">
        <v>150</v>
      </c>
      <c r="PPR28" s="170">
        <v>5</v>
      </c>
      <c r="PPS28" s="170">
        <v>12.97</v>
      </c>
      <c r="PPT28" s="170" t="e">
        <f>ROUNDDOWN(PPS28*(#REF!+1),2)</f>
        <v>#REF!</v>
      </c>
      <c r="PPU28" s="170" t="e">
        <f>PPR28*PPT28</f>
        <v>#REF!</v>
      </c>
      <c r="PPV28" s="170" t="s">
        <v>148</v>
      </c>
      <c r="PPW28" s="170">
        <v>12376</v>
      </c>
      <c r="PPX28" s="170" t="s">
        <v>149</v>
      </c>
      <c r="PPY28" s="170" t="s">
        <v>150</v>
      </c>
      <c r="PPZ28" s="170">
        <v>5</v>
      </c>
      <c r="PQA28" s="170">
        <v>12.97</v>
      </c>
      <c r="PQB28" s="170" t="e">
        <f>ROUNDDOWN(PQA28*(#REF!+1),2)</f>
        <v>#REF!</v>
      </c>
      <c r="PQC28" s="170" t="e">
        <f>PPZ28*PQB28</f>
        <v>#REF!</v>
      </c>
      <c r="PQD28" s="170" t="s">
        <v>148</v>
      </c>
      <c r="PQE28" s="170">
        <v>12376</v>
      </c>
      <c r="PQF28" s="170" t="s">
        <v>149</v>
      </c>
      <c r="PQG28" s="170" t="s">
        <v>150</v>
      </c>
      <c r="PQH28" s="170">
        <v>5</v>
      </c>
      <c r="PQI28" s="170">
        <v>12.97</v>
      </c>
      <c r="PQJ28" s="170" t="e">
        <f>ROUNDDOWN(PQI28*(#REF!+1),2)</f>
        <v>#REF!</v>
      </c>
      <c r="PQK28" s="170" t="e">
        <f>PQH28*PQJ28</f>
        <v>#REF!</v>
      </c>
      <c r="PQL28" s="170" t="s">
        <v>148</v>
      </c>
      <c r="PQM28" s="170">
        <v>12376</v>
      </c>
      <c r="PQN28" s="170" t="s">
        <v>149</v>
      </c>
      <c r="PQO28" s="170" t="s">
        <v>150</v>
      </c>
      <c r="PQP28" s="170">
        <v>5</v>
      </c>
      <c r="PQQ28" s="170">
        <v>12.97</v>
      </c>
      <c r="PQR28" s="170" t="e">
        <f>ROUNDDOWN(PQQ28*(#REF!+1),2)</f>
        <v>#REF!</v>
      </c>
      <c r="PQS28" s="170" t="e">
        <f>PQP28*PQR28</f>
        <v>#REF!</v>
      </c>
      <c r="PQT28" s="170" t="s">
        <v>148</v>
      </c>
      <c r="PQU28" s="170">
        <v>12376</v>
      </c>
      <c r="PQV28" s="170" t="s">
        <v>149</v>
      </c>
      <c r="PQW28" s="170" t="s">
        <v>150</v>
      </c>
      <c r="PQX28" s="170">
        <v>5</v>
      </c>
      <c r="PQY28" s="170">
        <v>12.97</v>
      </c>
      <c r="PQZ28" s="170" t="e">
        <f>ROUNDDOWN(PQY28*(#REF!+1),2)</f>
        <v>#REF!</v>
      </c>
      <c r="PRA28" s="170" t="e">
        <f>PQX28*PQZ28</f>
        <v>#REF!</v>
      </c>
      <c r="PRB28" s="170" t="s">
        <v>148</v>
      </c>
      <c r="PRC28" s="170">
        <v>12376</v>
      </c>
      <c r="PRD28" s="170" t="s">
        <v>149</v>
      </c>
      <c r="PRE28" s="170" t="s">
        <v>150</v>
      </c>
      <c r="PRF28" s="170">
        <v>5</v>
      </c>
      <c r="PRG28" s="170">
        <v>12.97</v>
      </c>
      <c r="PRH28" s="170" t="e">
        <f>ROUNDDOWN(PRG28*(#REF!+1),2)</f>
        <v>#REF!</v>
      </c>
      <c r="PRI28" s="170" t="e">
        <f>PRF28*PRH28</f>
        <v>#REF!</v>
      </c>
      <c r="PRJ28" s="170" t="s">
        <v>148</v>
      </c>
      <c r="PRK28" s="170">
        <v>12376</v>
      </c>
      <c r="PRL28" s="170" t="s">
        <v>149</v>
      </c>
      <c r="PRM28" s="170" t="s">
        <v>150</v>
      </c>
      <c r="PRN28" s="170">
        <v>5</v>
      </c>
      <c r="PRO28" s="170">
        <v>12.97</v>
      </c>
      <c r="PRP28" s="170" t="e">
        <f>ROUNDDOWN(PRO28*(#REF!+1),2)</f>
        <v>#REF!</v>
      </c>
      <c r="PRQ28" s="170" t="e">
        <f>PRN28*PRP28</f>
        <v>#REF!</v>
      </c>
      <c r="PRR28" s="170" t="s">
        <v>148</v>
      </c>
      <c r="PRS28" s="170">
        <v>12376</v>
      </c>
      <c r="PRT28" s="170" t="s">
        <v>149</v>
      </c>
      <c r="PRU28" s="170" t="s">
        <v>150</v>
      </c>
      <c r="PRV28" s="170">
        <v>5</v>
      </c>
      <c r="PRW28" s="170">
        <v>12.97</v>
      </c>
      <c r="PRX28" s="170" t="e">
        <f>ROUNDDOWN(PRW28*(#REF!+1),2)</f>
        <v>#REF!</v>
      </c>
      <c r="PRY28" s="170" t="e">
        <f>PRV28*PRX28</f>
        <v>#REF!</v>
      </c>
      <c r="PRZ28" s="170" t="s">
        <v>148</v>
      </c>
      <c r="PSA28" s="170">
        <v>12376</v>
      </c>
      <c r="PSB28" s="170" t="s">
        <v>149</v>
      </c>
      <c r="PSC28" s="170" t="s">
        <v>150</v>
      </c>
      <c r="PSD28" s="170">
        <v>5</v>
      </c>
      <c r="PSE28" s="170">
        <v>12.97</v>
      </c>
      <c r="PSF28" s="170" t="e">
        <f>ROUNDDOWN(PSE28*(#REF!+1),2)</f>
        <v>#REF!</v>
      </c>
      <c r="PSG28" s="170" t="e">
        <f>PSD28*PSF28</f>
        <v>#REF!</v>
      </c>
      <c r="PSH28" s="170" t="s">
        <v>148</v>
      </c>
      <c r="PSI28" s="170">
        <v>12376</v>
      </c>
      <c r="PSJ28" s="170" t="s">
        <v>149</v>
      </c>
      <c r="PSK28" s="170" t="s">
        <v>150</v>
      </c>
      <c r="PSL28" s="170">
        <v>5</v>
      </c>
      <c r="PSM28" s="170">
        <v>12.97</v>
      </c>
      <c r="PSN28" s="170" t="e">
        <f>ROUNDDOWN(PSM28*(#REF!+1),2)</f>
        <v>#REF!</v>
      </c>
      <c r="PSO28" s="170" t="e">
        <f>PSL28*PSN28</f>
        <v>#REF!</v>
      </c>
      <c r="PSP28" s="170" t="s">
        <v>148</v>
      </c>
      <c r="PSQ28" s="170">
        <v>12376</v>
      </c>
      <c r="PSR28" s="170" t="s">
        <v>149</v>
      </c>
      <c r="PSS28" s="170" t="s">
        <v>150</v>
      </c>
      <c r="PST28" s="170">
        <v>5</v>
      </c>
      <c r="PSU28" s="170">
        <v>12.97</v>
      </c>
      <c r="PSV28" s="170" t="e">
        <f>ROUNDDOWN(PSU28*(#REF!+1),2)</f>
        <v>#REF!</v>
      </c>
      <c r="PSW28" s="170" t="e">
        <f>PST28*PSV28</f>
        <v>#REF!</v>
      </c>
      <c r="PSX28" s="170" t="s">
        <v>148</v>
      </c>
      <c r="PSY28" s="170">
        <v>12376</v>
      </c>
      <c r="PSZ28" s="170" t="s">
        <v>149</v>
      </c>
      <c r="PTA28" s="170" t="s">
        <v>150</v>
      </c>
      <c r="PTB28" s="170">
        <v>5</v>
      </c>
      <c r="PTC28" s="170">
        <v>12.97</v>
      </c>
      <c r="PTD28" s="170" t="e">
        <f>ROUNDDOWN(PTC28*(#REF!+1),2)</f>
        <v>#REF!</v>
      </c>
      <c r="PTE28" s="170" t="e">
        <f>PTB28*PTD28</f>
        <v>#REF!</v>
      </c>
      <c r="PTF28" s="170" t="s">
        <v>148</v>
      </c>
      <c r="PTG28" s="170">
        <v>12376</v>
      </c>
      <c r="PTH28" s="170" t="s">
        <v>149</v>
      </c>
      <c r="PTI28" s="170" t="s">
        <v>150</v>
      </c>
      <c r="PTJ28" s="170">
        <v>5</v>
      </c>
      <c r="PTK28" s="170">
        <v>12.97</v>
      </c>
      <c r="PTL28" s="170" t="e">
        <f>ROUNDDOWN(PTK28*(#REF!+1),2)</f>
        <v>#REF!</v>
      </c>
      <c r="PTM28" s="170" t="e">
        <f>PTJ28*PTL28</f>
        <v>#REF!</v>
      </c>
      <c r="PTN28" s="170" t="s">
        <v>148</v>
      </c>
      <c r="PTO28" s="170">
        <v>12376</v>
      </c>
      <c r="PTP28" s="170" t="s">
        <v>149</v>
      </c>
      <c r="PTQ28" s="170" t="s">
        <v>150</v>
      </c>
      <c r="PTR28" s="170">
        <v>5</v>
      </c>
      <c r="PTS28" s="170">
        <v>12.97</v>
      </c>
      <c r="PTT28" s="170" t="e">
        <f>ROUNDDOWN(PTS28*(#REF!+1),2)</f>
        <v>#REF!</v>
      </c>
      <c r="PTU28" s="170" t="e">
        <f>PTR28*PTT28</f>
        <v>#REF!</v>
      </c>
      <c r="PTV28" s="170" t="s">
        <v>148</v>
      </c>
      <c r="PTW28" s="170">
        <v>12376</v>
      </c>
      <c r="PTX28" s="170" t="s">
        <v>149</v>
      </c>
      <c r="PTY28" s="170" t="s">
        <v>150</v>
      </c>
      <c r="PTZ28" s="170">
        <v>5</v>
      </c>
      <c r="PUA28" s="170">
        <v>12.97</v>
      </c>
      <c r="PUB28" s="170" t="e">
        <f>ROUNDDOWN(PUA28*(#REF!+1),2)</f>
        <v>#REF!</v>
      </c>
      <c r="PUC28" s="170" t="e">
        <f>PTZ28*PUB28</f>
        <v>#REF!</v>
      </c>
      <c r="PUD28" s="170" t="s">
        <v>148</v>
      </c>
      <c r="PUE28" s="170">
        <v>12376</v>
      </c>
      <c r="PUF28" s="170" t="s">
        <v>149</v>
      </c>
      <c r="PUG28" s="170" t="s">
        <v>150</v>
      </c>
      <c r="PUH28" s="170">
        <v>5</v>
      </c>
      <c r="PUI28" s="170">
        <v>12.97</v>
      </c>
      <c r="PUJ28" s="170" t="e">
        <f>ROUNDDOWN(PUI28*(#REF!+1),2)</f>
        <v>#REF!</v>
      </c>
      <c r="PUK28" s="170" t="e">
        <f>PUH28*PUJ28</f>
        <v>#REF!</v>
      </c>
      <c r="PUL28" s="170" t="s">
        <v>148</v>
      </c>
      <c r="PUM28" s="170">
        <v>12376</v>
      </c>
      <c r="PUN28" s="170" t="s">
        <v>149</v>
      </c>
      <c r="PUO28" s="170" t="s">
        <v>150</v>
      </c>
      <c r="PUP28" s="170">
        <v>5</v>
      </c>
      <c r="PUQ28" s="170">
        <v>12.97</v>
      </c>
      <c r="PUR28" s="170" t="e">
        <f>ROUNDDOWN(PUQ28*(#REF!+1),2)</f>
        <v>#REF!</v>
      </c>
      <c r="PUS28" s="170" t="e">
        <f>PUP28*PUR28</f>
        <v>#REF!</v>
      </c>
      <c r="PUT28" s="170" t="s">
        <v>148</v>
      </c>
      <c r="PUU28" s="170">
        <v>12376</v>
      </c>
      <c r="PUV28" s="170" t="s">
        <v>149</v>
      </c>
      <c r="PUW28" s="170" t="s">
        <v>150</v>
      </c>
      <c r="PUX28" s="170">
        <v>5</v>
      </c>
      <c r="PUY28" s="170">
        <v>12.97</v>
      </c>
      <c r="PUZ28" s="170" t="e">
        <f>ROUNDDOWN(PUY28*(#REF!+1),2)</f>
        <v>#REF!</v>
      </c>
      <c r="PVA28" s="170" t="e">
        <f>PUX28*PUZ28</f>
        <v>#REF!</v>
      </c>
      <c r="PVB28" s="170" t="s">
        <v>148</v>
      </c>
      <c r="PVC28" s="170">
        <v>12376</v>
      </c>
      <c r="PVD28" s="170" t="s">
        <v>149</v>
      </c>
      <c r="PVE28" s="170" t="s">
        <v>150</v>
      </c>
      <c r="PVF28" s="170">
        <v>5</v>
      </c>
      <c r="PVG28" s="170">
        <v>12.97</v>
      </c>
      <c r="PVH28" s="170" t="e">
        <f>ROUNDDOWN(PVG28*(#REF!+1),2)</f>
        <v>#REF!</v>
      </c>
      <c r="PVI28" s="170" t="e">
        <f>PVF28*PVH28</f>
        <v>#REF!</v>
      </c>
      <c r="PVJ28" s="170" t="s">
        <v>148</v>
      </c>
      <c r="PVK28" s="170">
        <v>12376</v>
      </c>
      <c r="PVL28" s="170" t="s">
        <v>149</v>
      </c>
      <c r="PVM28" s="170" t="s">
        <v>150</v>
      </c>
      <c r="PVN28" s="170">
        <v>5</v>
      </c>
      <c r="PVO28" s="170">
        <v>12.97</v>
      </c>
      <c r="PVP28" s="170" t="e">
        <f>ROUNDDOWN(PVO28*(#REF!+1),2)</f>
        <v>#REF!</v>
      </c>
      <c r="PVQ28" s="170" t="e">
        <f>PVN28*PVP28</f>
        <v>#REF!</v>
      </c>
      <c r="PVR28" s="170" t="s">
        <v>148</v>
      </c>
      <c r="PVS28" s="170">
        <v>12376</v>
      </c>
      <c r="PVT28" s="170" t="s">
        <v>149</v>
      </c>
      <c r="PVU28" s="170" t="s">
        <v>150</v>
      </c>
      <c r="PVV28" s="170">
        <v>5</v>
      </c>
      <c r="PVW28" s="170">
        <v>12.97</v>
      </c>
      <c r="PVX28" s="170" t="e">
        <f>ROUNDDOWN(PVW28*(#REF!+1),2)</f>
        <v>#REF!</v>
      </c>
      <c r="PVY28" s="170" t="e">
        <f>PVV28*PVX28</f>
        <v>#REF!</v>
      </c>
      <c r="PVZ28" s="170" t="s">
        <v>148</v>
      </c>
      <c r="PWA28" s="170">
        <v>12376</v>
      </c>
      <c r="PWB28" s="170" t="s">
        <v>149</v>
      </c>
      <c r="PWC28" s="170" t="s">
        <v>150</v>
      </c>
      <c r="PWD28" s="170">
        <v>5</v>
      </c>
      <c r="PWE28" s="170">
        <v>12.97</v>
      </c>
      <c r="PWF28" s="170" t="e">
        <f>ROUNDDOWN(PWE28*(#REF!+1),2)</f>
        <v>#REF!</v>
      </c>
      <c r="PWG28" s="170" t="e">
        <f>PWD28*PWF28</f>
        <v>#REF!</v>
      </c>
      <c r="PWH28" s="170" t="s">
        <v>148</v>
      </c>
      <c r="PWI28" s="170">
        <v>12376</v>
      </c>
      <c r="PWJ28" s="170" t="s">
        <v>149</v>
      </c>
      <c r="PWK28" s="170" t="s">
        <v>150</v>
      </c>
      <c r="PWL28" s="170">
        <v>5</v>
      </c>
      <c r="PWM28" s="170">
        <v>12.97</v>
      </c>
      <c r="PWN28" s="170" t="e">
        <f>ROUNDDOWN(PWM28*(#REF!+1),2)</f>
        <v>#REF!</v>
      </c>
      <c r="PWO28" s="170" t="e">
        <f>PWL28*PWN28</f>
        <v>#REF!</v>
      </c>
      <c r="PWP28" s="170" t="s">
        <v>148</v>
      </c>
      <c r="PWQ28" s="170">
        <v>12376</v>
      </c>
      <c r="PWR28" s="170" t="s">
        <v>149</v>
      </c>
      <c r="PWS28" s="170" t="s">
        <v>150</v>
      </c>
      <c r="PWT28" s="170">
        <v>5</v>
      </c>
      <c r="PWU28" s="170">
        <v>12.97</v>
      </c>
      <c r="PWV28" s="170" t="e">
        <f>ROUNDDOWN(PWU28*(#REF!+1),2)</f>
        <v>#REF!</v>
      </c>
      <c r="PWW28" s="170" t="e">
        <f>PWT28*PWV28</f>
        <v>#REF!</v>
      </c>
      <c r="PWX28" s="170" t="s">
        <v>148</v>
      </c>
      <c r="PWY28" s="170">
        <v>12376</v>
      </c>
      <c r="PWZ28" s="170" t="s">
        <v>149</v>
      </c>
      <c r="PXA28" s="170" t="s">
        <v>150</v>
      </c>
      <c r="PXB28" s="170">
        <v>5</v>
      </c>
      <c r="PXC28" s="170">
        <v>12.97</v>
      </c>
      <c r="PXD28" s="170" t="e">
        <f>ROUNDDOWN(PXC28*(#REF!+1),2)</f>
        <v>#REF!</v>
      </c>
      <c r="PXE28" s="170" t="e">
        <f>PXB28*PXD28</f>
        <v>#REF!</v>
      </c>
      <c r="PXF28" s="170" t="s">
        <v>148</v>
      </c>
      <c r="PXG28" s="170">
        <v>12376</v>
      </c>
      <c r="PXH28" s="170" t="s">
        <v>149</v>
      </c>
      <c r="PXI28" s="170" t="s">
        <v>150</v>
      </c>
      <c r="PXJ28" s="170">
        <v>5</v>
      </c>
      <c r="PXK28" s="170">
        <v>12.97</v>
      </c>
      <c r="PXL28" s="170" t="e">
        <f>ROUNDDOWN(PXK28*(#REF!+1),2)</f>
        <v>#REF!</v>
      </c>
      <c r="PXM28" s="170" t="e">
        <f>PXJ28*PXL28</f>
        <v>#REF!</v>
      </c>
      <c r="PXN28" s="170" t="s">
        <v>148</v>
      </c>
      <c r="PXO28" s="170">
        <v>12376</v>
      </c>
      <c r="PXP28" s="170" t="s">
        <v>149</v>
      </c>
      <c r="PXQ28" s="170" t="s">
        <v>150</v>
      </c>
      <c r="PXR28" s="170">
        <v>5</v>
      </c>
      <c r="PXS28" s="170">
        <v>12.97</v>
      </c>
      <c r="PXT28" s="170" t="e">
        <f>ROUNDDOWN(PXS28*(#REF!+1),2)</f>
        <v>#REF!</v>
      </c>
      <c r="PXU28" s="170" t="e">
        <f>PXR28*PXT28</f>
        <v>#REF!</v>
      </c>
      <c r="PXV28" s="170" t="s">
        <v>148</v>
      </c>
      <c r="PXW28" s="170">
        <v>12376</v>
      </c>
      <c r="PXX28" s="170" t="s">
        <v>149</v>
      </c>
      <c r="PXY28" s="170" t="s">
        <v>150</v>
      </c>
      <c r="PXZ28" s="170">
        <v>5</v>
      </c>
      <c r="PYA28" s="170">
        <v>12.97</v>
      </c>
      <c r="PYB28" s="170" t="e">
        <f>ROUNDDOWN(PYA28*(#REF!+1),2)</f>
        <v>#REF!</v>
      </c>
      <c r="PYC28" s="170" t="e">
        <f>PXZ28*PYB28</f>
        <v>#REF!</v>
      </c>
      <c r="PYD28" s="170" t="s">
        <v>148</v>
      </c>
      <c r="PYE28" s="170">
        <v>12376</v>
      </c>
      <c r="PYF28" s="170" t="s">
        <v>149</v>
      </c>
      <c r="PYG28" s="170" t="s">
        <v>150</v>
      </c>
      <c r="PYH28" s="170">
        <v>5</v>
      </c>
      <c r="PYI28" s="170">
        <v>12.97</v>
      </c>
      <c r="PYJ28" s="170" t="e">
        <f>ROUNDDOWN(PYI28*(#REF!+1),2)</f>
        <v>#REF!</v>
      </c>
      <c r="PYK28" s="170" t="e">
        <f>PYH28*PYJ28</f>
        <v>#REF!</v>
      </c>
      <c r="PYL28" s="170" t="s">
        <v>148</v>
      </c>
      <c r="PYM28" s="170">
        <v>12376</v>
      </c>
      <c r="PYN28" s="170" t="s">
        <v>149</v>
      </c>
      <c r="PYO28" s="170" t="s">
        <v>150</v>
      </c>
      <c r="PYP28" s="170">
        <v>5</v>
      </c>
      <c r="PYQ28" s="170">
        <v>12.97</v>
      </c>
      <c r="PYR28" s="170" t="e">
        <f>ROUNDDOWN(PYQ28*(#REF!+1),2)</f>
        <v>#REF!</v>
      </c>
      <c r="PYS28" s="170" t="e">
        <f>PYP28*PYR28</f>
        <v>#REF!</v>
      </c>
      <c r="PYT28" s="170" t="s">
        <v>148</v>
      </c>
      <c r="PYU28" s="170">
        <v>12376</v>
      </c>
      <c r="PYV28" s="170" t="s">
        <v>149</v>
      </c>
      <c r="PYW28" s="170" t="s">
        <v>150</v>
      </c>
      <c r="PYX28" s="170">
        <v>5</v>
      </c>
      <c r="PYY28" s="170">
        <v>12.97</v>
      </c>
      <c r="PYZ28" s="170" t="e">
        <f>ROUNDDOWN(PYY28*(#REF!+1),2)</f>
        <v>#REF!</v>
      </c>
      <c r="PZA28" s="170" t="e">
        <f>PYX28*PYZ28</f>
        <v>#REF!</v>
      </c>
      <c r="PZB28" s="170" t="s">
        <v>148</v>
      </c>
      <c r="PZC28" s="170">
        <v>12376</v>
      </c>
      <c r="PZD28" s="170" t="s">
        <v>149</v>
      </c>
      <c r="PZE28" s="170" t="s">
        <v>150</v>
      </c>
      <c r="PZF28" s="170">
        <v>5</v>
      </c>
      <c r="PZG28" s="170">
        <v>12.97</v>
      </c>
      <c r="PZH28" s="170" t="e">
        <f>ROUNDDOWN(PZG28*(#REF!+1),2)</f>
        <v>#REF!</v>
      </c>
      <c r="PZI28" s="170" t="e">
        <f>PZF28*PZH28</f>
        <v>#REF!</v>
      </c>
      <c r="PZJ28" s="170" t="s">
        <v>148</v>
      </c>
      <c r="PZK28" s="170">
        <v>12376</v>
      </c>
      <c r="PZL28" s="170" t="s">
        <v>149</v>
      </c>
      <c r="PZM28" s="170" t="s">
        <v>150</v>
      </c>
      <c r="PZN28" s="170">
        <v>5</v>
      </c>
      <c r="PZO28" s="170">
        <v>12.97</v>
      </c>
      <c r="PZP28" s="170" t="e">
        <f>ROUNDDOWN(PZO28*(#REF!+1),2)</f>
        <v>#REF!</v>
      </c>
      <c r="PZQ28" s="170" t="e">
        <f>PZN28*PZP28</f>
        <v>#REF!</v>
      </c>
      <c r="PZR28" s="170" t="s">
        <v>148</v>
      </c>
      <c r="PZS28" s="170">
        <v>12376</v>
      </c>
      <c r="PZT28" s="170" t="s">
        <v>149</v>
      </c>
      <c r="PZU28" s="170" t="s">
        <v>150</v>
      </c>
      <c r="PZV28" s="170">
        <v>5</v>
      </c>
      <c r="PZW28" s="170">
        <v>12.97</v>
      </c>
      <c r="PZX28" s="170" t="e">
        <f>ROUNDDOWN(PZW28*(#REF!+1),2)</f>
        <v>#REF!</v>
      </c>
      <c r="PZY28" s="170" t="e">
        <f>PZV28*PZX28</f>
        <v>#REF!</v>
      </c>
      <c r="PZZ28" s="170" t="s">
        <v>148</v>
      </c>
      <c r="QAA28" s="170">
        <v>12376</v>
      </c>
      <c r="QAB28" s="170" t="s">
        <v>149</v>
      </c>
      <c r="QAC28" s="170" t="s">
        <v>150</v>
      </c>
      <c r="QAD28" s="170">
        <v>5</v>
      </c>
      <c r="QAE28" s="170">
        <v>12.97</v>
      </c>
      <c r="QAF28" s="170" t="e">
        <f>ROUNDDOWN(QAE28*(#REF!+1),2)</f>
        <v>#REF!</v>
      </c>
      <c r="QAG28" s="170" t="e">
        <f>QAD28*QAF28</f>
        <v>#REF!</v>
      </c>
      <c r="QAH28" s="170" t="s">
        <v>148</v>
      </c>
      <c r="QAI28" s="170">
        <v>12376</v>
      </c>
      <c r="QAJ28" s="170" t="s">
        <v>149</v>
      </c>
      <c r="QAK28" s="170" t="s">
        <v>150</v>
      </c>
      <c r="QAL28" s="170">
        <v>5</v>
      </c>
      <c r="QAM28" s="170">
        <v>12.97</v>
      </c>
      <c r="QAN28" s="170" t="e">
        <f>ROUNDDOWN(QAM28*(#REF!+1),2)</f>
        <v>#REF!</v>
      </c>
      <c r="QAO28" s="170" t="e">
        <f>QAL28*QAN28</f>
        <v>#REF!</v>
      </c>
      <c r="QAP28" s="170" t="s">
        <v>148</v>
      </c>
      <c r="QAQ28" s="170">
        <v>12376</v>
      </c>
      <c r="QAR28" s="170" t="s">
        <v>149</v>
      </c>
      <c r="QAS28" s="170" t="s">
        <v>150</v>
      </c>
      <c r="QAT28" s="170">
        <v>5</v>
      </c>
      <c r="QAU28" s="170">
        <v>12.97</v>
      </c>
      <c r="QAV28" s="170" t="e">
        <f>ROUNDDOWN(QAU28*(#REF!+1),2)</f>
        <v>#REF!</v>
      </c>
      <c r="QAW28" s="170" t="e">
        <f>QAT28*QAV28</f>
        <v>#REF!</v>
      </c>
      <c r="QAX28" s="170" t="s">
        <v>148</v>
      </c>
      <c r="QAY28" s="170">
        <v>12376</v>
      </c>
      <c r="QAZ28" s="170" t="s">
        <v>149</v>
      </c>
      <c r="QBA28" s="170" t="s">
        <v>150</v>
      </c>
      <c r="QBB28" s="170">
        <v>5</v>
      </c>
      <c r="QBC28" s="170">
        <v>12.97</v>
      </c>
      <c r="QBD28" s="170" t="e">
        <f>ROUNDDOWN(QBC28*(#REF!+1),2)</f>
        <v>#REF!</v>
      </c>
      <c r="QBE28" s="170" t="e">
        <f>QBB28*QBD28</f>
        <v>#REF!</v>
      </c>
      <c r="QBF28" s="170" t="s">
        <v>148</v>
      </c>
      <c r="QBG28" s="170">
        <v>12376</v>
      </c>
      <c r="QBH28" s="170" t="s">
        <v>149</v>
      </c>
      <c r="QBI28" s="170" t="s">
        <v>150</v>
      </c>
      <c r="QBJ28" s="170">
        <v>5</v>
      </c>
      <c r="QBK28" s="170">
        <v>12.97</v>
      </c>
      <c r="QBL28" s="170" t="e">
        <f>ROUNDDOWN(QBK28*(#REF!+1),2)</f>
        <v>#REF!</v>
      </c>
      <c r="QBM28" s="170" t="e">
        <f>QBJ28*QBL28</f>
        <v>#REF!</v>
      </c>
      <c r="QBN28" s="170" t="s">
        <v>148</v>
      </c>
      <c r="QBO28" s="170">
        <v>12376</v>
      </c>
      <c r="QBP28" s="170" t="s">
        <v>149</v>
      </c>
      <c r="QBQ28" s="170" t="s">
        <v>150</v>
      </c>
      <c r="QBR28" s="170">
        <v>5</v>
      </c>
      <c r="QBS28" s="170">
        <v>12.97</v>
      </c>
      <c r="QBT28" s="170" t="e">
        <f>ROUNDDOWN(QBS28*(#REF!+1),2)</f>
        <v>#REF!</v>
      </c>
      <c r="QBU28" s="170" t="e">
        <f>QBR28*QBT28</f>
        <v>#REF!</v>
      </c>
      <c r="QBV28" s="170" t="s">
        <v>148</v>
      </c>
      <c r="QBW28" s="170">
        <v>12376</v>
      </c>
      <c r="QBX28" s="170" t="s">
        <v>149</v>
      </c>
      <c r="QBY28" s="170" t="s">
        <v>150</v>
      </c>
      <c r="QBZ28" s="170">
        <v>5</v>
      </c>
      <c r="QCA28" s="170">
        <v>12.97</v>
      </c>
      <c r="QCB28" s="170" t="e">
        <f>ROUNDDOWN(QCA28*(#REF!+1),2)</f>
        <v>#REF!</v>
      </c>
      <c r="QCC28" s="170" t="e">
        <f>QBZ28*QCB28</f>
        <v>#REF!</v>
      </c>
      <c r="QCD28" s="170" t="s">
        <v>148</v>
      </c>
      <c r="QCE28" s="170">
        <v>12376</v>
      </c>
      <c r="QCF28" s="170" t="s">
        <v>149</v>
      </c>
      <c r="QCG28" s="170" t="s">
        <v>150</v>
      </c>
      <c r="QCH28" s="170">
        <v>5</v>
      </c>
      <c r="QCI28" s="170">
        <v>12.97</v>
      </c>
      <c r="QCJ28" s="170" t="e">
        <f>ROUNDDOWN(QCI28*(#REF!+1),2)</f>
        <v>#REF!</v>
      </c>
      <c r="QCK28" s="170" t="e">
        <f>QCH28*QCJ28</f>
        <v>#REF!</v>
      </c>
      <c r="QCL28" s="170" t="s">
        <v>148</v>
      </c>
      <c r="QCM28" s="170">
        <v>12376</v>
      </c>
      <c r="QCN28" s="170" t="s">
        <v>149</v>
      </c>
      <c r="QCO28" s="170" t="s">
        <v>150</v>
      </c>
      <c r="QCP28" s="170">
        <v>5</v>
      </c>
      <c r="QCQ28" s="170">
        <v>12.97</v>
      </c>
      <c r="QCR28" s="170" t="e">
        <f>ROUNDDOWN(QCQ28*(#REF!+1),2)</f>
        <v>#REF!</v>
      </c>
      <c r="QCS28" s="170" t="e">
        <f>QCP28*QCR28</f>
        <v>#REF!</v>
      </c>
      <c r="QCT28" s="170" t="s">
        <v>148</v>
      </c>
      <c r="QCU28" s="170">
        <v>12376</v>
      </c>
      <c r="QCV28" s="170" t="s">
        <v>149</v>
      </c>
      <c r="QCW28" s="170" t="s">
        <v>150</v>
      </c>
      <c r="QCX28" s="170">
        <v>5</v>
      </c>
      <c r="QCY28" s="170">
        <v>12.97</v>
      </c>
      <c r="QCZ28" s="170" t="e">
        <f>ROUNDDOWN(QCY28*(#REF!+1),2)</f>
        <v>#REF!</v>
      </c>
      <c r="QDA28" s="170" t="e">
        <f>QCX28*QCZ28</f>
        <v>#REF!</v>
      </c>
      <c r="QDB28" s="170" t="s">
        <v>148</v>
      </c>
      <c r="QDC28" s="170">
        <v>12376</v>
      </c>
      <c r="QDD28" s="170" t="s">
        <v>149</v>
      </c>
      <c r="QDE28" s="170" t="s">
        <v>150</v>
      </c>
      <c r="QDF28" s="170">
        <v>5</v>
      </c>
      <c r="QDG28" s="170">
        <v>12.97</v>
      </c>
      <c r="QDH28" s="170" t="e">
        <f>ROUNDDOWN(QDG28*(#REF!+1),2)</f>
        <v>#REF!</v>
      </c>
      <c r="QDI28" s="170" t="e">
        <f>QDF28*QDH28</f>
        <v>#REF!</v>
      </c>
      <c r="QDJ28" s="170" t="s">
        <v>148</v>
      </c>
      <c r="QDK28" s="170">
        <v>12376</v>
      </c>
      <c r="QDL28" s="170" t="s">
        <v>149</v>
      </c>
      <c r="QDM28" s="170" t="s">
        <v>150</v>
      </c>
      <c r="QDN28" s="170">
        <v>5</v>
      </c>
      <c r="QDO28" s="170">
        <v>12.97</v>
      </c>
      <c r="QDP28" s="170" t="e">
        <f>ROUNDDOWN(QDO28*(#REF!+1),2)</f>
        <v>#REF!</v>
      </c>
      <c r="QDQ28" s="170" t="e">
        <f>QDN28*QDP28</f>
        <v>#REF!</v>
      </c>
      <c r="QDR28" s="170" t="s">
        <v>148</v>
      </c>
      <c r="QDS28" s="170">
        <v>12376</v>
      </c>
      <c r="QDT28" s="170" t="s">
        <v>149</v>
      </c>
      <c r="QDU28" s="170" t="s">
        <v>150</v>
      </c>
      <c r="QDV28" s="170">
        <v>5</v>
      </c>
      <c r="QDW28" s="170">
        <v>12.97</v>
      </c>
      <c r="QDX28" s="170" t="e">
        <f>ROUNDDOWN(QDW28*(#REF!+1),2)</f>
        <v>#REF!</v>
      </c>
      <c r="QDY28" s="170" t="e">
        <f>QDV28*QDX28</f>
        <v>#REF!</v>
      </c>
      <c r="QDZ28" s="170" t="s">
        <v>148</v>
      </c>
      <c r="QEA28" s="170">
        <v>12376</v>
      </c>
      <c r="QEB28" s="170" t="s">
        <v>149</v>
      </c>
      <c r="QEC28" s="170" t="s">
        <v>150</v>
      </c>
      <c r="QED28" s="170">
        <v>5</v>
      </c>
      <c r="QEE28" s="170">
        <v>12.97</v>
      </c>
      <c r="QEF28" s="170" t="e">
        <f>ROUNDDOWN(QEE28*(#REF!+1),2)</f>
        <v>#REF!</v>
      </c>
      <c r="QEG28" s="170" t="e">
        <f>QED28*QEF28</f>
        <v>#REF!</v>
      </c>
      <c r="QEH28" s="170" t="s">
        <v>148</v>
      </c>
      <c r="QEI28" s="170">
        <v>12376</v>
      </c>
      <c r="QEJ28" s="170" t="s">
        <v>149</v>
      </c>
      <c r="QEK28" s="170" t="s">
        <v>150</v>
      </c>
      <c r="QEL28" s="170">
        <v>5</v>
      </c>
      <c r="QEM28" s="170">
        <v>12.97</v>
      </c>
      <c r="QEN28" s="170" t="e">
        <f>ROUNDDOWN(QEM28*(#REF!+1),2)</f>
        <v>#REF!</v>
      </c>
      <c r="QEO28" s="170" t="e">
        <f>QEL28*QEN28</f>
        <v>#REF!</v>
      </c>
      <c r="QEP28" s="170" t="s">
        <v>148</v>
      </c>
      <c r="QEQ28" s="170">
        <v>12376</v>
      </c>
      <c r="QER28" s="170" t="s">
        <v>149</v>
      </c>
      <c r="QES28" s="170" t="s">
        <v>150</v>
      </c>
      <c r="QET28" s="170">
        <v>5</v>
      </c>
      <c r="QEU28" s="170">
        <v>12.97</v>
      </c>
      <c r="QEV28" s="170" t="e">
        <f>ROUNDDOWN(QEU28*(#REF!+1),2)</f>
        <v>#REF!</v>
      </c>
      <c r="QEW28" s="170" t="e">
        <f>QET28*QEV28</f>
        <v>#REF!</v>
      </c>
      <c r="QEX28" s="170" t="s">
        <v>148</v>
      </c>
      <c r="QEY28" s="170">
        <v>12376</v>
      </c>
      <c r="QEZ28" s="170" t="s">
        <v>149</v>
      </c>
      <c r="QFA28" s="170" t="s">
        <v>150</v>
      </c>
      <c r="QFB28" s="170">
        <v>5</v>
      </c>
      <c r="QFC28" s="170">
        <v>12.97</v>
      </c>
      <c r="QFD28" s="170" t="e">
        <f>ROUNDDOWN(QFC28*(#REF!+1),2)</f>
        <v>#REF!</v>
      </c>
      <c r="QFE28" s="170" t="e">
        <f>QFB28*QFD28</f>
        <v>#REF!</v>
      </c>
      <c r="QFF28" s="170" t="s">
        <v>148</v>
      </c>
      <c r="QFG28" s="170">
        <v>12376</v>
      </c>
      <c r="QFH28" s="170" t="s">
        <v>149</v>
      </c>
      <c r="QFI28" s="170" t="s">
        <v>150</v>
      </c>
      <c r="QFJ28" s="170">
        <v>5</v>
      </c>
      <c r="QFK28" s="170">
        <v>12.97</v>
      </c>
      <c r="QFL28" s="170" t="e">
        <f>ROUNDDOWN(QFK28*(#REF!+1),2)</f>
        <v>#REF!</v>
      </c>
      <c r="QFM28" s="170" t="e">
        <f>QFJ28*QFL28</f>
        <v>#REF!</v>
      </c>
      <c r="QFN28" s="170" t="s">
        <v>148</v>
      </c>
      <c r="QFO28" s="170">
        <v>12376</v>
      </c>
      <c r="QFP28" s="170" t="s">
        <v>149</v>
      </c>
      <c r="QFQ28" s="170" t="s">
        <v>150</v>
      </c>
      <c r="QFR28" s="170">
        <v>5</v>
      </c>
      <c r="QFS28" s="170">
        <v>12.97</v>
      </c>
      <c r="QFT28" s="170" t="e">
        <f>ROUNDDOWN(QFS28*(#REF!+1),2)</f>
        <v>#REF!</v>
      </c>
      <c r="QFU28" s="170" t="e">
        <f>QFR28*QFT28</f>
        <v>#REF!</v>
      </c>
      <c r="QFV28" s="170" t="s">
        <v>148</v>
      </c>
      <c r="QFW28" s="170">
        <v>12376</v>
      </c>
      <c r="QFX28" s="170" t="s">
        <v>149</v>
      </c>
      <c r="QFY28" s="170" t="s">
        <v>150</v>
      </c>
      <c r="QFZ28" s="170">
        <v>5</v>
      </c>
      <c r="QGA28" s="170">
        <v>12.97</v>
      </c>
      <c r="QGB28" s="170" t="e">
        <f>ROUNDDOWN(QGA28*(#REF!+1),2)</f>
        <v>#REF!</v>
      </c>
      <c r="QGC28" s="170" t="e">
        <f>QFZ28*QGB28</f>
        <v>#REF!</v>
      </c>
      <c r="QGD28" s="170" t="s">
        <v>148</v>
      </c>
      <c r="QGE28" s="170">
        <v>12376</v>
      </c>
      <c r="QGF28" s="170" t="s">
        <v>149</v>
      </c>
      <c r="QGG28" s="170" t="s">
        <v>150</v>
      </c>
      <c r="QGH28" s="170">
        <v>5</v>
      </c>
      <c r="QGI28" s="170">
        <v>12.97</v>
      </c>
      <c r="QGJ28" s="170" t="e">
        <f>ROUNDDOWN(QGI28*(#REF!+1),2)</f>
        <v>#REF!</v>
      </c>
      <c r="QGK28" s="170" t="e">
        <f>QGH28*QGJ28</f>
        <v>#REF!</v>
      </c>
      <c r="QGL28" s="170" t="s">
        <v>148</v>
      </c>
      <c r="QGM28" s="170">
        <v>12376</v>
      </c>
      <c r="QGN28" s="170" t="s">
        <v>149</v>
      </c>
      <c r="QGO28" s="170" t="s">
        <v>150</v>
      </c>
      <c r="QGP28" s="170">
        <v>5</v>
      </c>
      <c r="QGQ28" s="170">
        <v>12.97</v>
      </c>
      <c r="QGR28" s="170" t="e">
        <f>ROUNDDOWN(QGQ28*(#REF!+1),2)</f>
        <v>#REF!</v>
      </c>
      <c r="QGS28" s="170" t="e">
        <f>QGP28*QGR28</f>
        <v>#REF!</v>
      </c>
      <c r="QGT28" s="170" t="s">
        <v>148</v>
      </c>
      <c r="QGU28" s="170">
        <v>12376</v>
      </c>
      <c r="QGV28" s="170" t="s">
        <v>149</v>
      </c>
      <c r="QGW28" s="170" t="s">
        <v>150</v>
      </c>
      <c r="QGX28" s="170">
        <v>5</v>
      </c>
      <c r="QGY28" s="170">
        <v>12.97</v>
      </c>
      <c r="QGZ28" s="170" t="e">
        <f>ROUNDDOWN(QGY28*(#REF!+1),2)</f>
        <v>#REF!</v>
      </c>
      <c r="QHA28" s="170" t="e">
        <f>QGX28*QGZ28</f>
        <v>#REF!</v>
      </c>
      <c r="QHB28" s="170" t="s">
        <v>148</v>
      </c>
      <c r="QHC28" s="170">
        <v>12376</v>
      </c>
      <c r="QHD28" s="170" t="s">
        <v>149</v>
      </c>
      <c r="QHE28" s="170" t="s">
        <v>150</v>
      </c>
      <c r="QHF28" s="170">
        <v>5</v>
      </c>
      <c r="QHG28" s="170">
        <v>12.97</v>
      </c>
      <c r="QHH28" s="170" t="e">
        <f>ROUNDDOWN(QHG28*(#REF!+1),2)</f>
        <v>#REF!</v>
      </c>
      <c r="QHI28" s="170" t="e">
        <f>QHF28*QHH28</f>
        <v>#REF!</v>
      </c>
      <c r="QHJ28" s="170" t="s">
        <v>148</v>
      </c>
      <c r="QHK28" s="170">
        <v>12376</v>
      </c>
      <c r="QHL28" s="170" t="s">
        <v>149</v>
      </c>
      <c r="QHM28" s="170" t="s">
        <v>150</v>
      </c>
      <c r="QHN28" s="170">
        <v>5</v>
      </c>
      <c r="QHO28" s="170">
        <v>12.97</v>
      </c>
      <c r="QHP28" s="170" t="e">
        <f>ROUNDDOWN(QHO28*(#REF!+1),2)</f>
        <v>#REF!</v>
      </c>
      <c r="QHQ28" s="170" t="e">
        <f>QHN28*QHP28</f>
        <v>#REF!</v>
      </c>
      <c r="QHR28" s="170" t="s">
        <v>148</v>
      </c>
      <c r="QHS28" s="170">
        <v>12376</v>
      </c>
      <c r="QHT28" s="170" t="s">
        <v>149</v>
      </c>
      <c r="QHU28" s="170" t="s">
        <v>150</v>
      </c>
      <c r="QHV28" s="170">
        <v>5</v>
      </c>
      <c r="QHW28" s="170">
        <v>12.97</v>
      </c>
      <c r="QHX28" s="170" t="e">
        <f>ROUNDDOWN(QHW28*(#REF!+1),2)</f>
        <v>#REF!</v>
      </c>
      <c r="QHY28" s="170" t="e">
        <f>QHV28*QHX28</f>
        <v>#REF!</v>
      </c>
      <c r="QHZ28" s="170" t="s">
        <v>148</v>
      </c>
      <c r="QIA28" s="170">
        <v>12376</v>
      </c>
      <c r="QIB28" s="170" t="s">
        <v>149</v>
      </c>
      <c r="QIC28" s="170" t="s">
        <v>150</v>
      </c>
      <c r="QID28" s="170">
        <v>5</v>
      </c>
      <c r="QIE28" s="170">
        <v>12.97</v>
      </c>
      <c r="QIF28" s="170" t="e">
        <f>ROUNDDOWN(QIE28*(#REF!+1),2)</f>
        <v>#REF!</v>
      </c>
      <c r="QIG28" s="170" t="e">
        <f>QID28*QIF28</f>
        <v>#REF!</v>
      </c>
      <c r="QIH28" s="170" t="s">
        <v>148</v>
      </c>
      <c r="QII28" s="170">
        <v>12376</v>
      </c>
      <c r="QIJ28" s="170" t="s">
        <v>149</v>
      </c>
      <c r="QIK28" s="170" t="s">
        <v>150</v>
      </c>
      <c r="QIL28" s="170">
        <v>5</v>
      </c>
      <c r="QIM28" s="170">
        <v>12.97</v>
      </c>
      <c r="QIN28" s="170" t="e">
        <f>ROUNDDOWN(QIM28*(#REF!+1),2)</f>
        <v>#REF!</v>
      </c>
      <c r="QIO28" s="170" t="e">
        <f>QIL28*QIN28</f>
        <v>#REF!</v>
      </c>
      <c r="QIP28" s="170" t="s">
        <v>148</v>
      </c>
      <c r="QIQ28" s="170">
        <v>12376</v>
      </c>
      <c r="QIR28" s="170" t="s">
        <v>149</v>
      </c>
      <c r="QIS28" s="170" t="s">
        <v>150</v>
      </c>
      <c r="QIT28" s="170">
        <v>5</v>
      </c>
      <c r="QIU28" s="170">
        <v>12.97</v>
      </c>
      <c r="QIV28" s="170" t="e">
        <f>ROUNDDOWN(QIU28*(#REF!+1),2)</f>
        <v>#REF!</v>
      </c>
      <c r="QIW28" s="170" t="e">
        <f>QIT28*QIV28</f>
        <v>#REF!</v>
      </c>
      <c r="QIX28" s="170" t="s">
        <v>148</v>
      </c>
      <c r="QIY28" s="170">
        <v>12376</v>
      </c>
      <c r="QIZ28" s="170" t="s">
        <v>149</v>
      </c>
      <c r="QJA28" s="170" t="s">
        <v>150</v>
      </c>
      <c r="QJB28" s="170">
        <v>5</v>
      </c>
      <c r="QJC28" s="170">
        <v>12.97</v>
      </c>
      <c r="QJD28" s="170" t="e">
        <f>ROUNDDOWN(QJC28*(#REF!+1),2)</f>
        <v>#REF!</v>
      </c>
      <c r="QJE28" s="170" t="e">
        <f>QJB28*QJD28</f>
        <v>#REF!</v>
      </c>
      <c r="QJF28" s="170" t="s">
        <v>148</v>
      </c>
      <c r="QJG28" s="170">
        <v>12376</v>
      </c>
      <c r="QJH28" s="170" t="s">
        <v>149</v>
      </c>
      <c r="QJI28" s="170" t="s">
        <v>150</v>
      </c>
      <c r="QJJ28" s="170">
        <v>5</v>
      </c>
      <c r="QJK28" s="170">
        <v>12.97</v>
      </c>
      <c r="QJL28" s="170" t="e">
        <f>ROUNDDOWN(QJK28*(#REF!+1),2)</f>
        <v>#REF!</v>
      </c>
      <c r="QJM28" s="170" t="e">
        <f>QJJ28*QJL28</f>
        <v>#REF!</v>
      </c>
      <c r="QJN28" s="170" t="s">
        <v>148</v>
      </c>
      <c r="QJO28" s="170">
        <v>12376</v>
      </c>
      <c r="QJP28" s="170" t="s">
        <v>149</v>
      </c>
      <c r="QJQ28" s="170" t="s">
        <v>150</v>
      </c>
      <c r="QJR28" s="170">
        <v>5</v>
      </c>
      <c r="QJS28" s="170">
        <v>12.97</v>
      </c>
      <c r="QJT28" s="170" t="e">
        <f>ROUNDDOWN(QJS28*(#REF!+1),2)</f>
        <v>#REF!</v>
      </c>
      <c r="QJU28" s="170" t="e">
        <f>QJR28*QJT28</f>
        <v>#REF!</v>
      </c>
      <c r="QJV28" s="170" t="s">
        <v>148</v>
      </c>
      <c r="QJW28" s="170">
        <v>12376</v>
      </c>
      <c r="QJX28" s="170" t="s">
        <v>149</v>
      </c>
      <c r="QJY28" s="170" t="s">
        <v>150</v>
      </c>
      <c r="QJZ28" s="170">
        <v>5</v>
      </c>
      <c r="QKA28" s="170">
        <v>12.97</v>
      </c>
      <c r="QKB28" s="170" t="e">
        <f>ROUNDDOWN(QKA28*(#REF!+1),2)</f>
        <v>#REF!</v>
      </c>
      <c r="QKC28" s="170" t="e">
        <f>QJZ28*QKB28</f>
        <v>#REF!</v>
      </c>
      <c r="QKD28" s="170" t="s">
        <v>148</v>
      </c>
      <c r="QKE28" s="170">
        <v>12376</v>
      </c>
      <c r="QKF28" s="170" t="s">
        <v>149</v>
      </c>
      <c r="QKG28" s="170" t="s">
        <v>150</v>
      </c>
      <c r="QKH28" s="170">
        <v>5</v>
      </c>
      <c r="QKI28" s="170">
        <v>12.97</v>
      </c>
      <c r="QKJ28" s="170" t="e">
        <f>ROUNDDOWN(QKI28*(#REF!+1),2)</f>
        <v>#REF!</v>
      </c>
      <c r="QKK28" s="170" t="e">
        <f>QKH28*QKJ28</f>
        <v>#REF!</v>
      </c>
      <c r="QKL28" s="170" t="s">
        <v>148</v>
      </c>
      <c r="QKM28" s="170">
        <v>12376</v>
      </c>
      <c r="QKN28" s="170" t="s">
        <v>149</v>
      </c>
      <c r="QKO28" s="170" t="s">
        <v>150</v>
      </c>
      <c r="QKP28" s="170">
        <v>5</v>
      </c>
      <c r="QKQ28" s="170">
        <v>12.97</v>
      </c>
      <c r="QKR28" s="170" t="e">
        <f>ROUNDDOWN(QKQ28*(#REF!+1),2)</f>
        <v>#REF!</v>
      </c>
      <c r="QKS28" s="170" t="e">
        <f>QKP28*QKR28</f>
        <v>#REF!</v>
      </c>
      <c r="QKT28" s="170" t="s">
        <v>148</v>
      </c>
      <c r="QKU28" s="170">
        <v>12376</v>
      </c>
      <c r="QKV28" s="170" t="s">
        <v>149</v>
      </c>
      <c r="QKW28" s="170" t="s">
        <v>150</v>
      </c>
      <c r="QKX28" s="170">
        <v>5</v>
      </c>
      <c r="QKY28" s="170">
        <v>12.97</v>
      </c>
      <c r="QKZ28" s="170" t="e">
        <f>ROUNDDOWN(QKY28*(#REF!+1),2)</f>
        <v>#REF!</v>
      </c>
      <c r="QLA28" s="170" t="e">
        <f>QKX28*QKZ28</f>
        <v>#REF!</v>
      </c>
      <c r="QLB28" s="170" t="s">
        <v>148</v>
      </c>
      <c r="QLC28" s="170">
        <v>12376</v>
      </c>
      <c r="QLD28" s="170" t="s">
        <v>149</v>
      </c>
      <c r="QLE28" s="170" t="s">
        <v>150</v>
      </c>
      <c r="QLF28" s="170">
        <v>5</v>
      </c>
      <c r="QLG28" s="170">
        <v>12.97</v>
      </c>
      <c r="QLH28" s="170" t="e">
        <f>ROUNDDOWN(QLG28*(#REF!+1),2)</f>
        <v>#REF!</v>
      </c>
      <c r="QLI28" s="170" t="e">
        <f>QLF28*QLH28</f>
        <v>#REF!</v>
      </c>
      <c r="QLJ28" s="170" t="s">
        <v>148</v>
      </c>
      <c r="QLK28" s="170">
        <v>12376</v>
      </c>
      <c r="QLL28" s="170" t="s">
        <v>149</v>
      </c>
      <c r="QLM28" s="170" t="s">
        <v>150</v>
      </c>
      <c r="QLN28" s="170">
        <v>5</v>
      </c>
      <c r="QLO28" s="170">
        <v>12.97</v>
      </c>
      <c r="QLP28" s="170" t="e">
        <f>ROUNDDOWN(QLO28*(#REF!+1),2)</f>
        <v>#REF!</v>
      </c>
      <c r="QLQ28" s="170" t="e">
        <f>QLN28*QLP28</f>
        <v>#REF!</v>
      </c>
      <c r="QLR28" s="170" t="s">
        <v>148</v>
      </c>
      <c r="QLS28" s="170">
        <v>12376</v>
      </c>
      <c r="QLT28" s="170" t="s">
        <v>149</v>
      </c>
      <c r="QLU28" s="170" t="s">
        <v>150</v>
      </c>
      <c r="QLV28" s="170">
        <v>5</v>
      </c>
      <c r="QLW28" s="170">
        <v>12.97</v>
      </c>
      <c r="QLX28" s="170" t="e">
        <f>ROUNDDOWN(QLW28*(#REF!+1),2)</f>
        <v>#REF!</v>
      </c>
      <c r="QLY28" s="170" t="e">
        <f>QLV28*QLX28</f>
        <v>#REF!</v>
      </c>
      <c r="QLZ28" s="170" t="s">
        <v>148</v>
      </c>
      <c r="QMA28" s="170">
        <v>12376</v>
      </c>
      <c r="QMB28" s="170" t="s">
        <v>149</v>
      </c>
      <c r="QMC28" s="170" t="s">
        <v>150</v>
      </c>
      <c r="QMD28" s="170">
        <v>5</v>
      </c>
      <c r="QME28" s="170">
        <v>12.97</v>
      </c>
      <c r="QMF28" s="170" t="e">
        <f>ROUNDDOWN(QME28*(#REF!+1),2)</f>
        <v>#REF!</v>
      </c>
      <c r="QMG28" s="170" t="e">
        <f>QMD28*QMF28</f>
        <v>#REF!</v>
      </c>
      <c r="QMH28" s="170" t="s">
        <v>148</v>
      </c>
      <c r="QMI28" s="170">
        <v>12376</v>
      </c>
      <c r="QMJ28" s="170" t="s">
        <v>149</v>
      </c>
      <c r="QMK28" s="170" t="s">
        <v>150</v>
      </c>
      <c r="QML28" s="170">
        <v>5</v>
      </c>
      <c r="QMM28" s="170">
        <v>12.97</v>
      </c>
      <c r="QMN28" s="170" t="e">
        <f>ROUNDDOWN(QMM28*(#REF!+1),2)</f>
        <v>#REF!</v>
      </c>
      <c r="QMO28" s="170" t="e">
        <f>QML28*QMN28</f>
        <v>#REF!</v>
      </c>
      <c r="QMP28" s="170" t="s">
        <v>148</v>
      </c>
      <c r="QMQ28" s="170">
        <v>12376</v>
      </c>
      <c r="QMR28" s="170" t="s">
        <v>149</v>
      </c>
      <c r="QMS28" s="170" t="s">
        <v>150</v>
      </c>
      <c r="QMT28" s="170">
        <v>5</v>
      </c>
      <c r="QMU28" s="170">
        <v>12.97</v>
      </c>
      <c r="QMV28" s="170" t="e">
        <f>ROUNDDOWN(QMU28*(#REF!+1),2)</f>
        <v>#REF!</v>
      </c>
      <c r="QMW28" s="170" t="e">
        <f>QMT28*QMV28</f>
        <v>#REF!</v>
      </c>
      <c r="QMX28" s="170" t="s">
        <v>148</v>
      </c>
      <c r="QMY28" s="170">
        <v>12376</v>
      </c>
      <c r="QMZ28" s="170" t="s">
        <v>149</v>
      </c>
      <c r="QNA28" s="170" t="s">
        <v>150</v>
      </c>
      <c r="QNB28" s="170">
        <v>5</v>
      </c>
      <c r="QNC28" s="170">
        <v>12.97</v>
      </c>
      <c r="QND28" s="170" t="e">
        <f>ROUNDDOWN(QNC28*(#REF!+1),2)</f>
        <v>#REF!</v>
      </c>
      <c r="QNE28" s="170" t="e">
        <f>QNB28*QND28</f>
        <v>#REF!</v>
      </c>
      <c r="QNF28" s="170" t="s">
        <v>148</v>
      </c>
      <c r="QNG28" s="170">
        <v>12376</v>
      </c>
      <c r="QNH28" s="170" t="s">
        <v>149</v>
      </c>
      <c r="QNI28" s="170" t="s">
        <v>150</v>
      </c>
      <c r="QNJ28" s="170">
        <v>5</v>
      </c>
      <c r="QNK28" s="170">
        <v>12.97</v>
      </c>
      <c r="QNL28" s="170" t="e">
        <f>ROUNDDOWN(QNK28*(#REF!+1),2)</f>
        <v>#REF!</v>
      </c>
      <c r="QNM28" s="170" t="e">
        <f>QNJ28*QNL28</f>
        <v>#REF!</v>
      </c>
      <c r="QNN28" s="170" t="s">
        <v>148</v>
      </c>
      <c r="QNO28" s="170">
        <v>12376</v>
      </c>
      <c r="QNP28" s="170" t="s">
        <v>149</v>
      </c>
      <c r="QNQ28" s="170" t="s">
        <v>150</v>
      </c>
      <c r="QNR28" s="170">
        <v>5</v>
      </c>
      <c r="QNS28" s="170">
        <v>12.97</v>
      </c>
      <c r="QNT28" s="170" t="e">
        <f>ROUNDDOWN(QNS28*(#REF!+1),2)</f>
        <v>#REF!</v>
      </c>
      <c r="QNU28" s="170" t="e">
        <f>QNR28*QNT28</f>
        <v>#REF!</v>
      </c>
      <c r="QNV28" s="170" t="s">
        <v>148</v>
      </c>
      <c r="QNW28" s="170">
        <v>12376</v>
      </c>
      <c r="QNX28" s="170" t="s">
        <v>149</v>
      </c>
      <c r="QNY28" s="170" t="s">
        <v>150</v>
      </c>
      <c r="QNZ28" s="170">
        <v>5</v>
      </c>
      <c r="QOA28" s="170">
        <v>12.97</v>
      </c>
      <c r="QOB28" s="170" t="e">
        <f>ROUNDDOWN(QOA28*(#REF!+1),2)</f>
        <v>#REF!</v>
      </c>
      <c r="QOC28" s="170" t="e">
        <f>QNZ28*QOB28</f>
        <v>#REF!</v>
      </c>
      <c r="QOD28" s="170" t="s">
        <v>148</v>
      </c>
      <c r="QOE28" s="170">
        <v>12376</v>
      </c>
      <c r="QOF28" s="170" t="s">
        <v>149</v>
      </c>
      <c r="QOG28" s="170" t="s">
        <v>150</v>
      </c>
      <c r="QOH28" s="170">
        <v>5</v>
      </c>
      <c r="QOI28" s="170">
        <v>12.97</v>
      </c>
      <c r="QOJ28" s="170" t="e">
        <f>ROUNDDOWN(QOI28*(#REF!+1),2)</f>
        <v>#REF!</v>
      </c>
      <c r="QOK28" s="170" t="e">
        <f>QOH28*QOJ28</f>
        <v>#REF!</v>
      </c>
      <c r="QOL28" s="170" t="s">
        <v>148</v>
      </c>
      <c r="QOM28" s="170">
        <v>12376</v>
      </c>
      <c r="QON28" s="170" t="s">
        <v>149</v>
      </c>
      <c r="QOO28" s="170" t="s">
        <v>150</v>
      </c>
      <c r="QOP28" s="170">
        <v>5</v>
      </c>
      <c r="QOQ28" s="170">
        <v>12.97</v>
      </c>
      <c r="QOR28" s="170" t="e">
        <f>ROUNDDOWN(QOQ28*(#REF!+1),2)</f>
        <v>#REF!</v>
      </c>
      <c r="QOS28" s="170" t="e">
        <f>QOP28*QOR28</f>
        <v>#REF!</v>
      </c>
      <c r="QOT28" s="170" t="s">
        <v>148</v>
      </c>
      <c r="QOU28" s="170">
        <v>12376</v>
      </c>
      <c r="QOV28" s="170" t="s">
        <v>149</v>
      </c>
      <c r="QOW28" s="170" t="s">
        <v>150</v>
      </c>
      <c r="QOX28" s="170">
        <v>5</v>
      </c>
      <c r="QOY28" s="170">
        <v>12.97</v>
      </c>
      <c r="QOZ28" s="170" t="e">
        <f>ROUNDDOWN(QOY28*(#REF!+1),2)</f>
        <v>#REF!</v>
      </c>
      <c r="QPA28" s="170" t="e">
        <f>QOX28*QOZ28</f>
        <v>#REF!</v>
      </c>
      <c r="QPB28" s="170" t="s">
        <v>148</v>
      </c>
      <c r="QPC28" s="170">
        <v>12376</v>
      </c>
      <c r="QPD28" s="170" t="s">
        <v>149</v>
      </c>
      <c r="QPE28" s="170" t="s">
        <v>150</v>
      </c>
      <c r="QPF28" s="170">
        <v>5</v>
      </c>
      <c r="QPG28" s="170">
        <v>12.97</v>
      </c>
      <c r="QPH28" s="170" t="e">
        <f>ROUNDDOWN(QPG28*(#REF!+1),2)</f>
        <v>#REF!</v>
      </c>
      <c r="QPI28" s="170" t="e">
        <f>QPF28*QPH28</f>
        <v>#REF!</v>
      </c>
      <c r="QPJ28" s="170" t="s">
        <v>148</v>
      </c>
      <c r="QPK28" s="170">
        <v>12376</v>
      </c>
      <c r="QPL28" s="170" t="s">
        <v>149</v>
      </c>
      <c r="QPM28" s="170" t="s">
        <v>150</v>
      </c>
      <c r="QPN28" s="170">
        <v>5</v>
      </c>
      <c r="QPO28" s="170">
        <v>12.97</v>
      </c>
      <c r="QPP28" s="170" t="e">
        <f>ROUNDDOWN(QPO28*(#REF!+1),2)</f>
        <v>#REF!</v>
      </c>
      <c r="QPQ28" s="170" t="e">
        <f>QPN28*QPP28</f>
        <v>#REF!</v>
      </c>
      <c r="QPR28" s="170" t="s">
        <v>148</v>
      </c>
      <c r="QPS28" s="170">
        <v>12376</v>
      </c>
      <c r="QPT28" s="170" t="s">
        <v>149</v>
      </c>
      <c r="QPU28" s="170" t="s">
        <v>150</v>
      </c>
      <c r="QPV28" s="170">
        <v>5</v>
      </c>
      <c r="QPW28" s="170">
        <v>12.97</v>
      </c>
      <c r="QPX28" s="170" t="e">
        <f>ROUNDDOWN(QPW28*(#REF!+1),2)</f>
        <v>#REF!</v>
      </c>
      <c r="QPY28" s="170" t="e">
        <f>QPV28*QPX28</f>
        <v>#REF!</v>
      </c>
      <c r="QPZ28" s="170" t="s">
        <v>148</v>
      </c>
      <c r="QQA28" s="170">
        <v>12376</v>
      </c>
      <c r="QQB28" s="170" t="s">
        <v>149</v>
      </c>
      <c r="QQC28" s="170" t="s">
        <v>150</v>
      </c>
      <c r="QQD28" s="170">
        <v>5</v>
      </c>
      <c r="QQE28" s="170">
        <v>12.97</v>
      </c>
      <c r="QQF28" s="170" t="e">
        <f>ROUNDDOWN(QQE28*(#REF!+1),2)</f>
        <v>#REF!</v>
      </c>
      <c r="QQG28" s="170" t="e">
        <f>QQD28*QQF28</f>
        <v>#REF!</v>
      </c>
      <c r="QQH28" s="170" t="s">
        <v>148</v>
      </c>
      <c r="QQI28" s="170">
        <v>12376</v>
      </c>
      <c r="QQJ28" s="170" t="s">
        <v>149</v>
      </c>
      <c r="QQK28" s="170" t="s">
        <v>150</v>
      </c>
      <c r="QQL28" s="170">
        <v>5</v>
      </c>
      <c r="QQM28" s="170">
        <v>12.97</v>
      </c>
      <c r="QQN28" s="170" t="e">
        <f>ROUNDDOWN(QQM28*(#REF!+1),2)</f>
        <v>#REF!</v>
      </c>
      <c r="QQO28" s="170" t="e">
        <f>QQL28*QQN28</f>
        <v>#REF!</v>
      </c>
      <c r="QQP28" s="170" t="s">
        <v>148</v>
      </c>
      <c r="QQQ28" s="170">
        <v>12376</v>
      </c>
      <c r="QQR28" s="170" t="s">
        <v>149</v>
      </c>
      <c r="QQS28" s="170" t="s">
        <v>150</v>
      </c>
      <c r="QQT28" s="170">
        <v>5</v>
      </c>
      <c r="QQU28" s="170">
        <v>12.97</v>
      </c>
      <c r="QQV28" s="170" t="e">
        <f>ROUNDDOWN(QQU28*(#REF!+1),2)</f>
        <v>#REF!</v>
      </c>
      <c r="QQW28" s="170" t="e">
        <f>QQT28*QQV28</f>
        <v>#REF!</v>
      </c>
      <c r="QQX28" s="170" t="s">
        <v>148</v>
      </c>
      <c r="QQY28" s="170">
        <v>12376</v>
      </c>
      <c r="QQZ28" s="170" t="s">
        <v>149</v>
      </c>
      <c r="QRA28" s="170" t="s">
        <v>150</v>
      </c>
      <c r="QRB28" s="170">
        <v>5</v>
      </c>
      <c r="QRC28" s="170">
        <v>12.97</v>
      </c>
      <c r="QRD28" s="170" t="e">
        <f>ROUNDDOWN(QRC28*(#REF!+1),2)</f>
        <v>#REF!</v>
      </c>
      <c r="QRE28" s="170" t="e">
        <f>QRB28*QRD28</f>
        <v>#REF!</v>
      </c>
      <c r="QRF28" s="170" t="s">
        <v>148</v>
      </c>
      <c r="QRG28" s="170">
        <v>12376</v>
      </c>
      <c r="QRH28" s="170" t="s">
        <v>149</v>
      </c>
      <c r="QRI28" s="170" t="s">
        <v>150</v>
      </c>
      <c r="QRJ28" s="170">
        <v>5</v>
      </c>
      <c r="QRK28" s="170">
        <v>12.97</v>
      </c>
      <c r="QRL28" s="170" t="e">
        <f>ROUNDDOWN(QRK28*(#REF!+1),2)</f>
        <v>#REF!</v>
      </c>
      <c r="QRM28" s="170" t="e">
        <f>QRJ28*QRL28</f>
        <v>#REF!</v>
      </c>
      <c r="QRN28" s="170" t="s">
        <v>148</v>
      </c>
      <c r="QRO28" s="170">
        <v>12376</v>
      </c>
      <c r="QRP28" s="170" t="s">
        <v>149</v>
      </c>
      <c r="QRQ28" s="170" t="s">
        <v>150</v>
      </c>
      <c r="QRR28" s="170">
        <v>5</v>
      </c>
      <c r="QRS28" s="170">
        <v>12.97</v>
      </c>
      <c r="QRT28" s="170" t="e">
        <f>ROUNDDOWN(QRS28*(#REF!+1),2)</f>
        <v>#REF!</v>
      </c>
      <c r="QRU28" s="170" t="e">
        <f>QRR28*QRT28</f>
        <v>#REF!</v>
      </c>
      <c r="QRV28" s="170" t="s">
        <v>148</v>
      </c>
      <c r="QRW28" s="170">
        <v>12376</v>
      </c>
      <c r="QRX28" s="170" t="s">
        <v>149</v>
      </c>
      <c r="QRY28" s="170" t="s">
        <v>150</v>
      </c>
      <c r="QRZ28" s="170">
        <v>5</v>
      </c>
      <c r="QSA28" s="170">
        <v>12.97</v>
      </c>
      <c r="QSB28" s="170" t="e">
        <f>ROUNDDOWN(QSA28*(#REF!+1),2)</f>
        <v>#REF!</v>
      </c>
      <c r="QSC28" s="170" t="e">
        <f>QRZ28*QSB28</f>
        <v>#REF!</v>
      </c>
      <c r="QSD28" s="170" t="s">
        <v>148</v>
      </c>
      <c r="QSE28" s="170">
        <v>12376</v>
      </c>
      <c r="QSF28" s="170" t="s">
        <v>149</v>
      </c>
      <c r="QSG28" s="170" t="s">
        <v>150</v>
      </c>
      <c r="QSH28" s="170">
        <v>5</v>
      </c>
      <c r="QSI28" s="170">
        <v>12.97</v>
      </c>
      <c r="QSJ28" s="170" t="e">
        <f>ROUNDDOWN(QSI28*(#REF!+1),2)</f>
        <v>#REF!</v>
      </c>
      <c r="QSK28" s="170" t="e">
        <f>QSH28*QSJ28</f>
        <v>#REF!</v>
      </c>
      <c r="QSL28" s="170" t="s">
        <v>148</v>
      </c>
      <c r="QSM28" s="170">
        <v>12376</v>
      </c>
      <c r="QSN28" s="170" t="s">
        <v>149</v>
      </c>
      <c r="QSO28" s="170" t="s">
        <v>150</v>
      </c>
      <c r="QSP28" s="170">
        <v>5</v>
      </c>
      <c r="QSQ28" s="170">
        <v>12.97</v>
      </c>
      <c r="QSR28" s="170" t="e">
        <f>ROUNDDOWN(QSQ28*(#REF!+1),2)</f>
        <v>#REF!</v>
      </c>
      <c r="QSS28" s="170" t="e">
        <f>QSP28*QSR28</f>
        <v>#REF!</v>
      </c>
      <c r="QST28" s="170" t="s">
        <v>148</v>
      </c>
      <c r="QSU28" s="170">
        <v>12376</v>
      </c>
      <c r="QSV28" s="170" t="s">
        <v>149</v>
      </c>
      <c r="QSW28" s="170" t="s">
        <v>150</v>
      </c>
      <c r="QSX28" s="170">
        <v>5</v>
      </c>
      <c r="QSY28" s="170">
        <v>12.97</v>
      </c>
      <c r="QSZ28" s="170" t="e">
        <f>ROUNDDOWN(QSY28*(#REF!+1),2)</f>
        <v>#REF!</v>
      </c>
      <c r="QTA28" s="170" t="e">
        <f>QSX28*QSZ28</f>
        <v>#REF!</v>
      </c>
      <c r="QTB28" s="170" t="s">
        <v>148</v>
      </c>
      <c r="QTC28" s="170">
        <v>12376</v>
      </c>
      <c r="QTD28" s="170" t="s">
        <v>149</v>
      </c>
      <c r="QTE28" s="170" t="s">
        <v>150</v>
      </c>
      <c r="QTF28" s="170">
        <v>5</v>
      </c>
      <c r="QTG28" s="170">
        <v>12.97</v>
      </c>
      <c r="QTH28" s="170" t="e">
        <f>ROUNDDOWN(QTG28*(#REF!+1),2)</f>
        <v>#REF!</v>
      </c>
      <c r="QTI28" s="170" t="e">
        <f>QTF28*QTH28</f>
        <v>#REF!</v>
      </c>
      <c r="QTJ28" s="170" t="s">
        <v>148</v>
      </c>
      <c r="QTK28" s="170">
        <v>12376</v>
      </c>
      <c r="QTL28" s="170" t="s">
        <v>149</v>
      </c>
      <c r="QTM28" s="170" t="s">
        <v>150</v>
      </c>
      <c r="QTN28" s="170">
        <v>5</v>
      </c>
      <c r="QTO28" s="170">
        <v>12.97</v>
      </c>
      <c r="QTP28" s="170" t="e">
        <f>ROUNDDOWN(QTO28*(#REF!+1),2)</f>
        <v>#REF!</v>
      </c>
      <c r="QTQ28" s="170" t="e">
        <f>QTN28*QTP28</f>
        <v>#REF!</v>
      </c>
      <c r="QTR28" s="170" t="s">
        <v>148</v>
      </c>
      <c r="QTS28" s="170">
        <v>12376</v>
      </c>
      <c r="QTT28" s="170" t="s">
        <v>149</v>
      </c>
      <c r="QTU28" s="170" t="s">
        <v>150</v>
      </c>
      <c r="QTV28" s="170">
        <v>5</v>
      </c>
      <c r="QTW28" s="170">
        <v>12.97</v>
      </c>
      <c r="QTX28" s="170" t="e">
        <f>ROUNDDOWN(QTW28*(#REF!+1),2)</f>
        <v>#REF!</v>
      </c>
      <c r="QTY28" s="170" t="e">
        <f>QTV28*QTX28</f>
        <v>#REF!</v>
      </c>
      <c r="QTZ28" s="170" t="s">
        <v>148</v>
      </c>
      <c r="QUA28" s="170">
        <v>12376</v>
      </c>
      <c r="QUB28" s="170" t="s">
        <v>149</v>
      </c>
      <c r="QUC28" s="170" t="s">
        <v>150</v>
      </c>
      <c r="QUD28" s="170">
        <v>5</v>
      </c>
      <c r="QUE28" s="170">
        <v>12.97</v>
      </c>
      <c r="QUF28" s="170" t="e">
        <f>ROUNDDOWN(QUE28*(#REF!+1),2)</f>
        <v>#REF!</v>
      </c>
      <c r="QUG28" s="170" t="e">
        <f>QUD28*QUF28</f>
        <v>#REF!</v>
      </c>
      <c r="QUH28" s="170" t="s">
        <v>148</v>
      </c>
      <c r="QUI28" s="170">
        <v>12376</v>
      </c>
      <c r="QUJ28" s="170" t="s">
        <v>149</v>
      </c>
      <c r="QUK28" s="170" t="s">
        <v>150</v>
      </c>
      <c r="QUL28" s="170">
        <v>5</v>
      </c>
      <c r="QUM28" s="170">
        <v>12.97</v>
      </c>
      <c r="QUN28" s="170" t="e">
        <f>ROUNDDOWN(QUM28*(#REF!+1),2)</f>
        <v>#REF!</v>
      </c>
      <c r="QUO28" s="170" t="e">
        <f>QUL28*QUN28</f>
        <v>#REF!</v>
      </c>
      <c r="QUP28" s="170" t="s">
        <v>148</v>
      </c>
      <c r="QUQ28" s="170">
        <v>12376</v>
      </c>
      <c r="QUR28" s="170" t="s">
        <v>149</v>
      </c>
      <c r="QUS28" s="170" t="s">
        <v>150</v>
      </c>
      <c r="QUT28" s="170">
        <v>5</v>
      </c>
      <c r="QUU28" s="170">
        <v>12.97</v>
      </c>
      <c r="QUV28" s="170" t="e">
        <f>ROUNDDOWN(QUU28*(#REF!+1),2)</f>
        <v>#REF!</v>
      </c>
      <c r="QUW28" s="170" t="e">
        <f>QUT28*QUV28</f>
        <v>#REF!</v>
      </c>
      <c r="QUX28" s="170" t="s">
        <v>148</v>
      </c>
      <c r="QUY28" s="170">
        <v>12376</v>
      </c>
      <c r="QUZ28" s="170" t="s">
        <v>149</v>
      </c>
      <c r="QVA28" s="170" t="s">
        <v>150</v>
      </c>
      <c r="QVB28" s="170">
        <v>5</v>
      </c>
      <c r="QVC28" s="170">
        <v>12.97</v>
      </c>
      <c r="QVD28" s="170" t="e">
        <f>ROUNDDOWN(QVC28*(#REF!+1),2)</f>
        <v>#REF!</v>
      </c>
      <c r="QVE28" s="170" t="e">
        <f>QVB28*QVD28</f>
        <v>#REF!</v>
      </c>
      <c r="QVF28" s="170" t="s">
        <v>148</v>
      </c>
      <c r="QVG28" s="170">
        <v>12376</v>
      </c>
      <c r="QVH28" s="170" t="s">
        <v>149</v>
      </c>
      <c r="QVI28" s="170" t="s">
        <v>150</v>
      </c>
      <c r="QVJ28" s="170">
        <v>5</v>
      </c>
      <c r="QVK28" s="170">
        <v>12.97</v>
      </c>
      <c r="QVL28" s="170" t="e">
        <f>ROUNDDOWN(QVK28*(#REF!+1),2)</f>
        <v>#REF!</v>
      </c>
      <c r="QVM28" s="170" t="e">
        <f>QVJ28*QVL28</f>
        <v>#REF!</v>
      </c>
      <c r="QVN28" s="170" t="s">
        <v>148</v>
      </c>
      <c r="QVO28" s="170">
        <v>12376</v>
      </c>
      <c r="QVP28" s="170" t="s">
        <v>149</v>
      </c>
      <c r="QVQ28" s="170" t="s">
        <v>150</v>
      </c>
      <c r="QVR28" s="170">
        <v>5</v>
      </c>
      <c r="QVS28" s="170">
        <v>12.97</v>
      </c>
      <c r="QVT28" s="170" t="e">
        <f>ROUNDDOWN(QVS28*(#REF!+1),2)</f>
        <v>#REF!</v>
      </c>
      <c r="QVU28" s="170" t="e">
        <f>QVR28*QVT28</f>
        <v>#REF!</v>
      </c>
      <c r="QVV28" s="170" t="s">
        <v>148</v>
      </c>
      <c r="QVW28" s="170">
        <v>12376</v>
      </c>
      <c r="QVX28" s="170" t="s">
        <v>149</v>
      </c>
      <c r="QVY28" s="170" t="s">
        <v>150</v>
      </c>
      <c r="QVZ28" s="170">
        <v>5</v>
      </c>
      <c r="QWA28" s="170">
        <v>12.97</v>
      </c>
      <c r="QWB28" s="170" t="e">
        <f>ROUNDDOWN(QWA28*(#REF!+1),2)</f>
        <v>#REF!</v>
      </c>
      <c r="QWC28" s="170" t="e">
        <f>QVZ28*QWB28</f>
        <v>#REF!</v>
      </c>
      <c r="QWD28" s="170" t="s">
        <v>148</v>
      </c>
      <c r="QWE28" s="170">
        <v>12376</v>
      </c>
      <c r="QWF28" s="170" t="s">
        <v>149</v>
      </c>
      <c r="QWG28" s="170" t="s">
        <v>150</v>
      </c>
      <c r="QWH28" s="170">
        <v>5</v>
      </c>
      <c r="QWI28" s="170">
        <v>12.97</v>
      </c>
      <c r="QWJ28" s="170" t="e">
        <f>ROUNDDOWN(QWI28*(#REF!+1),2)</f>
        <v>#REF!</v>
      </c>
      <c r="QWK28" s="170" t="e">
        <f>QWH28*QWJ28</f>
        <v>#REF!</v>
      </c>
      <c r="QWL28" s="170" t="s">
        <v>148</v>
      </c>
      <c r="QWM28" s="170">
        <v>12376</v>
      </c>
      <c r="QWN28" s="170" t="s">
        <v>149</v>
      </c>
      <c r="QWO28" s="170" t="s">
        <v>150</v>
      </c>
      <c r="QWP28" s="170">
        <v>5</v>
      </c>
      <c r="QWQ28" s="170">
        <v>12.97</v>
      </c>
      <c r="QWR28" s="170" t="e">
        <f>ROUNDDOWN(QWQ28*(#REF!+1),2)</f>
        <v>#REF!</v>
      </c>
      <c r="QWS28" s="170" t="e">
        <f>QWP28*QWR28</f>
        <v>#REF!</v>
      </c>
      <c r="QWT28" s="170" t="s">
        <v>148</v>
      </c>
      <c r="QWU28" s="170">
        <v>12376</v>
      </c>
      <c r="QWV28" s="170" t="s">
        <v>149</v>
      </c>
      <c r="QWW28" s="170" t="s">
        <v>150</v>
      </c>
      <c r="QWX28" s="170">
        <v>5</v>
      </c>
      <c r="QWY28" s="170">
        <v>12.97</v>
      </c>
      <c r="QWZ28" s="170" t="e">
        <f>ROUNDDOWN(QWY28*(#REF!+1),2)</f>
        <v>#REF!</v>
      </c>
      <c r="QXA28" s="170" t="e">
        <f>QWX28*QWZ28</f>
        <v>#REF!</v>
      </c>
      <c r="QXB28" s="170" t="s">
        <v>148</v>
      </c>
      <c r="QXC28" s="170">
        <v>12376</v>
      </c>
      <c r="QXD28" s="170" t="s">
        <v>149</v>
      </c>
      <c r="QXE28" s="170" t="s">
        <v>150</v>
      </c>
      <c r="QXF28" s="170">
        <v>5</v>
      </c>
      <c r="QXG28" s="170">
        <v>12.97</v>
      </c>
      <c r="QXH28" s="170" t="e">
        <f>ROUNDDOWN(QXG28*(#REF!+1),2)</f>
        <v>#REF!</v>
      </c>
      <c r="QXI28" s="170" t="e">
        <f>QXF28*QXH28</f>
        <v>#REF!</v>
      </c>
      <c r="QXJ28" s="170" t="s">
        <v>148</v>
      </c>
      <c r="QXK28" s="170">
        <v>12376</v>
      </c>
      <c r="QXL28" s="170" t="s">
        <v>149</v>
      </c>
      <c r="QXM28" s="170" t="s">
        <v>150</v>
      </c>
      <c r="QXN28" s="170">
        <v>5</v>
      </c>
      <c r="QXO28" s="170">
        <v>12.97</v>
      </c>
      <c r="QXP28" s="170" t="e">
        <f>ROUNDDOWN(QXO28*(#REF!+1),2)</f>
        <v>#REF!</v>
      </c>
      <c r="QXQ28" s="170" t="e">
        <f>QXN28*QXP28</f>
        <v>#REF!</v>
      </c>
      <c r="QXR28" s="170" t="s">
        <v>148</v>
      </c>
      <c r="QXS28" s="170">
        <v>12376</v>
      </c>
      <c r="QXT28" s="170" t="s">
        <v>149</v>
      </c>
      <c r="QXU28" s="170" t="s">
        <v>150</v>
      </c>
      <c r="QXV28" s="170">
        <v>5</v>
      </c>
      <c r="QXW28" s="170">
        <v>12.97</v>
      </c>
      <c r="QXX28" s="170" t="e">
        <f>ROUNDDOWN(QXW28*(#REF!+1),2)</f>
        <v>#REF!</v>
      </c>
      <c r="QXY28" s="170" t="e">
        <f>QXV28*QXX28</f>
        <v>#REF!</v>
      </c>
      <c r="QXZ28" s="170" t="s">
        <v>148</v>
      </c>
      <c r="QYA28" s="170">
        <v>12376</v>
      </c>
      <c r="QYB28" s="170" t="s">
        <v>149</v>
      </c>
      <c r="QYC28" s="170" t="s">
        <v>150</v>
      </c>
      <c r="QYD28" s="170">
        <v>5</v>
      </c>
      <c r="QYE28" s="170">
        <v>12.97</v>
      </c>
      <c r="QYF28" s="170" t="e">
        <f>ROUNDDOWN(QYE28*(#REF!+1),2)</f>
        <v>#REF!</v>
      </c>
      <c r="QYG28" s="170" t="e">
        <f>QYD28*QYF28</f>
        <v>#REF!</v>
      </c>
      <c r="QYH28" s="170" t="s">
        <v>148</v>
      </c>
      <c r="QYI28" s="170">
        <v>12376</v>
      </c>
      <c r="QYJ28" s="170" t="s">
        <v>149</v>
      </c>
      <c r="QYK28" s="170" t="s">
        <v>150</v>
      </c>
      <c r="QYL28" s="170">
        <v>5</v>
      </c>
      <c r="QYM28" s="170">
        <v>12.97</v>
      </c>
      <c r="QYN28" s="170" t="e">
        <f>ROUNDDOWN(QYM28*(#REF!+1),2)</f>
        <v>#REF!</v>
      </c>
      <c r="QYO28" s="170" t="e">
        <f>QYL28*QYN28</f>
        <v>#REF!</v>
      </c>
      <c r="QYP28" s="170" t="s">
        <v>148</v>
      </c>
      <c r="QYQ28" s="170">
        <v>12376</v>
      </c>
      <c r="QYR28" s="170" t="s">
        <v>149</v>
      </c>
      <c r="QYS28" s="170" t="s">
        <v>150</v>
      </c>
      <c r="QYT28" s="170">
        <v>5</v>
      </c>
      <c r="QYU28" s="170">
        <v>12.97</v>
      </c>
      <c r="QYV28" s="170" t="e">
        <f>ROUNDDOWN(QYU28*(#REF!+1),2)</f>
        <v>#REF!</v>
      </c>
      <c r="QYW28" s="170" t="e">
        <f>QYT28*QYV28</f>
        <v>#REF!</v>
      </c>
      <c r="QYX28" s="170" t="s">
        <v>148</v>
      </c>
      <c r="QYY28" s="170">
        <v>12376</v>
      </c>
      <c r="QYZ28" s="170" t="s">
        <v>149</v>
      </c>
      <c r="QZA28" s="170" t="s">
        <v>150</v>
      </c>
      <c r="QZB28" s="170">
        <v>5</v>
      </c>
      <c r="QZC28" s="170">
        <v>12.97</v>
      </c>
      <c r="QZD28" s="170" t="e">
        <f>ROUNDDOWN(QZC28*(#REF!+1),2)</f>
        <v>#REF!</v>
      </c>
      <c r="QZE28" s="170" t="e">
        <f>QZB28*QZD28</f>
        <v>#REF!</v>
      </c>
      <c r="QZF28" s="170" t="s">
        <v>148</v>
      </c>
      <c r="QZG28" s="170">
        <v>12376</v>
      </c>
      <c r="QZH28" s="170" t="s">
        <v>149</v>
      </c>
      <c r="QZI28" s="170" t="s">
        <v>150</v>
      </c>
      <c r="QZJ28" s="170">
        <v>5</v>
      </c>
      <c r="QZK28" s="170">
        <v>12.97</v>
      </c>
      <c r="QZL28" s="170" t="e">
        <f>ROUNDDOWN(QZK28*(#REF!+1),2)</f>
        <v>#REF!</v>
      </c>
      <c r="QZM28" s="170" t="e">
        <f>QZJ28*QZL28</f>
        <v>#REF!</v>
      </c>
      <c r="QZN28" s="170" t="s">
        <v>148</v>
      </c>
      <c r="QZO28" s="170">
        <v>12376</v>
      </c>
      <c r="QZP28" s="170" t="s">
        <v>149</v>
      </c>
      <c r="QZQ28" s="170" t="s">
        <v>150</v>
      </c>
      <c r="QZR28" s="170">
        <v>5</v>
      </c>
      <c r="QZS28" s="170">
        <v>12.97</v>
      </c>
      <c r="QZT28" s="170" t="e">
        <f>ROUNDDOWN(QZS28*(#REF!+1),2)</f>
        <v>#REF!</v>
      </c>
      <c r="QZU28" s="170" t="e">
        <f>QZR28*QZT28</f>
        <v>#REF!</v>
      </c>
      <c r="QZV28" s="170" t="s">
        <v>148</v>
      </c>
      <c r="QZW28" s="170">
        <v>12376</v>
      </c>
      <c r="QZX28" s="170" t="s">
        <v>149</v>
      </c>
      <c r="QZY28" s="170" t="s">
        <v>150</v>
      </c>
      <c r="QZZ28" s="170">
        <v>5</v>
      </c>
      <c r="RAA28" s="170">
        <v>12.97</v>
      </c>
      <c r="RAB28" s="170" t="e">
        <f>ROUNDDOWN(RAA28*(#REF!+1),2)</f>
        <v>#REF!</v>
      </c>
      <c r="RAC28" s="170" t="e">
        <f>QZZ28*RAB28</f>
        <v>#REF!</v>
      </c>
      <c r="RAD28" s="170" t="s">
        <v>148</v>
      </c>
      <c r="RAE28" s="170">
        <v>12376</v>
      </c>
      <c r="RAF28" s="170" t="s">
        <v>149</v>
      </c>
      <c r="RAG28" s="170" t="s">
        <v>150</v>
      </c>
      <c r="RAH28" s="170">
        <v>5</v>
      </c>
      <c r="RAI28" s="170">
        <v>12.97</v>
      </c>
      <c r="RAJ28" s="170" t="e">
        <f>ROUNDDOWN(RAI28*(#REF!+1),2)</f>
        <v>#REF!</v>
      </c>
      <c r="RAK28" s="170" t="e">
        <f>RAH28*RAJ28</f>
        <v>#REF!</v>
      </c>
      <c r="RAL28" s="170" t="s">
        <v>148</v>
      </c>
      <c r="RAM28" s="170">
        <v>12376</v>
      </c>
      <c r="RAN28" s="170" t="s">
        <v>149</v>
      </c>
      <c r="RAO28" s="170" t="s">
        <v>150</v>
      </c>
      <c r="RAP28" s="170">
        <v>5</v>
      </c>
      <c r="RAQ28" s="170">
        <v>12.97</v>
      </c>
      <c r="RAR28" s="170" t="e">
        <f>ROUNDDOWN(RAQ28*(#REF!+1),2)</f>
        <v>#REF!</v>
      </c>
      <c r="RAS28" s="170" t="e">
        <f>RAP28*RAR28</f>
        <v>#REF!</v>
      </c>
      <c r="RAT28" s="170" t="s">
        <v>148</v>
      </c>
      <c r="RAU28" s="170">
        <v>12376</v>
      </c>
      <c r="RAV28" s="170" t="s">
        <v>149</v>
      </c>
      <c r="RAW28" s="170" t="s">
        <v>150</v>
      </c>
      <c r="RAX28" s="170">
        <v>5</v>
      </c>
      <c r="RAY28" s="170">
        <v>12.97</v>
      </c>
      <c r="RAZ28" s="170" t="e">
        <f>ROUNDDOWN(RAY28*(#REF!+1),2)</f>
        <v>#REF!</v>
      </c>
      <c r="RBA28" s="170" t="e">
        <f>RAX28*RAZ28</f>
        <v>#REF!</v>
      </c>
      <c r="RBB28" s="170" t="s">
        <v>148</v>
      </c>
      <c r="RBC28" s="170">
        <v>12376</v>
      </c>
      <c r="RBD28" s="170" t="s">
        <v>149</v>
      </c>
      <c r="RBE28" s="170" t="s">
        <v>150</v>
      </c>
      <c r="RBF28" s="170">
        <v>5</v>
      </c>
      <c r="RBG28" s="170">
        <v>12.97</v>
      </c>
      <c r="RBH28" s="170" t="e">
        <f>ROUNDDOWN(RBG28*(#REF!+1),2)</f>
        <v>#REF!</v>
      </c>
      <c r="RBI28" s="170" t="e">
        <f>RBF28*RBH28</f>
        <v>#REF!</v>
      </c>
      <c r="RBJ28" s="170" t="s">
        <v>148</v>
      </c>
      <c r="RBK28" s="170">
        <v>12376</v>
      </c>
      <c r="RBL28" s="170" t="s">
        <v>149</v>
      </c>
      <c r="RBM28" s="170" t="s">
        <v>150</v>
      </c>
      <c r="RBN28" s="170">
        <v>5</v>
      </c>
      <c r="RBO28" s="170">
        <v>12.97</v>
      </c>
      <c r="RBP28" s="170" t="e">
        <f>ROUNDDOWN(RBO28*(#REF!+1),2)</f>
        <v>#REF!</v>
      </c>
      <c r="RBQ28" s="170" t="e">
        <f>RBN28*RBP28</f>
        <v>#REF!</v>
      </c>
      <c r="RBR28" s="170" t="s">
        <v>148</v>
      </c>
      <c r="RBS28" s="170">
        <v>12376</v>
      </c>
      <c r="RBT28" s="170" t="s">
        <v>149</v>
      </c>
      <c r="RBU28" s="170" t="s">
        <v>150</v>
      </c>
      <c r="RBV28" s="170">
        <v>5</v>
      </c>
      <c r="RBW28" s="170">
        <v>12.97</v>
      </c>
      <c r="RBX28" s="170" t="e">
        <f>ROUNDDOWN(RBW28*(#REF!+1),2)</f>
        <v>#REF!</v>
      </c>
      <c r="RBY28" s="170" t="e">
        <f>RBV28*RBX28</f>
        <v>#REF!</v>
      </c>
      <c r="RBZ28" s="170" t="s">
        <v>148</v>
      </c>
      <c r="RCA28" s="170">
        <v>12376</v>
      </c>
      <c r="RCB28" s="170" t="s">
        <v>149</v>
      </c>
      <c r="RCC28" s="170" t="s">
        <v>150</v>
      </c>
      <c r="RCD28" s="170">
        <v>5</v>
      </c>
      <c r="RCE28" s="170">
        <v>12.97</v>
      </c>
      <c r="RCF28" s="170" t="e">
        <f>ROUNDDOWN(RCE28*(#REF!+1),2)</f>
        <v>#REF!</v>
      </c>
      <c r="RCG28" s="170" t="e">
        <f>RCD28*RCF28</f>
        <v>#REF!</v>
      </c>
      <c r="RCH28" s="170" t="s">
        <v>148</v>
      </c>
      <c r="RCI28" s="170">
        <v>12376</v>
      </c>
      <c r="RCJ28" s="170" t="s">
        <v>149</v>
      </c>
      <c r="RCK28" s="170" t="s">
        <v>150</v>
      </c>
      <c r="RCL28" s="170">
        <v>5</v>
      </c>
      <c r="RCM28" s="170">
        <v>12.97</v>
      </c>
      <c r="RCN28" s="170" t="e">
        <f>ROUNDDOWN(RCM28*(#REF!+1),2)</f>
        <v>#REF!</v>
      </c>
      <c r="RCO28" s="170" t="e">
        <f>RCL28*RCN28</f>
        <v>#REF!</v>
      </c>
      <c r="RCP28" s="170" t="s">
        <v>148</v>
      </c>
      <c r="RCQ28" s="170">
        <v>12376</v>
      </c>
      <c r="RCR28" s="170" t="s">
        <v>149</v>
      </c>
      <c r="RCS28" s="170" t="s">
        <v>150</v>
      </c>
      <c r="RCT28" s="170">
        <v>5</v>
      </c>
      <c r="RCU28" s="170">
        <v>12.97</v>
      </c>
      <c r="RCV28" s="170" t="e">
        <f>ROUNDDOWN(RCU28*(#REF!+1),2)</f>
        <v>#REF!</v>
      </c>
      <c r="RCW28" s="170" t="e">
        <f>RCT28*RCV28</f>
        <v>#REF!</v>
      </c>
      <c r="RCX28" s="170" t="s">
        <v>148</v>
      </c>
      <c r="RCY28" s="170">
        <v>12376</v>
      </c>
      <c r="RCZ28" s="170" t="s">
        <v>149</v>
      </c>
      <c r="RDA28" s="170" t="s">
        <v>150</v>
      </c>
      <c r="RDB28" s="170">
        <v>5</v>
      </c>
      <c r="RDC28" s="170">
        <v>12.97</v>
      </c>
      <c r="RDD28" s="170" t="e">
        <f>ROUNDDOWN(RDC28*(#REF!+1),2)</f>
        <v>#REF!</v>
      </c>
      <c r="RDE28" s="170" t="e">
        <f>RDB28*RDD28</f>
        <v>#REF!</v>
      </c>
      <c r="RDF28" s="170" t="s">
        <v>148</v>
      </c>
      <c r="RDG28" s="170">
        <v>12376</v>
      </c>
      <c r="RDH28" s="170" t="s">
        <v>149</v>
      </c>
      <c r="RDI28" s="170" t="s">
        <v>150</v>
      </c>
      <c r="RDJ28" s="170">
        <v>5</v>
      </c>
      <c r="RDK28" s="170">
        <v>12.97</v>
      </c>
      <c r="RDL28" s="170" t="e">
        <f>ROUNDDOWN(RDK28*(#REF!+1),2)</f>
        <v>#REF!</v>
      </c>
      <c r="RDM28" s="170" t="e">
        <f>RDJ28*RDL28</f>
        <v>#REF!</v>
      </c>
      <c r="RDN28" s="170" t="s">
        <v>148</v>
      </c>
      <c r="RDO28" s="170">
        <v>12376</v>
      </c>
      <c r="RDP28" s="170" t="s">
        <v>149</v>
      </c>
      <c r="RDQ28" s="170" t="s">
        <v>150</v>
      </c>
      <c r="RDR28" s="170">
        <v>5</v>
      </c>
      <c r="RDS28" s="170">
        <v>12.97</v>
      </c>
      <c r="RDT28" s="170" t="e">
        <f>ROUNDDOWN(RDS28*(#REF!+1),2)</f>
        <v>#REF!</v>
      </c>
      <c r="RDU28" s="170" t="e">
        <f>RDR28*RDT28</f>
        <v>#REF!</v>
      </c>
      <c r="RDV28" s="170" t="s">
        <v>148</v>
      </c>
      <c r="RDW28" s="170">
        <v>12376</v>
      </c>
      <c r="RDX28" s="170" t="s">
        <v>149</v>
      </c>
      <c r="RDY28" s="170" t="s">
        <v>150</v>
      </c>
      <c r="RDZ28" s="170">
        <v>5</v>
      </c>
      <c r="REA28" s="170">
        <v>12.97</v>
      </c>
      <c r="REB28" s="170" t="e">
        <f>ROUNDDOWN(REA28*(#REF!+1),2)</f>
        <v>#REF!</v>
      </c>
      <c r="REC28" s="170" t="e">
        <f>RDZ28*REB28</f>
        <v>#REF!</v>
      </c>
      <c r="RED28" s="170" t="s">
        <v>148</v>
      </c>
      <c r="REE28" s="170">
        <v>12376</v>
      </c>
      <c r="REF28" s="170" t="s">
        <v>149</v>
      </c>
      <c r="REG28" s="170" t="s">
        <v>150</v>
      </c>
      <c r="REH28" s="170">
        <v>5</v>
      </c>
      <c r="REI28" s="170">
        <v>12.97</v>
      </c>
      <c r="REJ28" s="170" t="e">
        <f>ROUNDDOWN(REI28*(#REF!+1),2)</f>
        <v>#REF!</v>
      </c>
      <c r="REK28" s="170" t="e">
        <f>REH28*REJ28</f>
        <v>#REF!</v>
      </c>
      <c r="REL28" s="170" t="s">
        <v>148</v>
      </c>
      <c r="REM28" s="170">
        <v>12376</v>
      </c>
      <c r="REN28" s="170" t="s">
        <v>149</v>
      </c>
      <c r="REO28" s="170" t="s">
        <v>150</v>
      </c>
      <c r="REP28" s="170">
        <v>5</v>
      </c>
      <c r="REQ28" s="170">
        <v>12.97</v>
      </c>
      <c r="RER28" s="170" t="e">
        <f>ROUNDDOWN(REQ28*(#REF!+1),2)</f>
        <v>#REF!</v>
      </c>
      <c r="RES28" s="170" t="e">
        <f>REP28*RER28</f>
        <v>#REF!</v>
      </c>
      <c r="RET28" s="170" t="s">
        <v>148</v>
      </c>
      <c r="REU28" s="170">
        <v>12376</v>
      </c>
      <c r="REV28" s="170" t="s">
        <v>149</v>
      </c>
      <c r="REW28" s="170" t="s">
        <v>150</v>
      </c>
      <c r="REX28" s="170">
        <v>5</v>
      </c>
      <c r="REY28" s="170">
        <v>12.97</v>
      </c>
      <c r="REZ28" s="170" t="e">
        <f>ROUNDDOWN(REY28*(#REF!+1),2)</f>
        <v>#REF!</v>
      </c>
      <c r="RFA28" s="170" t="e">
        <f>REX28*REZ28</f>
        <v>#REF!</v>
      </c>
      <c r="RFB28" s="170" t="s">
        <v>148</v>
      </c>
      <c r="RFC28" s="170">
        <v>12376</v>
      </c>
      <c r="RFD28" s="170" t="s">
        <v>149</v>
      </c>
      <c r="RFE28" s="170" t="s">
        <v>150</v>
      </c>
      <c r="RFF28" s="170">
        <v>5</v>
      </c>
      <c r="RFG28" s="170">
        <v>12.97</v>
      </c>
      <c r="RFH28" s="170" t="e">
        <f>ROUNDDOWN(RFG28*(#REF!+1),2)</f>
        <v>#REF!</v>
      </c>
      <c r="RFI28" s="170" t="e">
        <f>RFF28*RFH28</f>
        <v>#REF!</v>
      </c>
      <c r="RFJ28" s="170" t="s">
        <v>148</v>
      </c>
      <c r="RFK28" s="170">
        <v>12376</v>
      </c>
      <c r="RFL28" s="170" t="s">
        <v>149</v>
      </c>
      <c r="RFM28" s="170" t="s">
        <v>150</v>
      </c>
      <c r="RFN28" s="170">
        <v>5</v>
      </c>
      <c r="RFO28" s="170">
        <v>12.97</v>
      </c>
      <c r="RFP28" s="170" t="e">
        <f>ROUNDDOWN(RFO28*(#REF!+1),2)</f>
        <v>#REF!</v>
      </c>
      <c r="RFQ28" s="170" t="e">
        <f>RFN28*RFP28</f>
        <v>#REF!</v>
      </c>
      <c r="RFR28" s="170" t="s">
        <v>148</v>
      </c>
      <c r="RFS28" s="170">
        <v>12376</v>
      </c>
      <c r="RFT28" s="170" t="s">
        <v>149</v>
      </c>
      <c r="RFU28" s="170" t="s">
        <v>150</v>
      </c>
      <c r="RFV28" s="170">
        <v>5</v>
      </c>
      <c r="RFW28" s="170">
        <v>12.97</v>
      </c>
      <c r="RFX28" s="170" t="e">
        <f>ROUNDDOWN(RFW28*(#REF!+1),2)</f>
        <v>#REF!</v>
      </c>
      <c r="RFY28" s="170" t="e">
        <f>RFV28*RFX28</f>
        <v>#REF!</v>
      </c>
      <c r="RFZ28" s="170" t="s">
        <v>148</v>
      </c>
      <c r="RGA28" s="170">
        <v>12376</v>
      </c>
      <c r="RGB28" s="170" t="s">
        <v>149</v>
      </c>
      <c r="RGC28" s="170" t="s">
        <v>150</v>
      </c>
      <c r="RGD28" s="170">
        <v>5</v>
      </c>
      <c r="RGE28" s="170">
        <v>12.97</v>
      </c>
      <c r="RGF28" s="170" t="e">
        <f>ROUNDDOWN(RGE28*(#REF!+1),2)</f>
        <v>#REF!</v>
      </c>
      <c r="RGG28" s="170" t="e">
        <f>RGD28*RGF28</f>
        <v>#REF!</v>
      </c>
      <c r="RGH28" s="170" t="s">
        <v>148</v>
      </c>
      <c r="RGI28" s="170">
        <v>12376</v>
      </c>
      <c r="RGJ28" s="170" t="s">
        <v>149</v>
      </c>
      <c r="RGK28" s="170" t="s">
        <v>150</v>
      </c>
      <c r="RGL28" s="170">
        <v>5</v>
      </c>
      <c r="RGM28" s="170">
        <v>12.97</v>
      </c>
      <c r="RGN28" s="170" t="e">
        <f>ROUNDDOWN(RGM28*(#REF!+1),2)</f>
        <v>#REF!</v>
      </c>
      <c r="RGO28" s="170" t="e">
        <f>RGL28*RGN28</f>
        <v>#REF!</v>
      </c>
      <c r="RGP28" s="170" t="s">
        <v>148</v>
      </c>
      <c r="RGQ28" s="170">
        <v>12376</v>
      </c>
      <c r="RGR28" s="170" t="s">
        <v>149</v>
      </c>
      <c r="RGS28" s="170" t="s">
        <v>150</v>
      </c>
      <c r="RGT28" s="170">
        <v>5</v>
      </c>
      <c r="RGU28" s="170">
        <v>12.97</v>
      </c>
      <c r="RGV28" s="170" t="e">
        <f>ROUNDDOWN(RGU28*(#REF!+1),2)</f>
        <v>#REF!</v>
      </c>
      <c r="RGW28" s="170" t="e">
        <f>RGT28*RGV28</f>
        <v>#REF!</v>
      </c>
      <c r="RGX28" s="170" t="s">
        <v>148</v>
      </c>
      <c r="RGY28" s="170">
        <v>12376</v>
      </c>
      <c r="RGZ28" s="170" t="s">
        <v>149</v>
      </c>
      <c r="RHA28" s="170" t="s">
        <v>150</v>
      </c>
      <c r="RHB28" s="170">
        <v>5</v>
      </c>
      <c r="RHC28" s="170">
        <v>12.97</v>
      </c>
      <c r="RHD28" s="170" t="e">
        <f>ROUNDDOWN(RHC28*(#REF!+1),2)</f>
        <v>#REF!</v>
      </c>
      <c r="RHE28" s="170" t="e">
        <f>RHB28*RHD28</f>
        <v>#REF!</v>
      </c>
      <c r="RHF28" s="170" t="s">
        <v>148</v>
      </c>
      <c r="RHG28" s="170">
        <v>12376</v>
      </c>
      <c r="RHH28" s="170" t="s">
        <v>149</v>
      </c>
      <c r="RHI28" s="170" t="s">
        <v>150</v>
      </c>
      <c r="RHJ28" s="170">
        <v>5</v>
      </c>
      <c r="RHK28" s="170">
        <v>12.97</v>
      </c>
      <c r="RHL28" s="170" t="e">
        <f>ROUNDDOWN(RHK28*(#REF!+1),2)</f>
        <v>#REF!</v>
      </c>
      <c r="RHM28" s="170" t="e">
        <f>RHJ28*RHL28</f>
        <v>#REF!</v>
      </c>
      <c r="RHN28" s="170" t="s">
        <v>148</v>
      </c>
      <c r="RHO28" s="170">
        <v>12376</v>
      </c>
      <c r="RHP28" s="170" t="s">
        <v>149</v>
      </c>
      <c r="RHQ28" s="170" t="s">
        <v>150</v>
      </c>
      <c r="RHR28" s="170">
        <v>5</v>
      </c>
      <c r="RHS28" s="170">
        <v>12.97</v>
      </c>
      <c r="RHT28" s="170" t="e">
        <f>ROUNDDOWN(RHS28*(#REF!+1),2)</f>
        <v>#REF!</v>
      </c>
      <c r="RHU28" s="170" t="e">
        <f>RHR28*RHT28</f>
        <v>#REF!</v>
      </c>
      <c r="RHV28" s="170" t="s">
        <v>148</v>
      </c>
      <c r="RHW28" s="170">
        <v>12376</v>
      </c>
      <c r="RHX28" s="170" t="s">
        <v>149</v>
      </c>
      <c r="RHY28" s="170" t="s">
        <v>150</v>
      </c>
      <c r="RHZ28" s="170">
        <v>5</v>
      </c>
      <c r="RIA28" s="170">
        <v>12.97</v>
      </c>
      <c r="RIB28" s="170" t="e">
        <f>ROUNDDOWN(RIA28*(#REF!+1),2)</f>
        <v>#REF!</v>
      </c>
      <c r="RIC28" s="170" t="e">
        <f>RHZ28*RIB28</f>
        <v>#REF!</v>
      </c>
      <c r="RID28" s="170" t="s">
        <v>148</v>
      </c>
      <c r="RIE28" s="170">
        <v>12376</v>
      </c>
      <c r="RIF28" s="170" t="s">
        <v>149</v>
      </c>
      <c r="RIG28" s="170" t="s">
        <v>150</v>
      </c>
      <c r="RIH28" s="170">
        <v>5</v>
      </c>
      <c r="RII28" s="170">
        <v>12.97</v>
      </c>
      <c r="RIJ28" s="170" t="e">
        <f>ROUNDDOWN(RII28*(#REF!+1),2)</f>
        <v>#REF!</v>
      </c>
      <c r="RIK28" s="170" t="e">
        <f>RIH28*RIJ28</f>
        <v>#REF!</v>
      </c>
      <c r="RIL28" s="170" t="s">
        <v>148</v>
      </c>
      <c r="RIM28" s="170">
        <v>12376</v>
      </c>
      <c r="RIN28" s="170" t="s">
        <v>149</v>
      </c>
      <c r="RIO28" s="170" t="s">
        <v>150</v>
      </c>
      <c r="RIP28" s="170">
        <v>5</v>
      </c>
      <c r="RIQ28" s="170">
        <v>12.97</v>
      </c>
      <c r="RIR28" s="170" t="e">
        <f>ROUNDDOWN(RIQ28*(#REF!+1),2)</f>
        <v>#REF!</v>
      </c>
      <c r="RIS28" s="170" t="e">
        <f>RIP28*RIR28</f>
        <v>#REF!</v>
      </c>
      <c r="RIT28" s="170" t="s">
        <v>148</v>
      </c>
      <c r="RIU28" s="170">
        <v>12376</v>
      </c>
      <c r="RIV28" s="170" t="s">
        <v>149</v>
      </c>
      <c r="RIW28" s="170" t="s">
        <v>150</v>
      </c>
      <c r="RIX28" s="170">
        <v>5</v>
      </c>
      <c r="RIY28" s="170">
        <v>12.97</v>
      </c>
      <c r="RIZ28" s="170" t="e">
        <f>ROUNDDOWN(RIY28*(#REF!+1),2)</f>
        <v>#REF!</v>
      </c>
      <c r="RJA28" s="170" t="e">
        <f>RIX28*RIZ28</f>
        <v>#REF!</v>
      </c>
      <c r="RJB28" s="170" t="s">
        <v>148</v>
      </c>
      <c r="RJC28" s="170">
        <v>12376</v>
      </c>
      <c r="RJD28" s="170" t="s">
        <v>149</v>
      </c>
      <c r="RJE28" s="170" t="s">
        <v>150</v>
      </c>
      <c r="RJF28" s="170">
        <v>5</v>
      </c>
      <c r="RJG28" s="170">
        <v>12.97</v>
      </c>
      <c r="RJH28" s="170" t="e">
        <f>ROUNDDOWN(RJG28*(#REF!+1),2)</f>
        <v>#REF!</v>
      </c>
      <c r="RJI28" s="170" t="e">
        <f>RJF28*RJH28</f>
        <v>#REF!</v>
      </c>
      <c r="RJJ28" s="170" t="s">
        <v>148</v>
      </c>
      <c r="RJK28" s="170">
        <v>12376</v>
      </c>
      <c r="RJL28" s="170" t="s">
        <v>149</v>
      </c>
      <c r="RJM28" s="170" t="s">
        <v>150</v>
      </c>
      <c r="RJN28" s="170">
        <v>5</v>
      </c>
      <c r="RJO28" s="170">
        <v>12.97</v>
      </c>
      <c r="RJP28" s="170" t="e">
        <f>ROUNDDOWN(RJO28*(#REF!+1),2)</f>
        <v>#REF!</v>
      </c>
      <c r="RJQ28" s="170" t="e">
        <f>RJN28*RJP28</f>
        <v>#REF!</v>
      </c>
      <c r="RJR28" s="170" t="s">
        <v>148</v>
      </c>
      <c r="RJS28" s="170">
        <v>12376</v>
      </c>
      <c r="RJT28" s="170" t="s">
        <v>149</v>
      </c>
      <c r="RJU28" s="170" t="s">
        <v>150</v>
      </c>
      <c r="RJV28" s="170">
        <v>5</v>
      </c>
      <c r="RJW28" s="170">
        <v>12.97</v>
      </c>
      <c r="RJX28" s="170" t="e">
        <f>ROUNDDOWN(RJW28*(#REF!+1),2)</f>
        <v>#REF!</v>
      </c>
      <c r="RJY28" s="170" t="e">
        <f>RJV28*RJX28</f>
        <v>#REF!</v>
      </c>
      <c r="RJZ28" s="170" t="s">
        <v>148</v>
      </c>
      <c r="RKA28" s="170">
        <v>12376</v>
      </c>
      <c r="RKB28" s="170" t="s">
        <v>149</v>
      </c>
      <c r="RKC28" s="170" t="s">
        <v>150</v>
      </c>
      <c r="RKD28" s="170">
        <v>5</v>
      </c>
      <c r="RKE28" s="170">
        <v>12.97</v>
      </c>
      <c r="RKF28" s="170" t="e">
        <f>ROUNDDOWN(RKE28*(#REF!+1),2)</f>
        <v>#REF!</v>
      </c>
      <c r="RKG28" s="170" t="e">
        <f>RKD28*RKF28</f>
        <v>#REF!</v>
      </c>
      <c r="RKH28" s="170" t="s">
        <v>148</v>
      </c>
      <c r="RKI28" s="170">
        <v>12376</v>
      </c>
      <c r="RKJ28" s="170" t="s">
        <v>149</v>
      </c>
      <c r="RKK28" s="170" t="s">
        <v>150</v>
      </c>
      <c r="RKL28" s="170">
        <v>5</v>
      </c>
      <c r="RKM28" s="170">
        <v>12.97</v>
      </c>
      <c r="RKN28" s="170" t="e">
        <f>ROUNDDOWN(RKM28*(#REF!+1),2)</f>
        <v>#REF!</v>
      </c>
      <c r="RKO28" s="170" t="e">
        <f>RKL28*RKN28</f>
        <v>#REF!</v>
      </c>
      <c r="RKP28" s="170" t="s">
        <v>148</v>
      </c>
      <c r="RKQ28" s="170">
        <v>12376</v>
      </c>
      <c r="RKR28" s="170" t="s">
        <v>149</v>
      </c>
      <c r="RKS28" s="170" t="s">
        <v>150</v>
      </c>
      <c r="RKT28" s="170">
        <v>5</v>
      </c>
      <c r="RKU28" s="170">
        <v>12.97</v>
      </c>
      <c r="RKV28" s="170" t="e">
        <f>ROUNDDOWN(RKU28*(#REF!+1),2)</f>
        <v>#REF!</v>
      </c>
      <c r="RKW28" s="170" t="e">
        <f>RKT28*RKV28</f>
        <v>#REF!</v>
      </c>
      <c r="RKX28" s="170" t="s">
        <v>148</v>
      </c>
      <c r="RKY28" s="170">
        <v>12376</v>
      </c>
      <c r="RKZ28" s="170" t="s">
        <v>149</v>
      </c>
      <c r="RLA28" s="170" t="s">
        <v>150</v>
      </c>
      <c r="RLB28" s="170">
        <v>5</v>
      </c>
      <c r="RLC28" s="170">
        <v>12.97</v>
      </c>
      <c r="RLD28" s="170" t="e">
        <f>ROUNDDOWN(RLC28*(#REF!+1),2)</f>
        <v>#REF!</v>
      </c>
      <c r="RLE28" s="170" t="e">
        <f>RLB28*RLD28</f>
        <v>#REF!</v>
      </c>
      <c r="RLF28" s="170" t="s">
        <v>148</v>
      </c>
      <c r="RLG28" s="170">
        <v>12376</v>
      </c>
      <c r="RLH28" s="170" t="s">
        <v>149</v>
      </c>
      <c r="RLI28" s="170" t="s">
        <v>150</v>
      </c>
      <c r="RLJ28" s="170">
        <v>5</v>
      </c>
      <c r="RLK28" s="170">
        <v>12.97</v>
      </c>
      <c r="RLL28" s="170" t="e">
        <f>ROUNDDOWN(RLK28*(#REF!+1),2)</f>
        <v>#REF!</v>
      </c>
      <c r="RLM28" s="170" t="e">
        <f>RLJ28*RLL28</f>
        <v>#REF!</v>
      </c>
      <c r="RLN28" s="170" t="s">
        <v>148</v>
      </c>
      <c r="RLO28" s="170">
        <v>12376</v>
      </c>
      <c r="RLP28" s="170" t="s">
        <v>149</v>
      </c>
      <c r="RLQ28" s="170" t="s">
        <v>150</v>
      </c>
      <c r="RLR28" s="170">
        <v>5</v>
      </c>
      <c r="RLS28" s="170">
        <v>12.97</v>
      </c>
      <c r="RLT28" s="170" t="e">
        <f>ROUNDDOWN(RLS28*(#REF!+1),2)</f>
        <v>#REF!</v>
      </c>
      <c r="RLU28" s="170" t="e">
        <f>RLR28*RLT28</f>
        <v>#REF!</v>
      </c>
      <c r="RLV28" s="170" t="s">
        <v>148</v>
      </c>
      <c r="RLW28" s="170">
        <v>12376</v>
      </c>
      <c r="RLX28" s="170" t="s">
        <v>149</v>
      </c>
      <c r="RLY28" s="170" t="s">
        <v>150</v>
      </c>
      <c r="RLZ28" s="170">
        <v>5</v>
      </c>
      <c r="RMA28" s="170">
        <v>12.97</v>
      </c>
      <c r="RMB28" s="170" t="e">
        <f>ROUNDDOWN(RMA28*(#REF!+1),2)</f>
        <v>#REF!</v>
      </c>
      <c r="RMC28" s="170" t="e">
        <f>RLZ28*RMB28</f>
        <v>#REF!</v>
      </c>
      <c r="RMD28" s="170" t="s">
        <v>148</v>
      </c>
      <c r="RME28" s="170">
        <v>12376</v>
      </c>
      <c r="RMF28" s="170" t="s">
        <v>149</v>
      </c>
      <c r="RMG28" s="170" t="s">
        <v>150</v>
      </c>
      <c r="RMH28" s="170">
        <v>5</v>
      </c>
      <c r="RMI28" s="170">
        <v>12.97</v>
      </c>
      <c r="RMJ28" s="170" t="e">
        <f>ROUNDDOWN(RMI28*(#REF!+1),2)</f>
        <v>#REF!</v>
      </c>
      <c r="RMK28" s="170" t="e">
        <f>RMH28*RMJ28</f>
        <v>#REF!</v>
      </c>
      <c r="RML28" s="170" t="s">
        <v>148</v>
      </c>
      <c r="RMM28" s="170">
        <v>12376</v>
      </c>
      <c r="RMN28" s="170" t="s">
        <v>149</v>
      </c>
      <c r="RMO28" s="170" t="s">
        <v>150</v>
      </c>
      <c r="RMP28" s="170">
        <v>5</v>
      </c>
      <c r="RMQ28" s="170">
        <v>12.97</v>
      </c>
      <c r="RMR28" s="170" t="e">
        <f>ROUNDDOWN(RMQ28*(#REF!+1),2)</f>
        <v>#REF!</v>
      </c>
      <c r="RMS28" s="170" t="e">
        <f>RMP28*RMR28</f>
        <v>#REF!</v>
      </c>
      <c r="RMT28" s="170" t="s">
        <v>148</v>
      </c>
      <c r="RMU28" s="170">
        <v>12376</v>
      </c>
      <c r="RMV28" s="170" t="s">
        <v>149</v>
      </c>
      <c r="RMW28" s="170" t="s">
        <v>150</v>
      </c>
      <c r="RMX28" s="170">
        <v>5</v>
      </c>
      <c r="RMY28" s="170">
        <v>12.97</v>
      </c>
      <c r="RMZ28" s="170" t="e">
        <f>ROUNDDOWN(RMY28*(#REF!+1),2)</f>
        <v>#REF!</v>
      </c>
      <c r="RNA28" s="170" t="e">
        <f>RMX28*RMZ28</f>
        <v>#REF!</v>
      </c>
      <c r="RNB28" s="170" t="s">
        <v>148</v>
      </c>
      <c r="RNC28" s="170">
        <v>12376</v>
      </c>
      <c r="RND28" s="170" t="s">
        <v>149</v>
      </c>
      <c r="RNE28" s="170" t="s">
        <v>150</v>
      </c>
      <c r="RNF28" s="170">
        <v>5</v>
      </c>
      <c r="RNG28" s="170">
        <v>12.97</v>
      </c>
      <c r="RNH28" s="170" t="e">
        <f>ROUNDDOWN(RNG28*(#REF!+1),2)</f>
        <v>#REF!</v>
      </c>
      <c r="RNI28" s="170" t="e">
        <f>RNF28*RNH28</f>
        <v>#REF!</v>
      </c>
      <c r="RNJ28" s="170" t="s">
        <v>148</v>
      </c>
      <c r="RNK28" s="170">
        <v>12376</v>
      </c>
      <c r="RNL28" s="170" t="s">
        <v>149</v>
      </c>
      <c r="RNM28" s="170" t="s">
        <v>150</v>
      </c>
      <c r="RNN28" s="170">
        <v>5</v>
      </c>
      <c r="RNO28" s="170">
        <v>12.97</v>
      </c>
      <c r="RNP28" s="170" t="e">
        <f>ROUNDDOWN(RNO28*(#REF!+1),2)</f>
        <v>#REF!</v>
      </c>
      <c r="RNQ28" s="170" t="e">
        <f>RNN28*RNP28</f>
        <v>#REF!</v>
      </c>
      <c r="RNR28" s="170" t="s">
        <v>148</v>
      </c>
      <c r="RNS28" s="170">
        <v>12376</v>
      </c>
      <c r="RNT28" s="170" t="s">
        <v>149</v>
      </c>
      <c r="RNU28" s="170" t="s">
        <v>150</v>
      </c>
      <c r="RNV28" s="170">
        <v>5</v>
      </c>
      <c r="RNW28" s="170">
        <v>12.97</v>
      </c>
      <c r="RNX28" s="170" t="e">
        <f>ROUNDDOWN(RNW28*(#REF!+1),2)</f>
        <v>#REF!</v>
      </c>
      <c r="RNY28" s="170" t="e">
        <f>RNV28*RNX28</f>
        <v>#REF!</v>
      </c>
      <c r="RNZ28" s="170" t="s">
        <v>148</v>
      </c>
      <c r="ROA28" s="170">
        <v>12376</v>
      </c>
      <c r="ROB28" s="170" t="s">
        <v>149</v>
      </c>
      <c r="ROC28" s="170" t="s">
        <v>150</v>
      </c>
      <c r="ROD28" s="170">
        <v>5</v>
      </c>
      <c r="ROE28" s="170">
        <v>12.97</v>
      </c>
      <c r="ROF28" s="170" t="e">
        <f>ROUNDDOWN(ROE28*(#REF!+1),2)</f>
        <v>#REF!</v>
      </c>
      <c r="ROG28" s="170" t="e">
        <f>ROD28*ROF28</f>
        <v>#REF!</v>
      </c>
      <c r="ROH28" s="170" t="s">
        <v>148</v>
      </c>
      <c r="ROI28" s="170">
        <v>12376</v>
      </c>
      <c r="ROJ28" s="170" t="s">
        <v>149</v>
      </c>
      <c r="ROK28" s="170" t="s">
        <v>150</v>
      </c>
      <c r="ROL28" s="170">
        <v>5</v>
      </c>
      <c r="ROM28" s="170">
        <v>12.97</v>
      </c>
      <c r="RON28" s="170" t="e">
        <f>ROUNDDOWN(ROM28*(#REF!+1),2)</f>
        <v>#REF!</v>
      </c>
      <c r="ROO28" s="170" t="e">
        <f>ROL28*RON28</f>
        <v>#REF!</v>
      </c>
      <c r="ROP28" s="170" t="s">
        <v>148</v>
      </c>
      <c r="ROQ28" s="170">
        <v>12376</v>
      </c>
      <c r="ROR28" s="170" t="s">
        <v>149</v>
      </c>
      <c r="ROS28" s="170" t="s">
        <v>150</v>
      </c>
      <c r="ROT28" s="170">
        <v>5</v>
      </c>
      <c r="ROU28" s="170">
        <v>12.97</v>
      </c>
      <c r="ROV28" s="170" t="e">
        <f>ROUNDDOWN(ROU28*(#REF!+1),2)</f>
        <v>#REF!</v>
      </c>
      <c r="ROW28" s="170" t="e">
        <f>ROT28*ROV28</f>
        <v>#REF!</v>
      </c>
      <c r="ROX28" s="170" t="s">
        <v>148</v>
      </c>
      <c r="ROY28" s="170">
        <v>12376</v>
      </c>
      <c r="ROZ28" s="170" t="s">
        <v>149</v>
      </c>
      <c r="RPA28" s="170" t="s">
        <v>150</v>
      </c>
      <c r="RPB28" s="170">
        <v>5</v>
      </c>
      <c r="RPC28" s="170">
        <v>12.97</v>
      </c>
      <c r="RPD28" s="170" t="e">
        <f>ROUNDDOWN(RPC28*(#REF!+1),2)</f>
        <v>#REF!</v>
      </c>
      <c r="RPE28" s="170" t="e">
        <f>RPB28*RPD28</f>
        <v>#REF!</v>
      </c>
      <c r="RPF28" s="170" t="s">
        <v>148</v>
      </c>
      <c r="RPG28" s="170">
        <v>12376</v>
      </c>
      <c r="RPH28" s="170" t="s">
        <v>149</v>
      </c>
      <c r="RPI28" s="170" t="s">
        <v>150</v>
      </c>
      <c r="RPJ28" s="170">
        <v>5</v>
      </c>
      <c r="RPK28" s="170">
        <v>12.97</v>
      </c>
      <c r="RPL28" s="170" t="e">
        <f>ROUNDDOWN(RPK28*(#REF!+1),2)</f>
        <v>#REF!</v>
      </c>
      <c r="RPM28" s="170" t="e">
        <f>RPJ28*RPL28</f>
        <v>#REF!</v>
      </c>
      <c r="RPN28" s="170" t="s">
        <v>148</v>
      </c>
      <c r="RPO28" s="170">
        <v>12376</v>
      </c>
      <c r="RPP28" s="170" t="s">
        <v>149</v>
      </c>
      <c r="RPQ28" s="170" t="s">
        <v>150</v>
      </c>
      <c r="RPR28" s="170">
        <v>5</v>
      </c>
      <c r="RPS28" s="170">
        <v>12.97</v>
      </c>
      <c r="RPT28" s="170" t="e">
        <f>ROUNDDOWN(RPS28*(#REF!+1),2)</f>
        <v>#REF!</v>
      </c>
      <c r="RPU28" s="170" t="e">
        <f>RPR28*RPT28</f>
        <v>#REF!</v>
      </c>
      <c r="RPV28" s="170" t="s">
        <v>148</v>
      </c>
      <c r="RPW28" s="170">
        <v>12376</v>
      </c>
      <c r="RPX28" s="170" t="s">
        <v>149</v>
      </c>
      <c r="RPY28" s="170" t="s">
        <v>150</v>
      </c>
      <c r="RPZ28" s="170">
        <v>5</v>
      </c>
      <c r="RQA28" s="170">
        <v>12.97</v>
      </c>
      <c r="RQB28" s="170" t="e">
        <f>ROUNDDOWN(RQA28*(#REF!+1),2)</f>
        <v>#REF!</v>
      </c>
      <c r="RQC28" s="170" t="e">
        <f>RPZ28*RQB28</f>
        <v>#REF!</v>
      </c>
      <c r="RQD28" s="170" t="s">
        <v>148</v>
      </c>
      <c r="RQE28" s="170">
        <v>12376</v>
      </c>
      <c r="RQF28" s="170" t="s">
        <v>149</v>
      </c>
      <c r="RQG28" s="170" t="s">
        <v>150</v>
      </c>
      <c r="RQH28" s="170">
        <v>5</v>
      </c>
      <c r="RQI28" s="170">
        <v>12.97</v>
      </c>
      <c r="RQJ28" s="170" t="e">
        <f>ROUNDDOWN(RQI28*(#REF!+1),2)</f>
        <v>#REF!</v>
      </c>
      <c r="RQK28" s="170" t="e">
        <f>RQH28*RQJ28</f>
        <v>#REF!</v>
      </c>
      <c r="RQL28" s="170" t="s">
        <v>148</v>
      </c>
      <c r="RQM28" s="170">
        <v>12376</v>
      </c>
      <c r="RQN28" s="170" t="s">
        <v>149</v>
      </c>
      <c r="RQO28" s="170" t="s">
        <v>150</v>
      </c>
      <c r="RQP28" s="170">
        <v>5</v>
      </c>
      <c r="RQQ28" s="170">
        <v>12.97</v>
      </c>
      <c r="RQR28" s="170" t="e">
        <f>ROUNDDOWN(RQQ28*(#REF!+1),2)</f>
        <v>#REF!</v>
      </c>
      <c r="RQS28" s="170" t="e">
        <f>RQP28*RQR28</f>
        <v>#REF!</v>
      </c>
      <c r="RQT28" s="170" t="s">
        <v>148</v>
      </c>
      <c r="RQU28" s="170">
        <v>12376</v>
      </c>
      <c r="RQV28" s="170" t="s">
        <v>149</v>
      </c>
      <c r="RQW28" s="170" t="s">
        <v>150</v>
      </c>
      <c r="RQX28" s="170">
        <v>5</v>
      </c>
      <c r="RQY28" s="170">
        <v>12.97</v>
      </c>
      <c r="RQZ28" s="170" t="e">
        <f>ROUNDDOWN(RQY28*(#REF!+1),2)</f>
        <v>#REF!</v>
      </c>
      <c r="RRA28" s="170" t="e">
        <f>RQX28*RQZ28</f>
        <v>#REF!</v>
      </c>
      <c r="RRB28" s="170" t="s">
        <v>148</v>
      </c>
      <c r="RRC28" s="170">
        <v>12376</v>
      </c>
      <c r="RRD28" s="170" t="s">
        <v>149</v>
      </c>
      <c r="RRE28" s="170" t="s">
        <v>150</v>
      </c>
      <c r="RRF28" s="170">
        <v>5</v>
      </c>
      <c r="RRG28" s="170">
        <v>12.97</v>
      </c>
      <c r="RRH28" s="170" t="e">
        <f>ROUNDDOWN(RRG28*(#REF!+1),2)</f>
        <v>#REF!</v>
      </c>
      <c r="RRI28" s="170" t="e">
        <f>RRF28*RRH28</f>
        <v>#REF!</v>
      </c>
      <c r="RRJ28" s="170" t="s">
        <v>148</v>
      </c>
      <c r="RRK28" s="170">
        <v>12376</v>
      </c>
      <c r="RRL28" s="170" t="s">
        <v>149</v>
      </c>
      <c r="RRM28" s="170" t="s">
        <v>150</v>
      </c>
      <c r="RRN28" s="170">
        <v>5</v>
      </c>
      <c r="RRO28" s="170">
        <v>12.97</v>
      </c>
      <c r="RRP28" s="170" t="e">
        <f>ROUNDDOWN(RRO28*(#REF!+1),2)</f>
        <v>#REF!</v>
      </c>
      <c r="RRQ28" s="170" t="e">
        <f>RRN28*RRP28</f>
        <v>#REF!</v>
      </c>
      <c r="RRR28" s="170" t="s">
        <v>148</v>
      </c>
      <c r="RRS28" s="170">
        <v>12376</v>
      </c>
      <c r="RRT28" s="170" t="s">
        <v>149</v>
      </c>
      <c r="RRU28" s="170" t="s">
        <v>150</v>
      </c>
      <c r="RRV28" s="170">
        <v>5</v>
      </c>
      <c r="RRW28" s="170">
        <v>12.97</v>
      </c>
      <c r="RRX28" s="170" t="e">
        <f>ROUNDDOWN(RRW28*(#REF!+1),2)</f>
        <v>#REF!</v>
      </c>
      <c r="RRY28" s="170" t="e">
        <f>RRV28*RRX28</f>
        <v>#REF!</v>
      </c>
      <c r="RRZ28" s="170" t="s">
        <v>148</v>
      </c>
      <c r="RSA28" s="170">
        <v>12376</v>
      </c>
      <c r="RSB28" s="170" t="s">
        <v>149</v>
      </c>
      <c r="RSC28" s="170" t="s">
        <v>150</v>
      </c>
      <c r="RSD28" s="170">
        <v>5</v>
      </c>
      <c r="RSE28" s="170">
        <v>12.97</v>
      </c>
      <c r="RSF28" s="170" t="e">
        <f>ROUNDDOWN(RSE28*(#REF!+1),2)</f>
        <v>#REF!</v>
      </c>
      <c r="RSG28" s="170" t="e">
        <f>RSD28*RSF28</f>
        <v>#REF!</v>
      </c>
      <c r="RSH28" s="170" t="s">
        <v>148</v>
      </c>
      <c r="RSI28" s="170">
        <v>12376</v>
      </c>
      <c r="RSJ28" s="170" t="s">
        <v>149</v>
      </c>
      <c r="RSK28" s="170" t="s">
        <v>150</v>
      </c>
      <c r="RSL28" s="170">
        <v>5</v>
      </c>
      <c r="RSM28" s="170">
        <v>12.97</v>
      </c>
      <c r="RSN28" s="170" t="e">
        <f>ROUNDDOWN(RSM28*(#REF!+1),2)</f>
        <v>#REF!</v>
      </c>
      <c r="RSO28" s="170" t="e">
        <f>RSL28*RSN28</f>
        <v>#REF!</v>
      </c>
      <c r="RSP28" s="170" t="s">
        <v>148</v>
      </c>
      <c r="RSQ28" s="170">
        <v>12376</v>
      </c>
      <c r="RSR28" s="170" t="s">
        <v>149</v>
      </c>
      <c r="RSS28" s="170" t="s">
        <v>150</v>
      </c>
      <c r="RST28" s="170">
        <v>5</v>
      </c>
      <c r="RSU28" s="170">
        <v>12.97</v>
      </c>
      <c r="RSV28" s="170" t="e">
        <f>ROUNDDOWN(RSU28*(#REF!+1),2)</f>
        <v>#REF!</v>
      </c>
      <c r="RSW28" s="170" t="e">
        <f>RST28*RSV28</f>
        <v>#REF!</v>
      </c>
      <c r="RSX28" s="170" t="s">
        <v>148</v>
      </c>
      <c r="RSY28" s="170">
        <v>12376</v>
      </c>
      <c r="RSZ28" s="170" t="s">
        <v>149</v>
      </c>
      <c r="RTA28" s="170" t="s">
        <v>150</v>
      </c>
      <c r="RTB28" s="170">
        <v>5</v>
      </c>
      <c r="RTC28" s="170">
        <v>12.97</v>
      </c>
      <c r="RTD28" s="170" t="e">
        <f>ROUNDDOWN(RTC28*(#REF!+1),2)</f>
        <v>#REF!</v>
      </c>
      <c r="RTE28" s="170" t="e">
        <f>RTB28*RTD28</f>
        <v>#REF!</v>
      </c>
      <c r="RTF28" s="170" t="s">
        <v>148</v>
      </c>
      <c r="RTG28" s="170">
        <v>12376</v>
      </c>
      <c r="RTH28" s="170" t="s">
        <v>149</v>
      </c>
      <c r="RTI28" s="170" t="s">
        <v>150</v>
      </c>
      <c r="RTJ28" s="170">
        <v>5</v>
      </c>
      <c r="RTK28" s="170">
        <v>12.97</v>
      </c>
      <c r="RTL28" s="170" t="e">
        <f>ROUNDDOWN(RTK28*(#REF!+1),2)</f>
        <v>#REF!</v>
      </c>
      <c r="RTM28" s="170" t="e">
        <f>RTJ28*RTL28</f>
        <v>#REF!</v>
      </c>
      <c r="RTN28" s="170" t="s">
        <v>148</v>
      </c>
      <c r="RTO28" s="170">
        <v>12376</v>
      </c>
      <c r="RTP28" s="170" t="s">
        <v>149</v>
      </c>
      <c r="RTQ28" s="170" t="s">
        <v>150</v>
      </c>
      <c r="RTR28" s="170">
        <v>5</v>
      </c>
      <c r="RTS28" s="170">
        <v>12.97</v>
      </c>
      <c r="RTT28" s="170" t="e">
        <f>ROUNDDOWN(RTS28*(#REF!+1),2)</f>
        <v>#REF!</v>
      </c>
      <c r="RTU28" s="170" t="e">
        <f>RTR28*RTT28</f>
        <v>#REF!</v>
      </c>
      <c r="RTV28" s="170" t="s">
        <v>148</v>
      </c>
      <c r="RTW28" s="170">
        <v>12376</v>
      </c>
      <c r="RTX28" s="170" t="s">
        <v>149</v>
      </c>
      <c r="RTY28" s="170" t="s">
        <v>150</v>
      </c>
      <c r="RTZ28" s="170">
        <v>5</v>
      </c>
      <c r="RUA28" s="170">
        <v>12.97</v>
      </c>
      <c r="RUB28" s="170" t="e">
        <f>ROUNDDOWN(RUA28*(#REF!+1),2)</f>
        <v>#REF!</v>
      </c>
      <c r="RUC28" s="170" t="e">
        <f>RTZ28*RUB28</f>
        <v>#REF!</v>
      </c>
      <c r="RUD28" s="170" t="s">
        <v>148</v>
      </c>
      <c r="RUE28" s="170">
        <v>12376</v>
      </c>
      <c r="RUF28" s="170" t="s">
        <v>149</v>
      </c>
      <c r="RUG28" s="170" t="s">
        <v>150</v>
      </c>
      <c r="RUH28" s="170">
        <v>5</v>
      </c>
      <c r="RUI28" s="170">
        <v>12.97</v>
      </c>
      <c r="RUJ28" s="170" t="e">
        <f>ROUNDDOWN(RUI28*(#REF!+1),2)</f>
        <v>#REF!</v>
      </c>
      <c r="RUK28" s="170" t="e">
        <f>RUH28*RUJ28</f>
        <v>#REF!</v>
      </c>
      <c r="RUL28" s="170" t="s">
        <v>148</v>
      </c>
      <c r="RUM28" s="170">
        <v>12376</v>
      </c>
      <c r="RUN28" s="170" t="s">
        <v>149</v>
      </c>
      <c r="RUO28" s="170" t="s">
        <v>150</v>
      </c>
      <c r="RUP28" s="170">
        <v>5</v>
      </c>
      <c r="RUQ28" s="170">
        <v>12.97</v>
      </c>
      <c r="RUR28" s="170" t="e">
        <f>ROUNDDOWN(RUQ28*(#REF!+1),2)</f>
        <v>#REF!</v>
      </c>
      <c r="RUS28" s="170" t="e">
        <f>RUP28*RUR28</f>
        <v>#REF!</v>
      </c>
      <c r="RUT28" s="170" t="s">
        <v>148</v>
      </c>
      <c r="RUU28" s="170">
        <v>12376</v>
      </c>
      <c r="RUV28" s="170" t="s">
        <v>149</v>
      </c>
      <c r="RUW28" s="170" t="s">
        <v>150</v>
      </c>
      <c r="RUX28" s="170">
        <v>5</v>
      </c>
      <c r="RUY28" s="170">
        <v>12.97</v>
      </c>
      <c r="RUZ28" s="170" t="e">
        <f>ROUNDDOWN(RUY28*(#REF!+1),2)</f>
        <v>#REF!</v>
      </c>
      <c r="RVA28" s="170" t="e">
        <f>RUX28*RUZ28</f>
        <v>#REF!</v>
      </c>
      <c r="RVB28" s="170" t="s">
        <v>148</v>
      </c>
      <c r="RVC28" s="170">
        <v>12376</v>
      </c>
      <c r="RVD28" s="170" t="s">
        <v>149</v>
      </c>
      <c r="RVE28" s="170" t="s">
        <v>150</v>
      </c>
      <c r="RVF28" s="170">
        <v>5</v>
      </c>
      <c r="RVG28" s="170">
        <v>12.97</v>
      </c>
      <c r="RVH28" s="170" t="e">
        <f>ROUNDDOWN(RVG28*(#REF!+1),2)</f>
        <v>#REF!</v>
      </c>
      <c r="RVI28" s="170" t="e">
        <f>RVF28*RVH28</f>
        <v>#REF!</v>
      </c>
      <c r="RVJ28" s="170" t="s">
        <v>148</v>
      </c>
      <c r="RVK28" s="170">
        <v>12376</v>
      </c>
      <c r="RVL28" s="170" t="s">
        <v>149</v>
      </c>
      <c r="RVM28" s="170" t="s">
        <v>150</v>
      </c>
      <c r="RVN28" s="170">
        <v>5</v>
      </c>
      <c r="RVO28" s="170">
        <v>12.97</v>
      </c>
      <c r="RVP28" s="170" t="e">
        <f>ROUNDDOWN(RVO28*(#REF!+1),2)</f>
        <v>#REF!</v>
      </c>
      <c r="RVQ28" s="170" t="e">
        <f>RVN28*RVP28</f>
        <v>#REF!</v>
      </c>
      <c r="RVR28" s="170" t="s">
        <v>148</v>
      </c>
      <c r="RVS28" s="170">
        <v>12376</v>
      </c>
      <c r="RVT28" s="170" t="s">
        <v>149</v>
      </c>
      <c r="RVU28" s="170" t="s">
        <v>150</v>
      </c>
      <c r="RVV28" s="170">
        <v>5</v>
      </c>
      <c r="RVW28" s="170">
        <v>12.97</v>
      </c>
      <c r="RVX28" s="170" t="e">
        <f>ROUNDDOWN(RVW28*(#REF!+1),2)</f>
        <v>#REF!</v>
      </c>
      <c r="RVY28" s="170" t="e">
        <f>RVV28*RVX28</f>
        <v>#REF!</v>
      </c>
      <c r="RVZ28" s="170" t="s">
        <v>148</v>
      </c>
      <c r="RWA28" s="170">
        <v>12376</v>
      </c>
      <c r="RWB28" s="170" t="s">
        <v>149</v>
      </c>
      <c r="RWC28" s="170" t="s">
        <v>150</v>
      </c>
      <c r="RWD28" s="170">
        <v>5</v>
      </c>
      <c r="RWE28" s="170">
        <v>12.97</v>
      </c>
      <c r="RWF28" s="170" t="e">
        <f>ROUNDDOWN(RWE28*(#REF!+1),2)</f>
        <v>#REF!</v>
      </c>
      <c r="RWG28" s="170" t="e">
        <f>RWD28*RWF28</f>
        <v>#REF!</v>
      </c>
      <c r="RWH28" s="170" t="s">
        <v>148</v>
      </c>
      <c r="RWI28" s="170">
        <v>12376</v>
      </c>
      <c r="RWJ28" s="170" t="s">
        <v>149</v>
      </c>
      <c r="RWK28" s="170" t="s">
        <v>150</v>
      </c>
      <c r="RWL28" s="170">
        <v>5</v>
      </c>
      <c r="RWM28" s="170">
        <v>12.97</v>
      </c>
      <c r="RWN28" s="170" t="e">
        <f>ROUNDDOWN(RWM28*(#REF!+1),2)</f>
        <v>#REF!</v>
      </c>
      <c r="RWO28" s="170" t="e">
        <f>RWL28*RWN28</f>
        <v>#REF!</v>
      </c>
      <c r="RWP28" s="170" t="s">
        <v>148</v>
      </c>
      <c r="RWQ28" s="170">
        <v>12376</v>
      </c>
      <c r="RWR28" s="170" t="s">
        <v>149</v>
      </c>
      <c r="RWS28" s="170" t="s">
        <v>150</v>
      </c>
      <c r="RWT28" s="170">
        <v>5</v>
      </c>
      <c r="RWU28" s="170">
        <v>12.97</v>
      </c>
      <c r="RWV28" s="170" t="e">
        <f>ROUNDDOWN(RWU28*(#REF!+1),2)</f>
        <v>#REF!</v>
      </c>
      <c r="RWW28" s="170" t="e">
        <f>RWT28*RWV28</f>
        <v>#REF!</v>
      </c>
      <c r="RWX28" s="170" t="s">
        <v>148</v>
      </c>
      <c r="RWY28" s="170">
        <v>12376</v>
      </c>
      <c r="RWZ28" s="170" t="s">
        <v>149</v>
      </c>
      <c r="RXA28" s="170" t="s">
        <v>150</v>
      </c>
      <c r="RXB28" s="170">
        <v>5</v>
      </c>
      <c r="RXC28" s="170">
        <v>12.97</v>
      </c>
      <c r="RXD28" s="170" t="e">
        <f>ROUNDDOWN(RXC28*(#REF!+1),2)</f>
        <v>#REF!</v>
      </c>
      <c r="RXE28" s="170" t="e">
        <f>RXB28*RXD28</f>
        <v>#REF!</v>
      </c>
      <c r="RXF28" s="170" t="s">
        <v>148</v>
      </c>
      <c r="RXG28" s="170">
        <v>12376</v>
      </c>
      <c r="RXH28" s="170" t="s">
        <v>149</v>
      </c>
      <c r="RXI28" s="170" t="s">
        <v>150</v>
      </c>
      <c r="RXJ28" s="170">
        <v>5</v>
      </c>
      <c r="RXK28" s="170">
        <v>12.97</v>
      </c>
      <c r="RXL28" s="170" t="e">
        <f>ROUNDDOWN(RXK28*(#REF!+1),2)</f>
        <v>#REF!</v>
      </c>
      <c r="RXM28" s="170" t="e">
        <f>RXJ28*RXL28</f>
        <v>#REF!</v>
      </c>
      <c r="RXN28" s="170" t="s">
        <v>148</v>
      </c>
      <c r="RXO28" s="170">
        <v>12376</v>
      </c>
      <c r="RXP28" s="170" t="s">
        <v>149</v>
      </c>
      <c r="RXQ28" s="170" t="s">
        <v>150</v>
      </c>
      <c r="RXR28" s="170">
        <v>5</v>
      </c>
      <c r="RXS28" s="170">
        <v>12.97</v>
      </c>
      <c r="RXT28" s="170" t="e">
        <f>ROUNDDOWN(RXS28*(#REF!+1),2)</f>
        <v>#REF!</v>
      </c>
      <c r="RXU28" s="170" t="e">
        <f>RXR28*RXT28</f>
        <v>#REF!</v>
      </c>
      <c r="RXV28" s="170" t="s">
        <v>148</v>
      </c>
      <c r="RXW28" s="170">
        <v>12376</v>
      </c>
      <c r="RXX28" s="170" t="s">
        <v>149</v>
      </c>
      <c r="RXY28" s="170" t="s">
        <v>150</v>
      </c>
      <c r="RXZ28" s="170">
        <v>5</v>
      </c>
      <c r="RYA28" s="170">
        <v>12.97</v>
      </c>
      <c r="RYB28" s="170" t="e">
        <f>ROUNDDOWN(RYA28*(#REF!+1),2)</f>
        <v>#REF!</v>
      </c>
      <c r="RYC28" s="170" t="e">
        <f>RXZ28*RYB28</f>
        <v>#REF!</v>
      </c>
      <c r="RYD28" s="170" t="s">
        <v>148</v>
      </c>
      <c r="RYE28" s="170">
        <v>12376</v>
      </c>
      <c r="RYF28" s="170" t="s">
        <v>149</v>
      </c>
      <c r="RYG28" s="170" t="s">
        <v>150</v>
      </c>
      <c r="RYH28" s="170">
        <v>5</v>
      </c>
      <c r="RYI28" s="170">
        <v>12.97</v>
      </c>
      <c r="RYJ28" s="170" t="e">
        <f>ROUNDDOWN(RYI28*(#REF!+1),2)</f>
        <v>#REF!</v>
      </c>
      <c r="RYK28" s="170" t="e">
        <f>RYH28*RYJ28</f>
        <v>#REF!</v>
      </c>
      <c r="RYL28" s="170" t="s">
        <v>148</v>
      </c>
      <c r="RYM28" s="170">
        <v>12376</v>
      </c>
      <c r="RYN28" s="170" t="s">
        <v>149</v>
      </c>
      <c r="RYO28" s="170" t="s">
        <v>150</v>
      </c>
      <c r="RYP28" s="170">
        <v>5</v>
      </c>
      <c r="RYQ28" s="170">
        <v>12.97</v>
      </c>
      <c r="RYR28" s="170" t="e">
        <f>ROUNDDOWN(RYQ28*(#REF!+1),2)</f>
        <v>#REF!</v>
      </c>
      <c r="RYS28" s="170" t="e">
        <f>RYP28*RYR28</f>
        <v>#REF!</v>
      </c>
      <c r="RYT28" s="170" t="s">
        <v>148</v>
      </c>
      <c r="RYU28" s="170">
        <v>12376</v>
      </c>
      <c r="RYV28" s="170" t="s">
        <v>149</v>
      </c>
      <c r="RYW28" s="170" t="s">
        <v>150</v>
      </c>
      <c r="RYX28" s="170">
        <v>5</v>
      </c>
      <c r="RYY28" s="170">
        <v>12.97</v>
      </c>
      <c r="RYZ28" s="170" t="e">
        <f>ROUNDDOWN(RYY28*(#REF!+1),2)</f>
        <v>#REF!</v>
      </c>
      <c r="RZA28" s="170" t="e">
        <f>RYX28*RYZ28</f>
        <v>#REF!</v>
      </c>
      <c r="RZB28" s="170" t="s">
        <v>148</v>
      </c>
      <c r="RZC28" s="170">
        <v>12376</v>
      </c>
      <c r="RZD28" s="170" t="s">
        <v>149</v>
      </c>
      <c r="RZE28" s="170" t="s">
        <v>150</v>
      </c>
      <c r="RZF28" s="170">
        <v>5</v>
      </c>
      <c r="RZG28" s="170">
        <v>12.97</v>
      </c>
      <c r="RZH28" s="170" t="e">
        <f>ROUNDDOWN(RZG28*(#REF!+1),2)</f>
        <v>#REF!</v>
      </c>
      <c r="RZI28" s="170" t="e">
        <f>RZF28*RZH28</f>
        <v>#REF!</v>
      </c>
      <c r="RZJ28" s="170" t="s">
        <v>148</v>
      </c>
      <c r="RZK28" s="170">
        <v>12376</v>
      </c>
      <c r="RZL28" s="170" t="s">
        <v>149</v>
      </c>
      <c r="RZM28" s="170" t="s">
        <v>150</v>
      </c>
      <c r="RZN28" s="170">
        <v>5</v>
      </c>
      <c r="RZO28" s="170">
        <v>12.97</v>
      </c>
      <c r="RZP28" s="170" t="e">
        <f>ROUNDDOWN(RZO28*(#REF!+1),2)</f>
        <v>#REF!</v>
      </c>
      <c r="RZQ28" s="170" t="e">
        <f>RZN28*RZP28</f>
        <v>#REF!</v>
      </c>
      <c r="RZR28" s="170" t="s">
        <v>148</v>
      </c>
      <c r="RZS28" s="170">
        <v>12376</v>
      </c>
      <c r="RZT28" s="170" t="s">
        <v>149</v>
      </c>
      <c r="RZU28" s="170" t="s">
        <v>150</v>
      </c>
      <c r="RZV28" s="170">
        <v>5</v>
      </c>
      <c r="RZW28" s="170">
        <v>12.97</v>
      </c>
      <c r="RZX28" s="170" t="e">
        <f>ROUNDDOWN(RZW28*(#REF!+1),2)</f>
        <v>#REF!</v>
      </c>
      <c r="RZY28" s="170" t="e">
        <f>RZV28*RZX28</f>
        <v>#REF!</v>
      </c>
      <c r="RZZ28" s="170" t="s">
        <v>148</v>
      </c>
      <c r="SAA28" s="170">
        <v>12376</v>
      </c>
      <c r="SAB28" s="170" t="s">
        <v>149</v>
      </c>
      <c r="SAC28" s="170" t="s">
        <v>150</v>
      </c>
      <c r="SAD28" s="170">
        <v>5</v>
      </c>
      <c r="SAE28" s="170">
        <v>12.97</v>
      </c>
      <c r="SAF28" s="170" t="e">
        <f>ROUNDDOWN(SAE28*(#REF!+1),2)</f>
        <v>#REF!</v>
      </c>
      <c r="SAG28" s="170" t="e">
        <f>SAD28*SAF28</f>
        <v>#REF!</v>
      </c>
      <c r="SAH28" s="170" t="s">
        <v>148</v>
      </c>
      <c r="SAI28" s="170">
        <v>12376</v>
      </c>
      <c r="SAJ28" s="170" t="s">
        <v>149</v>
      </c>
      <c r="SAK28" s="170" t="s">
        <v>150</v>
      </c>
      <c r="SAL28" s="170">
        <v>5</v>
      </c>
      <c r="SAM28" s="170">
        <v>12.97</v>
      </c>
      <c r="SAN28" s="170" t="e">
        <f>ROUNDDOWN(SAM28*(#REF!+1),2)</f>
        <v>#REF!</v>
      </c>
      <c r="SAO28" s="170" t="e">
        <f>SAL28*SAN28</f>
        <v>#REF!</v>
      </c>
      <c r="SAP28" s="170" t="s">
        <v>148</v>
      </c>
      <c r="SAQ28" s="170">
        <v>12376</v>
      </c>
      <c r="SAR28" s="170" t="s">
        <v>149</v>
      </c>
      <c r="SAS28" s="170" t="s">
        <v>150</v>
      </c>
      <c r="SAT28" s="170">
        <v>5</v>
      </c>
      <c r="SAU28" s="170">
        <v>12.97</v>
      </c>
      <c r="SAV28" s="170" t="e">
        <f>ROUNDDOWN(SAU28*(#REF!+1),2)</f>
        <v>#REF!</v>
      </c>
      <c r="SAW28" s="170" t="e">
        <f>SAT28*SAV28</f>
        <v>#REF!</v>
      </c>
      <c r="SAX28" s="170" t="s">
        <v>148</v>
      </c>
      <c r="SAY28" s="170">
        <v>12376</v>
      </c>
      <c r="SAZ28" s="170" t="s">
        <v>149</v>
      </c>
      <c r="SBA28" s="170" t="s">
        <v>150</v>
      </c>
      <c r="SBB28" s="170">
        <v>5</v>
      </c>
      <c r="SBC28" s="170">
        <v>12.97</v>
      </c>
      <c r="SBD28" s="170" t="e">
        <f>ROUNDDOWN(SBC28*(#REF!+1),2)</f>
        <v>#REF!</v>
      </c>
      <c r="SBE28" s="170" t="e">
        <f>SBB28*SBD28</f>
        <v>#REF!</v>
      </c>
      <c r="SBF28" s="170" t="s">
        <v>148</v>
      </c>
      <c r="SBG28" s="170">
        <v>12376</v>
      </c>
      <c r="SBH28" s="170" t="s">
        <v>149</v>
      </c>
      <c r="SBI28" s="170" t="s">
        <v>150</v>
      </c>
      <c r="SBJ28" s="170">
        <v>5</v>
      </c>
      <c r="SBK28" s="170">
        <v>12.97</v>
      </c>
      <c r="SBL28" s="170" t="e">
        <f>ROUNDDOWN(SBK28*(#REF!+1),2)</f>
        <v>#REF!</v>
      </c>
      <c r="SBM28" s="170" t="e">
        <f>SBJ28*SBL28</f>
        <v>#REF!</v>
      </c>
      <c r="SBN28" s="170" t="s">
        <v>148</v>
      </c>
      <c r="SBO28" s="170">
        <v>12376</v>
      </c>
      <c r="SBP28" s="170" t="s">
        <v>149</v>
      </c>
      <c r="SBQ28" s="170" t="s">
        <v>150</v>
      </c>
      <c r="SBR28" s="170">
        <v>5</v>
      </c>
      <c r="SBS28" s="170">
        <v>12.97</v>
      </c>
      <c r="SBT28" s="170" t="e">
        <f>ROUNDDOWN(SBS28*(#REF!+1),2)</f>
        <v>#REF!</v>
      </c>
      <c r="SBU28" s="170" t="e">
        <f>SBR28*SBT28</f>
        <v>#REF!</v>
      </c>
      <c r="SBV28" s="170" t="s">
        <v>148</v>
      </c>
      <c r="SBW28" s="170">
        <v>12376</v>
      </c>
      <c r="SBX28" s="170" t="s">
        <v>149</v>
      </c>
      <c r="SBY28" s="170" t="s">
        <v>150</v>
      </c>
      <c r="SBZ28" s="170">
        <v>5</v>
      </c>
      <c r="SCA28" s="170">
        <v>12.97</v>
      </c>
      <c r="SCB28" s="170" t="e">
        <f>ROUNDDOWN(SCA28*(#REF!+1),2)</f>
        <v>#REF!</v>
      </c>
      <c r="SCC28" s="170" t="e">
        <f>SBZ28*SCB28</f>
        <v>#REF!</v>
      </c>
      <c r="SCD28" s="170" t="s">
        <v>148</v>
      </c>
      <c r="SCE28" s="170">
        <v>12376</v>
      </c>
      <c r="SCF28" s="170" t="s">
        <v>149</v>
      </c>
      <c r="SCG28" s="170" t="s">
        <v>150</v>
      </c>
      <c r="SCH28" s="170">
        <v>5</v>
      </c>
      <c r="SCI28" s="170">
        <v>12.97</v>
      </c>
      <c r="SCJ28" s="170" t="e">
        <f>ROUNDDOWN(SCI28*(#REF!+1),2)</f>
        <v>#REF!</v>
      </c>
      <c r="SCK28" s="170" t="e">
        <f>SCH28*SCJ28</f>
        <v>#REF!</v>
      </c>
      <c r="SCL28" s="170" t="s">
        <v>148</v>
      </c>
      <c r="SCM28" s="170">
        <v>12376</v>
      </c>
      <c r="SCN28" s="170" t="s">
        <v>149</v>
      </c>
      <c r="SCO28" s="170" t="s">
        <v>150</v>
      </c>
      <c r="SCP28" s="170">
        <v>5</v>
      </c>
      <c r="SCQ28" s="170">
        <v>12.97</v>
      </c>
      <c r="SCR28" s="170" t="e">
        <f>ROUNDDOWN(SCQ28*(#REF!+1),2)</f>
        <v>#REF!</v>
      </c>
      <c r="SCS28" s="170" t="e">
        <f>SCP28*SCR28</f>
        <v>#REF!</v>
      </c>
      <c r="SCT28" s="170" t="s">
        <v>148</v>
      </c>
      <c r="SCU28" s="170">
        <v>12376</v>
      </c>
      <c r="SCV28" s="170" t="s">
        <v>149</v>
      </c>
      <c r="SCW28" s="170" t="s">
        <v>150</v>
      </c>
      <c r="SCX28" s="170">
        <v>5</v>
      </c>
      <c r="SCY28" s="170">
        <v>12.97</v>
      </c>
      <c r="SCZ28" s="170" t="e">
        <f>ROUNDDOWN(SCY28*(#REF!+1),2)</f>
        <v>#REF!</v>
      </c>
      <c r="SDA28" s="170" t="e">
        <f>SCX28*SCZ28</f>
        <v>#REF!</v>
      </c>
      <c r="SDB28" s="170" t="s">
        <v>148</v>
      </c>
      <c r="SDC28" s="170">
        <v>12376</v>
      </c>
      <c r="SDD28" s="170" t="s">
        <v>149</v>
      </c>
      <c r="SDE28" s="170" t="s">
        <v>150</v>
      </c>
      <c r="SDF28" s="170">
        <v>5</v>
      </c>
      <c r="SDG28" s="170">
        <v>12.97</v>
      </c>
      <c r="SDH28" s="170" t="e">
        <f>ROUNDDOWN(SDG28*(#REF!+1),2)</f>
        <v>#REF!</v>
      </c>
      <c r="SDI28" s="170" t="e">
        <f>SDF28*SDH28</f>
        <v>#REF!</v>
      </c>
      <c r="SDJ28" s="170" t="s">
        <v>148</v>
      </c>
      <c r="SDK28" s="170">
        <v>12376</v>
      </c>
      <c r="SDL28" s="170" t="s">
        <v>149</v>
      </c>
      <c r="SDM28" s="170" t="s">
        <v>150</v>
      </c>
      <c r="SDN28" s="170">
        <v>5</v>
      </c>
      <c r="SDO28" s="170">
        <v>12.97</v>
      </c>
      <c r="SDP28" s="170" t="e">
        <f>ROUNDDOWN(SDO28*(#REF!+1),2)</f>
        <v>#REF!</v>
      </c>
      <c r="SDQ28" s="170" t="e">
        <f>SDN28*SDP28</f>
        <v>#REF!</v>
      </c>
      <c r="SDR28" s="170" t="s">
        <v>148</v>
      </c>
      <c r="SDS28" s="170">
        <v>12376</v>
      </c>
      <c r="SDT28" s="170" t="s">
        <v>149</v>
      </c>
      <c r="SDU28" s="170" t="s">
        <v>150</v>
      </c>
      <c r="SDV28" s="170">
        <v>5</v>
      </c>
      <c r="SDW28" s="170">
        <v>12.97</v>
      </c>
      <c r="SDX28" s="170" t="e">
        <f>ROUNDDOWN(SDW28*(#REF!+1),2)</f>
        <v>#REF!</v>
      </c>
      <c r="SDY28" s="170" t="e">
        <f>SDV28*SDX28</f>
        <v>#REF!</v>
      </c>
      <c r="SDZ28" s="170" t="s">
        <v>148</v>
      </c>
      <c r="SEA28" s="170">
        <v>12376</v>
      </c>
      <c r="SEB28" s="170" t="s">
        <v>149</v>
      </c>
      <c r="SEC28" s="170" t="s">
        <v>150</v>
      </c>
      <c r="SED28" s="170">
        <v>5</v>
      </c>
      <c r="SEE28" s="170">
        <v>12.97</v>
      </c>
      <c r="SEF28" s="170" t="e">
        <f>ROUNDDOWN(SEE28*(#REF!+1),2)</f>
        <v>#REF!</v>
      </c>
      <c r="SEG28" s="170" t="e">
        <f>SED28*SEF28</f>
        <v>#REF!</v>
      </c>
      <c r="SEH28" s="170" t="s">
        <v>148</v>
      </c>
      <c r="SEI28" s="170">
        <v>12376</v>
      </c>
      <c r="SEJ28" s="170" t="s">
        <v>149</v>
      </c>
      <c r="SEK28" s="170" t="s">
        <v>150</v>
      </c>
      <c r="SEL28" s="170">
        <v>5</v>
      </c>
      <c r="SEM28" s="170">
        <v>12.97</v>
      </c>
      <c r="SEN28" s="170" t="e">
        <f>ROUNDDOWN(SEM28*(#REF!+1),2)</f>
        <v>#REF!</v>
      </c>
      <c r="SEO28" s="170" t="e">
        <f>SEL28*SEN28</f>
        <v>#REF!</v>
      </c>
      <c r="SEP28" s="170" t="s">
        <v>148</v>
      </c>
      <c r="SEQ28" s="170">
        <v>12376</v>
      </c>
      <c r="SER28" s="170" t="s">
        <v>149</v>
      </c>
      <c r="SES28" s="170" t="s">
        <v>150</v>
      </c>
      <c r="SET28" s="170">
        <v>5</v>
      </c>
      <c r="SEU28" s="170">
        <v>12.97</v>
      </c>
      <c r="SEV28" s="170" t="e">
        <f>ROUNDDOWN(SEU28*(#REF!+1),2)</f>
        <v>#REF!</v>
      </c>
      <c r="SEW28" s="170" t="e">
        <f>SET28*SEV28</f>
        <v>#REF!</v>
      </c>
      <c r="SEX28" s="170" t="s">
        <v>148</v>
      </c>
      <c r="SEY28" s="170">
        <v>12376</v>
      </c>
      <c r="SEZ28" s="170" t="s">
        <v>149</v>
      </c>
      <c r="SFA28" s="170" t="s">
        <v>150</v>
      </c>
      <c r="SFB28" s="170">
        <v>5</v>
      </c>
      <c r="SFC28" s="170">
        <v>12.97</v>
      </c>
      <c r="SFD28" s="170" t="e">
        <f>ROUNDDOWN(SFC28*(#REF!+1),2)</f>
        <v>#REF!</v>
      </c>
      <c r="SFE28" s="170" t="e">
        <f>SFB28*SFD28</f>
        <v>#REF!</v>
      </c>
      <c r="SFF28" s="170" t="s">
        <v>148</v>
      </c>
      <c r="SFG28" s="170">
        <v>12376</v>
      </c>
      <c r="SFH28" s="170" t="s">
        <v>149</v>
      </c>
      <c r="SFI28" s="170" t="s">
        <v>150</v>
      </c>
      <c r="SFJ28" s="170">
        <v>5</v>
      </c>
      <c r="SFK28" s="170">
        <v>12.97</v>
      </c>
      <c r="SFL28" s="170" t="e">
        <f>ROUNDDOWN(SFK28*(#REF!+1),2)</f>
        <v>#REF!</v>
      </c>
      <c r="SFM28" s="170" t="e">
        <f>SFJ28*SFL28</f>
        <v>#REF!</v>
      </c>
      <c r="SFN28" s="170" t="s">
        <v>148</v>
      </c>
      <c r="SFO28" s="170">
        <v>12376</v>
      </c>
      <c r="SFP28" s="170" t="s">
        <v>149</v>
      </c>
      <c r="SFQ28" s="170" t="s">
        <v>150</v>
      </c>
      <c r="SFR28" s="170">
        <v>5</v>
      </c>
      <c r="SFS28" s="170">
        <v>12.97</v>
      </c>
      <c r="SFT28" s="170" t="e">
        <f>ROUNDDOWN(SFS28*(#REF!+1),2)</f>
        <v>#REF!</v>
      </c>
      <c r="SFU28" s="170" t="e">
        <f>SFR28*SFT28</f>
        <v>#REF!</v>
      </c>
      <c r="SFV28" s="170" t="s">
        <v>148</v>
      </c>
      <c r="SFW28" s="170">
        <v>12376</v>
      </c>
      <c r="SFX28" s="170" t="s">
        <v>149</v>
      </c>
      <c r="SFY28" s="170" t="s">
        <v>150</v>
      </c>
      <c r="SFZ28" s="170">
        <v>5</v>
      </c>
      <c r="SGA28" s="170">
        <v>12.97</v>
      </c>
      <c r="SGB28" s="170" t="e">
        <f>ROUNDDOWN(SGA28*(#REF!+1),2)</f>
        <v>#REF!</v>
      </c>
      <c r="SGC28" s="170" t="e">
        <f>SFZ28*SGB28</f>
        <v>#REF!</v>
      </c>
      <c r="SGD28" s="170" t="s">
        <v>148</v>
      </c>
      <c r="SGE28" s="170">
        <v>12376</v>
      </c>
      <c r="SGF28" s="170" t="s">
        <v>149</v>
      </c>
      <c r="SGG28" s="170" t="s">
        <v>150</v>
      </c>
      <c r="SGH28" s="170">
        <v>5</v>
      </c>
      <c r="SGI28" s="170">
        <v>12.97</v>
      </c>
      <c r="SGJ28" s="170" t="e">
        <f>ROUNDDOWN(SGI28*(#REF!+1),2)</f>
        <v>#REF!</v>
      </c>
      <c r="SGK28" s="170" t="e">
        <f>SGH28*SGJ28</f>
        <v>#REF!</v>
      </c>
      <c r="SGL28" s="170" t="s">
        <v>148</v>
      </c>
      <c r="SGM28" s="170">
        <v>12376</v>
      </c>
      <c r="SGN28" s="170" t="s">
        <v>149</v>
      </c>
      <c r="SGO28" s="170" t="s">
        <v>150</v>
      </c>
      <c r="SGP28" s="170">
        <v>5</v>
      </c>
      <c r="SGQ28" s="170">
        <v>12.97</v>
      </c>
      <c r="SGR28" s="170" t="e">
        <f>ROUNDDOWN(SGQ28*(#REF!+1),2)</f>
        <v>#REF!</v>
      </c>
      <c r="SGS28" s="170" t="e">
        <f>SGP28*SGR28</f>
        <v>#REF!</v>
      </c>
      <c r="SGT28" s="170" t="s">
        <v>148</v>
      </c>
      <c r="SGU28" s="170">
        <v>12376</v>
      </c>
      <c r="SGV28" s="170" t="s">
        <v>149</v>
      </c>
      <c r="SGW28" s="170" t="s">
        <v>150</v>
      </c>
      <c r="SGX28" s="170">
        <v>5</v>
      </c>
      <c r="SGY28" s="170">
        <v>12.97</v>
      </c>
      <c r="SGZ28" s="170" t="e">
        <f>ROUNDDOWN(SGY28*(#REF!+1),2)</f>
        <v>#REF!</v>
      </c>
      <c r="SHA28" s="170" t="e">
        <f>SGX28*SGZ28</f>
        <v>#REF!</v>
      </c>
      <c r="SHB28" s="170" t="s">
        <v>148</v>
      </c>
      <c r="SHC28" s="170">
        <v>12376</v>
      </c>
      <c r="SHD28" s="170" t="s">
        <v>149</v>
      </c>
      <c r="SHE28" s="170" t="s">
        <v>150</v>
      </c>
      <c r="SHF28" s="170">
        <v>5</v>
      </c>
      <c r="SHG28" s="170">
        <v>12.97</v>
      </c>
      <c r="SHH28" s="170" t="e">
        <f>ROUNDDOWN(SHG28*(#REF!+1),2)</f>
        <v>#REF!</v>
      </c>
      <c r="SHI28" s="170" t="e">
        <f>SHF28*SHH28</f>
        <v>#REF!</v>
      </c>
      <c r="SHJ28" s="170" t="s">
        <v>148</v>
      </c>
      <c r="SHK28" s="170">
        <v>12376</v>
      </c>
      <c r="SHL28" s="170" t="s">
        <v>149</v>
      </c>
      <c r="SHM28" s="170" t="s">
        <v>150</v>
      </c>
      <c r="SHN28" s="170">
        <v>5</v>
      </c>
      <c r="SHO28" s="170">
        <v>12.97</v>
      </c>
      <c r="SHP28" s="170" t="e">
        <f>ROUNDDOWN(SHO28*(#REF!+1),2)</f>
        <v>#REF!</v>
      </c>
      <c r="SHQ28" s="170" t="e">
        <f>SHN28*SHP28</f>
        <v>#REF!</v>
      </c>
      <c r="SHR28" s="170" t="s">
        <v>148</v>
      </c>
      <c r="SHS28" s="170">
        <v>12376</v>
      </c>
      <c r="SHT28" s="170" t="s">
        <v>149</v>
      </c>
      <c r="SHU28" s="170" t="s">
        <v>150</v>
      </c>
      <c r="SHV28" s="170">
        <v>5</v>
      </c>
      <c r="SHW28" s="170">
        <v>12.97</v>
      </c>
      <c r="SHX28" s="170" t="e">
        <f>ROUNDDOWN(SHW28*(#REF!+1),2)</f>
        <v>#REF!</v>
      </c>
      <c r="SHY28" s="170" t="e">
        <f>SHV28*SHX28</f>
        <v>#REF!</v>
      </c>
      <c r="SHZ28" s="170" t="s">
        <v>148</v>
      </c>
      <c r="SIA28" s="170">
        <v>12376</v>
      </c>
      <c r="SIB28" s="170" t="s">
        <v>149</v>
      </c>
      <c r="SIC28" s="170" t="s">
        <v>150</v>
      </c>
      <c r="SID28" s="170">
        <v>5</v>
      </c>
      <c r="SIE28" s="170">
        <v>12.97</v>
      </c>
      <c r="SIF28" s="170" t="e">
        <f>ROUNDDOWN(SIE28*(#REF!+1),2)</f>
        <v>#REF!</v>
      </c>
      <c r="SIG28" s="170" t="e">
        <f>SID28*SIF28</f>
        <v>#REF!</v>
      </c>
      <c r="SIH28" s="170" t="s">
        <v>148</v>
      </c>
      <c r="SII28" s="170">
        <v>12376</v>
      </c>
      <c r="SIJ28" s="170" t="s">
        <v>149</v>
      </c>
      <c r="SIK28" s="170" t="s">
        <v>150</v>
      </c>
      <c r="SIL28" s="170">
        <v>5</v>
      </c>
      <c r="SIM28" s="170">
        <v>12.97</v>
      </c>
      <c r="SIN28" s="170" t="e">
        <f>ROUNDDOWN(SIM28*(#REF!+1),2)</f>
        <v>#REF!</v>
      </c>
      <c r="SIO28" s="170" t="e">
        <f>SIL28*SIN28</f>
        <v>#REF!</v>
      </c>
      <c r="SIP28" s="170" t="s">
        <v>148</v>
      </c>
      <c r="SIQ28" s="170">
        <v>12376</v>
      </c>
      <c r="SIR28" s="170" t="s">
        <v>149</v>
      </c>
      <c r="SIS28" s="170" t="s">
        <v>150</v>
      </c>
      <c r="SIT28" s="170">
        <v>5</v>
      </c>
      <c r="SIU28" s="170">
        <v>12.97</v>
      </c>
      <c r="SIV28" s="170" t="e">
        <f>ROUNDDOWN(SIU28*(#REF!+1),2)</f>
        <v>#REF!</v>
      </c>
      <c r="SIW28" s="170" t="e">
        <f>SIT28*SIV28</f>
        <v>#REF!</v>
      </c>
      <c r="SIX28" s="170" t="s">
        <v>148</v>
      </c>
      <c r="SIY28" s="170">
        <v>12376</v>
      </c>
      <c r="SIZ28" s="170" t="s">
        <v>149</v>
      </c>
      <c r="SJA28" s="170" t="s">
        <v>150</v>
      </c>
      <c r="SJB28" s="170">
        <v>5</v>
      </c>
      <c r="SJC28" s="170">
        <v>12.97</v>
      </c>
      <c r="SJD28" s="170" t="e">
        <f>ROUNDDOWN(SJC28*(#REF!+1),2)</f>
        <v>#REF!</v>
      </c>
      <c r="SJE28" s="170" t="e">
        <f>SJB28*SJD28</f>
        <v>#REF!</v>
      </c>
      <c r="SJF28" s="170" t="s">
        <v>148</v>
      </c>
      <c r="SJG28" s="170">
        <v>12376</v>
      </c>
      <c r="SJH28" s="170" t="s">
        <v>149</v>
      </c>
      <c r="SJI28" s="170" t="s">
        <v>150</v>
      </c>
      <c r="SJJ28" s="170">
        <v>5</v>
      </c>
      <c r="SJK28" s="170">
        <v>12.97</v>
      </c>
      <c r="SJL28" s="170" t="e">
        <f>ROUNDDOWN(SJK28*(#REF!+1),2)</f>
        <v>#REF!</v>
      </c>
      <c r="SJM28" s="170" t="e">
        <f>SJJ28*SJL28</f>
        <v>#REF!</v>
      </c>
      <c r="SJN28" s="170" t="s">
        <v>148</v>
      </c>
      <c r="SJO28" s="170">
        <v>12376</v>
      </c>
      <c r="SJP28" s="170" t="s">
        <v>149</v>
      </c>
      <c r="SJQ28" s="170" t="s">
        <v>150</v>
      </c>
      <c r="SJR28" s="170">
        <v>5</v>
      </c>
      <c r="SJS28" s="170">
        <v>12.97</v>
      </c>
      <c r="SJT28" s="170" t="e">
        <f>ROUNDDOWN(SJS28*(#REF!+1),2)</f>
        <v>#REF!</v>
      </c>
      <c r="SJU28" s="170" t="e">
        <f>SJR28*SJT28</f>
        <v>#REF!</v>
      </c>
      <c r="SJV28" s="170" t="s">
        <v>148</v>
      </c>
      <c r="SJW28" s="170">
        <v>12376</v>
      </c>
      <c r="SJX28" s="170" t="s">
        <v>149</v>
      </c>
      <c r="SJY28" s="170" t="s">
        <v>150</v>
      </c>
      <c r="SJZ28" s="170">
        <v>5</v>
      </c>
      <c r="SKA28" s="170">
        <v>12.97</v>
      </c>
      <c r="SKB28" s="170" t="e">
        <f>ROUNDDOWN(SKA28*(#REF!+1),2)</f>
        <v>#REF!</v>
      </c>
      <c r="SKC28" s="170" t="e">
        <f>SJZ28*SKB28</f>
        <v>#REF!</v>
      </c>
      <c r="SKD28" s="170" t="s">
        <v>148</v>
      </c>
      <c r="SKE28" s="170">
        <v>12376</v>
      </c>
      <c r="SKF28" s="170" t="s">
        <v>149</v>
      </c>
      <c r="SKG28" s="170" t="s">
        <v>150</v>
      </c>
      <c r="SKH28" s="170">
        <v>5</v>
      </c>
      <c r="SKI28" s="170">
        <v>12.97</v>
      </c>
      <c r="SKJ28" s="170" t="e">
        <f>ROUNDDOWN(SKI28*(#REF!+1),2)</f>
        <v>#REF!</v>
      </c>
      <c r="SKK28" s="170" t="e">
        <f>SKH28*SKJ28</f>
        <v>#REF!</v>
      </c>
      <c r="SKL28" s="170" t="s">
        <v>148</v>
      </c>
      <c r="SKM28" s="170">
        <v>12376</v>
      </c>
      <c r="SKN28" s="170" t="s">
        <v>149</v>
      </c>
      <c r="SKO28" s="170" t="s">
        <v>150</v>
      </c>
      <c r="SKP28" s="170">
        <v>5</v>
      </c>
      <c r="SKQ28" s="170">
        <v>12.97</v>
      </c>
      <c r="SKR28" s="170" t="e">
        <f>ROUNDDOWN(SKQ28*(#REF!+1),2)</f>
        <v>#REF!</v>
      </c>
      <c r="SKS28" s="170" t="e">
        <f>SKP28*SKR28</f>
        <v>#REF!</v>
      </c>
      <c r="SKT28" s="170" t="s">
        <v>148</v>
      </c>
      <c r="SKU28" s="170">
        <v>12376</v>
      </c>
      <c r="SKV28" s="170" t="s">
        <v>149</v>
      </c>
      <c r="SKW28" s="170" t="s">
        <v>150</v>
      </c>
      <c r="SKX28" s="170">
        <v>5</v>
      </c>
      <c r="SKY28" s="170">
        <v>12.97</v>
      </c>
      <c r="SKZ28" s="170" t="e">
        <f>ROUNDDOWN(SKY28*(#REF!+1),2)</f>
        <v>#REF!</v>
      </c>
      <c r="SLA28" s="170" t="e">
        <f>SKX28*SKZ28</f>
        <v>#REF!</v>
      </c>
      <c r="SLB28" s="170" t="s">
        <v>148</v>
      </c>
      <c r="SLC28" s="170">
        <v>12376</v>
      </c>
      <c r="SLD28" s="170" t="s">
        <v>149</v>
      </c>
      <c r="SLE28" s="170" t="s">
        <v>150</v>
      </c>
      <c r="SLF28" s="170">
        <v>5</v>
      </c>
      <c r="SLG28" s="170">
        <v>12.97</v>
      </c>
      <c r="SLH28" s="170" t="e">
        <f>ROUNDDOWN(SLG28*(#REF!+1),2)</f>
        <v>#REF!</v>
      </c>
      <c r="SLI28" s="170" t="e">
        <f>SLF28*SLH28</f>
        <v>#REF!</v>
      </c>
      <c r="SLJ28" s="170" t="s">
        <v>148</v>
      </c>
      <c r="SLK28" s="170">
        <v>12376</v>
      </c>
      <c r="SLL28" s="170" t="s">
        <v>149</v>
      </c>
      <c r="SLM28" s="170" t="s">
        <v>150</v>
      </c>
      <c r="SLN28" s="170">
        <v>5</v>
      </c>
      <c r="SLO28" s="170">
        <v>12.97</v>
      </c>
      <c r="SLP28" s="170" t="e">
        <f>ROUNDDOWN(SLO28*(#REF!+1),2)</f>
        <v>#REF!</v>
      </c>
      <c r="SLQ28" s="170" t="e">
        <f>SLN28*SLP28</f>
        <v>#REF!</v>
      </c>
      <c r="SLR28" s="170" t="s">
        <v>148</v>
      </c>
      <c r="SLS28" s="170">
        <v>12376</v>
      </c>
      <c r="SLT28" s="170" t="s">
        <v>149</v>
      </c>
      <c r="SLU28" s="170" t="s">
        <v>150</v>
      </c>
      <c r="SLV28" s="170">
        <v>5</v>
      </c>
      <c r="SLW28" s="170">
        <v>12.97</v>
      </c>
      <c r="SLX28" s="170" t="e">
        <f>ROUNDDOWN(SLW28*(#REF!+1),2)</f>
        <v>#REF!</v>
      </c>
      <c r="SLY28" s="170" t="e">
        <f>SLV28*SLX28</f>
        <v>#REF!</v>
      </c>
      <c r="SLZ28" s="170" t="s">
        <v>148</v>
      </c>
      <c r="SMA28" s="170">
        <v>12376</v>
      </c>
      <c r="SMB28" s="170" t="s">
        <v>149</v>
      </c>
      <c r="SMC28" s="170" t="s">
        <v>150</v>
      </c>
      <c r="SMD28" s="170">
        <v>5</v>
      </c>
      <c r="SME28" s="170">
        <v>12.97</v>
      </c>
      <c r="SMF28" s="170" t="e">
        <f>ROUNDDOWN(SME28*(#REF!+1),2)</f>
        <v>#REF!</v>
      </c>
      <c r="SMG28" s="170" t="e">
        <f>SMD28*SMF28</f>
        <v>#REF!</v>
      </c>
      <c r="SMH28" s="170" t="s">
        <v>148</v>
      </c>
      <c r="SMI28" s="170">
        <v>12376</v>
      </c>
      <c r="SMJ28" s="170" t="s">
        <v>149</v>
      </c>
      <c r="SMK28" s="170" t="s">
        <v>150</v>
      </c>
      <c r="SML28" s="170">
        <v>5</v>
      </c>
      <c r="SMM28" s="170">
        <v>12.97</v>
      </c>
      <c r="SMN28" s="170" t="e">
        <f>ROUNDDOWN(SMM28*(#REF!+1),2)</f>
        <v>#REF!</v>
      </c>
      <c r="SMO28" s="170" t="e">
        <f>SML28*SMN28</f>
        <v>#REF!</v>
      </c>
      <c r="SMP28" s="170" t="s">
        <v>148</v>
      </c>
      <c r="SMQ28" s="170">
        <v>12376</v>
      </c>
      <c r="SMR28" s="170" t="s">
        <v>149</v>
      </c>
      <c r="SMS28" s="170" t="s">
        <v>150</v>
      </c>
      <c r="SMT28" s="170">
        <v>5</v>
      </c>
      <c r="SMU28" s="170">
        <v>12.97</v>
      </c>
      <c r="SMV28" s="170" t="e">
        <f>ROUNDDOWN(SMU28*(#REF!+1),2)</f>
        <v>#REF!</v>
      </c>
      <c r="SMW28" s="170" t="e">
        <f>SMT28*SMV28</f>
        <v>#REF!</v>
      </c>
      <c r="SMX28" s="170" t="s">
        <v>148</v>
      </c>
      <c r="SMY28" s="170">
        <v>12376</v>
      </c>
      <c r="SMZ28" s="170" t="s">
        <v>149</v>
      </c>
      <c r="SNA28" s="170" t="s">
        <v>150</v>
      </c>
      <c r="SNB28" s="170">
        <v>5</v>
      </c>
      <c r="SNC28" s="170">
        <v>12.97</v>
      </c>
      <c r="SND28" s="170" t="e">
        <f>ROUNDDOWN(SNC28*(#REF!+1),2)</f>
        <v>#REF!</v>
      </c>
      <c r="SNE28" s="170" t="e">
        <f>SNB28*SND28</f>
        <v>#REF!</v>
      </c>
      <c r="SNF28" s="170" t="s">
        <v>148</v>
      </c>
      <c r="SNG28" s="170">
        <v>12376</v>
      </c>
      <c r="SNH28" s="170" t="s">
        <v>149</v>
      </c>
      <c r="SNI28" s="170" t="s">
        <v>150</v>
      </c>
      <c r="SNJ28" s="170">
        <v>5</v>
      </c>
      <c r="SNK28" s="170">
        <v>12.97</v>
      </c>
      <c r="SNL28" s="170" t="e">
        <f>ROUNDDOWN(SNK28*(#REF!+1),2)</f>
        <v>#REF!</v>
      </c>
      <c r="SNM28" s="170" t="e">
        <f>SNJ28*SNL28</f>
        <v>#REF!</v>
      </c>
      <c r="SNN28" s="170" t="s">
        <v>148</v>
      </c>
      <c r="SNO28" s="170">
        <v>12376</v>
      </c>
      <c r="SNP28" s="170" t="s">
        <v>149</v>
      </c>
      <c r="SNQ28" s="170" t="s">
        <v>150</v>
      </c>
      <c r="SNR28" s="170">
        <v>5</v>
      </c>
      <c r="SNS28" s="170">
        <v>12.97</v>
      </c>
      <c r="SNT28" s="170" t="e">
        <f>ROUNDDOWN(SNS28*(#REF!+1),2)</f>
        <v>#REF!</v>
      </c>
      <c r="SNU28" s="170" t="e">
        <f>SNR28*SNT28</f>
        <v>#REF!</v>
      </c>
      <c r="SNV28" s="170" t="s">
        <v>148</v>
      </c>
      <c r="SNW28" s="170">
        <v>12376</v>
      </c>
      <c r="SNX28" s="170" t="s">
        <v>149</v>
      </c>
      <c r="SNY28" s="170" t="s">
        <v>150</v>
      </c>
      <c r="SNZ28" s="170">
        <v>5</v>
      </c>
      <c r="SOA28" s="170">
        <v>12.97</v>
      </c>
      <c r="SOB28" s="170" t="e">
        <f>ROUNDDOWN(SOA28*(#REF!+1),2)</f>
        <v>#REF!</v>
      </c>
      <c r="SOC28" s="170" t="e">
        <f>SNZ28*SOB28</f>
        <v>#REF!</v>
      </c>
      <c r="SOD28" s="170" t="s">
        <v>148</v>
      </c>
      <c r="SOE28" s="170">
        <v>12376</v>
      </c>
      <c r="SOF28" s="170" t="s">
        <v>149</v>
      </c>
      <c r="SOG28" s="170" t="s">
        <v>150</v>
      </c>
      <c r="SOH28" s="170">
        <v>5</v>
      </c>
      <c r="SOI28" s="170">
        <v>12.97</v>
      </c>
      <c r="SOJ28" s="170" t="e">
        <f>ROUNDDOWN(SOI28*(#REF!+1),2)</f>
        <v>#REF!</v>
      </c>
      <c r="SOK28" s="170" t="e">
        <f>SOH28*SOJ28</f>
        <v>#REF!</v>
      </c>
      <c r="SOL28" s="170" t="s">
        <v>148</v>
      </c>
      <c r="SOM28" s="170">
        <v>12376</v>
      </c>
      <c r="SON28" s="170" t="s">
        <v>149</v>
      </c>
      <c r="SOO28" s="170" t="s">
        <v>150</v>
      </c>
      <c r="SOP28" s="170">
        <v>5</v>
      </c>
      <c r="SOQ28" s="170">
        <v>12.97</v>
      </c>
      <c r="SOR28" s="170" t="e">
        <f>ROUNDDOWN(SOQ28*(#REF!+1),2)</f>
        <v>#REF!</v>
      </c>
      <c r="SOS28" s="170" t="e">
        <f>SOP28*SOR28</f>
        <v>#REF!</v>
      </c>
      <c r="SOT28" s="170" t="s">
        <v>148</v>
      </c>
      <c r="SOU28" s="170">
        <v>12376</v>
      </c>
      <c r="SOV28" s="170" t="s">
        <v>149</v>
      </c>
      <c r="SOW28" s="170" t="s">
        <v>150</v>
      </c>
      <c r="SOX28" s="170">
        <v>5</v>
      </c>
      <c r="SOY28" s="170">
        <v>12.97</v>
      </c>
      <c r="SOZ28" s="170" t="e">
        <f>ROUNDDOWN(SOY28*(#REF!+1),2)</f>
        <v>#REF!</v>
      </c>
      <c r="SPA28" s="170" t="e">
        <f>SOX28*SOZ28</f>
        <v>#REF!</v>
      </c>
      <c r="SPB28" s="170" t="s">
        <v>148</v>
      </c>
      <c r="SPC28" s="170">
        <v>12376</v>
      </c>
      <c r="SPD28" s="170" t="s">
        <v>149</v>
      </c>
      <c r="SPE28" s="170" t="s">
        <v>150</v>
      </c>
      <c r="SPF28" s="170">
        <v>5</v>
      </c>
      <c r="SPG28" s="170">
        <v>12.97</v>
      </c>
      <c r="SPH28" s="170" t="e">
        <f>ROUNDDOWN(SPG28*(#REF!+1),2)</f>
        <v>#REF!</v>
      </c>
      <c r="SPI28" s="170" t="e">
        <f>SPF28*SPH28</f>
        <v>#REF!</v>
      </c>
      <c r="SPJ28" s="170" t="s">
        <v>148</v>
      </c>
      <c r="SPK28" s="170">
        <v>12376</v>
      </c>
      <c r="SPL28" s="170" t="s">
        <v>149</v>
      </c>
      <c r="SPM28" s="170" t="s">
        <v>150</v>
      </c>
      <c r="SPN28" s="170">
        <v>5</v>
      </c>
      <c r="SPO28" s="170">
        <v>12.97</v>
      </c>
      <c r="SPP28" s="170" t="e">
        <f>ROUNDDOWN(SPO28*(#REF!+1),2)</f>
        <v>#REF!</v>
      </c>
      <c r="SPQ28" s="170" t="e">
        <f>SPN28*SPP28</f>
        <v>#REF!</v>
      </c>
      <c r="SPR28" s="170" t="s">
        <v>148</v>
      </c>
      <c r="SPS28" s="170">
        <v>12376</v>
      </c>
      <c r="SPT28" s="170" t="s">
        <v>149</v>
      </c>
      <c r="SPU28" s="170" t="s">
        <v>150</v>
      </c>
      <c r="SPV28" s="170">
        <v>5</v>
      </c>
      <c r="SPW28" s="170">
        <v>12.97</v>
      </c>
      <c r="SPX28" s="170" t="e">
        <f>ROUNDDOWN(SPW28*(#REF!+1),2)</f>
        <v>#REF!</v>
      </c>
      <c r="SPY28" s="170" t="e">
        <f>SPV28*SPX28</f>
        <v>#REF!</v>
      </c>
      <c r="SPZ28" s="170" t="s">
        <v>148</v>
      </c>
      <c r="SQA28" s="170">
        <v>12376</v>
      </c>
      <c r="SQB28" s="170" t="s">
        <v>149</v>
      </c>
      <c r="SQC28" s="170" t="s">
        <v>150</v>
      </c>
      <c r="SQD28" s="170">
        <v>5</v>
      </c>
      <c r="SQE28" s="170">
        <v>12.97</v>
      </c>
      <c r="SQF28" s="170" t="e">
        <f>ROUNDDOWN(SQE28*(#REF!+1),2)</f>
        <v>#REF!</v>
      </c>
      <c r="SQG28" s="170" t="e">
        <f>SQD28*SQF28</f>
        <v>#REF!</v>
      </c>
      <c r="SQH28" s="170" t="s">
        <v>148</v>
      </c>
      <c r="SQI28" s="170">
        <v>12376</v>
      </c>
      <c r="SQJ28" s="170" t="s">
        <v>149</v>
      </c>
      <c r="SQK28" s="170" t="s">
        <v>150</v>
      </c>
      <c r="SQL28" s="170">
        <v>5</v>
      </c>
      <c r="SQM28" s="170">
        <v>12.97</v>
      </c>
      <c r="SQN28" s="170" t="e">
        <f>ROUNDDOWN(SQM28*(#REF!+1),2)</f>
        <v>#REF!</v>
      </c>
      <c r="SQO28" s="170" t="e">
        <f>SQL28*SQN28</f>
        <v>#REF!</v>
      </c>
      <c r="SQP28" s="170" t="s">
        <v>148</v>
      </c>
      <c r="SQQ28" s="170">
        <v>12376</v>
      </c>
      <c r="SQR28" s="170" t="s">
        <v>149</v>
      </c>
      <c r="SQS28" s="170" t="s">
        <v>150</v>
      </c>
      <c r="SQT28" s="170">
        <v>5</v>
      </c>
      <c r="SQU28" s="170">
        <v>12.97</v>
      </c>
      <c r="SQV28" s="170" t="e">
        <f>ROUNDDOWN(SQU28*(#REF!+1),2)</f>
        <v>#REF!</v>
      </c>
      <c r="SQW28" s="170" t="e">
        <f>SQT28*SQV28</f>
        <v>#REF!</v>
      </c>
      <c r="SQX28" s="170" t="s">
        <v>148</v>
      </c>
      <c r="SQY28" s="170">
        <v>12376</v>
      </c>
      <c r="SQZ28" s="170" t="s">
        <v>149</v>
      </c>
      <c r="SRA28" s="170" t="s">
        <v>150</v>
      </c>
      <c r="SRB28" s="170">
        <v>5</v>
      </c>
      <c r="SRC28" s="170">
        <v>12.97</v>
      </c>
      <c r="SRD28" s="170" t="e">
        <f>ROUNDDOWN(SRC28*(#REF!+1),2)</f>
        <v>#REF!</v>
      </c>
      <c r="SRE28" s="170" t="e">
        <f>SRB28*SRD28</f>
        <v>#REF!</v>
      </c>
      <c r="SRF28" s="170" t="s">
        <v>148</v>
      </c>
      <c r="SRG28" s="170">
        <v>12376</v>
      </c>
      <c r="SRH28" s="170" t="s">
        <v>149</v>
      </c>
      <c r="SRI28" s="170" t="s">
        <v>150</v>
      </c>
      <c r="SRJ28" s="170">
        <v>5</v>
      </c>
      <c r="SRK28" s="170">
        <v>12.97</v>
      </c>
      <c r="SRL28" s="170" t="e">
        <f>ROUNDDOWN(SRK28*(#REF!+1),2)</f>
        <v>#REF!</v>
      </c>
      <c r="SRM28" s="170" t="e">
        <f>SRJ28*SRL28</f>
        <v>#REF!</v>
      </c>
      <c r="SRN28" s="170" t="s">
        <v>148</v>
      </c>
      <c r="SRO28" s="170">
        <v>12376</v>
      </c>
      <c r="SRP28" s="170" t="s">
        <v>149</v>
      </c>
      <c r="SRQ28" s="170" t="s">
        <v>150</v>
      </c>
      <c r="SRR28" s="170">
        <v>5</v>
      </c>
      <c r="SRS28" s="170">
        <v>12.97</v>
      </c>
      <c r="SRT28" s="170" t="e">
        <f>ROUNDDOWN(SRS28*(#REF!+1),2)</f>
        <v>#REF!</v>
      </c>
      <c r="SRU28" s="170" t="e">
        <f>SRR28*SRT28</f>
        <v>#REF!</v>
      </c>
      <c r="SRV28" s="170" t="s">
        <v>148</v>
      </c>
      <c r="SRW28" s="170">
        <v>12376</v>
      </c>
      <c r="SRX28" s="170" t="s">
        <v>149</v>
      </c>
      <c r="SRY28" s="170" t="s">
        <v>150</v>
      </c>
      <c r="SRZ28" s="170">
        <v>5</v>
      </c>
      <c r="SSA28" s="170">
        <v>12.97</v>
      </c>
      <c r="SSB28" s="170" t="e">
        <f>ROUNDDOWN(SSA28*(#REF!+1),2)</f>
        <v>#REF!</v>
      </c>
      <c r="SSC28" s="170" t="e">
        <f>SRZ28*SSB28</f>
        <v>#REF!</v>
      </c>
      <c r="SSD28" s="170" t="s">
        <v>148</v>
      </c>
      <c r="SSE28" s="170">
        <v>12376</v>
      </c>
      <c r="SSF28" s="170" t="s">
        <v>149</v>
      </c>
      <c r="SSG28" s="170" t="s">
        <v>150</v>
      </c>
      <c r="SSH28" s="170">
        <v>5</v>
      </c>
      <c r="SSI28" s="170">
        <v>12.97</v>
      </c>
      <c r="SSJ28" s="170" t="e">
        <f>ROUNDDOWN(SSI28*(#REF!+1),2)</f>
        <v>#REF!</v>
      </c>
      <c r="SSK28" s="170" t="e">
        <f>SSH28*SSJ28</f>
        <v>#REF!</v>
      </c>
      <c r="SSL28" s="170" t="s">
        <v>148</v>
      </c>
      <c r="SSM28" s="170">
        <v>12376</v>
      </c>
      <c r="SSN28" s="170" t="s">
        <v>149</v>
      </c>
      <c r="SSO28" s="170" t="s">
        <v>150</v>
      </c>
      <c r="SSP28" s="170">
        <v>5</v>
      </c>
      <c r="SSQ28" s="170">
        <v>12.97</v>
      </c>
      <c r="SSR28" s="170" t="e">
        <f>ROUNDDOWN(SSQ28*(#REF!+1),2)</f>
        <v>#REF!</v>
      </c>
      <c r="SSS28" s="170" t="e">
        <f>SSP28*SSR28</f>
        <v>#REF!</v>
      </c>
      <c r="SST28" s="170" t="s">
        <v>148</v>
      </c>
      <c r="SSU28" s="170">
        <v>12376</v>
      </c>
      <c r="SSV28" s="170" t="s">
        <v>149</v>
      </c>
      <c r="SSW28" s="170" t="s">
        <v>150</v>
      </c>
      <c r="SSX28" s="170">
        <v>5</v>
      </c>
      <c r="SSY28" s="170">
        <v>12.97</v>
      </c>
      <c r="SSZ28" s="170" t="e">
        <f>ROUNDDOWN(SSY28*(#REF!+1),2)</f>
        <v>#REF!</v>
      </c>
      <c r="STA28" s="170" t="e">
        <f>SSX28*SSZ28</f>
        <v>#REF!</v>
      </c>
      <c r="STB28" s="170" t="s">
        <v>148</v>
      </c>
      <c r="STC28" s="170">
        <v>12376</v>
      </c>
      <c r="STD28" s="170" t="s">
        <v>149</v>
      </c>
      <c r="STE28" s="170" t="s">
        <v>150</v>
      </c>
      <c r="STF28" s="170">
        <v>5</v>
      </c>
      <c r="STG28" s="170">
        <v>12.97</v>
      </c>
      <c r="STH28" s="170" t="e">
        <f>ROUNDDOWN(STG28*(#REF!+1),2)</f>
        <v>#REF!</v>
      </c>
      <c r="STI28" s="170" t="e">
        <f>STF28*STH28</f>
        <v>#REF!</v>
      </c>
      <c r="STJ28" s="170" t="s">
        <v>148</v>
      </c>
      <c r="STK28" s="170">
        <v>12376</v>
      </c>
      <c r="STL28" s="170" t="s">
        <v>149</v>
      </c>
      <c r="STM28" s="170" t="s">
        <v>150</v>
      </c>
      <c r="STN28" s="170">
        <v>5</v>
      </c>
      <c r="STO28" s="170">
        <v>12.97</v>
      </c>
      <c r="STP28" s="170" t="e">
        <f>ROUNDDOWN(STO28*(#REF!+1),2)</f>
        <v>#REF!</v>
      </c>
      <c r="STQ28" s="170" t="e">
        <f>STN28*STP28</f>
        <v>#REF!</v>
      </c>
      <c r="STR28" s="170" t="s">
        <v>148</v>
      </c>
      <c r="STS28" s="170">
        <v>12376</v>
      </c>
      <c r="STT28" s="170" t="s">
        <v>149</v>
      </c>
      <c r="STU28" s="170" t="s">
        <v>150</v>
      </c>
      <c r="STV28" s="170">
        <v>5</v>
      </c>
      <c r="STW28" s="170">
        <v>12.97</v>
      </c>
      <c r="STX28" s="170" t="e">
        <f>ROUNDDOWN(STW28*(#REF!+1),2)</f>
        <v>#REF!</v>
      </c>
      <c r="STY28" s="170" t="e">
        <f>STV28*STX28</f>
        <v>#REF!</v>
      </c>
      <c r="STZ28" s="170" t="s">
        <v>148</v>
      </c>
      <c r="SUA28" s="170">
        <v>12376</v>
      </c>
      <c r="SUB28" s="170" t="s">
        <v>149</v>
      </c>
      <c r="SUC28" s="170" t="s">
        <v>150</v>
      </c>
      <c r="SUD28" s="170">
        <v>5</v>
      </c>
      <c r="SUE28" s="170">
        <v>12.97</v>
      </c>
      <c r="SUF28" s="170" t="e">
        <f>ROUNDDOWN(SUE28*(#REF!+1),2)</f>
        <v>#REF!</v>
      </c>
      <c r="SUG28" s="170" t="e">
        <f>SUD28*SUF28</f>
        <v>#REF!</v>
      </c>
      <c r="SUH28" s="170" t="s">
        <v>148</v>
      </c>
      <c r="SUI28" s="170">
        <v>12376</v>
      </c>
      <c r="SUJ28" s="170" t="s">
        <v>149</v>
      </c>
      <c r="SUK28" s="170" t="s">
        <v>150</v>
      </c>
      <c r="SUL28" s="170">
        <v>5</v>
      </c>
      <c r="SUM28" s="170">
        <v>12.97</v>
      </c>
      <c r="SUN28" s="170" t="e">
        <f>ROUNDDOWN(SUM28*(#REF!+1),2)</f>
        <v>#REF!</v>
      </c>
      <c r="SUO28" s="170" t="e">
        <f>SUL28*SUN28</f>
        <v>#REF!</v>
      </c>
      <c r="SUP28" s="170" t="s">
        <v>148</v>
      </c>
      <c r="SUQ28" s="170">
        <v>12376</v>
      </c>
      <c r="SUR28" s="170" t="s">
        <v>149</v>
      </c>
      <c r="SUS28" s="170" t="s">
        <v>150</v>
      </c>
      <c r="SUT28" s="170">
        <v>5</v>
      </c>
      <c r="SUU28" s="170">
        <v>12.97</v>
      </c>
      <c r="SUV28" s="170" t="e">
        <f>ROUNDDOWN(SUU28*(#REF!+1),2)</f>
        <v>#REF!</v>
      </c>
      <c r="SUW28" s="170" t="e">
        <f>SUT28*SUV28</f>
        <v>#REF!</v>
      </c>
      <c r="SUX28" s="170" t="s">
        <v>148</v>
      </c>
      <c r="SUY28" s="170">
        <v>12376</v>
      </c>
      <c r="SUZ28" s="170" t="s">
        <v>149</v>
      </c>
      <c r="SVA28" s="170" t="s">
        <v>150</v>
      </c>
      <c r="SVB28" s="170">
        <v>5</v>
      </c>
      <c r="SVC28" s="170">
        <v>12.97</v>
      </c>
      <c r="SVD28" s="170" t="e">
        <f>ROUNDDOWN(SVC28*(#REF!+1),2)</f>
        <v>#REF!</v>
      </c>
      <c r="SVE28" s="170" t="e">
        <f>SVB28*SVD28</f>
        <v>#REF!</v>
      </c>
      <c r="SVF28" s="170" t="s">
        <v>148</v>
      </c>
      <c r="SVG28" s="170">
        <v>12376</v>
      </c>
      <c r="SVH28" s="170" t="s">
        <v>149</v>
      </c>
      <c r="SVI28" s="170" t="s">
        <v>150</v>
      </c>
      <c r="SVJ28" s="170">
        <v>5</v>
      </c>
      <c r="SVK28" s="170">
        <v>12.97</v>
      </c>
      <c r="SVL28" s="170" t="e">
        <f>ROUNDDOWN(SVK28*(#REF!+1),2)</f>
        <v>#REF!</v>
      </c>
      <c r="SVM28" s="170" t="e">
        <f>SVJ28*SVL28</f>
        <v>#REF!</v>
      </c>
      <c r="SVN28" s="170" t="s">
        <v>148</v>
      </c>
      <c r="SVO28" s="170">
        <v>12376</v>
      </c>
      <c r="SVP28" s="170" t="s">
        <v>149</v>
      </c>
      <c r="SVQ28" s="170" t="s">
        <v>150</v>
      </c>
      <c r="SVR28" s="170">
        <v>5</v>
      </c>
      <c r="SVS28" s="170">
        <v>12.97</v>
      </c>
      <c r="SVT28" s="170" t="e">
        <f>ROUNDDOWN(SVS28*(#REF!+1),2)</f>
        <v>#REF!</v>
      </c>
      <c r="SVU28" s="170" t="e">
        <f>SVR28*SVT28</f>
        <v>#REF!</v>
      </c>
      <c r="SVV28" s="170" t="s">
        <v>148</v>
      </c>
      <c r="SVW28" s="170">
        <v>12376</v>
      </c>
      <c r="SVX28" s="170" t="s">
        <v>149</v>
      </c>
      <c r="SVY28" s="170" t="s">
        <v>150</v>
      </c>
      <c r="SVZ28" s="170">
        <v>5</v>
      </c>
      <c r="SWA28" s="170">
        <v>12.97</v>
      </c>
      <c r="SWB28" s="170" t="e">
        <f>ROUNDDOWN(SWA28*(#REF!+1),2)</f>
        <v>#REF!</v>
      </c>
      <c r="SWC28" s="170" t="e">
        <f>SVZ28*SWB28</f>
        <v>#REF!</v>
      </c>
      <c r="SWD28" s="170" t="s">
        <v>148</v>
      </c>
      <c r="SWE28" s="170">
        <v>12376</v>
      </c>
      <c r="SWF28" s="170" t="s">
        <v>149</v>
      </c>
      <c r="SWG28" s="170" t="s">
        <v>150</v>
      </c>
      <c r="SWH28" s="170">
        <v>5</v>
      </c>
      <c r="SWI28" s="170">
        <v>12.97</v>
      </c>
      <c r="SWJ28" s="170" t="e">
        <f>ROUNDDOWN(SWI28*(#REF!+1),2)</f>
        <v>#REF!</v>
      </c>
      <c r="SWK28" s="170" t="e">
        <f>SWH28*SWJ28</f>
        <v>#REF!</v>
      </c>
      <c r="SWL28" s="170" t="s">
        <v>148</v>
      </c>
      <c r="SWM28" s="170">
        <v>12376</v>
      </c>
      <c r="SWN28" s="170" t="s">
        <v>149</v>
      </c>
      <c r="SWO28" s="170" t="s">
        <v>150</v>
      </c>
      <c r="SWP28" s="170">
        <v>5</v>
      </c>
      <c r="SWQ28" s="170">
        <v>12.97</v>
      </c>
      <c r="SWR28" s="170" t="e">
        <f>ROUNDDOWN(SWQ28*(#REF!+1),2)</f>
        <v>#REF!</v>
      </c>
      <c r="SWS28" s="170" t="e">
        <f>SWP28*SWR28</f>
        <v>#REF!</v>
      </c>
      <c r="SWT28" s="170" t="s">
        <v>148</v>
      </c>
      <c r="SWU28" s="170">
        <v>12376</v>
      </c>
      <c r="SWV28" s="170" t="s">
        <v>149</v>
      </c>
      <c r="SWW28" s="170" t="s">
        <v>150</v>
      </c>
      <c r="SWX28" s="170">
        <v>5</v>
      </c>
      <c r="SWY28" s="170">
        <v>12.97</v>
      </c>
      <c r="SWZ28" s="170" t="e">
        <f>ROUNDDOWN(SWY28*(#REF!+1),2)</f>
        <v>#REF!</v>
      </c>
      <c r="SXA28" s="170" t="e">
        <f>SWX28*SWZ28</f>
        <v>#REF!</v>
      </c>
      <c r="SXB28" s="170" t="s">
        <v>148</v>
      </c>
      <c r="SXC28" s="170">
        <v>12376</v>
      </c>
      <c r="SXD28" s="170" t="s">
        <v>149</v>
      </c>
      <c r="SXE28" s="170" t="s">
        <v>150</v>
      </c>
      <c r="SXF28" s="170">
        <v>5</v>
      </c>
      <c r="SXG28" s="170">
        <v>12.97</v>
      </c>
      <c r="SXH28" s="170" t="e">
        <f>ROUNDDOWN(SXG28*(#REF!+1),2)</f>
        <v>#REF!</v>
      </c>
      <c r="SXI28" s="170" t="e">
        <f>SXF28*SXH28</f>
        <v>#REF!</v>
      </c>
      <c r="SXJ28" s="170" t="s">
        <v>148</v>
      </c>
      <c r="SXK28" s="170">
        <v>12376</v>
      </c>
      <c r="SXL28" s="170" t="s">
        <v>149</v>
      </c>
      <c r="SXM28" s="170" t="s">
        <v>150</v>
      </c>
      <c r="SXN28" s="170">
        <v>5</v>
      </c>
      <c r="SXO28" s="170">
        <v>12.97</v>
      </c>
      <c r="SXP28" s="170" t="e">
        <f>ROUNDDOWN(SXO28*(#REF!+1),2)</f>
        <v>#REF!</v>
      </c>
      <c r="SXQ28" s="170" t="e">
        <f>SXN28*SXP28</f>
        <v>#REF!</v>
      </c>
      <c r="SXR28" s="170" t="s">
        <v>148</v>
      </c>
      <c r="SXS28" s="170">
        <v>12376</v>
      </c>
      <c r="SXT28" s="170" t="s">
        <v>149</v>
      </c>
      <c r="SXU28" s="170" t="s">
        <v>150</v>
      </c>
      <c r="SXV28" s="170">
        <v>5</v>
      </c>
      <c r="SXW28" s="170">
        <v>12.97</v>
      </c>
      <c r="SXX28" s="170" t="e">
        <f>ROUNDDOWN(SXW28*(#REF!+1),2)</f>
        <v>#REF!</v>
      </c>
      <c r="SXY28" s="170" t="e">
        <f>SXV28*SXX28</f>
        <v>#REF!</v>
      </c>
      <c r="SXZ28" s="170" t="s">
        <v>148</v>
      </c>
      <c r="SYA28" s="170">
        <v>12376</v>
      </c>
      <c r="SYB28" s="170" t="s">
        <v>149</v>
      </c>
      <c r="SYC28" s="170" t="s">
        <v>150</v>
      </c>
      <c r="SYD28" s="170">
        <v>5</v>
      </c>
      <c r="SYE28" s="170">
        <v>12.97</v>
      </c>
      <c r="SYF28" s="170" t="e">
        <f>ROUNDDOWN(SYE28*(#REF!+1),2)</f>
        <v>#REF!</v>
      </c>
      <c r="SYG28" s="170" t="e">
        <f>SYD28*SYF28</f>
        <v>#REF!</v>
      </c>
      <c r="SYH28" s="170" t="s">
        <v>148</v>
      </c>
      <c r="SYI28" s="170">
        <v>12376</v>
      </c>
      <c r="SYJ28" s="170" t="s">
        <v>149</v>
      </c>
      <c r="SYK28" s="170" t="s">
        <v>150</v>
      </c>
      <c r="SYL28" s="170">
        <v>5</v>
      </c>
      <c r="SYM28" s="170">
        <v>12.97</v>
      </c>
      <c r="SYN28" s="170" t="e">
        <f>ROUNDDOWN(SYM28*(#REF!+1),2)</f>
        <v>#REF!</v>
      </c>
      <c r="SYO28" s="170" t="e">
        <f>SYL28*SYN28</f>
        <v>#REF!</v>
      </c>
      <c r="SYP28" s="170" t="s">
        <v>148</v>
      </c>
      <c r="SYQ28" s="170">
        <v>12376</v>
      </c>
      <c r="SYR28" s="170" t="s">
        <v>149</v>
      </c>
      <c r="SYS28" s="170" t="s">
        <v>150</v>
      </c>
      <c r="SYT28" s="170">
        <v>5</v>
      </c>
      <c r="SYU28" s="170">
        <v>12.97</v>
      </c>
      <c r="SYV28" s="170" t="e">
        <f>ROUNDDOWN(SYU28*(#REF!+1),2)</f>
        <v>#REF!</v>
      </c>
      <c r="SYW28" s="170" t="e">
        <f>SYT28*SYV28</f>
        <v>#REF!</v>
      </c>
      <c r="SYX28" s="170" t="s">
        <v>148</v>
      </c>
      <c r="SYY28" s="170">
        <v>12376</v>
      </c>
      <c r="SYZ28" s="170" t="s">
        <v>149</v>
      </c>
      <c r="SZA28" s="170" t="s">
        <v>150</v>
      </c>
      <c r="SZB28" s="170">
        <v>5</v>
      </c>
      <c r="SZC28" s="170">
        <v>12.97</v>
      </c>
      <c r="SZD28" s="170" t="e">
        <f>ROUNDDOWN(SZC28*(#REF!+1),2)</f>
        <v>#REF!</v>
      </c>
      <c r="SZE28" s="170" t="e">
        <f>SZB28*SZD28</f>
        <v>#REF!</v>
      </c>
      <c r="SZF28" s="170" t="s">
        <v>148</v>
      </c>
      <c r="SZG28" s="170">
        <v>12376</v>
      </c>
      <c r="SZH28" s="170" t="s">
        <v>149</v>
      </c>
      <c r="SZI28" s="170" t="s">
        <v>150</v>
      </c>
      <c r="SZJ28" s="170">
        <v>5</v>
      </c>
      <c r="SZK28" s="170">
        <v>12.97</v>
      </c>
      <c r="SZL28" s="170" t="e">
        <f>ROUNDDOWN(SZK28*(#REF!+1),2)</f>
        <v>#REF!</v>
      </c>
      <c r="SZM28" s="170" t="e">
        <f>SZJ28*SZL28</f>
        <v>#REF!</v>
      </c>
      <c r="SZN28" s="170" t="s">
        <v>148</v>
      </c>
      <c r="SZO28" s="170">
        <v>12376</v>
      </c>
      <c r="SZP28" s="170" t="s">
        <v>149</v>
      </c>
      <c r="SZQ28" s="170" t="s">
        <v>150</v>
      </c>
      <c r="SZR28" s="170">
        <v>5</v>
      </c>
      <c r="SZS28" s="170">
        <v>12.97</v>
      </c>
      <c r="SZT28" s="170" t="e">
        <f>ROUNDDOWN(SZS28*(#REF!+1),2)</f>
        <v>#REF!</v>
      </c>
      <c r="SZU28" s="170" t="e">
        <f>SZR28*SZT28</f>
        <v>#REF!</v>
      </c>
      <c r="SZV28" s="170" t="s">
        <v>148</v>
      </c>
      <c r="SZW28" s="170">
        <v>12376</v>
      </c>
      <c r="SZX28" s="170" t="s">
        <v>149</v>
      </c>
      <c r="SZY28" s="170" t="s">
        <v>150</v>
      </c>
      <c r="SZZ28" s="170">
        <v>5</v>
      </c>
      <c r="TAA28" s="170">
        <v>12.97</v>
      </c>
      <c r="TAB28" s="170" t="e">
        <f>ROUNDDOWN(TAA28*(#REF!+1),2)</f>
        <v>#REF!</v>
      </c>
      <c r="TAC28" s="170" t="e">
        <f>SZZ28*TAB28</f>
        <v>#REF!</v>
      </c>
      <c r="TAD28" s="170" t="s">
        <v>148</v>
      </c>
      <c r="TAE28" s="170">
        <v>12376</v>
      </c>
      <c r="TAF28" s="170" t="s">
        <v>149</v>
      </c>
      <c r="TAG28" s="170" t="s">
        <v>150</v>
      </c>
      <c r="TAH28" s="170">
        <v>5</v>
      </c>
      <c r="TAI28" s="170">
        <v>12.97</v>
      </c>
      <c r="TAJ28" s="170" t="e">
        <f>ROUNDDOWN(TAI28*(#REF!+1),2)</f>
        <v>#REF!</v>
      </c>
      <c r="TAK28" s="170" t="e">
        <f>TAH28*TAJ28</f>
        <v>#REF!</v>
      </c>
      <c r="TAL28" s="170" t="s">
        <v>148</v>
      </c>
      <c r="TAM28" s="170">
        <v>12376</v>
      </c>
      <c r="TAN28" s="170" t="s">
        <v>149</v>
      </c>
      <c r="TAO28" s="170" t="s">
        <v>150</v>
      </c>
      <c r="TAP28" s="170">
        <v>5</v>
      </c>
      <c r="TAQ28" s="170">
        <v>12.97</v>
      </c>
      <c r="TAR28" s="170" t="e">
        <f>ROUNDDOWN(TAQ28*(#REF!+1),2)</f>
        <v>#REF!</v>
      </c>
      <c r="TAS28" s="170" t="e">
        <f>TAP28*TAR28</f>
        <v>#REF!</v>
      </c>
      <c r="TAT28" s="170" t="s">
        <v>148</v>
      </c>
      <c r="TAU28" s="170">
        <v>12376</v>
      </c>
      <c r="TAV28" s="170" t="s">
        <v>149</v>
      </c>
      <c r="TAW28" s="170" t="s">
        <v>150</v>
      </c>
      <c r="TAX28" s="170">
        <v>5</v>
      </c>
      <c r="TAY28" s="170">
        <v>12.97</v>
      </c>
      <c r="TAZ28" s="170" t="e">
        <f>ROUNDDOWN(TAY28*(#REF!+1),2)</f>
        <v>#REF!</v>
      </c>
      <c r="TBA28" s="170" t="e">
        <f>TAX28*TAZ28</f>
        <v>#REF!</v>
      </c>
      <c r="TBB28" s="170" t="s">
        <v>148</v>
      </c>
      <c r="TBC28" s="170">
        <v>12376</v>
      </c>
      <c r="TBD28" s="170" t="s">
        <v>149</v>
      </c>
      <c r="TBE28" s="170" t="s">
        <v>150</v>
      </c>
      <c r="TBF28" s="170">
        <v>5</v>
      </c>
      <c r="TBG28" s="170">
        <v>12.97</v>
      </c>
      <c r="TBH28" s="170" t="e">
        <f>ROUNDDOWN(TBG28*(#REF!+1),2)</f>
        <v>#REF!</v>
      </c>
      <c r="TBI28" s="170" t="e">
        <f>TBF28*TBH28</f>
        <v>#REF!</v>
      </c>
      <c r="TBJ28" s="170" t="s">
        <v>148</v>
      </c>
      <c r="TBK28" s="170">
        <v>12376</v>
      </c>
      <c r="TBL28" s="170" t="s">
        <v>149</v>
      </c>
      <c r="TBM28" s="170" t="s">
        <v>150</v>
      </c>
      <c r="TBN28" s="170">
        <v>5</v>
      </c>
      <c r="TBO28" s="170">
        <v>12.97</v>
      </c>
      <c r="TBP28" s="170" t="e">
        <f>ROUNDDOWN(TBO28*(#REF!+1),2)</f>
        <v>#REF!</v>
      </c>
      <c r="TBQ28" s="170" t="e">
        <f>TBN28*TBP28</f>
        <v>#REF!</v>
      </c>
      <c r="TBR28" s="170" t="s">
        <v>148</v>
      </c>
      <c r="TBS28" s="170">
        <v>12376</v>
      </c>
      <c r="TBT28" s="170" t="s">
        <v>149</v>
      </c>
      <c r="TBU28" s="170" t="s">
        <v>150</v>
      </c>
      <c r="TBV28" s="170">
        <v>5</v>
      </c>
      <c r="TBW28" s="170">
        <v>12.97</v>
      </c>
      <c r="TBX28" s="170" t="e">
        <f>ROUNDDOWN(TBW28*(#REF!+1),2)</f>
        <v>#REF!</v>
      </c>
      <c r="TBY28" s="170" t="e">
        <f>TBV28*TBX28</f>
        <v>#REF!</v>
      </c>
      <c r="TBZ28" s="170" t="s">
        <v>148</v>
      </c>
      <c r="TCA28" s="170">
        <v>12376</v>
      </c>
      <c r="TCB28" s="170" t="s">
        <v>149</v>
      </c>
      <c r="TCC28" s="170" t="s">
        <v>150</v>
      </c>
      <c r="TCD28" s="170">
        <v>5</v>
      </c>
      <c r="TCE28" s="170">
        <v>12.97</v>
      </c>
      <c r="TCF28" s="170" t="e">
        <f>ROUNDDOWN(TCE28*(#REF!+1),2)</f>
        <v>#REF!</v>
      </c>
      <c r="TCG28" s="170" t="e">
        <f>TCD28*TCF28</f>
        <v>#REF!</v>
      </c>
      <c r="TCH28" s="170" t="s">
        <v>148</v>
      </c>
      <c r="TCI28" s="170">
        <v>12376</v>
      </c>
      <c r="TCJ28" s="170" t="s">
        <v>149</v>
      </c>
      <c r="TCK28" s="170" t="s">
        <v>150</v>
      </c>
      <c r="TCL28" s="170">
        <v>5</v>
      </c>
      <c r="TCM28" s="170">
        <v>12.97</v>
      </c>
      <c r="TCN28" s="170" t="e">
        <f>ROUNDDOWN(TCM28*(#REF!+1),2)</f>
        <v>#REF!</v>
      </c>
      <c r="TCO28" s="170" t="e">
        <f>TCL28*TCN28</f>
        <v>#REF!</v>
      </c>
      <c r="TCP28" s="170" t="s">
        <v>148</v>
      </c>
      <c r="TCQ28" s="170">
        <v>12376</v>
      </c>
      <c r="TCR28" s="170" t="s">
        <v>149</v>
      </c>
      <c r="TCS28" s="170" t="s">
        <v>150</v>
      </c>
      <c r="TCT28" s="170">
        <v>5</v>
      </c>
      <c r="TCU28" s="170">
        <v>12.97</v>
      </c>
      <c r="TCV28" s="170" t="e">
        <f>ROUNDDOWN(TCU28*(#REF!+1),2)</f>
        <v>#REF!</v>
      </c>
      <c r="TCW28" s="170" t="e">
        <f>TCT28*TCV28</f>
        <v>#REF!</v>
      </c>
      <c r="TCX28" s="170" t="s">
        <v>148</v>
      </c>
      <c r="TCY28" s="170">
        <v>12376</v>
      </c>
      <c r="TCZ28" s="170" t="s">
        <v>149</v>
      </c>
      <c r="TDA28" s="170" t="s">
        <v>150</v>
      </c>
      <c r="TDB28" s="170">
        <v>5</v>
      </c>
      <c r="TDC28" s="170">
        <v>12.97</v>
      </c>
      <c r="TDD28" s="170" t="e">
        <f>ROUNDDOWN(TDC28*(#REF!+1),2)</f>
        <v>#REF!</v>
      </c>
      <c r="TDE28" s="170" t="e">
        <f>TDB28*TDD28</f>
        <v>#REF!</v>
      </c>
      <c r="TDF28" s="170" t="s">
        <v>148</v>
      </c>
      <c r="TDG28" s="170">
        <v>12376</v>
      </c>
      <c r="TDH28" s="170" t="s">
        <v>149</v>
      </c>
      <c r="TDI28" s="170" t="s">
        <v>150</v>
      </c>
      <c r="TDJ28" s="170">
        <v>5</v>
      </c>
      <c r="TDK28" s="170">
        <v>12.97</v>
      </c>
      <c r="TDL28" s="170" t="e">
        <f>ROUNDDOWN(TDK28*(#REF!+1),2)</f>
        <v>#REF!</v>
      </c>
      <c r="TDM28" s="170" t="e">
        <f>TDJ28*TDL28</f>
        <v>#REF!</v>
      </c>
      <c r="TDN28" s="170" t="s">
        <v>148</v>
      </c>
      <c r="TDO28" s="170">
        <v>12376</v>
      </c>
      <c r="TDP28" s="170" t="s">
        <v>149</v>
      </c>
      <c r="TDQ28" s="170" t="s">
        <v>150</v>
      </c>
      <c r="TDR28" s="170">
        <v>5</v>
      </c>
      <c r="TDS28" s="170">
        <v>12.97</v>
      </c>
      <c r="TDT28" s="170" t="e">
        <f>ROUNDDOWN(TDS28*(#REF!+1),2)</f>
        <v>#REF!</v>
      </c>
      <c r="TDU28" s="170" t="e">
        <f>TDR28*TDT28</f>
        <v>#REF!</v>
      </c>
      <c r="TDV28" s="170" t="s">
        <v>148</v>
      </c>
      <c r="TDW28" s="170">
        <v>12376</v>
      </c>
      <c r="TDX28" s="170" t="s">
        <v>149</v>
      </c>
      <c r="TDY28" s="170" t="s">
        <v>150</v>
      </c>
      <c r="TDZ28" s="170">
        <v>5</v>
      </c>
      <c r="TEA28" s="170">
        <v>12.97</v>
      </c>
      <c r="TEB28" s="170" t="e">
        <f>ROUNDDOWN(TEA28*(#REF!+1),2)</f>
        <v>#REF!</v>
      </c>
      <c r="TEC28" s="170" t="e">
        <f>TDZ28*TEB28</f>
        <v>#REF!</v>
      </c>
      <c r="TED28" s="170" t="s">
        <v>148</v>
      </c>
      <c r="TEE28" s="170">
        <v>12376</v>
      </c>
      <c r="TEF28" s="170" t="s">
        <v>149</v>
      </c>
      <c r="TEG28" s="170" t="s">
        <v>150</v>
      </c>
      <c r="TEH28" s="170">
        <v>5</v>
      </c>
      <c r="TEI28" s="170">
        <v>12.97</v>
      </c>
      <c r="TEJ28" s="170" t="e">
        <f>ROUNDDOWN(TEI28*(#REF!+1),2)</f>
        <v>#REF!</v>
      </c>
      <c r="TEK28" s="170" t="e">
        <f>TEH28*TEJ28</f>
        <v>#REF!</v>
      </c>
      <c r="TEL28" s="170" t="s">
        <v>148</v>
      </c>
      <c r="TEM28" s="170">
        <v>12376</v>
      </c>
      <c r="TEN28" s="170" t="s">
        <v>149</v>
      </c>
      <c r="TEO28" s="170" t="s">
        <v>150</v>
      </c>
      <c r="TEP28" s="170">
        <v>5</v>
      </c>
      <c r="TEQ28" s="170">
        <v>12.97</v>
      </c>
      <c r="TER28" s="170" t="e">
        <f>ROUNDDOWN(TEQ28*(#REF!+1),2)</f>
        <v>#REF!</v>
      </c>
      <c r="TES28" s="170" t="e">
        <f>TEP28*TER28</f>
        <v>#REF!</v>
      </c>
      <c r="TET28" s="170" t="s">
        <v>148</v>
      </c>
      <c r="TEU28" s="170">
        <v>12376</v>
      </c>
      <c r="TEV28" s="170" t="s">
        <v>149</v>
      </c>
      <c r="TEW28" s="170" t="s">
        <v>150</v>
      </c>
      <c r="TEX28" s="170">
        <v>5</v>
      </c>
      <c r="TEY28" s="170">
        <v>12.97</v>
      </c>
      <c r="TEZ28" s="170" t="e">
        <f>ROUNDDOWN(TEY28*(#REF!+1),2)</f>
        <v>#REF!</v>
      </c>
      <c r="TFA28" s="170" t="e">
        <f>TEX28*TEZ28</f>
        <v>#REF!</v>
      </c>
      <c r="TFB28" s="170" t="s">
        <v>148</v>
      </c>
      <c r="TFC28" s="170">
        <v>12376</v>
      </c>
      <c r="TFD28" s="170" t="s">
        <v>149</v>
      </c>
      <c r="TFE28" s="170" t="s">
        <v>150</v>
      </c>
      <c r="TFF28" s="170">
        <v>5</v>
      </c>
      <c r="TFG28" s="170">
        <v>12.97</v>
      </c>
      <c r="TFH28" s="170" t="e">
        <f>ROUNDDOWN(TFG28*(#REF!+1),2)</f>
        <v>#REF!</v>
      </c>
      <c r="TFI28" s="170" t="e">
        <f>TFF28*TFH28</f>
        <v>#REF!</v>
      </c>
      <c r="TFJ28" s="170" t="s">
        <v>148</v>
      </c>
      <c r="TFK28" s="170">
        <v>12376</v>
      </c>
      <c r="TFL28" s="170" t="s">
        <v>149</v>
      </c>
      <c r="TFM28" s="170" t="s">
        <v>150</v>
      </c>
      <c r="TFN28" s="170">
        <v>5</v>
      </c>
      <c r="TFO28" s="170">
        <v>12.97</v>
      </c>
      <c r="TFP28" s="170" t="e">
        <f>ROUNDDOWN(TFO28*(#REF!+1),2)</f>
        <v>#REF!</v>
      </c>
      <c r="TFQ28" s="170" t="e">
        <f>TFN28*TFP28</f>
        <v>#REF!</v>
      </c>
      <c r="TFR28" s="170" t="s">
        <v>148</v>
      </c>
      <c r="TFS28" s="170">
        <v>12376</v>
      </c>
      <c r="TFT28" s="170" t="s">
        <v>149</v>
      </c>
      <c r="TFU28" s="170" t="s">
        <v>150</v>
      </c>
      <c r="TFV28" s="170">
        <v>5</v>
      </c>
      <c r="TFW28" s="170">
        <v>12.97</v>
      </c>
      <c r="TFX28" s="170" t="e">
        <f>ROUNDDOWN(TFW28*(#REF!+1),2)</f>
        <v>#REF!</v>
      </c>
      <c r="TFY28" s="170" t="e">
        <f>TFV28*TFX28</f>
        <v>#REF!</v>
      </c>
      <c r="TFZ28" s="170" t="s">
        <v>148</v>
      </c>
      <c r="TGA28" s="170">
        <v>12376</v>
      </c>
      <c r="TGB28" s="170" t="s">
        <v>149</v>
      </c>
      <c r="TGC28" s="170" t="s">
        <v>150</v>
      </c>
      <c r="TGD28" s="170">
        <v>5</v>
      </c>
      <c r="TGE28" s="170">
        <v>12.97</v>
      </c>
      <c r="TGF28" s="170" t="e">
        <f>ROUNDDOWN(TGE28*(#REF!+1),2)</f>
        <v>#REF!</v>
      </c>
      <c r="TGG28" s="170" t="e">
        <f>TGD28*TGF28</f>
        <v>#REF!</v>
      </c>
      <c r="TGH28" s="170" t="s">
        <v>148</v>
      </c>
      <c r="TGI28" s="170">
        <v>12376</v>
      </c>
      <c r="TGJ28" s="170" t="s">
        <v>149</v>
      </c>
      <c r="TGK28" s="170" t="s">
        <v>150</v>
      </c>
      <c r="TGL28" s="170">
        <v>5</v>
      </c>
      <c r="TGM28" s="170">
        <v>12.97</v>
      </c>
      <c r="TGN28" s="170" t="e">
        <f>ROUNDDOWN(TGM28*(#REF!+1),2)</f>
        <v>#REF!</v>
      </c>
      <c r="TGO28" s="170" t="e">
        <f>TGL28*TGN28</f>
        <v>#REF!</v>
      </c>
      <c r="TGP28" s="170" t="s">
        <v>148</v>
      </c>
      <c r="TGQ28" s="170">
        <v>12376</v>
      </c>
      <c r="TGR28" s="170" t="s">
        <v>149</v>
      </c>
      <c r="TGS28" s="170" t="s">
        <v>150</v>
      </c>
      <c r="TGT28" s="170">
        <v>5</v>
      </c>
      <c r="TGU28" s="170">
        <v>12.97</v>
      </c>
      <c r="TGV28" s="170" t="e">
        <f>ROUNDDOWN(TGU28*(#REF!+1),2)</f>
        <v>#REF!</v>
      </c>
      <c r="TGW28" s="170" t="e">
        <f>TGT28*TGV28</f>
        <v>#REF!</v>
      </c>
      <c r="TGX28" s="170" t="s">
        <v>148</v>
      </c>
      <c r="TGY28" s="170">
        <v>12376</v>
      </c>
      <c r="TGZ28" s="170" t="s">
        <v>149</v>
      </c>
      <c r="THA28" s="170" t="s">
        <v>150</v>
      </c>
      <c r="THB28" s="170">
        <v>5</v>
      </c>
      <c r="THC28" s="170">
        <v>12.97</v>
      </c>
      <c r="THD28" s="170" t="e">
        <f>ROUNDDOWN(THC28*(#REF!+1),2)</f>
        <v>#REF!</v>
      </c>
      <c r="THE28" s="170" t="e">
        <f>THB28*THD28</f>
        <v>#REF!</v>
      </c>
      <c r="THF28" s="170" t="s">
        <v>148</v>
      </c>
      <c r="THG28" s="170">
        <v>12376</v>
      </c>
      <c r="THH28" s="170" t="s">
        <v>149</v>
      </c>
      <c r="THI28" s="170" t="s">
        <v>150</v>
      </c>
      <c r="THJ28" s="170">
        <v>5</v>
      </c>
      <c r="THK28" s="170">
        <v>12.97</v>
      </c>
      <c r="THL28" s="170" t="e">
        <f>ROUNDDOWN(THK28*(#REF!+1),2)</f>
        <v>#REF!</v>
      </c>
      <c r="THM28" s="170" t="e">
        <f>THJ28*THL28</f>
        <v>#REF!</v>
      </c>
      <c r="THN28" s="170" t="s">
        <v>148</v>
      </c>
      <c r="THO28" s="170">
        <v>12376</v>
      </c>
      <c r="THP28" s="170" t="s">
        <v>149</v>
      </c>
      <c r="THQ28" s="170" t="s">
        <v>150</v>
      </c>
      <c r="THR28" s="170">
        <v>5</v>
      </c>
      <c r="THS28" s="170">
        <v>12.97</v>
      </c>
      <c r="THT28" s="170" t="e">
        <f>ROUNDDOWN(THS28*(#REF!+1),2)</f>
        <v>#REF!</v>
      </c>
      <c r="THU28" s="170" t="e">
        <f>THR28*THT28</f>
        <v>#REF!</v>
      </c>
      <c r="THV28" s="170" t="s">
        <v>148</v>
      </c>
      <c r="THW28" s="170">
        <v>12376</v>
      </c>
      <c r="THX28" s="170" t="s">
        <v>149</v>
      </c>
      <c r="THY28" s="170" t="s">
        <v>150</v>
      </c>
      <c r="THZ28" s="170">
        <v>5</v>
      </c>
      <c r="TIA28" s="170">
        <v>12.97</v>
      </c>
      <c r="TIB28" s="170" t="e">
        <f>ROUNDDOWN(TIA28*(#REF!+1),2)</f>
        <v>#REF!</v>
      </c>
      <c r="TIC28" s="170" t="e">
        <f>THZ28*TIB28</f>
        <v>#REF!</v>
      </c>
      <c r="TID28" s="170" t="s">
        <v>148</v>
      </c>
      <c r="TIE28" s="170">
        <v>12376</v>
      </c>
      <c r="TIF28" s="170" t="s">
        <v>149</v>
      </c>
      <c r="TIG28" s="170" t="s">
        <v>150</v>
      </c>
      <c r="TIH28" s="170">
        <v>5</v>
      </c>
      <c r="TII28" s="170">
        <v>12.97</v>
      </c>
      <c r="TIJ28" s="170" t="e">
        <f>ROUNDDOWN(TII28*(#REF!+1),2)</f>
        <v>#REF!</v>
      </c>
      <c r="TIK28" s="170" t="e">
        <f>TIH28*TIJ28</f>
        <v>#REF!</v>
      </c>
      <c r="TIL28" s="170" t="s">
        <v>148</v>
      </c>
      <c r="TIM28" s="170">
        <v>12376</v>
      </c>
      <c r="TIN28" s="170" t="s">
        <v>149</v>
      </c>
      <c r="TIO28" s="170" t="s">
        <v>150</v>
      </c>
      <c r="TIP28" s="170">
        <v>5</v>
      </c>
      <c r="TIQ28" s="170">
        <v>12.97</v>
      </c>
      <c r="TIR28" s="170" t="e">
        <f>ROUNDDOWN(TIQ28*(#REF!+1),2)</f>
        <v>#REF!</v>
      </c>
      <c r="TIS28" s="170" t="e">
        <f>TIP28*TIR28</f>
        <v>#REF!</v>
      </c>
      <c r="TIT28" s="170" t="s">
        <v>148</v>
      </c>
      <c r="TIU28" s="170">
        <v>12376</v>
      </c>
      <c r="TIV28" s="170" t="s">
        <v>149</v>
      </c>
      <c r="TIW28" s="170" t="s">
        <v>150</v>
      </c>
      <c r="TIX28" s="170">
        <v>5</v>
      </c>
      <c r="TIY28" s="170">
        <v>12.97</v>
      </c>
      <c r="TIZ28" s="170" t="e">
        <f>ROUNDDOWN(TIY28*(#REF!+1),2)</f>
        <v>#REF!</v>
      </c>
      <c r="TJA28" s="170" t="e">
        <f>TIX28*TIZ28</f>
        <v>#REF!</v>
      </c>
      <c r="TJB28" s="170" t="s">
        <v>148</v>
      </c>
      <c r="TJC28" s="170">
        <v>12376</v>
      </c>
      <c r="TJD28" s="170" t="s">
        <v>149</v>
      </c>
      <c r="TJE28" s="170" t="s">
        <v>150</v>
      </c>
      <c r="TJF28" s="170">
        <v>5</v>
      </c>
      <c r="TJG28" s="170">
        <v>12.97</v>
      </c>
      <c r="TJH28" s="170" t="e">
        <f>ROUNDDOWN(TJG28*(#REF!+1),2)</f>
        <v>#REF!</v>
      </c>
      <c r="TJI28" s="170" t="e">
        <f>TJF28*TJH28</f>
        <v>#REF!</v>
      </c>
      <c r="TJJ28" s="170" t="s">
        <v>148</v>
      </c>
      <c r="TJK28" s="170">
        <v>12376</v>
      </c>
      <c r="TJL28" s="170" t="s">
        <v>149</v>
      </c>
      <c r="TJM28" s="170" t="s">
        <v>150</v>
      </c>
      <c r="TJN28" s="170">
        <v>5</v>
      </c>
      <c r="TJO28" s="170">
        <v>12.97</v>
      </c>
      <c r="TJP28" s="170" t="e">
        <f>ROUNDDOWN(TJO28*(#REF!+1),2)</f>
        <v>#REF!</v>
      </c>
      <c r="TJQ28" s="170" t="e">
        <f>TJN28*TJP28</f>
        <v>#REF!</v>
      </c>
      <c r="TJR28" s="170" t="s">
        <v>148</v>
      </c>
      <c r="TJS28" s="170">
        <v>12376</v>
      </c>
      <c r="TJT28" s="170" t="s">
        <v>149</v>
      </c>
      <c r="TJU28" s="170" t="s">
        <v>150</v>
      </c>
      <c r="TJV28" s="170">
        <v>5</v>
      </c>
      <c r="TJW28" s="170">
        <v>12.97</v>
      </c>
      <c r="TJX28" s="170" t="e">
        <f>ROUNDDOWN(TJW28*(#REF!+1),2)</f>
        <v>#REF!</v>
      </c>
      <c r="TJY28" s="170" t="e">
        <f>TJV28*TJX28</f>
        <v>#REF!</v>
      </c>
      <c r="TJZ28" s="170" t="s">
        <v>148</v>
      </c>
      <c r="TKA28" s="170">
        <v>12376</v>
      </c>
      <c r="TKB28" s="170" t="s">
        <v>149</v>
      </c>
      <c r="TKC28" s="170" t="s">
        <v>150</v>
      </c>
      <c r="TKD28" s="170">
        <v>5</v>
      </c>
      <c r="TKE28" s="170">
        <v>12.97</v>
      </c>
      <c r="TKF28" s="170" t="e">
        <f>ROUNDDOWN(TKE28*(#REF!+1),2)</f>
        <v>#REF!</v>
      </c>
      <c r="TKG28" s="170" t="e">
        <f>TKD28*TKF28</f>
        <v>#REF!</v>
      </c>
      <c r="TKH28" s="170" t="s">
        <v>148</v>
      </c>
      <c r="TKI28" s="170">
        <v>12376</v>
      </c>
      <c r="TKJ28" s="170" t="s">
        <v>149</v>
      </c>
      <c r="TKK28" s="170" t="s">
        <v>150</v>
      </c>
      <c r="TKL28" s="170">
        <v>5</v>
      </c>
      <c r="TKM28" s="170">
        <v>12.97</v>
      </c>
      <c r="TKN28" s="170" t="e">
        <f>ROUNDDOWN(TKM28*(#REF!+1),2)</f>
        <v>#REF!</v>
      </c>
      <c r="TKO28" s="170" t="e">
        <f>TKL28*TKN28</f>
        <v>#REF!</v>
      </c>
      <c r="TKP28" s="170" t="s">
        <v>148</v>
      </c>
      <c r="TKQ28" s="170">
        <v>12376</v>
      </c>
      <c r="TKR28" s="170" t="s">
        <v>149</v>
      </c>
      <c r="TKS28" s="170" t="s">
        <v>150</v>
      </c>
      <c r="TKT28" s="170">
        <v>5</v>
      </c>
      <c r="TKU28" s="170">
        <v>12.97</v>
      </c>
      <c r="TKV28" s="170" t="e">
        <f>ROUNDDOWN(TKU28*(#REF!+1),2)</f>
        <v>#REF!</v>
      </c>
      <c r="TKW28" s="170" t="e">
        <f>TKT28*TKV28</f>
        <v>#REF!</v>
      </c>
      <c r="TKX28" s="170" t="s">
        <v>148</v>
      </c>
      <c r="TKY28" s="170">
        <v>12376</v>
      </c>
      <c r="TKZ28" s="170" t="s">
        <v>149</v>
      </c>
      <c r="TLA28" s="170" t="s">
        <v>150</v>
      </c>
      <c r="TLB28" s="170">
        <v>5</v>
      </c>
      <c r="TLC28" s="170">
        <v>12.97</v>
      </c>
      <c r="TLD28" s="170" t="e">
        <f>ROUNDDOWN(TLC28*(#REF!+1),2)</f>
        <v>#REF!</v>
      </c>
      <c r="TLE28" s="170" t="e">
        <f>TLB28*TLD28</f>
        <v>#REF!</v>
      </c>
      <c r="TLF28" s="170" t="s">
        <v>148</v>
      </c>
      <c r="TLG28" s="170">
        <v>12376</v>
      </c>
      <c r="TLH28" s="170" t="s">
        <v>149</v>
      </c>
      <c r="TLI28" s="170" t="s">
        <v>150</v>
      </c>
      <c r="TLJ28" s="170">
        <v>5</v>
      </c>
      <c r="TLK28" s="170">
        <v>12.97</v>
      </c>
      <c r="TLL28" s="170" t="e">
        <f>ROUNDDOWN(TLK28*(#REF!+1),2)</f>
        <v>#REF!</v>
      </c>
      <c r="TLM28" s="170" t="e">
        <f>TLJ28*TLL28</f>
        <v>#REF!</v>
      </c>
      <c r="TLN28" s="170" t="s">
        <v>148</v>
      </c>
      <c r="TLO28" s="170">
        <v>12376</v>
      </c>
      <c r="TLP28" s="170" t="s">
        <v>149</v>
      </c>
      <c r="TLQ28" s="170" t="s">
        <v>150</v>
      </c>
      <c r="TLR28" s="170">
        <v>5</v>
      </c>
      <c r="TLS28" s="170">
        <v>12.97</v>
      </c>
      <c r="TLT28" s="170" t="e">
        <f>ROUNDDOWN(TLS28*(#REF!+1),2)</f>
        <v>#REF!</v>
      </c>
      <c r="TLU28" s="170" t="e">
        <f>TLR28*TLT28</f>
        <v>#REF!</v>
      </c>
      <c r="TLV28" s="170" t="s">
        <v>148</v>
      </c>
      <c r="TLW28" s="170">
        <v>12376</v>
      </c>
      <c r="TLX28" s="170" t="s">
        <v>149</v>
      </c>
      <c r="TLY28" s="170" t="s">
        <v>150</v>
      </c>
      <c r="TLZ28" s="170">
        <v>5</v>
      </c>
      <c r="TMA28" s="170">
        <v>12.97</v>
      </c>
      <c r="TMB28" s="170" t="e">
        <f>ROUNDDOWN(TMA28*(#REF!+1),2)</f>
        <v>#REF!</v>
      </c>
      <c r="TMC28" s="170" t="e">
        <f>TLZ28*TMB28</f>
        <v>#REF!</v>
      </c>
      <c r="TMD28" s="170" t="s">
        <v>148</v>
      </c>
      <c r="TME28" s="170">
        <v>12376</v>
      </c>
      <c r="TMF28" s="170" t="s">
        <v>149</v>
      </c>
      <c r="TMG28" s="170" t="s">
        <v>150</v>
      </c>
      <c r="TMH28" s="170">
        <v>5</v>
      </c>
      <c r="TMI28" s="170">
        <v>12.97</v>
      </c>
      <c r="TMJ28" s="170" t="e">
        <f>ROUNDDOWN(TMI28*(#REF!+1),2)</f>
        <v>#REF!</v>
      </c>
      <c r="TMK28" s="170" t="e">
        <f>TMH28*TMJ28</f>
        <v>#REF!</v>
      </c>
      <c r="TML28" s="170" t="s">
        <v>148</v>
      </c>
      <c r="TMM28" s="170">
        <v>12376</v>
      </c>
      <c r="TMN28" s="170" t="s">
        <v>149</v>
      </c>
      <c r="TMO28" s="170" t="s">
        <v>150</v>
      </c>
      <c r="TMP28" s="170">
        <v>5</v>
      </c>
      <c r="TMQ28" s="170">
        <v>12.97</v>
      </c>
      <c r="TMR28" s="170" t="e">
        <f>ROUNDDOWN(TMQ28*(#REF!+1),2)</f>
        <v>#REF!</v>
      </c>
      <c r="TMS28" s="170" t="e">
        <f>TMP28*TMR28</f>
        <v>#REF!</v>
      </c>
      <c r="TMT28" s="170" t="s">
        <v>148</v>
      </c>
      <c r="TMU28" s="170">
        <v>12376</v>
      </c>
      <c r="TMV28" s="170" t="s">
        <v>149</v>
      </c>
      <c r="TMW28" s="170" t="s">
        <v>150</v>
      </c>
      <c r="TMX28" s="170">
        <v>5</v>
      </c>
      <c r="TMY28" s="170">
        <v>12.97</v>
      </c>
      <c r="TMZ28" s="170" t="e">
        <f>ROUNDDOWN(TMY28*(#REF!+1),2)</f>
        <v>#REF!</v>
      </c>
      <c r="TNA28" s="170" t="e">
        <f>TMX28*TMZ28</f>
        <v>#REF!</v>
      </c>
      <c r="TNB28" s="170" t="s">
        <v>148</v>
      </c>
      <c r="TNC28" s="170">
        <v>12376</v>
      </c>
      <c r="TND28" s="170" t="s">
        <v>149</v>
      </c>
      <c r="TNE28" s="170" t="s">
        <v>150</v>
      </c>
      <c r="TNF28" s="170">
        <v>5</v>
      </c>
      <c r="TNG28" s="170">
        <v>12.97</v>
      </c>
      <c r="TNH28" s="170" t="e">
        <f>ROUNDDOWN(TNG28*(#REF!+1),2)</f>
        <v>#REF!</v>
      </c>
      <c r="TNI28" s="170" t="e">
        <f>TNF28*TNH28</f>
        <v>#REF!</v>
      </c>
      <c r="TNJ28" s="170" t="s">
        <v>148</v>
      </c>
      <c r="TNK28" s="170">
        <v>12376</v>
      </c>
      <c r="TNL28" s="170" t="s">
        <v>149</v>
      </c>
      <c r="TNM28" s="170" t="s">
        <v>150</v>
      </c>
      <c r="TNN28" s="170">
        <v>5</v>
      </c>
      <c r="TNO28" s="170">
        <v>12.97</v>
      </c>
      <c r="TNP28" s="170" t="e">
        <f>ROUNDDOWN(TNO28*(#REF!+1),2)</f>
        <v>#REF!</v>
      </c>
      <c r="TNQ28" s="170" t="e">
        <f>TNN28*TNP28</f>
        <v>#REF!</v>
      </c>
      <c r="TNR28" s="170" t="s">
        <v>148</v>
      </c>
      <c r="TNS28" s="170">
        <v>12376</v>
      </c>
      <c r="TNT28" s="170" t="s">
        <v>149</v>
      </c>
      <c r="TNU28" s="170" t="s">
        <v>150</v>
      </c>
      <c r="TNV28" s="170">
        <v>5</v>
      </c>
      <c r="TNW28" s="170">
        <v>12.97</v>
      </c>
      <c r="TNX28" s="170" t="e">
        <f>ROUNDDOWN(TNW28*(#REF!+1),2)</f>
        <v>#REF!</v>
      </c>
      <c r="TNY28" s="170" t="e">
        <f>TNV28*TNX28</f>
        <v>#REF!</v>
      </c>
      <c r="TNZ28" s="170" t="s">
        <v>148</v>
      </c>
      <c r="TOA28" s="170">
        <v>12376</v>
      </c>
      <c r="TOB28" s="170" t="s">
        <v>149</v>
      </c>
      <c r="TOC28" s="170" t="s">
        <v>150</v>
      </c>
      <c r="TOD28" s="170">
        <v>5</v>
      </c>
      <c r="TOE28" s="170">
        <v>12.97</v>
      </c>
      <c r="TOF28" s="170" t="e">
        <f>ROUNDDOWN(TOE28*(#REF!+1),2)</f>
        <v>#REF!</v>
      </c>
      <c r="TOG28" s="170" t="e">
        <f>TOD28*TOF28</f>
        <v>#REF!</v>
      </c>
      <c r="TOH28" s="170" t="s">
        <v>148</v>
      </c>
      <c r="TOI28" s="170">
        <v>12376</v>
      </c>
      <c r="TOJ28" s="170" t="s">
        <v>149</v>
      </c>
      <c r="TOK28" s="170" t="s">
        <v>150</v>
      </c>
      <c r="TOL28" s="170">
        <v>5</v>
      </c>
      <c r="TOM28" s="170">
        <v>12.97</v>
      </c>
      <c r="TON28" s="170" t="e">
        <f>ROUNDDOWN(TOM28*(#REF!+1),2)</f>
        <v>#REF!</v>
      </c>
      <c r="TOO28" s="170" t="e">
        <f>TOL28*TON28</f>
        <v>#REF!</v>
      </c>
      <c r="TOP28" s="170" t="s">
        <v>148</v>
      </c>
      <c r="TOQ28" s="170">
        <v>12376</v>
      </c>
      <c r="TOR28" s="170" t="s">
        <v>149</v>
      </c>
      <c r="TOS28" s="170" t="s">
        <v>150</v>
      </c>
      <c r="TOT28" s="170">
        <v>5</v>
      </c>
      <c r="TOU28" s="170">
        <v>12.97</v>
      </c>
      <c r="TOV28" s="170" t="e">
        <f>ROUNDDOWN(TOU28*(#REF!+1),2)</f>
        <v>#REF!</v>
      </c>
      <c r="TOW28" s="170" t="e">
        <f>TOT28*TOV28</f>
        <v>#REF!</v>
      </c>
      <c r="TOX28" s="170" t="s">
        <v>148</v>
      </c>
      <c r="TOY28" s="170">
        <v>12376</v>
      </c>
      <c r="TOZ28" s="170" t="s">
        <v>149</v>
      </c>
      <c r="TPA28" s="170" t="s">
        <v>150</v>
      </c>
      <c r="TPB28" s="170">
        <v>5</v>
      </c>
      <c r="TPC28" s="170">
        <v>12.97</v>
      </c>
      <c r="TPD28" s="170" t="e">
        <f>ROUNDDOWN(TPC28*(#REF!+1),2)</f>
        <v>#REF!</v>
      </c>
      <c r="TPE28" s="170" t="e">
        <f>TPB28*TPD28</f>
        <v>#REF!</v>
      </c>
      <c r="TPF28" s="170" t="s">
        <v>148</v>
      </c>
      <c r="TPG28" s="170">
        <v>12376</v>
      </c>
      <c r="TPH28" s="170" t="s">
        <v>149</v>
      </c>
      <c r="TPI28" s="170" t="s">
        <v>150</v>
      </c>
      <c r="TPJ28" s="170">
        <v>5</v>
      </c>
      <c r="TPK28" s="170">
        <v>12.97</v>
      </c>
      <c r="TPL28" s="170" t="e">
        <f>ROUNDDOWN(TPK28*(#REF!+1),2)</f>
        <v>#REF!</v>
      </c>
      <c r="TPM28" s="170" t="e">
        <f>TPJ28*TPL28</f>
        <v>#REF!</v>
      </c>
      <c r="TPN28" s="170" t="s">
        <v>148</v>
      </c>
      <c r="TPO28" s="170">
        <v>12376</v>
      </c>
      <c r="TPP28" s="170" t="s">
        <v>149</v>
      </c>
      <c r="TPQ28" s="170" t="s">
        <v>150</v>
      </c>
      <c r="TPR28" s="170">
        <v>5</v>
      </c>
      <c r="TPS28" s="170">
        <v>12.97</v>
      </c>
      <c r="TPT28" s="170" t="e">
        <f>ROUNDDOWN(TPS28*(#REF!+1),2)</f>
        <v>#REF!</v>
      </c>
      <c r="TPU28" s="170" t="e">
        <f>TPR28*TPT28</f>
        <v>#REF!</v>
      </c>
      <c r="TPV28" s="170" t="s">
        <v>148</v>
      </c>
      <c r="TPW28" s="170">
        <v>12376</v>
      </c>
      <c r="TPX28" s="170" t="s">
        <v>149</v>
      </c>
      <c r="TPY28" s="170" t="s">
        <v>150</v>
      </c>
      <c r="TPZ28" s="170">
        <v>5</v>
      </c>
      <c r="TQA28" s="170">
        <v>12.97</v>
      </c>
      <c r="TQB28" s="170" t="e">
        <f>ROUNDDOWN(TQA28*(#REF!+1),2)</f>
        <v>#REF!</v>
      </c>
      <c r="TQC28" s="170" t="e">
        <f>TPZ28*TQB28</f>
        <v>#REF!</v>
      </c>
      <c r="TQD28" s="170" t="s">
        <v>148</v>
      </c>
      <c r="TQE28" s="170">
        <v>12376</v>
      </c>
      <c r="TQF28" s="170" t="s">
        <v>149</v>
      </c>
      <c r="TQG28" s="170" t="s">
        <v>150</v>
      </c>
      <c r="TQH28" s="170">
        <v>5</v>
      </c>
      <c r="TQI28" s="170">
        <v>12.97</v>
      </c>
      <c r="TQJ28" s="170" t="e">
        <f>ROUNDDOWN(TQI28*(#REF!+1),2)</f>
        <v>#REF!</v>
      </c>
      <c r="TQK28" s="170" t="e">
        <f>TQH28*TQJ28</f>
        <v>#REF!</v>
      </c>
      <c r="TQL28" s="170" t="s">
        <v>148</v>
      </c>
      <c r="TQM28" s="170">
        <v>12376</v>
      </c>
      <c r="TQN28" s="170" t="s">
        <v>149</v>
      </c>
      <c r="TQO28" s="170" t="s">
        <v>150</v>
      </c>
      <c r="TQP28" s="170">
        <v>5</v>
      </c>
      <c r="TQQ28" s="170">
        <v>12.97</v>
      </c>
      <c r="TQR28" s="170" t="e">
        <f>ROUNDDOWN(TQQ28*(#REF!+1),2)</f>
        <v>#REF!</v>
      </c>
      <c r="TQS28" s="170" t="e">
        <f>TQP28*TQR28</f>
        <v>#REF!</v>
      </c>
      <c r="TQT28" s="170" t="s">
        <v>148</v>
      </c>
      <c r="TQU28" s="170">
        <v>12376</v>
      </c>
      <c r="TQV28" s="170" t="s">
        <v>149</v>
      </c>
      <c r="TQW28" s="170" t="s">
        <v>150</v>
      </c>
      <c r="TQX28" s="170">
        <v>5</v>
      </c>
      <c r="TQY28" s="170">
        <v>12.97</v>
      </c>
      <c r="TQZ28" s="170" t="e">
        <f>ROUNDDOWN(TQY28*(#REF!+1),2)</f>
        <v>#REF!</v>
      </c>
      <c r="TRA28" s="170" t="e">
        <f>TQX28*TQZ28</f>
        <v>#REF!</v>
      </c>
      <c r="TRB28" s="170" t="s">
        <v>148</v>
      </c>
      <c r="TRC28" s="170">
        <v>12376</v>
      </c>
      <c r="TRD28" s="170" t="s">
        <v>149</v>
      </c>
      <c r="TRE28" s="170" t="s">
        <v>150</v>
      </c>
      <c r="TRF28" s="170">
        <v>5</v>
      </c>
      <c r="TRG28" s="170">
        <v>12.97</v>
      </c>
      <c r="TRH28" s="170" t="e">
        <f>ROUNDDOWN(TRG28*(#REF!+1),2)</f>
        <v>#REF!</v>
      </c>
      <c r="TRI28" s="170" t="e">
        <f>TRF28*TRH28</f>
        <v>#REF!</v>
      </c>
      <c r="TRJ28" s="170" t="s">
        <v>148</v>
      </c>
      <c r="TRK28" s="170">
        <v>12376</v>
      </c>
      <c r="TRL28" s="170" t="s">
        <v>149</v>
      </c>
      <c r="TRM28" s="170" t="s">
        <v>150</v>
      </c>
      <c r="TRN28" s="170">
        <v>5</v>
      </c>
      <c r="TRO28" s="170">
        <v>12.97</v>
      </c>
      <c r="TRP28" s="170" t="e">
        <f>ROUNDDOWN(TRO28*(#REF!+1),2)</f>
        <v>#REF!</v>
      </c>
      <c r="TRQ28" s="170" t="e">
        <f>TRN28*TRP28</f>
        <v>#REF!</v>
      </c>
      <c r="TRR28" s="170" t="s">
        <v>148</v>
      </c>
      <c r="TRS28" s="170">
        <v>12376</v>
      </c>
      <c r="TRT28" s="170" t="s">
        <v>149</v>
      </c>
      <c r="TRU28" s="170" t="s">
        <v>150</v>
      </c>
      <c r="TRV28" s="170">
        <v>5</v>
      </c>
      <c r="TRW28" s="170">
        <v>12.97</v>
      </c>
      <c r="TRX28" s="170" t="e">
        <f>ROUNDDOWN(TRW28*(#REF!+1),2)</f>
        <v>#REF!</v>
      </c>
      <c r="TRY28" s="170" t="e">
        <f>TRV28*TRX28</f>
        <v>#REF!</v>
      </c>
      <c r="TRZ28" s="170" t="s">
        <v>148</v>
      </c>
      <c r="TSA28" s="170">
        <v>12376</v>
      </c>
      <c r="TSB28" s="170" t="s">
        <v>149</v>
      </c>
      <c r="TSC28" s="170" t="s">
        <v>150</v>
      </c>
      <c r="TSD28" s="170">
        <v>5</v>
      </c>
      <c r="TSE28" s="170">
        <v>12.97</v>
      </c>
      <c r="TSF28" s="170" t="e">
        <f>ROUNDDOWN(TSE28*(#REF!+1),2)</f>
        <v>#REF!</v>
      </c>
      <c r="TSG28" s="170" t="e">
        <f>TSD28*TSF28</f>
        <v>#REF!</v>
      </c>
      <c r="TSH28" s="170" t="s">
        <v>148</v>
      </c>
      <c r="TSI28" s="170">
        <v>12376</v>
      </c>
      <c r="TSJ28" s="170" t="s">
        <v>149</v>
      </c>
      <c r="TSK28" s="170" t="s">
        <v>150</v>
      </c>
      <c r="TSL28" s="170">
        <v>5</v>
      </c>
      <c r="TSM28" s="170">
        <v>12.97</v>
      </c>
      <c r="TSN28" s="170" t="e">
        <f>ROUNDDOWN(TSM28*(#REF!+1),2)</f>
        <v>#REF!</v>
      </c>
      <c r="TSO28" s="170" t="e">
        <f>TSL28*TSN28</f>
        <v>#REF!</v>
      </c>
      <c r="TSP28" s="170" t="s">
        <v>148</v>
      </c>
      <c r="TSQ28" s="170">
        <v>12376</v>
      </c>
      <c r="TSR28" s="170" t="s">
        <v>149</v>
      </c>
      <c r="TSS28" s="170" t="s">
        <v>150</v>
      </c>
      <c r="TST28" s="170">
        <v>5</v>
      </c>
      <c r="TSU28" s="170">
        <v>12.97</v>
      </c>
      <c r="TSV28" s="170" t="e">
        <f>ROUNDDOWN(TSU28*(#REF!+1),2)</f>
        <v>#REF!</v>
      </c>
      <c r="TSW28" s="170" t="e">
        <f>TST28*TSV28</f>
        <v>#REF!</v>
      </c>
      <c r="TSX28" s="170" t="s">
        <v>148</v>
      </c>
      <c r="TSY28" s="170">
        <v>12376</v>
      </c>
      <c r="TSZ28" s="170" t="s">
        <v>149</v>
      </c>
      <c r="TTA28" s="170" t="s">
        <v>150</v>
      </c>
      <c r="TTB28" s="170">
        <v>5</v>
      </c>
      <c r="TTC28" s="170">
        <v>12.97</v>
      </c>
      <c r="TTD28" s="170" t="e">
        <f>ROUNDDOWN(TTC28*(#REF!+1),2)</f>
        <v>#REF!</v>
      </c>
      <c r="TTE28" s="170" t="e">
        <f>TTB28*TTD28</f>
        <v>#REF!</v>
      </c>
      <c r="TTF28" s="170" t="s">
        <v>148</v>
      </c>
      <c r="TTG28" s="170">
        <v>12376</v>
      </c>
      <c r="TTH28" s="170" t="s">
        <v>149</v>
      </c>
      <c r="TTI28" s="170" t="s">
        <v>150</v>
      </c>
      <c r="TTJ28" s="170">
        <v>5</v>
      </c>
      <c r="TTK28" s="170">
        <v>12.97</v>
      </c>
      <c r="TTL28" s="170" t="e">
        <f>ROUNDDOWN(TTK28*(#REF!+1),2)</f>
        <v>#REF!</v>
      </c>
      <c r="TTM28" s="170" t="e">
        <f>TTJ28*TTL28</f>
        <v>#REF!</v>
      </c>
      <c r="TTN28" s="170" t="s">
        <v>148</v>
      </c>
      <c r="TTO28" s="170">
        <v>12376</v>
      </c>
      <c r="TTP28" s="170" t="s">
        <v>149</v>
      </c>
      <c r="TTQ28" s="170" t="s">
        <v>150</v>
      </c>
      <c r="TTR28" s="170">
        <v>5</v>
      </c>
      <c r="TTS28" s="170">
        <v>12.97</v>
      </c>
      <c r="TTT28" s="170" t="e">
        <f>ROUNDDOWN(TTS28*(#REF!+1),2)</f>
        <v>#REF!</v>
      </c>
      <c r="TTU28" s="170" t="e">
        <f>TTR28*TTT28</f>
        <v>#REF!</v>
      </c>
      <c r="TTV28" s="170" t="s">
        <v>148</v>
      </c>
      <c r="TTW28" s="170">
        <v>12376</v>
      </c>
      <c r="TTX28" s="170" t="s">
        <v>149</v>
      </c>
      <c r="TTY28" s="170" t="s">
        <v>150</v>
      </c>
      <c r="TTZ28" s="170">
        <v>5</v>
      </c>
      <c r="TUA28" s="170">
        <v>12.97</v>
      </c>
      <c r="TUB28" s="170" t="e">
        <f>ROUNDDOWN(TUA28*(#REF!+1),2)</f>
        <v>#REF!</v>
      </c>
      <c r="TUC28" s="170" t="e">
        <f>TTZ28*TUB28</f>
        <v>#REF!</v>
      </c>
      <c r="TUD28" s="170" t="s">
        <v>148</v>
      </c>
      <c r="TUE28" s="170">
        <v>12376</v>
      </c>
      <c r="TUF28" s="170" t="s">
        <v>149</v>
      </c>
      <c r="TUG28" s="170" t="s">
        <v>150</v>
      </c>
      <c r="TUH28" s="170">
        <v>5</v>
      </c>
      <c r="TUI28" s="170">
        <v>12.97</v>
      </c>
      <c r="TUJ28" s="170" t="e">
        <f>ROUNDDOWN(TUI28*(#REF!+1),2)</f>
        <v>#REF!</v>
      </c>
      <c r="TUK28" s="170" t="e">
        <f>TUH28*TUJ28</f>
        <v>#REF!</v>
      </c>
      <c r="TUL28" s="170" t="s">
        <v>148</v>
      </c>
      <c r="TUM28" s="170">
        <v>12376</v>
      </c>
      <c r="TUN28" s="170" t="s">
        <v>149</v>
      </c>
      <c r="TUO28" s="170" t="s">
        <v>150</v>
      </c>
      <c r="TUP28" s="170">
        <v>5</v>
      </c>
      <c r="TUQ28" s="170">
        <v>12.97</v>
      </c>
      <c r="TUR28" s="170" t="e">
        <f>ROUNDDOWN(TUQ28*(#REF!+1),2)</f>
        <v>#REF!</v>
      </c>
      <c r="TUS28" s="170" t="e">
        <f>TUP28*TUR28</f>
        <v>#REF!</v>
      </c>
      <c r="TUT28" s="170" t="s">
        <v>148</v>
      </c>
      <c r="TUU28" s="170">
        <v>12376</v>
      </c>
      <c r="TUV28" s="170" t="s">
        <v>149</v>
      </c>
      <c r="TUW28" s="170" t="s">
        <v>150</v>
      </c>
      <c r="TUX28" s="170">
        <v>5</v>
      </c>
      <c r="TUY28" s="170">
        <v>12.97</v>
      </c>
      <c r="TUZ28" s="170" t="e">
        <f>ROUNDDOWN(TUY28*(#REF!+1),2)</f>
        <v>#REF!</v>
      </c>
      <c r="TVA28" s="170" t="e">
        <f>TUX28*TUZ28</f>
        <v>#REF!</v>
      </c>
      <c r="TVB28" s="170" t="s">
        <v>148</v>
      </c>
      <c r="TVC28" s="170">
        <v>12376</v>
      </c>
      <c r="TVD28" s="170" t="s">
        <v>149</v>
      </c>
      <c r="TVE28" s="170" t="s">
        <v>150</v>
      </c>
      <c r="TVF28" s="170">
        <v>5</v>
      </c>
      <c r="TVG28" s="170">
        <v>12.97</v>
      </c>
      <c r="TVH28" s="170" t="e">
        <f>ROUNDDOWN(TVG28*(#REF!+1),2)</f>
        <v>#REF!</v>
      </c>
      <c r="TVI28" s="170" t="e">
        <f>TVF28*TVH28</f>
        <v>#REF!</v>
      </c>
      <c r="TVJ28" s="170" t="s">
        <v>148</v>
      </c>
      <c r="TVK28" s="170">
        <v>12376</v>
      </c>
      <c r="TVL28" s="170" t="s">
        <v>149</v>
      </c>
      <c r="TVM28" s="170" t="s">
        <v>150</v>
      </c>
      <c r="TVN28" s="170">
        <v>5</v>
      </c>
      <c r="TVO28" s="170">
        <v>12.97</v>
      </c>
      <c r="TVP28" s="170" t="e">
        <f>ROUNDDOWN(TVO28*(#REF!+1),2)</f>
        <v>#REF!</v>
      </c>
      <c r="TVQ28" s="170" t="e">
        <f>TVN28*TVP28</f>
        <v>#REF!</v>
      </c>
      <c r="TVR28" s="170" t="s">
        <v>148</v>
      </c>
      <c r="TVS28" s="170">
        <v>12376</v>
      </c>
      <c r="TVT28" s="170" t="s">
        <v>149</v>
      </c>
      <c r="TVU28" s="170" t="s">
        <v>150</v>
      </c>
      <c r="TVV28" s="170">
        <v>5</v>
      </c>
      <c r="TVW28" s="170">
        <v>12.97</v>
      </c>
      <c r="TVX28" s="170" t="e">
        <f>ROUNDDOWN(TVW28*(#REF!+1),2)</f>
        <v>#REF!</v>
      </c>
      <c r="TVY28" s="170" t="e">
        <f>TVV28*TVX28</f>
        <v>#REF!</v>
      </c>
      <c r="TVZ28" s="170" t="s">
        <v>148</v>
      </c>
      <c r="TWA28" s="170">
        <v>12376</v>
      </c>
      <c r="TWB28" s="170" t="s">
        <v>149</v>
      </c>
      <c r="TWC28" s="170" t="s">
        <v>150</v>
      </c>
      <c r="TWD28" s="170">
        <v>5</v>
      </c>
      <c r="TWE28" s="170">
        <v>12.97</v>
      </c>
      <c r="TWF28" s="170" t="e">
        <f>ROUNDDOWN(TWE28*(#REF!+1),2)</f>
        <v>#REF!</v>
      </c>
      <c r="TWG28" s="170" t="e">
        <f>TWD28*TWF28</f>
        <v>#REF!</v>
      </c>
      <c r="TWH28" s="170" t="s">
        <v>148</v>
      </c>
      <c r="TWI28" s="170">
        <v>12376</v>
      </c>
      <c r="TWJ28" s="170" t="s">
        <v>149</v>
      </c>
      <c r="TWK28" s="170" t="s">
        <v>150</v>
      </c>
      <c r="TWL28" s="170">
        <v>5</v>
      </c>
      <c r="TWM28" s="170">
        <v>12.97</v>
      </c>
      <c r="TWN28" s="170" t="e">
        <f>ROUNDDOWN(TWM28*(#REF!+1),2)</f>
        <v>#REF!</v>
      </c>
      <c r="TWO28" s="170" t="e">
        <f>TWL28*TWN28</f>
        <v>#REF!</v>
      </c>
      <c r="TWP28" s="170" t="s">
        <v>148</v>
      </c>
      <c r="TWQ28" s="170">
        <v>12376</v>
      </c>
      <c r="TWR28" s="170" t="s">
        <v>149</v>
      </c>
      <c r="TWS28" s="170" t="s">
        <v>150</v>
      </c>
      <c r="TWT28" s="170">
        <v>5</v>
      </c>
      <c r="TWU28" s="170">
        <v>12.97</v>
      </c>
      <c r="TWV28" s="170" t="e">
        <f>ROUNDDOWN(TWU28*(#REF!+1),2)</f>
        <v>#REF!</v>
      </c>
      <c r="TWW28" s="170" t="e">
        <f>TWT28*TWV28</f>
        <v>#REF!</v>
      </c>
      <c r="TWX28" s="170" t="s">
        <v>148</v>
      </c>
      <c r="TWY28" s="170">
        <v>12376</v>
      </c>
      <c r="TWZ28" s="170" t="s">
        <v>149</v>
      </c>
      <c r="TXA28" s="170" t="s">
        <v>150</v>
      </c>
      <c r="TXB28" s="170">
        <v>5</v>
      </c>
      <c r="TXC28" s="170">
        <v>12.97</v>
      </c>
      <c r="TXD28" s="170" t="e">
        <f>ROUNDDOWN(TXC28*(#REF!+1),2)</f>
        <v>#REF!</v>
      </c>
      <c r="TXE28" s="170" t="e">
        <f>TXB28*TXD28</f>
        <v>#REF!</v>
      </c>
      <c r="TXF28" s="170" t="s">
        <v>148</v>
      </c>
      <c r="TXG28" s="170">
        <v>12376</v>
      </c>
      <c r="TXH28" s="170" t="s">
        <v>149</v>
      </c>
      <c r="TXI28" s="170" t="s">
        <v>150</v>
      </c>
      <c r="TXJ28" s="170">
        <v>5</v>
      </c>
      <c r="TXK28" s="170">
        <v>12.97</v>
      </c>
      <c r="TXL28" s="170" t="e">
        <f>ROUNDDOWN(TXK28*(#REF!+1),2)</f>
        <v>#REF!</v>
      </c>
      <c r="TXM28" s="170" t="e">
        <f>TXJ28*TXL28</f>
        <v>#REF!</v>
      </c>
      <c r="TXN28" s="170" t="s">
        <v>148</v>
      </c>
      <c r="TXO28" s="170">
        <v>12376</v>
      </c>
      <c r="TXP28" s="170" t="s">
        <v>149</v>
      </c>
      <c r="TXQ28" s="170" t="s">
        <v>150</v>
      </c>
      <c r="TXR28" s="170">
        <v>5</v>
      </c>
      <c r="TXS28" s="170">
        <v>12.97</v>
      </c>
      <c r="TXT28" s="170" t="e">
        <f>ROUNDDOWN(TXS28*(#REF!+1),2)</f>
        <v>#REF!</v>
      </c>
      <c r="TXU28" s="170" t="e">
        <f>TXR28*TXT28</f>
        <v>#REF!</v>
      </c>
      <c r="TXV28" s="170" t="s">
        <v>148</v>
      </c>
      <c r="TXW28" s="170">
        <v>12376</v>
      </c>
      <c r="TXX28" s="170" t="s">
        <v>149</v>
      </c>
      <c r="TXY28" s="170" t="s">
        <v>150</v>
      </c>
      <c r="TXZ28" s="170">
        <v>5</v>
      </c>
      <c r="TYA28" s="170">
        <v>12.97</v>
      </c>
      <c r="TYB28" s="170" t="e">
        <f>ROUNDDOWN(TYA28*(#REF!+1),2)</f>
        <v>#REF!</v>
      </c>
      <c r="TYC28" s="170" t="e">
        <f>TXZ28*TYB28</f>
        <v>#REF!</v>
      </c>
      <c r="TYD28" s="170" t="s">
        <v>148</v>
      </c>
      <c r="TYE28" s="170">
        <v>12376</v>
      </c>
      <c r="TYF28" s="170" t="s">
        <v>149</v>
      </c>
      <c r="TYG28" s="170" t="s">
        <v>150</v>
      </c>
      <c r="TYH28" s="170">
        <v>5</v>
      </c>
      <c r="TYI28" s="170">
        <v>12.97</v>
      </c>
      <c r="TYJ28" s="170" t="e">
        <f>ROUNDDOWN(TYI28*(#REF!+1),2)</f>
        <v>#REF!</v>
      </c>
      <c r="TYK28" s="170" t="e">
        <f>TYH28*TYJ28</f>
        <v>#REF!</v>
      </c>
      <c r="TYL28" s="170" t="s">
        <v>148</v>
      </c>
      <c r="TYM28" s="170">
        <v>12376</v>
      </c>
      <c r="TYN28" s="170" t="s">
        <v>149</v>
      </c>
      <c r="TYO28" s="170" t="s">
        <v>150</v>
      </c>
      <c r="TYP28" s="170">
        <v>5</v>
      </c>
      <c r="TYQ28" s="170">
        <v>12.97</v>
      </c>
      <c r="TYR28" s="170" t="e">
        <f>ROUNDDOWN(TYQ28*(#REF!+1),2)</f>
        <v>#REF!</v>
      </c>
      <c r="TYS28" s="170" t="e">
        <f>TYP28*TYR28</f>
        <v>#REF!</v>
      </c>
      <c r="TYT28" s="170" t="s">
        <v>148</v>
      </c>
      <c r="TYU28" s="170">
        <v>12376</v>
      </c>
      <c r="TYV28" s="170" t="s">
        <v>149</v>
      </c>
      <c r="TYW28" s="170" t="s">
        <v>150</v>
      </c>
      <c r="TYX28" s="170">
        <v>5</v>
      </c>
      <c r="TYY28" s="170">
        <v>12.97</v>
      </c>
      <c r="TYZ28" s="170" t="e">
        <f>ROUNDDOWN(TYY28*(#REF!+1),2)</f>
        <v>#REF!</v>
      </c>
      <c r="TZA28" s="170" t="e">
        <f>TYX28*TYZ28</f>
        <v>#REF!</v>
      </c>
      <c r="TZB28" s="170" t="s">
        <v>148</v>
      </c>
      <c r="TZC28" s="170">
        <v>12376</v>
      </c>
      <c r="TZD28" s="170" t="s">
        <v>149</v>
      </c>
      <c r="TZE28" s="170" t="s">
        <v>150</v>
      </c>
      <c r="TZF28" s="170">
        <v>5</v>
      </c>
      <c r="TZG28" s="170">
        <v>12.97</v>
      </c>
      <c r="TZH28" s="170" t="e">
        <f>ROUNDDOWN(TZG28*(#REF!+1),2)</f>
        <v>#REF!</v>
      </c>
      <c r="TZI28" s="170" t="e">
        <f>TZF28*TZH28</f>
        <v>#REF!</v>
      </c>
      <c r="TZJ28" s="170" t="s">
        <v>148</v>
      </c>
      <c r="TZK28" s="170">
        <v>12376</v>
      </c>
      <c r="TZL28" s="170" t="s">
        <v>149</v>
      </c>
      <c r="TZM28" s="170" t="s">
        <v>150</v>
      </c>
      <c r="TZN28" s="170">
        <v>5</v>
      </c>
      <c r="TZO28" s="170">
        <v>12.97</v>
      </c>
      <c r="TZP28" s="170" t="e">
        <f>ROUNDDOWN(TZO28*(#REF!+1),2)</f>
        <v>#REF!</v>
      </c>
      <c r="TZQ28" s="170" t="e">
        <f>TZN28*TZP28</f>
        <v>#REF!</v>
      </c>
      <c r="TZR28" s="170" t="s">
        <v>148</v>
      </c>
      <c r="TZS28" s="170">
        <v>12376</v>
      </c>
      <c r="TZT28" s="170" t="s">
        <v>149</v>
      </c>
      <c r="TZU28" s="170" t="s">
        <v>150</v>
      </c>
      <c r="TZV28" s="170">
        <v>5</v>
      </c>
      <c r="TZW28" s="170">
        <v>12.97</v>
      </c>
      <c r="TZX28" s="170" t="e">
        <f>ROUNDDOWN(TZW28*(#REF!+1),2)</f>
        <v>#REF!</v>
      </c>
      <c r="TZY28" s="170" t="e">
        <f>TZV28*TZX28</f>
        <v>#REF!</v>
      </c>
      <c r="TZZ28" s="170" t="s">
        <v>148</v>
      </c>
      <c r="UAA28" s="170">
        <v>12376</v>
      </c>
      <c r="UAB28" s="170" t="s">
        <v>149</v>
      </c>
      <c r="UAC28" s="170" t="s">
        <v>150</v>
      </c>
      <c r="UAD28" s="170">
        <v>5</v>
      </c>
      <c r="UAE28" s="170">
        <v>12.97</v>
      </c>
      <c r="UAF28" s="170" t="e">
        <f>ROUNDDOWN(UAE28*(#REF!+1),2)</f>
        <v>#REF!</v>
      </c>
      <c r="UAG28" s="170" t="e">
        <f>UAD28*UAF28</f>
        <v>#REF!</v>
      </c>
      <c r="UAH28" s="170" t="s">
        <v>148</v>
      </c>
      <c r="UAI28" s="170">
        <v>12376</v>
      </c>
      <c r="UAJ28" s="170" t="s">
        <v>149</v>
      </c>
      <c r="UAK28" s="170" t="s">
        <v>150</v>
      </c>
      <c r="UAL28" s="170">
        <v>5</v>
      </c>
      <c r="UAM28" s="170">
        <v>12.97</v>
      </c>
      <c r="UAN28" s="170" t="e">
        <f>ROUNDDOWN(UAM28*(#REF!+1),2)</f>
        <v>#REF!</v>
      </c>
      <c r="UAO28" s="170" t="e">
        <f>UAL28*UAN28</f>
        <v>#REF!</v>
      </c>
      <c r="UAP28" s="170" t="s">
        <v>148</v>
      </c>
      <c r="UAQ28" s="170">
        <v>12376</v>
      </c>
      <c r="UAR28" s="170" t="s">
        <v>149</v>
      </c>
      <c r="UAS28" s="170" t="s">
        <v>150</v>
      </c>
      <c r="UAT28" s="170">
        <v>5</v>
      </c>
      <c r="UAU28" s="170">
        <v>12.97</v>
      </c>
      <c r="UAV28" s="170" t="e">
        <f>ROUNDDOWN(UAU28*(#REF!+1),2)</f>
        <v>#REF!</v>
      </c>
      <c r="UAW28" s="170" t="e">
        <f>UAT28*UAV28</f>
        <v>#REF!</v>
      </c>
      <c r="UAX28" s="170" t="s">
        <v>148</v>
      </c>
      <c r="UAY28" s="170">
        <v>12376</v>
      </c>
      <c r="UAZ28" s="170" t="s">
        <v>149</v>
      </c>
      <c r="UBA28" s="170" t="s">
        <v>150</v>
      </c>
      <c r="UBB28" s="170">
        <v>5</v>
      </c>
      <c r="UBC28" s="170">
        <v>12.97</v>
      </c>
      <c r="UBD28" s="170" t="e">
        <f>ROUNDDOWN(UBC28*(#REF!+1),2)</f>
        <v>#REF!</v>
      </c>
      <c r="UBE28" s="170" t="e">
        <f>UBB28*UBD28</f>
        <v>#REF!</v>
      </c>
      <c r="UBF28" s="170" t="s">
        <v>148</v>
      </c>
      <c r="UBG28" s="170">
        <v>12376</v>
      </c>
      <c r="UBH28" s="170" t="s">
        <v>149</v>
      </c>
      <c r="UBI28" s="170" t="s">
        <v>150</v>
      </c>
      <c r="UBJ28" s="170">
        <v>5</v>
      </c>
      <c r="UBK28" s="170">
        <v>12.97</v>
      </c>
      <c r="UBL28" s="170" t="e">
        <f>ROUNDDOWN(UBK28*(#REF!+1),2)</f>
        <v>#REF!</v>
      </c>
      <c r="UBM28" s="170" t="e">
        <f>UBJ28*UBL28</f>
        <v>#REF!</v>
      </c>
      <c r="UBN28" s="170" t="s">
        <v>148</v>
      </c>
      <c r="UBO28" s="170">
        <v>12376</v>
      </c>
      <c r="UBP28" s="170" t="s">
        <v>149</v>
      </c>
      <c r="UBQ28" s="170" t="s">
        <v>150</v>
      </c>
      <c r="UBR28" s="170">
        <v>5</v>
      </c>
      <c r="UBS28" s="170">
        <v>12.97</v>
      </c>
      <c r="UBT28" s="170" t="e">
        <f>ROUNDDOWN(UBS28*(#REF!+1),2)</f>
        <v>#REF!</v>
      </c>
      <c r="UBU28" s="170" t="e">
        <f>UBR28*UBT28</f>
        <v>#REF!</v>
      </c>
      <c r="UBV28" s="170" t="s">
        <v>148</v>
      </c>
      <c r="UBW28" s="170">
        <v>12376</v>
      </c>
      <c r="UBX28" s="170" t="s">
        <v>149</v>
      </c>
      <c r="UBY28" s="170" t="s">
        <v>150</v>
      </c>
      <c r="UBZ28" s="170">
        <v>5</v>
      </c>
      <c r="UCA28" s="170">
        <v>12.97</v>
      </c>
      <c r="UCB28" s="170" t="e">
        <f>ROUNDDOWN(UCA28*(#REF!+1),2)</f>
        <v>#REF!</v>
      </c>
      <c r="UCC28" s="170" t="e">
        <f>UBZ28*UCB28</f>
        <v>#REF!</v>
      </c>
      <c r="UCD28" s="170" t="s">
        <v>148</v>
      </c>
      <c r="UCE28" s="170">
        <v>12376</v>
      </c>
      <c r="UCF28" s="170" t="s">
        <v>149</v>
      </c>
      <c r="UCG28" s="170" t="s">
        <v>150</v>
      </c>
      <c r="UCH28" s="170">
        <v>5</v>
      </c>
      <c r="UCI28" s="170">
        <v>12.97</v>
      </c>
      <c r="UCJ28" s="170" t="e">
        <f>ROUNDDOWN(UCI28*(#REF!+1),2)</f>
        <v>#REF!</v>
      </c>
      <c r="UCK28" s="170" t="e">
        <f>UCH28*UCJ28</f>
        <v>#REF!</v>
      </c>
      <c r="UCL28" s="170" t="s">
        <v>148</v>
      </c>
      <c r="UCM28" s="170">
        <v>12376</v>
      </c>
      <c r="UCN28" s="170" t="s">
        <v>149</v>
      </c>
      <c r="UCO28" s="170" t="s">
        <v>150</v>
      </c>
      <c r="UCP28" s="170">
        <v>5</v>
      </c>
      <c r="UCQ28" s="170">
        <v>12.97</v>
      </c>
      <c r="UCR28" s="170" t="e">
        <f>ROUNDDOWN(UCQ28*(#REF!+1),2)</f>
        <v>#REF!</v>
      </c>
      <c r="UCS28" s="170" t="e">
        <f>UCP28*UCR28</f>
        <v>#REF!</v>
      </c>
      <c r="UCT28" s="170" t="s">
        <v>148</v>
      </c>
      <c r="UCU28" s="170">
        <v>12376</v>
      </c>
      <c r="UCV28" s="170" t="s">
        <v>149</v>
      </c>
      <c r="UCW28" s="170" t="s">
        <v>150</v>
      </c>
      <c r="UCX28" s="170">
        <v>5</v>
      </c>
      <c r="UCY28" s="170">
        <v>12.97</v>
      </c>
      <c r="UCZ28" s="170" t="e">
        <f>ROUNDDOWN(UCY28*(#REF!+1),2)</f>
        <v>#REF!</v>
      </c>
      <c r="UDA28" s="170" t="e">
        <f>UCX28*UCZ28</f>
        <v>#REF!</v>
      </c>
      <c r="UDB28" s="170" t="s">
        <v>148</v>
      </c>
      <c r="UDC28" s="170">
        <v>12376</v>
      </c>
      <c r="UDD28" s="170" t="s">
        <v>149</v>
      </c>
      <c r="UDE28" s="170" t="s">
        <v>150</v>
      </c>
      <c r="UDF28" s="170">
        <v>5</v>
      </c>
      <c r="UDG28" s="170">
        <v>12.97</v>
      </c>
      <c r="UDH28" s="170" t="e">
        <f>ROUNDDOWN(UDG28*(#REF!+1),2)</f>
        <v>#REF!</v>
      </c>
      <c r="UDI28" s="170" t="e">
        <f>UDF28*UDH28</f>
        <v>#REF!</v>
      </c>
      <c r="UDJ28" s="170" t="s">
        <v>148</v>
      </c>
      <c r="UDK28" s="170">
        <v>12376</v>
      </c>
      <c r="UDL28" s="170" t="s">
        <v>149</v>
      </c>
      <c r="UDM28" s="170" t="s">
        <v>150</v>
      </c>
      <c r="UDN28" s="170">
        <v>5</v>
      </c>
      <c r="UDO28" s="170">
        <v>12.97</v>
      </c>
      <c r="UDP28" s="170" t="e">
        <f>ROUNDDOWN(UDO28*(#REF!+1),2)</f>
        <v>#REF!</v>
      </c>
      <c r="UDQ28" s="170" t="e">
        <f>UDN28*UDP28</f>
        <v>#REF!</v>
      </c>
      <c r="UDR28" s="170" t="s">
        <v>148</v>
      </c>
      <c r="UDS28" s="170">
        <v>12376</v>
      </c>
      <c r="UDT28" s="170" t="s">
        <v>149</v>
      </c>
      <c r="UDU28" s="170" t="s">
        <v>150</v>
      </c>
      <c r="UDV28" s="170">
        <v>5</v>
      </c>
      <c r="UDW28" s="170">
        <v>12.97</v>
      </c>
      <c r="UDX28" s="170" t="e">
        <f>ROUNDDOWN(UDW28*(#REF!+1),2)</f>
        <v>#REF!</v>
      </c>
      <c r="UDY28" s="170" t="e">
        <f>UDV28*UDX28</f>
        <v>#REF!</v>
      </c>
      <c r="UDZ28" s="170" t="s">
        <v>148</v>
      </c>
      <c r="UEA28" s="170">
        <v>12376</v>
      </c>
      <c r="UEB28" s="170" t="s">
        <v>149</v>
      </c>
      <c r="UEC28" s="170" t="s">
        <v>150</v>
      </c>
      <c r="UED28" s="170">
        <v>5</v>
      </c>
      <c r="UEE28" s="170">
        <v>12.97</v>
      </c>
      <c r="UEF28" s="170" t="e">
        <f>ROUNDDOWN(UEE28*(#REF!+1),2)</f>
        <v>#REF!</v>
      </c>
      <c r="UEG28" s="170" t="e">
        <f>UED28*UEF28</f>
        <v>#REF!</v>
      </c>
      <c r="UEH28" s="170" t="s">
        <v>148</v>
      </c>
      <c r="UEI28" s="170">
        <v>12376</v>
      </c>
      <c r="UEJ28" s="170" t="s">
        <v>149</v>
      </c>
      <c r="UEK28" s="170" t="s">
        <v>150</v>
      </c>
      <c r="UEL28" s="170">
        <v>5</v>
      </c>
      <c r="UEM28" s="170">
        <v>12.97</v>
      </c>
      <c r="UEN28" s="170" t="e">
        <f>ROUNDDOWN(UEM28*(#REF!+1),2)</f>
        <v>#REF!</v>
      </c>
      <c r="UEO28" s="170" t="e">
        <f>UEL28*UEN28</f>
        <v>#REF!</v>
      </c>
      <c r="UEP28" s="170" t="s">
        <v>148</v>
      </c>
      <c r="UEQ28" s="170">
        <v>12376</v>
      </c>
      <c r="UER28" s="170" t="s">
        <v>149</v>
      </c>
      <c r="UES28" s="170" t="s">
        <v>150</v>
      </c>
      <c r="UET28" s="170">
        <v>5</v>
      </c>
      <c r="UEU28" s="170">
        <v>12.97</v>
      </c>
      <c r="UEV28" s="170" t="e">
        <f>ROUNDDOWN(UEU28*(#REF!+1),2)</f>
        <v>#REF!</v>
      </c>
      <c r="UEW28" s="170" t="e">
        <f>UET28*UEV28</f>
        <v>#REF!</v>
      </c>
      <c r="UEX28" s="170" t="s">
        <v>148</v>
      </c>
      <c r="UEY28" s="170">
        <v>12376</v>
      </c>
      <c r="UEZ28" s="170" t="s">
        <v>149</v>
      </c>
      <c r="UFA28" s="170" t="s">
        <v>150</v>
      </c>
      <c r="UFB28" s="170">
        <v>5</v>
      </c>
      <c r="UFC28" s="170">
        <v>12.97</v>
      </c>
      <c r="UFD28" s="170" t="e">
        <f>ROUNDDOWN(UFC28*(#REF!+1),2)</f>
        <v>#REF!</v>
      </c>
      <c r="UFE28" s="170" t="e">
        <f>UFB28*UFD28</f>
        <v>#REF!</v>
      </c>
      <c r="UFF28" s="170" t="s">
        <v>148</v>
      </c>
      <c r="UFG28" s="170">
        <v>12376</v>
      </c>
      <c r="UFH28" s="170" t="s">
        <v>149</v>
      </c>
      <c r="UFI28" s="170" t="s">
        <v>150</v>
      </c>
      <c r="UFJ28" s="170">
        <v>5</v>
      </c>
      <c r="UFK28" s="170">
        <v>12.97</v>
      </c>
      <c r="UFL28" s="170" t="e">
        <f>ROUNDDOWN(UFK28*(#REF!+1),2)</f>
        <v>#REF!</v>
      </c>
      <c r="UFM28" s="170" t="e">
        <f>UFJ28*UFL28</f>
        <v>#REF!</v>
      </c>
      <c r="UFN28" s="170" t="s">
        <v>148</v>
      </c>
      <c r="UFO28" s="170">
        <v>12376</v>
      </c>
      <c r="UFP28" s="170" t="s">
        <v>149</v>
      </c>
      <c r="UFQ28" s="170" t="s">
        <v>150</v>
      </c>
      <c r="UFR28" s="170">
        <v>5</v>
      </c>
      <c r="UFS28" s="170">
        <v>12.97</v>
      </c>
      <c r="UFT28" s="170" t="e">
        <f>ROUNDDOWN(UFS28*(#REF!+1),2)</f>
        <v>#REF!</v>
      </c>
      <c r="UFU28" s="170" t="e">
        <f>UFR28*UFT28</f>
        <v>#REF!</v>
      </c>
      <c r="UFV28" s="170" t="s">
        <v>148</v>
      </c>
      <c r="UFW28" s="170">
        <v>12376</v>
      </c>
      <c r="UFX28" s="170" t="s">
        <v>149</v>
      </c>
      <c r="UFY28" s="170" t="s">
        <v>150</v>
      </c>
      <c r="UFZ28" s="170">
        <v>5</v>
      </c>
      <c r="UGA28" s="170">
        <v>12.97</v>
      </c>
      <c r="UGB28" s="170" t="e">
        <f>ROUNDDOWN(UGA28*(#REF!+1),2)</f>
        <v>#REF!</v>
      </c>
      <c r="UGC28" s="170" t="e">
        <f>UFZ28*UGB28</f>
        <v>#REF!</v>
      </c>
      <c r="UGD28" s="170" t="s">
        <v>148</v>
      </c>
      <c r="UGE28" s="170">
        <v>12376</v>
      </c>
      <c r="UGF28" s="170" t="s">
        <v>149</v>
      </c>
      <c r="UGG28" s="170" t="s">
        <v>150</v>
      </c>
      <c r="UGH28" s="170">
        <v>5</v>
      </c>
      <c r="UGI28" s="170">
        <v>12.97</v>
      </c>
      <c r="UGJ28" s="170" t="e">
        <f>ROUNDDOWN(UGI28*(#REF!+1),2)</f>
        <v>#REF!</v>
      </c>
      <c r="UGK28" s="170" t="e">
        <f>UGH28*UGJ28</f>
        <v>#REF!</v>
      </c>
      <c r="UGL28" s="170" t="s">
        <v>148</v>
      </c>
      <c r="UGM28" s="170">
        <v>12376</v>
      </c>
      <c r="UGN28" s="170" t="s">
        <v>149</v>
      </c>
      <c r="UGO28" s="170" t="s">
        <v>150</v>
      </c>
      <c r="UGP28" s="170">
        <v>5</v>
      </c>
      <c r="UGQ28" s="170">
        <v>12.97</v>
      </c>
      <c r="UGR28" s="170" t="e">
        <f>ROUNDDOWN(UGQ28*(#REF!+1),2)</f>
        <v>#REF!</v>
      </c>
      <c r="UGS28" s="170" t="e">
        <f>UGP28*UGR28</f>
        <v>#REF!</v>
      </c>
      <c r="UGT28" s="170" t="s">
        <v>148</v>
      </c>
      <c r="UGU28" s="170">
        <v>12376</v>
      </c>
      <c r="UGV28" s="170" t="s">
        <v>149</v>
      </c>
      <c r="UGW28" s="170" t="s">
        <v>150</v>
      </c>
      <c r="UGX28" s="170">
        <v>5</v>
      </c>
      <c r="UGY28" s="170">
        <v>12.97</v>
      </c>
      <c r="UGZ28" s="170" t="e">
        <f>ROUNDDOWN(UGY28*(#REF!+1),2)</f>
        <v>#REF!</v>
      </c>
      <c r="UHA28" s="170" t="e">
        <f>UGX28*UGZ28</f>
        <v>#REF!</v>
      </c>
      <c r="UHB28" s="170" t="s">
        <v>148</v>
      </c>
      <c r="UHC28" s="170">
        <v>12376</v>
      </c>
      <c r="UHD28" s="170" t="s">
        <v>149</v>
      </c>
      <c r="UHE28" s="170" t="s">
        <v>150</v>
      </c>
      <c r="UHF28" s="170">
        <v>5</v>
      </c>
      <c r="UHG28" s="170">
        <v>12.97</v>
      </c>
      <c r="UHH28" s="170" t="e">
        <f>ROUNDDOWN(UHG28*(#REF!+1),2)</f>
        <v>#REF!</v>
      </c>
      <c r="UHI28" s="170" t="e">
        <f>UHF28*UHH28</f>
        <v>#REF!</v>
      </c>
      <c r="UHJ28" s="170" t="s">
        <v>148</v>
      </c>
      <c r="UHK28" s="170">
        <v>12376</v>
      </c>
      <c r="UHL28" s="170" t="s">
        <v>149</v>
      </c>
      <c r="UHM28" s="170" t="s">
        <v>150</v>
      </c>
      <c r="UHN28" s="170">
        <v>5</v>
      </c>
      <c r="UHO28" s="170">
        <v>12.97</v>
      </c>
      <c r="UHP28" s="170" t="e">
        <f>ROUNDDOWN(UHO28*(#REF!+1),2)</f>
        <v>#REF!</v>
      </c>
      <c r="UHQ28" s="170" t="e">
        <f>UHN28*UHP28</f>
        <v>#REF!</v>
      </c>
      <c r="UHR28" s="170" t="s">
        <v>148</v>
      </c>
      <c r="UHS28" s="170">
        <v>12376</v>
      </c>
      <c r="UHT28" s="170" t="s">
        <v>149</v>
      </c>
      <c r="UHU28" s="170" t="s">
        <v>150</v>
      </c>
      <c r="UHV28" s="170">
        <v>5</v>
      </c>
      <c r="UHW28" s="170">
        <v>12.97</v>
      </c>
      <c r="UHX28" s="170" t="e">
        <f>ROUNDDOWN(UHW28*(#REF!+1),2)</f>
        <v>#REF!</v>
      </c>
      <c r="UHY28" s="170" t="e">
        <f>UHV28*UHX28</f>
        <v>#REF!</v>
      </c>
      <c r="UHZ28" s="170" t="s">
        <v>148</v>
      </c>
      <c r="UIA28" s="170">
        <v>12376</v>
      </c>
      <c r="UIB28" s="170" t="s">
        <v>149</v>
      </c>
      <c r="UIC28" s="170" t="s">
        <v>150</v>
      </c>
      <c r="UID28" s="170">
        <v>5</v>
      </c>
      <c r="UIE28" s="170">
        <v>12.97</v>
      </c>
      <c r="UIF28" s="170" t="e">
        <f>ROUNDDOWN(UIE28*(#REF!+1),2)</f>
        <v>#REF!</v>
      </c>
      <c r="UIG28" s="170" t="e">
        <f>UID28*UIF28</f>
        <v>#REF!</v>
      </c>
      <c r="UIH28" s="170" t="s">
        <v>148</v>
      </c>
      <c r="UII28" s="170">
        <v>12376</v>
      </c>
      <c r="UIJ28" s="170" t="s">
        <v>149</v>
      </c>
      <c r="UIK28" s="170" t="s">
        <v>150</v>
      </c>
      <c r="UIL28" s="170">
        <v>5</v>
      </c>
      <c r="UIM28" s="170">
        <v>12.97</v>
      </c>
      <c r="UIN28" s="170" t="e">
        <f>ROUNDDOWN(UIM28*(#REF!+1),2)</f>
        <v>#REF!</v>
      </c>
      <c r="UIO28" s="170" t="e">
        <f>UIL28*UIN28</f>
        <v>#REF!</v>
      </c>
      <c r="UIP28" s="170" t="s">
        <v>148</v>
      </c>
      <c r="UIQ28" s="170">
        <v>12376</v>
      </c>
      <c r="UIR28" s="170" t="s">
        <v>149</v>
      </c>
      <c r="UIS28" s="170" t="s">
        <v>150</v>
      </c>
      <c r="UIT28" s="170">
        <v>5</v>
      </c>
      <c r="UIU28" s="170">
        <v>12.97</v>
      </c>
      <c r="UIV28" s="170" t="e">
        <f>ROUNDDOWN(UIU28*(#REF!+1),2)</f>
        <v>#REF!</v>
      </c>
      <c r="UIW28" s="170" t="e">
        <f>UIT28*UIV28</f>
        <v>#REF!</v>
      </c>
      <c r="UIX28" s="170" t="s">
        <v>148</v>
      </c>
      <c r="UIY28" s="170">
        <v>12376</v>
      </c>
      <c r="UIZ28" s="170" t="s">
        <v>149</v>
      </c>
      <c r="UJA28" s="170" t="s">
        <v>150</v>
      </c>
      <c r="UJB28" s="170">
        <v>5</v>
      </c>
      <c r="UJC28" s="170">
        <v>12.97</v>
      </c>
      <c r="UJD28" s="170" t="e">
        <f>ROUNDDOWN(UJC28*(#REF!+1),2)</f>
        <v>#REF!</v>
      </c>
      <c r="UJE28" s="170" t="e">
        <f>UJB28*UJD28</f>
        <v>#REF!</v>
      </c>
      <c r="UJF28" s="170" t="s">
        <v>148</v>
      </c>
      <c r="UJG28" s="170">
        <v>12376</v>
      </c>
      <c r="UJH28" s="170" t="s">
        <v>149</v>
      </c>
      <c r="UJI28" s="170" t="s">
        <v>150</v>
      </c>
      <c r="UJJ28" s="170">
        <v>5</v>
      </c>
      <c r="UJK28" s="170">
        <v>12.97</v>
      </c>
      <c r="UJL28" s="170" t="e">
        <f>ROUNDDOWN(UJK28*(#REF!+1),2)</f>
        <v>#REF!</v>
      </c>
      <c r="UJM28" s="170" t="e">
        <f>UJJ28*UJL28</f>
        <v>#REF!</v>
      </c>
      <c r="UJN28" s="170" t="s">
        <v>148</v>
      </c>
      <c r="UJO28" s="170">
        <v>12376</v>
      </c>
      <c r="UJP28" s="170" t="s">
        <v>149</v>
      </c>
      <c r="UJQ28" s="170" t="s">
        <v>150</v>
      </c>
      <c r="UJR28" s="170">
        <v>5</v>
      </c>
      <c r="UJS28" s="170">
        <v>12.97</v>
      </c>
      <c r="UJT28" s="170" t="e">
        <f>ROUNDDOWN(UJS28*(#REF!+1),2)</f>
        <v>#REF!</v>
      </c>
      <c r="UJU28" s="170" t="e">
        <f>UJR28*UJT28</f>
        <v>#REF!</v>
      </c>
      <c r="UJV28" s="170" t="s">
        <v>148</v>
      </c>
      <c r="UJW28" s="170">
        <v>12376</v>
      </c>
      <c r="UJX28" s="170" t="s">
        <v>149</v>
      </c>
      <c r="UJY28" s="170" t="s">
        <v>150</v>
      </c>
      <c r="UJZ28" s="170">
        <v>5</v>
      </c>
      <c r="UKA28" s="170">
        <v>12.97</v>
      </c>
      <c r="UKB28" s="170" t="e">
        <f>ROUNDDOWN(UKA28*(#REF!+1),2)</f>
        <v>#REF!</v>
      </c>
      <c r="UKC28" s="170" t="e">
        <f>UJZ28*UKB28</f>
        <v>#REF!</v>
      </c>
      <c r="UKD28" s="170" t="s">
        <v>148</v>
      </c>
      <c r="UKE28" s="170">
        <v>12376</v>
      </c>
      <c r="UKF28" s="170" t="s">
        <v>149</v>
      </c>
      <c r="UKG28" s="170" t="s">
        <v>150</v>
      </c>
      <c r="UKH28" s="170">
        <v>5</v>
      </c>
      <c r="UKI28" s="170">
        <v>12.97</v>
      </c>
      <c r="UKJ28" s="170" t="e">
        <f>ROUNDDOWN(UKI28*(#REF!+1),2)</f>
        <v>#REF!</v>
      </c>
      <c r="UKK28" s="170" t="e">
        <f>UKH28*UKJ28</f>
        <v>#REF!</v>
      </c>
      <c r="UKL28" s="170" t="s">
        <v>148</v>
      </c>
      <c r="UKM28" s="170">
        <v>12376</v>
      </c>
      <c r="UKN28" s="170" t="s">
        <v>149</v>
      </c>
      <c r="UKO28" s="170" t="s">
        <v>150</v>
      </c>
      <c r="UKP28" s="170">
        <v>5</v>
      </c>
      <c r="UKQ28" s="170">
        <v>12.97</v>
      </c>
      <c r="UKR28" s="170" t="e">
        <f>ROUNDDOWN(UKQ28*(#REF!+1),2)</f>
        <v>#REF!</v>
      </c>
      <c r="UKS28" s="170" t="e">
        <f>UKP28*UKR28</f>
        <v>#REF!</v>
      </c>
      <c r="UKT28" s="170" t="s">
        <v>148</v>
      </c>
      <c r="UKU28" s="170">
        <v>12376</v>
      </c>
      <c r="UKV28" s="170" t="s">
        <v>149</v>
      </c>
      <c r="UKW28" s="170" t="s">
        <v>150</v>
      </c>
      <c r="UKX28" s="170">
        <v>5</v>
      </c>
      <c r="UKY28" s="170">
        <v>12.97</v>
      </c>
      <c r="UKZ28" s="170" t="e">
        <f>ROUNDDOWN(UKY28*(#REF!+1),2)</f>
        <v>#REF!</v>
      </c>
      <c r="ULA28" s="170" t="e">
        <f>UKX28*UKZ28</f>
        <v>#REF!</v>
      </c>
      <c r="ULB28" s="170" t="s">
        <v>148</v>
      </c>
      <c r="ULC28" s="170">
        <v>12376</v>
      </c>
      <c r="ULD28" s="170" t="s">
        <v>149</v>
      </c>
      <c r="ULE28" s="170" t="s">
        <v>150</v>
      </c>
      <c r="ULF28" s="170">
        <v>5</v>
      </c>
      <c r="ULG28" s="170">
        <v>12.97</v>
      </c>
      <c r="ULH28" s="170" t="e">
        <f>ROUNDDOWN(ULG28*(#REF!+1),2)</f>
        <v>#REF!</v>
      </c>
      <c r="ULI28" s="170" t="e">
        <f>ULF28*ULH28</f>
        <v>#REF!</v>
      </c>
      <c r="ULJ28" s="170" t="s">
        <v>148</v>
      </c>
      <c r="ULK28" s="170">
        <v>12376</v>
      </c>
      <c r="ULL28" s="170" t="s">
        <v>149</v>
      </c>
      <c r="ULM28" s="170" t="s">
        <v>150</v>
      </c>
      <c r="ULN28" s="170">
        <v>5</v>
      </c>
      <c r="ULO28" s="170">
        <v>12.97</v>
      </c>
      <c r="ULP28" s="170" t="e">
        <f>ROUNDDOWN(ULO28*(#REF!+1),2)</f>
        <v>#REF!</v>
      </c>
      <c r="ULQ28" s="170" t="e">
        <f>ULN28*ULP28</f>
        <v>#REF!</v>
      </c>
      <c r="ULR28" s="170" t="s">
        <v>148</v>
      </c>
      <c r="ULS28" s="170">
        <v>12376</v>
      </c>
      <c r="ULT28" s="170" t="s">
        <v>149</v>
      </c>
      <c r="ULU28" s="170" t="s">
        <v>150</v>
      </c>
      <c r="ULV28" s="170">
        <v>5</v>
      </c>
      <c r="ULW28" s="170">
        <v>12.97</v>
      </c>
      <c r="ULX28" s="170" t="e">
        <f>ROUNDDOWN(ULW28*(#REF!+1),2)</f>
        <v>#REF!</v>
      </c>
      <c r="ULY28" s="170" t="e">
        <f>ULV28*ULX28</f>
        <v>#REF!</v>
      </c>
      <c r="ULZ28" s="170" t="s">
        <v>148</v>
      </c>
      <c r="UMA28" s="170">
        <v>12376</v>
      </c>
      <c r="UMB28" s="170" t="s">
        <v>149</v>
      </c>
      <c r="UMC28" s="170" t="s">
        <v>150</v>
      </c>
      <c r="UMD28" s="170">
        <v>5</v>
      </c>
      <c r="UME28" s="170">
        <v>12.97</v>
      </c>
      <c r="UMF28" s="170" t="e">
        <f>ROUNDDOWN(UME28*(#REF!+1),2)</f>
        <v>#REF!</v>
      </c>
      <c r="UMG28" s="170" t="e">
        <f>UMD28*UMF28</f>
        <v>#REF!</v>
      </c>
      <c r="UMH28" s="170" t="s">
        <v>148</v>
      </c>
      <c r="UMI28" s="170">
        <v>12376</v>
      </c>
      <c r="UMJ28" s="170" t="s">
        <v>149</v>
      </c>
      <c r="UMK28" s="170" t="s">
        <v>150</v>
      </c>
      <c r="UML28" s="170">
        <v>5</v>
      </c>
      <c r="UMM28" s="170">
        <v>12.97</v>
      </c>
      <c r="UMN28" s="170" t="e">
        <f>ROUNDDOWN(UMM28*(#REF!+1),2)</f>
        <v>#REF!</v>
      </c>
      <c r="UMO28" s="170" t="e">
        <f>UML28*UMN28</f>
        <v>#REF!</v>
      </c>
      <c r="UMP28" s="170" t="s">
        <v>148</v>
      </c>
      <c r="UMQ28" s="170">
        <v>12376</v>
      </c>
      <c r="UMR28" s="170" t="s">
        <v>149</v>
      </c>
      <c r="UMS28" s="170" t="s">
        <v>150</v>
      </c>
      <c r="UMT28" s="170">
        <v>5</v>
      </c>
      <c r="UMU28" s="170">
        <v>12.97</v>
      </c>
      <c r="UMV28" s="170" t="e">
        <f>ROUNDDOWN(UMU28*(#REF!+1),2)</f>
        <v>#REF!</v>
      </c>
      <c r="UMW28" s="170" t="e">
        <f>UMT28*UMV28</f>
        <v>#REF!</v>
      </c>
      <c r="UMX28" s="170" t="s">
        <v>148</v>
      </c>
      <c r="UMY28" s="170">
        <v>12376</v>
      </c>
      <c r="UMZ28" s="170" t="s">
        <v>149</v>
      </c>
      <c r="UNA28" s="170" t="s">
        <v>150</v>
      </c>
      <c r="UNB28" s="170">
        <v>5</v>
      </c>
      <c r="UNC28" s="170">
        <v>12.97</v>
      </c>
      <c r="UND28" s="170" t="e">
        <f>ROUNDDOWN(UNC28*(#REF!+1),2)</f>
        <v>#REF!</v>
      </c>
      <c r="UNE28" s="170" t="e">
        <f>UNB28*UND28</f>
        <v>#REF!</v>
      </c>
      <c r="UNF28" s="170" t="s">
        <v>148</v>
      </c>
      <c r="UNG28" s="170">
        <v>12376</v>
      </c>
      <c r="UNH28" s="170" t="s">
        <v>149</v>
      </c>
      <c r="UNI28" s="170" t="s">
        <v>150</v>
      </c>
      <c r="UNJ28" s="170">
        <v>5</v>
      </c>
      <c r="UNK28" s="170">
        <v>12.97</v>
      </c>
      <c r="UNL28" s="170" t="e">
        <f>ROUNDDOWN(UNK28*(#REF!+1),2)</f>
        <v>#REF!</v>
      </c>
      <c r="UNM28" s="170" t="e">
        <f>UNJ28*UNL28</f>
        <v>#REF!</v>
      </c>
      <c r="UNN28" s="170" t="s">
        <v>148</v>
      </c>
      <c r="UNO28" s="170">
        <v>12376</v>
      </c>
      <c r="UNP28" s="170" t="s">
        <v>149</v>
      </c>
      <c r="UNQ28" s="170" t="s">
        <v>150</v>
      </c>
      <c r="UNR28" s="170">
        <v>5</v>
      </c>
      <c r="UNS28" s="170">
        <v>12.97</v>
      </c>
      <c r="UNT28" s="170" t="e">
        <f>ROUNDDOWN(UNS28*(#REF!+1),2)</f>
        <v>#REF!</v>
      </c>
      <c r="UNU28" s="170" t="e">
        <f>UNR28*UNT28</f>
        <v>#REF!</v>
      </c>
      <c r="UNV28" s="170" t="s">
        <v>148</v>
      </c>
      <c r="UNW28" s="170">
        <v>12376</v>
      </c>
      <c r="UNX28" s="170" t="s">
        <v>149</v>
      </c>
      <c r="UNY28" s="170" t="s">
        <v>150</v>
      </c>
      <c r="UNZ28" s="170">
        <v>5</v>
      </c>
      <c r="UOA28" s="170">
        <v>12.97</v>
      </c>
      <c r="UOB28" s="170" t="e">
        <f>ROUNDDOWN(UOA28*(#REF!+1),2)</f>
        <v>#REF!</v>
      </c>
      <c r="UOC28" s="170" t="e">
        <f>UNZ28*UOB28</f>
        <v>#REF!</v>
      </c>
      <c r="UOD28" s="170" t="s">
        <v>148</v>
      </c>
      <c r="UOE28" s="170">
        <v>12376</v>
      </c>
      <c r="UOF28" s="170" t="s">
        <v>149</v>
      </c>
      <c r="UOG28" s="170" t="s">
        <v>150</v>
      </c>
      <c r="UOH28" s="170">
        <v>5</v>
      </c>
      <c r="UOI28" s="170">
        <v>12.97</v>
      </c>
      <c r="UOJ28" s="170" t="e">
        <f>ROUNDDOWN(UOI28*(#REF!+1),2)</f>
        <v>#REF!</v>
      </c>
      <c r="UOK28" s="170" t="e">
        <f>UOH28*UOJ28</f>
        <v>#REF!</v>
      </c>
      <c r="UOL28" s="170" t="s">
        <v>148</v>
      </c>
      <c r="UOM28" s="170">
        <v>12376</v>
      </c>
      <c r="UON28" s="170" t="s">
        <v>149</v>
      </c>
      <c r="UOO28" s="170" t="s">
        <v>150</v>
      </c>
      <c r="UOP28" s="170">
        <v>5</v>
      </c>
      <c r="UOQ28" s="170">
        <v>12.97</v>
      </c>
      <c r="UOR28" s="170" t="e">
        <f>ROUNDDOWN(UOQ28*(#REF!+1),2)</f>
        <v>#REF!</v>
      </c>
      <c r="UOS28" s="170" t="e">
        <f>UOP28*UOR28</f>
        <v>#REF!</v>
      </c>
      <c r="UOT28" s="170" t="s">
        <v>148</v>
      </c>
      <c r="UOU28" s="170">
        <v>12376</v>
      </c>
      <c r="UOV28" s="170" t="s">
        <v>149</v>
      </c>
      <c r="UOW28" s="170" t="s">
        <v>150</v>
      </c>
      <c r="UOX28" s="170">
        <v>5</v>
      </c>
      <c r="UOY28" s="170">
        <v>12.97</v>
      </c>
      <c r="UOZ28" s="170" t="e">
        <f>ROUNDDOWN(UOY28*(#REF!+1),2)</f>
        <v>#REF!</v>
      </c>
      <c r="UPA28" s="170" t="e">
        <f>UOX28*UOZ28</f>
        <v>#REF!</v>
      </c>
      <c r="UPB28" s="170" t="s">
        <v>148</v>
      </c>
      <c r="UPC28" s="170">
        <v>12376</v>
      </c>
      <c r="UPD28" s="170" t="s">
        <v>149</v>
      </c>
      <c r="UPE28" s="170" t="s">
        <v>150</v>
      </c>
      <c r="UPF28" s="170">
        <v>5</v>
      </c>
      <c r="UPG28" s="170">
        <v>12.97</v>
      </c>
      <c r="UPH28" s="170" t="e">
        <f>ROUNDDOWN(UPG28*(#REF!+1),2)</f>
        <v>#REF!</v>
      </c>
      <c r="UPI28" s="170" t="e">
        <f>UPF28*UPH28</f>
        <v>#REF!</v>
      </c>
      <c r="UPJ28" s="170" t="s">
        <v>148</v>
      </c>
      <c r="UPK28" s="170">
        <v>12376</v>
      </c>
      <c r="UPL28" s="170" t="s">
        <v>149</v>
      </c>
      <c r="UPM28" s="170" t="s">
        <v>150</v>
      </c>
      <c r="UPN28" s="170">
        <v>5</v>
      </c>
      <c r="UPO28" s="170">
        <v>12.97</v>
      </c>
      <c r="UPP28" s="170" t="e">
        <f>ROUNDDOWN(UPO28*(#REF!+1),2)</f>
        <v>#REF!</v>
      </c>
      <c r="UPQ28" s="170" t="e">
        <f>UPN28*UPP28</f>
        <v>#REF!</v>
      </c>
      <c r="UPR28" s="170" t="s">
        <v>148</v>
      </c>
      <c r="UPS28" s="170">
        <v>12376</v>
      </c>
      <c r="UPT28" s="170" t="s">
        <v>149</v>
      </c>
      <c r="UPU28" s="170" t="s">
        <v>150</v>
      </c>
      <c r="UPV28" s="170">
        <v>5</v>
      </c>
      <c r="UPW28" s="170">
        <v>12.97</v>
      </c>
      <c r="UPX28" s="170" t="e">
        <f>ROUNDDOWN(UPW28*(#REF!+1),2)</f>
        <v>#REF!</v>
      </c>
      <c r="UPY28" s="170" t="e">
        <f>UPV28*UPX28</f>
        <v>#REF!</v>
      </c>
      <c r="UPZ28" s="170" t="s">
        <v>148</v>
      </c>
      <c r="UQA28" s="170">
        <v>12376</v>
      </c>
      <c r="UQB28" s="170" t="s">
        <v>149</v>
      </c>
      <c r="UQC28" s="170" t="s">
        <v>150</v>
      </c>
      <c r="UQD28" s="170">
        <v>5</v>
      </c>
      <c r="UQE28" s="170">
        <v>12.97</v>
      </c>
      <c r="UQF28" s="170" t="e">
        <f>ROUNDDOWN(UQE28*(#REF!+1),2)</f>
        <v>#REF!</v>
      </c>
      <c r="UQG28" s="170" t="e">
        <f>UQD28*UQF28</f>
        <v>#REF!</v>
      </c>
      <c r="UQH28" s="170" t="s">
        <v>148</v>
      </c>
      <c r="UQI28" s="170">
        <v>12376</v>
      </c>
      <c r="UQJ28" s="170" t="s">
        <v>149</v>
      </c>
      <c r="UQK28" s="170" t="s">
        <v>150</v>
      </c>
      <c r="UQL28" s="170">
        <v>5</v>
      </c>
      <c r="UQM28" s="170">
        <v>12.97</v>
      </c>
      <c r="UQN28" s="170" t="e">
        <f>ROUNDDOWN(UQM28*(#REF!+1),2)</f>
        <v>#REF!</v>
      </c>
      <c r="UQO28" s="170" t="e">
        <f>UQL28*UQN28</f>
        <v>#REF!</v>
      </c>
      <c r="UQP28" s="170" t="s">
        <v>148</v>
      </c>
      <c r="UQQ28" s="170">
        <v>12376</v>
      </c>
      <c r="UQR28" s="170" t="s">
        <v>149</v>
      </c>
      <c r="UQS28" s="170" t="s">
        <v>150</v>
      </c>
      <c r="UQT28" s="170">
        <v>5</v>
      </c>
      <c r="UQU28" s="170">
        <v>12.97</v>
      </c>
      <c r="UQV28" s="170" t="e">
        <f>ROUNDDOWN(UQU28*(#REF!+1),2)</f>
        <v>#REF!</v>
      </c>
      <c r="UQW28" s="170" t="e">
        <f>UQT28*UQV28</f>
        <v>#REF!</v>
      </c>
      <c r="UQX28" s="170" t="s">
        <v>148</v>
      </c>
      <c r="UQY28" s="170">
        <v>12376</v>
      </c>
      <c r="UQZ28" s="170" t="s">
        <v>149</v>
      </c>
      <c r="URA28" s="170" t="s">
        <v>150</v>
      </c>
      <c r="URB28" s="170">
        <v>5</v>
      </c>
      <c r="URC28" s="170">
        <v>12.97</v>
      </c>
      <c r="URD28" s="170" t="e">
        <f>ROUNDDOWN(URC28*(#REF!+1),2)</f>
        <v>#REF!</v>
      </c>
      <c r="URE28" s="170" t="e">
        <f>URB28*URD28</f>
        <v>#REF!</v>
      </c>
      <c r="URF28" s="170" t="s">
        <v>148</v>
      </c>
      <c r="URG28" s="170">
        <v>12376</v>
      </c>
      <c r="URH28" s="170" t="s">
        <v>149</v>
      </c>
      <c r="URI28" s="170" t="s">
        <v>150</v>
      </c>
      <c r="URJ28" s="170">
        <v>5</v>
      </c>
      <c r="URK28" s="170">
        <v>12.97</v>
      </c>
      <c r="URL28" s="170" t="e">
        <f>ROUNDDOWN(URK28*(#REF!+1),2)</f>
        <v>#REF!</v>
      </c>
      <c r="URM28" s="170" t="e">
        <f>URJ28*URL28</f>
        <v>#REF!</v>
      </c>
      <c r="URN28" s="170" t="s">
        <v>148</v>
      </c>
      <c r="URO28" s="170">
        <v>12376</v>
      </c>
      <c r="URP28" s="170" t="s">
        <v>149</v>
      </c>
      <c r="URQ28" s="170" t="s">
        <v>150</v>
      </c>
      <c r="URR28" s="170">
        <v>5</v>
      </c>
      <c r="URS28" s="170">
        <v>12.97</v>
      </c>
      <c r="URT28" s="170" t="e">
        <f>ROUNDDOWN(URS28*(#REF!+1),2)</f>
        <v>#REF!</v>
      </c>
      <c r="URU28" s="170" t="e">
        <f>URR28*URT28</f>
        <v>#REF!</v>
      </c>
      <c r="URV28" s="170" t="s">
        <v>148</v>
      </c>
      <c r="URW28" s="170">
        <v>12376</v>
      </c>
      <c r="URX28" s="170" t="s">
        <v>149</v>
      </c>
      <c r="URY28" s="170" t="s">
        <v>150</v>
      </c>
      <c r="URZ28" s="170">
        <v>5</v>
      </c>
      <c r="USA28" s="170">
        <v>12.97</v>
      </c>
      <c r="USB28" s="170" t="e">
        <f>ROUNDDOWN(USA28*(#REF!+1),2)</f>
        <v>#REF!</v>
      </c>
      <c r="USC28" s="170" t="e">
        <f>URZ28*USB28</f>
        <v>#REF!</v>
      </c>
      <c r="USD28" s="170" t="s">
        <v>148</v>
      </c>
      <c r="USE28" s="170">
        <v>12376</v>
      </c>
      <c r="USF28" s="170" t="s">
        <v>149</v>
      </c>
      <c r="USG28" s="170" t="s">
        <v>150</v>
      </c>
      <c r="USH28" s="170">
        <v>5</v>
      </c>
      <c r="USI28" s="170">
        <v>12.97</v>
      </c>
      <c r="USJ28" s="170" t="e">
        <f>ROUNDDOWN(USI28*(#REF!+1),2)</f>
        <v>#REF!</v>
      </c>
      <c r="USK28" s="170" t="e">
        <f>USH28*USJ28</f>
        <v>#REF!</v>
      </c>
      <c r="USL28" s="170" t="s">
        <v>148</v>
      </c>
      <c r="USM28" s="170">
        <v>12376</v>
      </c>
      <c r="USN28" s="170" t="s">
        <v>149</v>
      </c>
      <c r="USO28" s="170" t="s">
        <v>150</v>
      </c>
      <c r="USP28" s="170">
        <v>5</v>
      </c>
      <c r="USQ28" s="170">
        <v>12.97</v>
      </c>
      <c r="USR28" s="170" t="e">
        <f>ROUNDDOWN(USQ28*(#REF!+1),2)</f>
        <v>#REF!</v>
      </c>
      <c r="USS28" s="170" t="e">
        <f>USP28*USR28</f>
        <v>#REF!</v>
      </c>
      <c r="UST28" s="170" t="s">
        <v>148</v>
      </c>
      <c r="USU28" s="170">
        <v>12376</v>
      </c>
      <c r="USV28" s="170" t="s">
        <v>149</v>
      </c>
      <c r="USW28" s="170" t="s">
        <v>150</v>
      </c>
      <c r="USX28" s="170">
        <v>5</v>
      </c>
      <c r="USY28" s="170">
        <v>12.97</v>
      </c>
      <c r="USZ28" s="170" t="e">
        <f>ROUNDDOWN(USY28*(#REF!+1),2)</f>
        <v>#REF!</v>
      </c>
      <c r="UTA28" s="170" t="e">
        <f>USX28*USZ28</f>
        <v>#REF!</v>
      </c>
      <c r="UTB28" s="170" t="s">
        <v>148</v>
      </c>
      <c r="UTC28" s="170">
        <v>12376</v>
      </c>
      <c r="UTD28" s="170" t="s">
        <v>149</v>
      </c>
      <c r="UTE28" s="170" t="s">
        <v>150</v>
      </c>
      <c r="UTF28" s="170">
        <v>5</v>
      </c>
      <c r="UTG28" s="170">
        <v>12.97</v>
      </c>
      <c r="UTH28" s="170" t="e">
        <f>ROUNDDOWN(UTG28*(#REF!+1),2)</f>
        <v>#REF!</v>
      </c>
      <c r="UTI28" s="170" t="e">
        <f>UTF28*UTH28</f>
        <v>#REF!</v>
      </c>
      <c r="UTJ28" s="170" t="s">
        <v>148</v>
      </c>
      <c r="UTK28" s="170">
        <v>12376</v>
      </c>
      <c r="UTL28" s="170" t="s">
        <v>149</v>
      </c>
      <c r="UTM28" s="170" t="s">
        <v>150</v>
      </c>
      <c r="UTN28" s="170">
        <v>5</v>
      </c>
      <c r="UTO28" s="170">
        <v>12.97</v>
      </c>
      <c r="UTP28" s="170" t="e">
        <f>ROUNDDOWN(UTO28*(#REF!+1),2)</f>
        <v>#REF!</v>
      </c>
      <c r="UTQ28" s="170" t="e">
        <f>UTN28*UTP28</f>
        <v>#REF!</v>
      </c>
      <c r="UTR28" s="170" t="s">
        <v>148</v>
      </c>
      <c r="UTS28" s="170">
        <v>12376</v>
      </c>
      <c r="UTT28" s="170" t="s">
        <v>149</v>
      </c>
      <c r="UTU28" s="170" t="s">
        <v>150</v>
      </c>
      <c r="UTV28" s="170">
        <v>5</v>
      </c>
      <c r="UTW28" s="170">
        <v>12.97</v>
      </c>
      <c r="UTX28" s="170" t="e">
        <f>ROUNDDOWN(UTW28*(#REF!+1),2)</f>
        <v>#REF!</v>
      </c>
      <c r="UTY28" s="170" t="e">
        <f>UTV28*UTX28</f>
        <v>#REF!</v>
      </c>
      <c r="UTZ28" s="170" t="s">
        <v>148</v>
      </c>
      <c r="UUA28" s="170">
        <v>12376</v>
      </c>
      <c r="UUB28" s="170" t="s">
        <v>149</v>
      </c>
      <c r="UUC28" s="170" t="s">
        <v>150</v>
      </c>
      <c r="UUD28" s="170">
        <v>5</v>
      </c>
      <c r="UUE28" s="170">
        <v>12.97</v>
      </c>
      <c r="UUF28" s="170" t="e">
        <f>ROUNDDOWN(UUE28*(#REF!+1),2)</f>
        <v>#REF!</v>
      </c>
      <c r="UUG28" s="170" t="e">
        <f>UUD28*UUF28</f>
        <v>#REF!</v>
      </c>
      <c r="UUH28" s="170" t="s">
        <v>148</v>
      </c>
      <c r="UUI28" s="170">
        <v>12376</v>
      </c>
      <c r="UUJ28" s="170" t="s">
        <v>149</v>
      </c>
      <c r="UUK28" s="170" t="s">
        <v>150</v>
      </c>
      <c r="UUL28" s="170">
        <v>5</v>
      </c>
      <c r="UUM28" s="170">
        <v>12.97</v>
      </c>
      <c r="UUN28" s="170" t="e">
        <f>ROUNDDOWN(UUM28*(#REF!+1),2)</f>
        <v>#REF!</v>
      </c>
      <c r="UUO28" s="170" t="e">
        <f>UUL28*UUN28</f>
        <v>#REF!</v>
      </c>
      <c r="UUP28" s="170" t="s">
        <v>148</v>
      </c>
      <c r="UUQ28" s="170">
        <v>12376</v>
      </c>
      <c r="UUR28" s="170" t="s">
        <v>149</v>
      </c>
      <c r="UUS28" s="170" t="s">
        <v>150</v>
      </c>
      <c r="UUT28" s="170">
        <v>5</v>
      </c>
      <c r="UUU28" s="170">
        <v>12.97</v>
      </c>
      <c r="UUV28" s="170" t="e">
        <f>ROUNDDOWN(UUU28*(#REF!+1),2)</f>
        <v>#REF!</v>
      </c>
      <c r="UUW28" s="170" t="e">
        <f>UUT28*UUV28</f>
        <v>#REF!</v>
      </c>
      <c r="UUX28" s="170" t="s">
        <v>148</v>
      </c>
      <c r="UUY28" s="170">
        <v>12376</v>
      </c>
      <c r="UUZ28" s="170" t="s">
        <v>149</v>
      </c>
      <c r="UVA28" s="170" t="s">
        <v>150</v>
      </c>
      <c r="UVB28" s="170">
        <v>5</v>
      </c>
      <c r="UVC28" s="170">
        <v>12.97</v>
      </c>
      <c r="UVD28" s="170" t="e">
        <f>ROUNDDOWN(UVC28*(#REF!+1),2)</f>
        <v>#REF!</v>
      </c>
      <c r="UVE28" s="170" t="e">
        <f>UVB28*UVD28</f>
        <v>#REF!</v>
      </c>
      <c r="UVF28" s="170" t="s">
        <v>148</v>
      </c>
      <c r="UVG28" s="170">
        <v>12376</v>
      </c>
      <c r="UVH28" s="170" t="s">
        <v>149</v>
      </c>
      <c r="UVI28" s="170" t="s">
        <v>150</v>
      </c>
      <c r="UVJ28" s="170">
        <v>5</v>
      </c>
      <c r="UVK28" s="170">
        <v>12.97</v>
      </c>
      <c r="UVL28" s="170" t="e">
        <f>ROUNDDOWN(UVK28*(#REF!+1),2)</f>
        <v>#REF!</v>
      </c>
      <c r="UVM28" s="170" t="e">
        <f>UVJ28*UVL28</f>
        <v>#REF!</v>
      </c>
      <c r="UVN28" s="170" t="s">
        <v>148</v>
      </c>
      <c r="UVO28" s="170">
        <v>12376</v>
      </c>
      <c r="UVP28" s="170" t="s">
        <v>149</v>
      </c>
      <c r="UVQ28" s="170" t="s">
        <v>150</v>
      </c>
      <c r="UVR28" s="170">
        <v>5</v>
      </c>
      <c r="UVS28" s="170">
        <v>12.97</v>
      </c>
      <c r="UVT28" s="170" t="e">
        <f>ROUNDDOWN(UVS28*(#REF!+1),2)</f>
        <v>#REF!</v>
      </c>
      <c r="UVU28" s="170" t="e">
        <f>UVR28*UVT28</f>
        <v>#REF!</v>
      </c>
      <c r="UVV28" s="170" t="s">
        <v>148</v>
      </c>
      <c r="UVW28" s="170">
        <v>12376</v>
      </c>
      <c r="UVX28" s="170" t="s">
        <v>149</v>
      </c>
      <c r="UVY28" s="170" t="s">
        <v>150</v>
      </c>
      <c r="UVZ28" s="170">
        <v>5</v>
      </c>
      <c r="UWA28" s="170">
        <v>12.97</v>
      </c>
      <c r="UWB28" s="170" t="e">
        <f>ROUNDDOWN(UWA28*(#REF!+1),2)</f>
        <v>#REF!</v>
      </c>
      <c r="UWC28" s="170" t="e">
        <f>UVZ28*UWB28</f>
        <v>#REF!</v>
      </c>
      <c r="UWD28" s="170" t="s">
        <v>148</v>
      </c>
      <c r="UWE28" s="170">
        <v>12376</v>
      </c>
      <c r="UWF28" s="170" t="s">
        <v>149</v>
      </c>
      <c r="UWG28" s="170" t="s">
        <v>150</v>
      </c>
      <c r="UWH28" s="170">
        <v>5</v>
      </c>
      <c r="UWI28" s="170">
        <v>12.97</v>
      </c>
      <c r="UWJ28" s="170" t="e">
        <f>ROUNDDOWN(UWI28*(#REF!+1),2)</f>
        <v>#REF!</v>
      </c>
      <c r="UWK28" s="170" t="e">
        <f>UWH28*UWJ28</f>
        <v>#REF!</v>
      </c>
      <c r="UWL28" s="170" t="s">
        <v>148</v>
      </c>
      <c r="UWM28" s="170">
        <v>12376</v>
      </c>
      <c r="UWN28" s="170" t="s">
        <v>149</v>
      </c>
      <c r="UWO28" s="170" t="s">
        <v>150</v>
      </c>
      <c r="UWP28" s="170">
        <v>5</v>
      </c>
      <c r="UWQ28" s="170">
        <v>12.97</v>
      </c>
      <c r="UWR28" s="170" t="e">
        <f>ROUNDDOWN(UWQ28*(#REF!+1),2)</f>
        <v>#REF!</v>
      </c>
      <c r="UWS28" s="170" t="e">
        <f>UWP28*UWR28</f>
        <v>#REF!</v>
      </c>
      <c r="UWT28" s="170" t="s">
        <v>148</v>
      </c>
      <c r="UWU28" s="170">
        <v>12376</v>
      </c>
      <c r="UWV28" s="170" t="s">
        <v>149</v>
      </c>
      <c r="UWW28" s="170" t="s">
        <v>150</v>
      </c>
      <c r="UWX28" s="170">
        <v>5</v>
      </c>
      <c r="UWY28" s="170">
        <v>12.97</v>
      </c>
      <c r="UWZ28" s="170" t="e">
        <f>ROUNDDOWN(UWY28*(#REF!+1),2)</f>
        <v>#REF!</v>
      </c>
      <c r="UXA28" s="170" t="e">
        <f>UWX28*UWZ28</f>
        <v>#REF!</v>
      </c>
      <c r="UXB28" s="170" t="s">
        <v>148</v>
      </c>
      <c r="UXC28" s="170">
        <v>12376</v>
      </c>
      <c r="UXD28" s="170" t="s">
        <v>149</v>
      </c>
      <c r="UXE28" s="170" t="s">
        <v>150</v>
      </c>
      <c r="UXF28" s="170">
        <v>5</v>
      </c>
      <c r="UXG28" s="170">
        <v>12.97</v>
      </c>
      <c r="UXH28" s="170" t="e">
        <f>ROUNDDOWN(UXG28*(#REF!+1),2)</f>
        <v>#REF!</v>
      </c>
      <c r="UXI28" s="170" t="e">
        <f>UXF28*UXH28</f>
        <v>#REF!</v>
      </c>
      <c r="UXJ28" s="170" t="s">
        <v>148</v>
      </c>
      <c r="UXK28" s="170">
        <v>12376</v>
      </c>
      <c r="UXL28" s="170" t="s">
        <v>149</v>
      </c>
      <c r="UXM28" s="170" t="s">
        <v>150</v>
      </c>
      <c r="UXN28" s="170">
        <v>5</v>
      </c>
      <c r="UXO28" s="170">
        <v>12.97</v>
      </c>
      <c r="UXP28" s="170" t="e">
        <f>ROUNDDOWN(UXO28*(#REF!+1),2)</f>
        <v>#REF!</v>
      </c>
      <c r="UXQ28" s="170" t="e">
        <f>UXN28*UXP28</f>
        <v>#REF!</v>
      </c>
      <c r="UXR28" s="170" t="s">
        <v>148</v>
      </c>
      <c r="UXS28" s="170">
        <v>12376</v>
      </c>
      <c r="UXT28" s="170" t="s">
        <v>149</v>
      </c>
      <c r="UXU28" s="170" t="s">
        <v>150</v>
      </c>
      <c r="UXV28" s="170">
        <v>5</v>
      </c>
      <c r="UXW28" s="170">
        <v>12.97</v>
      </c>
      <c r="UXX28" s="170" t="e">
        <f>ROUNDDOWN(UXW28*(#REF!+1),2)</f>
        <v>#REF!</v>
      </c>
      <c r="UXY28" s="170" t="e">
        <f>UXV28*UXX28</f>
        <v>#REF!</v>
      </c>
      <c r="UXZ28" s="170" t="s">
        <v>148</v>
      </c>
      <c r="UYA28" s="170">
        <v>12376</v>
      </c>
      <c r="UYB28" s="170" t="s">
        <v>149</v>
      </c>
      <c r="UYC28" s="170" t="s">
        <v>150</v>
      </c>
      <c r="UYD28" s="170">
        <v>5</v>
      </c>
      <c r="UYE28" s="170">
        <v>12.97</v>
      </c>
      <c r="UYF28" s="170" t="e">
        <f>ROUNDDOWN(UYE28*(#REF!+1),2)</f>
        <v>#REF!</v>
      </c>
      <c r="UYG28" s="170" t="e">
        <f>UYD28*UYF28</f>
        <v>#REF!</v>
      </c>
      <c r="UYH28" s="170" t="s">
        <v>148</v>
      </c>
      <c r="UYI28" s="170">
        <v>12376</v>
      </c>
      <c r="UYJ28" s="170" t="s">
        <v>149</v>
      </c>
      <c r="UYK28" s="170" t="s">
        <v>150</v>
      </c>
      <c r="UYL28" s="170">
        <v>5</v>
      </c>
      <c r="UYM28" s="170">
        <v>12.97</v>
      </c>
      <c r="UYN28" s="170" t="e">
        <f>ROUNDDOWN(UYM28*(#REF!+1),2)</f>
        <v>#REF!</v>
      </c>
      <c r="UYO28" s="170" t="e">
        <f>UYL28*UYN28</f>
        <v>#REF!</v>
      </c>
      <c r="UYP28" s="170" t="s">
        <v>148</v>
      </c>
      <c r="UYQ28" s="170">
        <v>12376</v>
      </c>
      <c r="UYR28" s="170" t="s">
        <v>149</v>
      </c>
      <c r="UYS28" s="170" t="s">
        <v>150</v>
      </c>
      <c r="UYT28" s="170">
        <v>5</v>
      </c>
      <c r="UYU28" s="170">
        <v>12.97</v>
      </c>
      <c r="UYV28" s="170" t="e">
        <f>ROUNDDOWN(UYU28*(#REF!+1),2)</f>
        <v>#REF!</v>
      </c>
      <c r="UYW28" s="170" t="e">
        <f>UYT28*UYV28</f>
        <v>#REF!</v>
      </c>
      <c r="UYX28" s="170" t="s">
        <v>148</v>
      </c>
      <c r="UYY28" s="170">
        <v>12376</v>
      </c>
      <c r="UYZ28" s="170" t="s">
        <v>149</v>
      </c>
      <c r="UZA28" s="170" t="s">
        <v>150</v>
      </c>
      <c r="UZB28" s="170">
        <v>5</v>
      </c>
      <c r="UZC28" s="170">
        <v>12.97</v>
      </c>
      <c r="UZD28" s="170" t="e">
        <f>ROUNDDOWN(UZC28*(#REF!+1),2)</f>
        <v>#REF!</v>
      </c>
      <c r="UZE28" s="170" t="e">
        <f>UZB28*UZD28</f>
        <v>#REF!</v>
      </c>
      <c r="UZF28" s="170" t="s">
        <v>148</v>
      </c>
      <c r="UZG28" s="170">
        <v>12376</v>
      </c>
      <c r="UZH28" s="170" t="s">
        <v>149</v>
      </c>
      <c r="UZI28" s="170" t="s">
        <v>150</v>
      </c>
      <c r="UZJ28" s="170">
        <v>5</v>
      </c>
      <c r="UZK28" s="170">
        <v>12.97</v>
      </c>
      <c r="UZL28" s="170" t="e">
        <f>ROUNDDOWN(UZK28*(#REF!+1),2)</f>
        <v>#REF!</v>
      </c>
      <c r="UZM28" s="170" t="e">
        <f>UZJ28*UZL28</f>
        <v>#REF!</v>
      </c>
      <c r="UZN28" s="170" t="s">
        <v>148</v>
      </c>
      <c r="UZO28" s="170">
        <v>12376</v>
      </c>
      <c r="UZP28" s="170" t="s">
        <v>149</v>
      </c>
      <c r="UZQ28" s="170" t="s">
        <v>150</v>
      </c>
      <c r="UZR28" s="170">
        <v>5</v>
      </c>
      <c r="UZS28" s="170">
        <v>12.97</v>
      </c>
      <c r="UZT28" s="170" t="e">
        <f>ROUNDDOWN(UZS28*(#REF!+1),2)</f>
        <v>#REF!</v>
      </c>
      <c r="UZU28" s="170" t="e">
        <f>UZR28*UZT28</f>
        <v>#REF!</v>
      </c>
      <c r="UZV28" s="170" t="s">
        <v>148</v>
      </c>
      <c r="UZW28" s="170">
        <v>12376</v>
      </c>
      <c r="UZX28" s="170" t="s">
        <v>149</v>
      </c>
      <c r="UZY28" s="170" t="s">
        <v>150</v>
      </c>
      <c r="UZZ28" s="170">
        <v>5</v>
      </c>
      <c r="VAA28" s="170">
        <v>12.97</v>
      </c>
      <c r="VAB28" s="170" t="e">
        <f>ROUNDDOWN(VAA28*(#REF!+1),2)</f>
        <v>#REF!</v>
      </c>
      <c r="VAC28" s="170" t="e">
        <f>UZZ28*VAB28</f>
        <v>#REF!</v>
      </c>
      <c r="VAD28" s="170" t="s">
        <v>148</v>
      </c>
      <c r="VAE28" s="170">
        <v>12376</v>
      </c>
      <c r="VAF28" s="170" t="s">
        <v>149</v>
      </c>
      <c r="VAG28" s="170" t="s">
        <v>150</v>
      </c>
      <c r="VAH28" s="170">
        <v>5</v>
      </c>
      <c r="VAI28" s="170">
        <v>12.97</v>
      </c>
      <c r="VAJ28" s="170" t="e">
        <f>ROUNDDOWN(VAI28*(#REF!+1),2)</f>
        <v>#REF!</v>
      </c>
      <c r="VAK28" s="170" t="e">
        <f>VAH28*VAJ28</f>
        <v>#REF!</v>
      </c>
      <c r="VAL28" s="170" t="s">
        <v>148</v>
      </c>
      <c r="VAM28" s="170">
        <v>12376</v>
      </c>
      <c r="VAN28" s="170" t="s">
        <v>149</v>
      </c>
      <c r="VAO28" s="170" t="s">
        <v>150</v>
      </c>
      <c r="VAP28" s="170">
        <v>5</v>
      </c>
      <c r="VAQ28" s="170">
        <v>12.97</v>
      </c>
      <c r="VAR28" s="170" t="e">
        <f>ROUNDDOWN(VAQ28*(#REF!+1),2)</f>
        <v>#REF!</v>
      </c>
      <c r="VAS28" s="170" t="e">
        <f>VAP28*VAR28</f>
        <v>#REF!</v>
      </c>
      <c r="VAT28" s="170" t="s">
        <v>148</v>
      </c>
      <c r="VAU28" s="170">
        <v>12376</v>
      </c>
      <c r="VAV28" s="170" t="s">
        <v>149</v>
      </c>
      <c r="VAW28" s="170" t="s">
        <v>150</v>
      </c>
      <c r="VAX28" s="170">
        <v>5</v>
      </c>
      <c r="VAY28" s="170">
        <v>12.97</v>
      </c>
      <c r="VAZ28" s="170" t="e">
        <f>ROUNDDOWN(VAY28*(#REF!+1),2)</f>
        <v>#REF!</v>
      </c>
      <c r="VBA28" s="170" t="e">
        <f>VAX28*VAZ28</f>
        <v>#REF!</v>
      </c>
      <c r="VBB28" s="170" t="s">
        <v>148</v>
      </c>
      <c r="VBC28" s="170">
        <v>12376</v>
      </c>
      <c r="VBD28" s="170" t="s">
        <v>149</v>
      </c>
      <c r="VBE28" s="170" t="s">
        <v>150</v>
      </c>
      <c r="VBF28" s="170">
        <v>5</v>
      </c>
      <c r="VBG28" s="170">
        <v>12.97</v>
      </c>
      <c r="VBH28" s="170" t="e">
        <f>ROUNDDOWN(VBG28*(#REF!+1),2)</f>
        <v>#REF!</v>
      </c>
      <c r="VBI28" s="170" t="e">
        <f>VBF28*VBH28</f>
        <v>#REF!</v>
      </c>
      <c r="VBJ28" s="170" t="s">
        <v>148</v>
      </c>
      <c r="VBK28" s="170">
        <v>12376</v>
      </c>
      <c r="VBL28" s="170" t="s">
        <v>149</v>
      </c>
      <c r="VBM28" s="170" t="s">
        <v>150</v>
      </c>
      <c r="VBN28" s="170">
        <v>5</v>
      </c>
      <c r="VBO28" s="170">
        <v>12.97</v>
      </c>
      <c r="VBP28" s="170" t="e">
        <f>ROUNDDOWN(VBO28*(#REF!+1),2)</f>
        <v>#REF!</v>
      </c>
      <c r="VBQ28" s="170" t="e">
        <f>VBN28*VBP28</f>
        <v>#REF!</v>
      </c>
      <c r="VBR28" s="170" t="s">
        <v>148</v>
      </c>
      <c r="VBS28" s="170">
        <v>12376</v>
      </c>
      <c r="VBT28" s="170" t="s">
        <v>149</v>
      </c>
      <c r="VBU28" s="170" t="s">
        <v>150</v>
      </c>
      <c r="VBV28" s="170">
        <v>5</v>
      </c>
      <c r="VBW28" s="170">
        <v>12.97</v>
      </c>
      <c r="VBX28" s="170" t="e">
        <f>ROUNDDOWN(VBW28*(#REF!+1),2)</f>
        <v>#REF!</v>
      </c>
      <c r="VBY28" s="170" t="e">
        <f>VBV28*VBX28</f>
        <v>#REF!</v>
      </c>
      <c r="VBZ28" s="170" t="s">
        <v>148</v>
      </c>
      <c r="VCA28" s="170">
        <v>12376</v>
      </c>
      <c r="VCB28" s="170" t="s">
        <v>149</v>
      </c>
      <c r="VCC28" s="170" t="s">
        <v>150</v>
      </c>
      <c r="VCD28" s="170">
        <v>5</v>
      </c>
      <c r="VCE28" s="170">
        <v>12.97</v>
      </c>
      <c r="VCF28" s="170" t="e">
        <f>ROUNDDOWN(VCE28*(#REF!+1),2)</f>
        <v>#REF!</v>
      </c>
      <c r="VCG28" s="170" t="e">
        <f>VCD28*VCF28</f>
        <v>#REF!</v>
      </c>
      <c r="VCH28" s="170" t="s">
        <v>148</v>
      </c>
      <c r="VCI28" s="170">
        <v>12376</v>
      </c>
      <c r="VCJ28" s="170" t="s">
        <v>149</v>
      </c>
      <c r="VCK28" s="170" t="s">
        <v>150</v>
      </c>
      <c r="VCL28" s="170">
        <v>5</v>
      </c>
      <c r="VCM28" s="170">
        <v>12.97</v>
      </c>
      <c r="VCN28" s="170" t="e">
        <f>ROUNDDOWN(VCM28*(#REF!+1),2)</f>
        <v>#REF!</v>
      </c>
      <c r="VCO28" s="170" t="e">
        <f>VCL28*VCN28</f>
        <v>#REF!</v>
      </c>
      <c r="VCP28" s="170" t="s">
        <v>148</v>
      </c>
      <c r="VCQ28" s="170">
        <v>12376</v>
      </c>
      <c r="VCR28" s="170" t="s">
        <v>149</v>
      </c>
      <c r="VCS28" s="170" t="s">
        <v>150</v>
      </c>
      <c r="VCT28" s="170">
        <v>5</v>
      </c>
      <c r="VCU28" s="170">
        <v>12.97</v>
      </c>
      <c r="VCV28" s="170" t="e">
        <f>ROUNDDOWN(VCU28*(#REF!+1),2)</f>
        <v>#REF!</v>
      </c>
      <c r="VCW28" s="170" t="e">
        <f>VCT28*VCV28</f>
        <v>#REF!</v>
      </c>
      <c r="VCX28" s="170" t="s">
        <v>148</v>
      </c>
      <c r="VCY28" s="170">
        <v>12376</v>
      </c>
      <c r="VCZ28" s="170" t="s">
        <v>149</v>
      </c>
      <c r="VDA28" s="170" t="s">
        <v>150</v>
      </c>
      <c r="VDB28" s="170">
        <v>5</v>
      </c>
      <c r="VDC28" s="170">
        <v>12.97</v>
      </c>
      <c r="VDD28" s="170" t="e">
        <f>ROUNDDOWN(VDC28*(#REF!+1),2)</f>
        <v>#REF!</v>
      </c>
      <c r="VDE28" s="170" t="e">
        <f>VDB28*VDD28</f>
        <v>#REF!</v>
      </c>
      <c r="VDF28" s="170" t="s">
        <v>148</v>
      </c>
      <c r="VDG28" s="170">
        <v>12376</v>
      </c>
      <c r="VDH28" s="170" t="s">
        <v>149</v>
      </c>
      <c r="VDI28" s="170" t="s">
        <v>150</v>
      </c>
      <c r="VDJ28" s="170">
        <v>5</v>
      </c>
      <c r="VDK28" s="170">
        <v>12.97</v>
      </c>
      <c r="VDL28" s="170" t="e">
        <f>ROUNDDOWN(VDK28*(#REF!+1),2)</f>
        <v>#REF!</v>
      </c>
      <c r="VDM28" s="170" t="e">
        <f>VDJ28*VDL28</f>
        <v>#REF!</v>
      </c>
      <c r="VDN28" s="170" t="s">
        <v>148</v>
      </c>
      <c r="VDO28" s="170">
        <v>12376</v>
      </c>
      <c r="VDP28" s="170" t="s">
        <v>149</v>
      </c>
      <c r="VDQ28" s="170" t="s">
        <v>150</v>
      </c>
      <c r="VDR28" s="170">
        <v>5</v>
      </c>
      <c r="VDS28" s="170">
        <v>12.97</v>
      </c>
      <c r="VDT28" s="170" t="e">
        <f>ROUNDDOWN(VDS28*(#REF!+1),2)</f>
        <v>#REF!</v>
      </c>
      <c r="VDU28" s="170" t="e">
        <f>VDR28*VDT28</f>
        <v>#REF!</v>
      </c>
      <c r="VDV28" s="170" t="s">
        <v>148</v>
      </c>
      <c r="VDW28" s="170">
        <v>12376</v>
      </c>
      <c r="VDX28" s="170" t="s">
        <v>149</v>
      </c>
      <c r="VDY28" s="170" t="s">
        <v>150</v>
      </c>
      <c r="VDZ28" s="170">
        <v>5</v>
      </c>
      <c r="VEA28" s="170">
        <v>12.97</v>
      </c>
      <c r="VEB28" s="170" t="e">
        <f>ROUNDDOWN(VEA28*(#REF!+1),2)</f>
        <v>#REF!</v>
      </c>
      <c r="VEC28" s="170" t="e">
        <f>VDZ28*VEB28</f>
        <v>#REF!</v>
      </c>
      <c r="VED28" s="170" t="s">
        <v>148</v>
      </c>
      <c r="VEE28" s="170">
        <v>12376</v>
      </c>
      <c r="VEF28" s="170" t="s">
        <v>149</v>
      </c>
      <c r="VEG28" s="170" t="s">
        <v>150</v>
      </c>
      <c r="VEH28" s="170">
        <v>5</v>
      </c>
      <c r="VEI28" s="170">
        <v>12.97</v>
      </c>
      <c r="VEJ28" s="170" t="e">
        <f>ROUNDDOWN(VEI28*(#REF!+1),2)</f>
        <v>#REF!</v>
      </c>
      <c r="VEK28" s="170" t="e">
        <f>VEH28*VEJ28</f>
        <v>#REF!</v>
      </c>
      <c r="VEL28" s="170" t="s">
        <v>148</v>
      </c>
      <c r="VEM28" s="170">
        <v>12376</v>
      </c>
      <c r="VEN28" s="170" t="s">
        <v>149</v>
      </c>
      <c r="VEO28" s="170" t="s">
        <v>150</v>
      </c>
      <c r="VEP28" s="170">
        <v>5</v>
      </c>
      <c r="VEQ28" s="170">
        <v>12.97</v>
      </c>
      <c r="VER28" s="170" t="e">
        <f>ROUNDDOWN(VEQ28*(#REF!+1),2)</f>
        <v>#REF!</v>
      </c>
      <c r="VES28" s="170" t="e">
        <f>VEP28*VER28</f>
        <v>#REF!</v>
      </c>
      <c r="VET28" s="170" t="s">
        <v>148</v>
      </c>
      <c r="VEU28" s="170">
        <v>12376</v>
      </c>
      <c r="VEV28" s="170" t="s">
        <v>149</v>
      </c>
      <c r="VEW28" s="170" t="s">
        <v>150</v>
      </c>
      <c r="VEX28" s="170">
        <v>5</v>
      </c>
      <c r="VEY28" s="170">
        <v>12.97</v>
      </c>
      <c r="VEZ28" s="170" t="e">
        <f>ROUNDDOWN(VEY28*(#REF!+1),2)</f>
        <v>#REF!</v>
      </c>
      <c r="VFA28" s="170" t="e">
        <f>VEX28*VEZ28</f>
        <v>#REF!</v>
      </c>
      <c r="VFB28" s="170" t="s">
        <v>148</v>
      </c>
      <c r="VFC28" s="170">
        <v>12376</v>
      </c>
      <c r="VFD28" s="170" t="s">
        <v>149</v>
      </c>
      <c r="VFE28" s="170" t="s">
        <v>150</v>
      </c>
      <c r="VFF28" s="170">
        <v>5</v>
      </c>
      <c r="VFG28" s="170">
        <v>12.97</v>
      </c>
      <c r="VFH28" s="170" t="e">
        <f>ROUNDDOWN(VFG28*(#REF!+1),2)</f>
        <v>#REF!</v>
      </c>
      <c r="VFI28" s="170" t="e">
        <f>VFF28*VFH28</f>
        <v>#REF!</v>
      </c>
      <c r="VFJ28" s="170" t="s">
        <v>148</v>
      </c>
      <c r="VFK28" s="170">
        <v>12376</v>
      </c>
      <c r="VFL28" s="170" t="s">
        <v>149</v>
      </c>
      <c r="VFM28" s="170" t="s">
        <v>150</v>
      </c>
      <c r="VFN28" s="170">
        <v>5</v>
      </c>
      <c r="VFO28" s="170">
        <v>12.97</v>
      </c>
      <c r="VFP28" s="170" t="e">
        <f>ROUNDDOWN(VFO28*(#REF!+1),2)</f>
        <v>#REF!</v>
      </c>
      <c r="VFQ28" s="170" t="e">
        <f>VFN28*VFP28</f>
        <v>#REF!</v>
      </c>
      <c r="VFR28" s="170" t="s">
        <v>148</v>
      </c>
      <c r="VFS28" s="170">
        <v>12376</v>
      </c>
      <c r="VFT28" s="170" t="s">
        <v>149</v>
      </c>
      <c r="VFU28" s="170" t="s">
        <v>150</v>
      </c>
      <c r="VFV28" s="170">
        <v>5</v>
      </c>
      <c r="VFW28" s="170">
        <v>12.97</v>
      </c>
      <c r="VFX28" s="170" t="e">
        <f>ROUNDDOWN(VFW28*(#REF!+1),2)</f>
        <v>#REF!</v>
      </c>
      <c r="VFY28" s="170" t="e">
        <f>VFV28*VFX28</f>
        <v>#REF!</v>
      </c>
      <c r="VFZ28" s="170" t="s">
        <v>148</v>
      </c>
      <c r="VGA28" s="170">
        <v>12376</v>
      </c>
      <c r="VGB28" s="170" t="s">
        <v>149</v>
      </c>
      <c r="VGC28" s="170" t="s">
        <v>150</v>
      </c>
      <c r="VGD28" s="170">
        <v>5</v>
      </c>
      <c r="VGE28" s="170">
        <v>12.97</v>
      </c>
      <c r="VGF28" s="170" t="e">
        <f>ROUNDDOWN(VGE28*(#REF!+1),2)</f>
        <v>#REF!</v>
      </c>
      <c r="VGG28" s="170" t="e">
        <f>VGD28*VGF28</f>
        <v>#REF!</v>
      </c>
      <c r="VGH28" s="170" t="s">
        <v>148</v>
      </c>
      <c r="VGI28" s="170">
        <v>12376</v>
      </c>
      <c r="VGJ28" s="170" t="s">
        <v>149</v>
      </c>
      <c r="VGK28" s="170" t="s">
        <v>150</v>
      </c>
      <c r="VGL28" s="170">
        <v>5</v>
      </c>
      <c r="VGM28" s="170">
        <v>12.97</v>
      </c>
      <c r="VGN28" s="170" t="e">
        <f>ROUNDDOWN(VGM28*(#REF!+1),2)</f>
        <v>#REF!</v>
      </c>
      <c r="VGO28" s="170" t="e">
        <f>VGL28*VGN28</f>
        <v>#REF!</v>
      </c>
      <c r="VGP28" s="170" t="s">
        <v>148</v>
      </c>
      <c r="VGQ28" s="170">
        <v>12376</v>
      </c>
      <c r="VGR28" s="170" t="s">
        <v>149</v>
      </c>
      <c r="VGS28" s="170" t="s">
        <v>150</v>
      </c>
      <c r="VGT28" s="170">
        <v>5</v>
      </c>
      <c r="VGU28" s="170">
        <v>12.97</v>
      </c>
      <c r="VGV28" s="170" t="e">
        <f>ROUNDDOWN(VGU28*(#REF!+1),2)</f>
        <v>#REF!</v>
      </c>
      <c r="VGW28" s="170" t="e">
        <f>VGT28*VGV28</f>
        <v>#REF!</v>
      </c>
      <c r="VGX28" s="170" t="s">
        <v>148</v>
      </c>
      <c r="VGY28" s="170">
        <v>12376</v>
      </c>
      <c r="VGZ28" s="170" t="s">
        <v>149</v>
      </c>
      <c r="VHA28" s="170" t="s">
        <v>150</v>
      </c>
      <c r="VHB28" s="170">
        <v>5</v>
      </c>
      <c r="VHC28" s="170">
        <v>12.97</v>
      </c>
      <c r="VHD28" s="170" t="e">
        <f>ROUNDDOWN(VHC28*(#REF!+1),2)</f>
        <v>#REF!</v>
      </c>
      <c r="VHE28" s="170" t="e">
        <f>VHB28*VHD28</f>
        <v>#REF!</v>
      </c>
      <c r="VHF28" s="170" t="s">
        <v>148</v>
      </c>
      <c r="VHG28" s="170">
        <v>12376</v>
      </c>
      <c r="VHH28" s="170" t="s">
        <v>149</v>
      </c>
      <c r="VHI28" s="170" t="s">
        <v>150</v>
      </c>
      <c r="VHJ28" s="170">
        <v>5</v>
      </c>
      <c r="VHK28" s="170">
        <v>12.97</v>
      </c>
      <c r="VHL28" s="170" t="e">
        <f>ROUNDDOWN(VHK28*(#REF!+1),2)</f>
        <v>#REF!</v>
      </c>
      <c r="VHM28" s="170" t="e">
        <f>VHJ28*VHL28</f>
        <v>#REF!</v>
      </c>
      <c r="VHN28" s="170" t="s">
        <v>148</v>
      </c>
      <c r="VHO28" s="170">
        <v>12376</v>
      </c>
      <c r="VHP28" s="170" t="s">
        <v>149</v>
      </c>
      <c r="VHQ28" s="170" t="s">
        <v>150</v>
      </c>
      <c r="VHR28" s="170">
        <v>5</v>
      </c>
      <c r="VHS28" s="170">
        <v>12.97</v>
      </c>
      <c r="VHT28" s="170" t="e">
        <f>ROUNDDOWN(VHS28*(#REF!+1),2)</f>
        <v>#REF!</v>
      </c>
      <c r="VHU28" s="170" t="e">
        <f>VHR28*VHT28</f>
        <v>#REF!</v>
      </c>
      <c r="VHV28" s="170" t="s">
        <v>148</v>
      </c>
      <c r="VHW28" s="170">
        <v>12376</v>
      </c>
      <c r="VHX28" s="170" t="s">
        <v>149</v>
      </c>
      <c r="VHY28" s="170" t="s">
        <v>150</v>
      </c>
      <c r="VHZ28" s="170">
        <v>5</v>
      </c>
      <c r="VIA28" s="170">
        <v>12.97</v>
      </c>
      <c r="VIB28" s="170" t="e">
        <f>ROUNDDOWN(VIA28*(#REF!+1),2)</f>
        <v>#REF!</v>
      </c>
      <c r="VIC28" s="170" t="e">
        <f>VHZ28*VIB28</f>
        <v>#REF!</v>
      </c>
      <c r="VID28" s="170" t="s">
        <v>148</v>
      </c>
      <c r="VIE28" s="170">
        <v>12376</v>
      </c>
      <c r="VIF28" s="170" t="s">
        <v>149</v>
      </c>
      <c r="VIG28" s="170" t="s">
        <v>150</v>
      </c>
      <c r="VIH28" s="170">
        <v>5</v>
      </c>
      <c r="VII28" s="170">
        <v>12.97</v>
      </c>
      <c r="VIJ28" s="170" t="e">
        <f>ROUNDDOWN(VII28*(#REF!+1),2)</f>
        <v>#REF!</v>
      </c>
      <c r="VIK28" s="170" t="e">
        <f>VIH28*VIJ28</f>
        <v>#REF!</v>
      </c>
      <c r="VIL28" s="170" t="s">
        <v>148</v>
      </c>
      <c r="VIM28" s="170">
        <v>12376</v>
      </c>
      <c r="VIN28" s="170" t="s">
        <v>149</v>
      </c>
      <c r="VIO28" s="170" t="s">
        <v>150</v>
      </c>
      <c r="VIP28" s="170">
        <v>5</v>
      </c>
      <c r="VIQ28" s="170">
        <v>12.97</v>
      </c>
      <c r="VIR28" s="170" t="e">
        <f>ROUNDDOWN(VIQ28*(#REF!+1),2)</f>
        <v>#REF!</v>
      </c>
      <c r="VIS28" s="170" t="e">
        <f>VIP28*VIR28</f>
        <v>#REF!</v>
      </c>
      <c r="VIT28" s="170" t="s">
        <v>148</v>
      </c>
      <c r="VIU28" s="170">
        <v>12376</v>
      </c>
      <c r="VIV28" s="170" t="s">
        <v>149</v>
      </c>
      <c r="VIW28" s="170" t="s">
        <v>150</v>
      </c>
      <c r="VIX28" s="170">
        <v>5</v>
      </c>
      <c r="VIY28" s="170">
        <v>12.97</v>
      </c>
      <c r="VIZ28" s="170" t="e">
        <f>ROUNDDOWN(VIY28*(#REF!+1),2)</f>
        <v>#REF!</v>
      </c>
      <c r="VJA28" s="170" t="e">
        <f>VIX28*VIZ28</f>
        <v>#REF!</v>
      </c>
      <c r="VJB28" s="170" t="s">
        <v>148</v>
      </c>
      <c r="VJC28" s="170">
        <v>12376</v>
      </c>
      <c r="VJD28" s="170" t="s">
        <v>149</v>
      </c>
      <c r="VJE28" s="170" t="s">
        <v>150</v>
      </c>
      <c r="VJF28" s="170">
        <v>5</v>
      </c>
      <c r="VJG28" s="170">
        <v>12.97</v>
      </c>
      <c r="VJH28" s="170" t="e">
        <f>ROUNDDOWN(VJG28*(#REF!+1),2)</f>
        <v>#REF!</v>
      </c>
      <c r="VJI28" s="170" t="e">
        <f>VJF28*VJH28</f>
        <v>#REF!</v>
      </c>
      <c r="VJJ28" s="170" t="s">
        <v>148</v>
      </c>
      <c r="VJK28" s="170">
        <v>12376</v>
      </c>
      <c r="VJL28" s="170" t="s">
        <v>149</v>
      </c>
      <c r="VJM28" s="170" t="s">
        <v>150</v>
      </c>
      <c r="VJN28" s="170">
        <v>5</v>
      </c>
      <c r="VJO28" s="170">
        <v>12.97</v>
      </c>
      <c r="VJP28" s="170" t="e">
        <f>ROUNDDOWN(VJO28*(#REF!+1),2)</f>
        <v>#REF!</v>
      </c>
      <c r="VJQ28" s="170" t="e">
        <f>VJN28*VJP28</f>
        <v>#REF!</v>
      </c>
      <c r="VJR28" s="170" t="s">
        <v>148</v>
      </c>
      <c r="VJS28" s="170">
        <v>12376</v>
      </c>
      <c r="VJT28" s="170" t="s">
        <v>149</v>
      </c>
      <c r="VJU28" s="170" t="s">
        <v>150</v>
      </c>
      <c r="VJV28" s="170">
        <v>5</v>
      </c>
      <c r="VJW28" s="170">
        <v>12.97</v>
      </c>
      <c r="VJX28" s="170" t="e">
        <f>ROUNDDOWN(VJW28*(#REF!+1),2)</f>
        <v>#REF!</v>
      </c>
      <c r="VJY28" s="170" t="e">
        <f>VJV28*VJX28</f>
        <v>#REF!</v>
      </c>
      <c r="VJZ28" s="170" t="s">
        <v>148</v>
      </c>
      <c r="VKA28" s="170">
        <v>12376</v>
      </c>
      <c r="VKB28" s="170" t="s">
        <v>149</v>
      </c>
      <c r="VKC28" s="170" t="s">
        <v>150</v>
      </c>
      <c r="VKD28" s="170">
        <v>5</v>
      </c>
      <c r="VKE28" s="170">
        <v>12.97</v>
      </c>
      <c r="VKF28" s="170" t="e">
        <f>ROUNDDOWN(VKE28*(#REF!+1),2)</f>
        <v>#REF!</v>
      </c>
      <c r="VKG28" s="170" t="e">
        <f>VKD28*VKF28</f>
        <v>#REF!</v>
      </c>
      <c r="VKH28" s="170" t="s">
        <v>148</v>
      </c>
      <c r="VKI28" s="170">
        <v>12376</v>
      </c>
      <c r="VKJ28" s="170" t="s">
        <v>149</v>
      </c>
      <c r="VKK28" s="170" t="s">
        <v>150</v>
      </c>
      <c r="VKL28" s="170">
        <v>5</v>
      </c>
      <c r="VKM28" s="170">
        <v>12.97</v>
      </c>
      <c r="VKN28" s="170" t="e">
        <f>ROUNDDOWN(VKM28*(#REF!+1),2)</f>
        <v>#REF!</v>
      </c>
      <c r="VKO28" s="170" t="e">
        <f>VKL28*VKN28</f>
        <v>#REF!</v>
      </c>
      <c r="VKP28" s="170" t="s">
        <v>148</v>
      </c>
      <c r="VKQ28" s="170">
        <v>12376</v>
      </c>
      <c r="VKR28" s="170" t="s">
        <v>149</v>
      </c>
      <c r="VKS28" s="170" t="s">
        <v>150</v>
      </c>
      <c r="VKT28" s="170">
        <v>5</v>
      </c>
      <c r="VKU28" s="170">
        <v>12.97</v>
      </c>
      <c r="VKV28" s="170" t="e">
        <f>ROUNDDOWN(VKU28*(#REF!+1),2)</f>
        <v>#REF!</v>
      </c>
      <c r="VKW28" s="170" t="e">
        <f>VKT28*VKV28</f>
        <v>#REF!</v>
      </c>
      <c r="VKX28" s="170" t="s">
        <v>148</v>
      </c>
      <c r="VKY28" s="170">
        <v>12376</v>
      </c>
      <c r="VKZ28" s="170" t="s">
        <v>149</v>
      </c>
      <c r="VLA28" s="170" t="s">
        <v>150</v>
      </c>
      <c r="VLB28" s="170">
        <v>5</v>
      </c>
      <c r="VLC28" s="170">
        <v>12.97</v>
      </c>
      <c r="VLD28" s="170" t="e">
        <f>ROUNDDOWN(VLC28*(#REF!+1),2)</f>
        <v>#REF!</v>
      </c>
      <c r="VLE28" s="170" t="e">
        <f>VLB28*VLD28</f>
        <v>#REF!</v>
      </c>
      <c r="VLF28" s="170" t="s">
        <v>148</v>
      </c>
      <c r="VLG28" s="170">
        <v>12376</v>
      </c>
      <c r="VLH28" s="170" t="s">
        <v>149</v>
      </c>
      <c r="VLI28" s="170" t="s">
        <v>150</v>
      </c>
      <c r="VLJ28" s="170">
        <v>5</v>
      </c>
      <c r="VLK28" s="170">
        <v>12.97</v>
      </c>
      <c r="VLL28" s="170" t="e">
        <f>ROUNDDOWN(VLK28*(#REF!+1),2)</f>
        <v>#REF!</v>
      </c>
      <c r="VLM28" s="170" t="e">
        <f>VLJ28*VLL28</f>
        <v>#REF!</v>
      </c>
      <c r="VLN28" s="170" t="s">
        <v>148</v>
      </c>
      <c r="VLO28" s="170">
        <v>12376</v>
      </c>
      <c r="VLP28" s="170" t="s">
        <v>149</v>
      </c>
      <c r="VLQ28" s="170" t="s">
        <v>150</v>
      </c>
      <c r="VLR28" s="170">
        <v>5</v>
      </c>
      <c r="VLS28" s="170">
        <v>12.97</v>
      </c>
      <c r="VLT28" s="170" t="e">
        <f>ROUNDDOWN(VLS28*(#REF!+1),2)</f>
        <v>#REF!</v>
      </c>
      <c r="VLU28" s="170" t="e">
        <f>VLR28*VLT28</f>
        <v>#REF!</v>
      </c>
      <c r="VLV28" s="170" t="s">
        <v>148</v>
      </c>
      <c r="VLW28" s="170">
        <v>12376</v>
      </c>
      <c r="VLX28" s="170" t="s">
        <v>149</v>
      </c>
      <c r="VLY28" s="170" t="s">
        <v>150</v>
      </c>
      <c r="VLZ28" s="170">
        <v>5</v>
      </c>
      <c r="VMA28" s="170">
        <v>12.97</v>
      </c>
      <c r="VMB28" s="170" t="e">
        <f>ROUNDDOWN(VMA28*(#REF!+1),2)</f>
        <v>#REF!</v>
      </c>
      <c r="VMC28" s="170" t="e">
        <f>VLZ28*VMB28</f>
        <v>#REF!</v>
      </c>
      <c r="VMD28" s="170" t="s">
        <v>148</v>
      </c>
      <c r="VME28" s="170">
        <v>12376</v>
      </c>
      <c r="VMF28" s="170" t="s">
        <v>149</v>
      </c>
      <c r="VMG28" s="170" t="s">
        <v>150</v>
      </c>
      <c r="VMH28" s="170">
        <v>5</v>
      </c>
      <c r="VMI28" s="170">
        <v>12.97</v>
      </c>
      <c r="VMJ28" s="170" t="e">
        <f>ROUNDDOWN(VMI28*(#REF!+1),2)</f>
        <v>#REF!</v>
      </c>
      <c r="VMK28" s="170" t="e">
        <f>VMH28*VMJ28</f>
        <v>#REF!</v>
      </c>
      <c r="VML28" s="170" t="s">
        <v>148</v>
      </c>
      <c r="VMM28" s="170">
        <v>12376</v>
      </c>
      <c r="VMN28" s="170" t="s">
        <v>149</v>
      </c>
      <c r="VMO28" s="170" t="s">
        <v>150</v>
      </c>
      <c r="VMP28" s="170">
        <v>5</v>
      </c>
      <c r="VMQ28" s="170">
        <v>12.97</v>
      </c>
      <c r="VMR28" s="170" t="e">
        <f>ROUNDDOWN(VMQ28*(#REF!+1),2)</f>
        <v>#REF!</v>
      </c>
      <c r="VMS28" s="170" t="e">
        <f>VMP28*VMR28</f>
        <v>#REF!</v>
      </c>
      <c r="VMT28" s="170" t="s">
        <v>148</v>
      </c>
      <c r="VMU28" s="170">
        <v>12376</v>
      </c>
      <c r="VMV28" s="170" t="s">
        <v>149</v>
      </c>
      <c r="VMW28" s="170" t="s">
        <v>150</v>
      </c>
      <c r="VMX28" s="170">
        <v>5</v>
      </c>
      <c r="VMY28" s="170">
        <v>12.97</v>
      </c>
      <c r="VMZ28" s="170" t="e">
        <f>ROUNDDOWN(VMY28*(#REF!+1),2)</f>
        <v>#REF!</v>
      </c>
      <c r="VNA28" s="170" t="e">
        <f>VMX28*VMZ28</f>
        <v>#REF!</v>
      </c>
      <c r="VNB28" s="170" t="s">
        <v>148</v>
      </c>
      <c r="VNC28" s="170">
        <v>12376</v>
      </c>
      <c r="VND28" s="170" t="s">
        <v>149</v>
      </c>
      <c r="VNE28" s="170" t="s">
        <v>150</v>
      </c>
      <c r="VNF28" s="170">
        <v>5</v>
      </c>
      <c r="VNG28" s="170">
        <v>12.97</v>
      </c>
      <c r="VNH28" s="170" t="e">
        <f>ROUNDDOWN(VNG28*(#REF!+1),2)</f>
        <v>#REF!</v>
      </c>
      <c r="VNI28" s="170" t="e">
        <f>VNF28*VNH28</f>
        <v>#REF!</v>
      </c>
      <c r="VNJ28" s="170" t="s">
        <v>148</v>
      </c>
      <c r="VNK28" s="170">
        <v>12376</v>
      </c>
      <c r="VNL28" s="170" t="s">
        <v>149</v>
      </c>
      <c r="VNM28" s="170" t="s">
        <v>150</v>
      </c>
      <c r="VNN28" s="170">
        <v>5</v>
      </c>
      <c r="VNO28" s="170">
        <v>12.97</v>
      </c>
      <c r="VNP28" s="170" t="e">
        <f>ROUNDDOWN(VNO28*(#REF!+1),2)</f>
        <v>#REF!</v>
      </c>
      <c r="VNQ28" s="170" t="e">
        <f>VNN28*VNP28</f>
        <v>#REF!</v>
      </c>
      <c r="VNR28" s="170" t="s">
        <v>148</v>
      </c>
      <c r="VNS28" s="170">
        <v>12376</v>
      </c>
      <c r="VNT28" s="170" t="s">
        <v>149</v>
      </c>
      <c r="VNU28" s="170" t="s">
        <v>150</v>
      </c>
      <c r="VNV28" s="170">
        <v>5</v>
      </c>
      <c r="VNW28" s="170">
        <v>12.97</v>
      </c>
      <c r="VNX28" s="170" t="e">
        <f>ROUNDDOWN(VNW28*(#REF!+1),2)</f>
        <v>#REF!</v>
      </c>
      <c r="VNY28" s="170" t="e">
        <f>VNV28*VNX28</f>
        <v>#REF!</v>
      </c>
      <c r="VNZ28" s="170" t="s">
        <v>148</v>
      </c>
      <c r="VOA28" s="170">
        <v>12376</v>
      </c>
      <c r="VOB28" s="170" t="s">
        <v>149</v>
      </c>
      <c r="VOC28" s="170" t="s">
        <v>150</v>
      </c>
      <c r="VOD28" s="170">
        <v>5</v>
      </c>
      <c r="VOE28" s="170">
        <v>12.97</v>
      </c>
      <c r="VOF28" s="170" t="e">
        <f>ROUNDDOWN(VOE28*(#REF!+1),2)</f>
        <v>#REF!</v>
      </c>
      <c r="VOG28" s="170" t="e">
        <f>VOD28*VOF28</f>
        <v>#REF!</v>
      </c>
      <c r="VOH28" s="170" t="s">
        <v>148</v>
      </c>
      <c r="VOI28" s="170">
        <v>12376</v>
      </c>
      <c r="VOJ28" s="170" t="s">
        <v>149</v>
      </c>
      <c r="VOK28" s="170" t="s">
        <v>150</v>
      </c>
      <c r="VOL28" s="170">
        <v>5</v>
      </c>
      <c r="VOM28" s="170">
        <v>12.97</v>
      </c>
      <c r="VON28" s="170" t="e">
        <f>ROUNDDOWN(VOM28*(#REF!+1),2)</f>
        <v>#REF!</v>
      </c>
      <c r="VOO28" s="170" t="e">
        <f>VOL28*VON28</f>
        <v>#REF!</v>
      </c>
      <c r="VOP28" s="170" t="s">
        <v>148</v>
      </c>
      <c r="VOQ28" s="170">
        <v>12376</v>
      </c>
      <c r="VOR28" s="170" t="s">
        <v>149</v>
      </c>
      <c r="VOS28" s="170" t="s">
        <v>150</v>
      </c>
      <c r="VOT28" s="170">
        <v>5</v>
      </c>
      <c r="VOU28" s="170">
        <v>12.97</v>
      </c>
      <c r="VOV28" s="170" t="e">
        <f>ROUNDDOWN(VOU28*(#REF!+1),2)</f>
        <v>#REF!</v>
      </c>
      <c r="VOW28" s="170" t="e">
        <f>VOT28*VOV28</f>
        <v>#REF!</v>
      </c>
      <c r="VOX28" s="170" t="s">
        <v>148</v>
      </c>
      <c r="VOY28" s="170">
        <v>12376</v>
      </c>
      <c r="VOZ28" s="170" t="s">
        <v>149</v>
      </c>
      <c r="VPA28" s="170" t="s">
        <v>150</v>
      </c>
      <c r="VPB28" s="170">
        <v>5</v>
      </c>
      <c r="VPC28" s="170">
        <v>12.97</v>
      </c>
      <c r="VPD28" s="170" t="e">
        <f>ROUNDDOWN(VPC28*(#REF!+1),2)</f>
        <v>#REF!</v>
      </c>
      <c r="VPE28" s="170" t="e">
        <f>VPB28*VPD28</f>
        <v>#REF!</v>
      </c>
      <c r="VPF28" s="170" t="s">
        <v>148</v>
      </c>
      <c r="VPG28" s="170">
        <v>12376</v>
      </c>
      <c r="VPH28" s="170" t="s">
        <v>149</v>
      </c>
      <c r="VPI28" s="170" t="s">
        <v>150</v>
      </c>
      <c r="VPJ28" s="170">
        <v>5</v>
      </c>
      <c r="VPK28" s="170">
        <v>12.97</v>
      </c>
      <c r="VPL28" s="170" t="e">
        <f>ROUNDDOWN(VPK28*(#REF!+1),2)</f>
        <v>#REF!</v>
      </c>
      <c r="VPM28" s="170" t="e">
        <f>VPJ28*VPL28</f>
        <v>#REF!</v>
      </c>
      <c r="VPN28" s="170" t="s">
        <v>148</v>
      </c>
      <c r="VPO28" s="170">
        <v>12376</v>
      </c>
      <c r="VPP28" s="170" t="s">
        <v>149</v>
      </c>
      <c r="VPQ28" s="170" t="s">
        <v>150</v>
      </c>
      <c r="VPR28" s="170">
        <v>5</v>
      </c>
      <c r="VPS28" s="170">
        <v>12.97</v>
      </c>
      <c r="VPT28" s="170" t="e">
        <f>ROUNDDOWN(VPS28*(#REF!+1),2)</f>
        <v>#REF!</v>
      </c>
      <c r="VPU28" s="170" t="e">
        <f>VPR28*VPT28</f>
        <v>#REF!</v>
      </c>
      <c r="VPV28" s="170" t="s">
        <v>148</v>
      </c>
      <c r="VPW28" s="170">
        <v>12376</v>
      </c>
      <c r="VPX28" s="170" t="s">
        <v>149</v>
      </c>
      <c r="VPY28" s="170" t="s">
        <v>150</v>
      </c>
      <c r="VPZ28" s="170">
        <v>5</v>
      </c>
      <c r="VQA28" s="170">
        <v>12.97</v>
      </c>
      <c r="VQB28" s="170" t="e">
        <f>ROUNDDOWN(VQA28*(#REF!+1),2)</f>
        <v>#REF!</v>
      </c>
      <c r="VQC28" s="170" t="e">
        <f>VPZ28*VQB28</f>
        <v>#REF!</v>
      </c>
      <c r="VQD28" s="170" t="s">
        <v>148</v>
      </c>
      <c r="VQE28" s="170">
        <v>12376</v>
      </c>
      <c r="VQF28" s="170" t="s">
        <v>149</v>
      </c>
      <c r="VQG28" s="170" t="s">
        <v>150</v>
      </c>
      <c r="VQH28" s="170">
        <v>5</v>
      </c>
      <c r="VQI28" s="170">
        <v>12.97</v>
      </c>
      <c r="VQJ28" s="170" t="e">
        <f>ROUNDDOWN(VQI28*(#REF!+1),2)</f>
        <v>#REF!</v>
      </c>
      <c r="VQK28" s="170" t="e">
        <f>VQH28*VQJ28</f>
        <v>#REF!</v>
      </c>
      <c r="VQL28" s="170" t="s">
        <v>148</v>
      </c>
      <c r="VQM28" s="170">
        <v>12376</v>
      </c>
      <c r="VQN28" s="170" t="s">
        <v>149</v>
      </c>
      <c r="VQO28" s="170" t="s">
        <v>150</v>
      </c>
      <c r="VQP28" s="170">
        <v>5</v>
      </c>
      <c r="VQQ28" s="170">
        <v>12.97</v>
      </c>
      <c r="VQR28" s="170" t="e">
        <f>ROUNDDOWN(VQQ28*(#REF!+1),2)</f>
        <v>#REF!</v>
      </c>
      <c r="VQS28" s="170" t="e">
        <f>VQP28*VQR28</f>
        <v>#REF!</v>
      </c>
      <c r="VQT28" s="170" t="s">
        <v>148</v>
      </c>
      <c r="VQU28" s="170">
        <v>12376</v>
      </c>
      <c r="VQV28" s="170" t="s">
        <v>149</v>
      </c>
      <c r="VQW28" s="170" t="s">
        <v>150</v>
      </c>
      <c r="VQX28" s="170">
        <v>5</v>
      </c>
      <c r="VQY28" s="170">
        <v>12.97</v>
      </c>
      <c r="VQZ28" s="170" t="e">
        <f>ROUNDDOWN(VQY28*(#REF!+1),2)</f>
        <v>#REF!</v>
      </c>
      <c r="VRA28" s="170" t="e">
        <f>VQX28*VQZ28</f>
        <v>#REF!</v>
      </c>
      <c r="VRB28" s="170" t="s">
        <v>148</v>
      </c>
      <c r="VRC28" s="170">
        <v>12376</v>
      </c>
      <c r="VRD28" s="170" t="s">
        <v>149</v>
      </c>
      <c r="VRE28" s="170" t="s">
        <v>150</v>
      </c>
      <c r="VRF28" s="170">
        <v>5</v>
      </c>
      <c r="VRG28" s="170">
        <v>12.97</v>
      </c>
      <c r="VRH28" s="170" t="e">
        <f>ROUNDDOWN(VRG28*(#REF!+1),2)</f>
        <v>#REF!</v>
      </c>
      <c r="VRI28" s="170" t="e">
        <f>VRF28*VRH28</f>
        <v>#REF!</v>
      </c>
      <c r="VRJ28" s="170" t="s">
        <v>148</v>
      </c>
      <c r="VRK28" s="170">
        <v>12376</v>
      </c>
      <c r="VRL28" s="170" t="s">
        <v>149</v>
      </c>
      <c r="VRM28" s="170" t="s">
        <v>150</v>
      </c>
      <c r="VRN28" s="170">
        <v>5</v>
      </c>
      <c r="VRO28" s="170">
        <v>12.97</v>
      </c>
      <c r="VRP28" s="170" t="e">
        <f>ROUNDDOWN(VRO28*(#REF!+1),2)</f>
        <v>#REF!</v>
      </c>
      <c r="VRQ28" s="170" t="e">
        <f>VRN28*VRP28</f>
        <v>#REF!</v>
      </c>
      <c r="VRR28" s="170" t="s">
        <v>148</v>
      </c>
      <c r="VRS28" s="170">
        <v>12376</v>
      </c>
      <c r="VRT28" s="170" t="s">
        <v>149</v>
      </c>
      <c r="VRU28" s="170" t="s">
        <v>150</v>
      </c>
      <c r="VRV28" s="170">
        <v>5</v>
      </c>
      <c r="VRW28" s="170">
        <v>12.97</v>
      </c>
      <c r="VRX28" s="170" t="e">
        <f>ROUNDDOWN(VRW28*(#REF!+1),2)</f>
        <v>#REF!</v>
      </c>
      <c r="VRY28" s="170" t="e">
        <f>VRV28*VRX28</f>
        <v>#REF!</v>
      </c>
      <c r="VRZ28" s="170" t="s">
        <v>148</v>
      </c>
      <c r="VSA28" s="170">
        <v>12376</v>
      </c>
      <c r="VSB28" s="170" t="s">
        <v>149</v>
      </c>
      <c r="VSC28" s="170" t="s">
        <v>150</v>
      </c>
      <c r="VSD28" s="170">
        <v>5</v>
      </c>
      <c r="VSE28" s="170">
        <v>12.97</v>
      </c>
      <c r="VSF28" s="170" t="e">
        <f>ROUNDDOWN(VSE28*(#REF!+1),2)</f>
        <v>#REF!</v>
      </c>
      <c r="VSG28" s="170" t="e">
        <f>VSD28*VSF28</f>
        <v>#REF!</v>
      </c>
      <c r="VSH28" s="170" t="s">
        <v>148</v>
      </c>
      <c r="VSI28" s="170">
        <v>12376</v>
      </c>
      <c r="VSJ28" s="170" t="s">
        <v>149</v>
      </c>
      <c r="VSK28" s="170" t="s">
        <v>150</v>
      </c>
      <c r="VSL28" s="170">
        <v>5</v>
      </c>
      <c r="VSM28" s="170">
        <v>12.97</v>
      </c>
      <c r="VSN28" s="170" t="e">
        <f>ROUNDDOWN(VSM28*(#REF!+1),2)</f>
        <v>#REF!</v>
      </c>
      <c r="VSO28" s="170" t="e">
        <f>VSL28*VSN28</f>
        <v>#REF!</v>
      </c>
      <c r="VSP28" s="170" t="s">
        <v>148</v>
      </c>
      <c r="VSQ28" s="170">
        <v>12376</v>
      </c>
      <c r="VSR28" s="170" t="s">
        <v>149</v>
      </c>
      <c r="VSS28" s="170" t="s">
        <v>150</v>
      </c>
      <c r="VST28" s="170">
        <v>5</v>
      </c>
      <c r="VSU28" s="170">
        <v>12.97</v>
      </c>
      <c r="VSV28" s="170" t="e">
        <f>ROUNDDOWN(VSU28*(#REF!+1),2)</f>
        <v>#REF!</v>
      </c>
      <c r="VSW28" s="170" t="e">
        <f>VST28*VSV28</f>
        <v>#REF!</v>
      </c>
      <c r="VSX28" s="170" t="s">
        <v>148</v>
      </c>
      <c r="VSY28" s="170">
        <v>12376</v>
      </c>
      <c r="VSZ28" s="170" t="s">
        <v>149</v>
      </c>
      <c r="VTA28" s="170" t="s">
        <v>150</v>
      </c>
      <c r="VTB28" s="170">
        <v>5</v>
      </c>
      <c r="VTC28" s="170">
        <v>12.97</v>
      </c>
      <c r="VTD28" s="170" t="e">
        <f>ROUNDDOWN(VTC28*(#REF!+1),2)</f>
        <v>#REF!</v>
      </c>
      <c r="VTE28" s="170" t="e">
        <f>VTB28*VTD28</f>
        <v>#REF!</v>
      </c>
      <c r="VTF28" s="170" t="s">
        <v>148</v>
      </c>
      <c r="VTG28" s="170">
        <v>12376</v>
      </c>
      <c r="VTH28" s="170" t="s">
        <v>149</v>
      </c>
      <c r="VTI28" s="170" t="s">
        <v>150</v>
      </c>
      <c r="VTJ28" s="170">
        <v>5</v>
      </c>
      <c r="VTK28" s="170">
        <v>12.97</v>
      </c>
      <c r="VTL28" s="170" t="e">
        <f>ROUNDDOWN(VTK28*(#REF!+1),2)</f>
        <v>#REF!</v>
      </c>
      <c r="VTM28" s="170" t="e">
        <f>VTJ28*VTL28</f>
        <v>#REF!</v>
      </c>
      <c r="VTN28" s="170" t="s">
        <v>148</v>
      </c>
      <c r="VTO28" s="170">
        <v>12376</v>
      </c>
      <c r="VTP28" s="170" t="s">
        <v>149</v>
      </c>
      <c r="VTQ28" s="170" t="s">
        <v>150</v>
      </c>
      <c r="VTR28" s="170">
        <v>5</v>
      </c>
      <c r="VTS28" s="170">
        <v>12.97</v>
      </c>
      <c r="VTT28" s="170" t="e">
        <f>ROUNDDOWN(VTS28*(#REF!+1),2)</f>
        <v>#REF!</v>
      </c>
      <c r="VTU28" s="170" t="e">
        <f>VTR28*VTT28</f>
        <v>#REF!</v>
      </c>
      <c r="VTV28" s="170" t="s">
        <v>148</v>
      </c>
      <c r="VTW28" s="170">
        <v>12376</v>
      </c>
      <c r="VTX28" s="170" t="s">
        <v>149</v>
      </c>
      <c r="VTY28" s="170" t="s">
        <v>150</v>
      </c>
      <c r="VTZ28" s="170">
        <v>5</v>
      </c>
      <c r="VUA28" s="170">
        <v>12.97</v>
      </c>
      <c r="VUB28" s="170" t="e">
        <f>ROUNDDOWN(VUA28*(#REF!+1),2)</f>
        <v>#REF!</v>
      </c>
      <c r="VUC28" s="170" t="e">
        <f>VTZ28*VUB28</f>
        <v>#REF!</v>
      </c>
      <c r="VUD28" s="170" t="s">
        <v>148</v>
      </c>
      <c r="VUE28" s="170">
        <v>12376</v>
      </c>
      <c r="VUF28" s="170" t="s">
        <v>149</v>
      </c>
      <c r="VUG28" s="170" t="s">
        <v>150</v>
      </c>
      <c r="VUH28" s="170">
        <v>5</v>
      </c>
      <c r="VUI28" s="170">
        <v>12.97</v>
      </c>
      <c r="VUJ28" s="170" t="e">
        <f>ROUNDDOWN(VUI28*(#REF!+1),2)</f>
        <v>#REF!</v>
      </c>
      <c r="VUK28" s="170" t="e">
        <f>VUH28*VUJ28</f>
        <v>#REF!</v>
      </c>
      <c r="VUL28" s="170" t="s">
        <v>148</v>
      </c>
      <c r="VUM28" s="170">
        <v>12376</v>
      </c>
      <c r="VUN28" s="170" t="s">
        <v>149</v>
      </c>
      <c r="VUO28" s="170" t="s">
        <v>150</v>
      </c>
      <c r="VUP28" s="170">
        <v>5</v>
      </c>
      <c r="VUQ28" s="170">
        <v>12.97</v>
      </c>
      <c r="VUR28" s="170" t="e">
        <f>ROUNDDOWN(VUQ28*(#REF!+1),2)</f>
        <v>#REF!</v>
      </c>
      <c r="VUS28" s="170" t="e">
        <f>VUP28*VUR28</f>
        <v>#REF!</v>
      </c>
      <c r="VUT28" s="170" t="s">
        <v>148</v>
      </c>
      <c r="VUU28" s="170">
        <v>12376</v>
      </c>
      <c r="VUV28" s="170" t="s">
        <v>149</v>
      </c>
      <c r="VUW28" s="170" t="s">
        <v>150</v>
      </c>
      <c r="VUX28" s="170">
        <v>5</v>
      </c>
      <c r="VUY28" s="170">
        <v>12.97</v>
      </c>
      <c r="VUZ28" s="170" t="e">
        <f>ROUNDDOWN(VUY28*(#REF!+1),2)</f>
        <v>#REF!</v>
      </c>
      <c r="VVA28" s="170" t="e">
        <f>VUX28*VUZ28</f>
        <v>#REF!</v>
      </c>
      <c r="VVB28" s="170" t="s">
        <v>148</v>
      </c>
      <c r="VVC28" s="170">
        <v>12376</v>
      </c>
      <c r="VVD28" s="170" t="s">
        <v>149</v>
      </c>
      <c r="VVE28" s="170" t="s">
        <v>150</v>
      </c>
      <c r="VVF28" s="170">
        <v>5</v>
      </c>
      <c r="VVG28" s="170">
        <v>12.97</v>
      </c>
      <c r="VVH28" s="170" t="e">
        <f>ROUNDDOWN(VVG28*(#REF!+1),2)</f>
        <v>#REF!</v>
      </c>
      <c r="VVI28" s="170" t="e">
        <f>VVF28*VVH28</f>
        <v>#REF!</v>
      </c>
      <c r="VVJ28" s="170" t="s">
        <v>148</v>
      </c>
      <c r="VVK28" s="170">
        <v>12376</v>
      </c>
      <c r="VVL28" s="170" t="s">
        <v>149</v>
      </c>
      <c r="VVM28" s="170" t="s">
        <v>150</v>
      </c>
      <c r="VVN28" s="170">
        <v>5</v>
      </c>
      <c r="VVO28" s="170">
        <v>12.97</v>
      </c>
      <c r="VVP28" s="170" t="e">
        <f>ROUNDDOWN(VVO28*(#REF!+1),2)</f>
        <v>#REF!</v>
      </c>
      <c r="VVQ28" s="170" t="e">
        <f>VVN28*VVP28</f>
        <v>#REF!</v>
      </c>
      <c r="VVR28" s="170" t="s">
        <v>148</v>
      </c>
      <c r="VVS28" s="170">
        <v>12376</v>
      </c>
      <c r="VVT28" s="170" t="s">
        <v>149</v>
      </c>
      <c r="VVU28" s="170" t="s">
        <v>150</v>
      </c>
      <c r="VVV28" s="170">
        <v>5</v>
      </c>
      <c r="VVW28" s="170">
        <v>12.97</v>
      </c>
      <c r="VVX28" s="170" t="e">
        <f>ROUNDDOWN(VVW28*(#REF!+1),2)</f>
        <v>#REF!</v>
      </c>
      <c r="VVY28" s="170" t="e">
        <f>VVV28*VVX28</f>
        <v>#REF!</v>
      </c>
      <c r="VVZ28" s="170" t="s">
        <v>148</v>
      </c>
      <c r="VWA28" s="170">
        <v>12376</v>
      </c>
      <c r="VWB28" s="170" t="s">
        <v>149</v>
      </c>
      <c r="VWC28" s="170" t="s">
        <v>150</v>
      </c>
      <c r="VWD28" s="170">
        <v>5</v>
      </c>
      <c r="VWE28" s="170">
        <v>12.97</v>
      </c>
      <c r="VWF28" s="170" t="e">
        <f>ROUNDDOWN(VWE28*(#REF!+1),2)</f>
        <v>#REF!</v>
      </c>
      <c r="VWG28" s="170" t="e">
        <f>VWD28*VWF28</f>
        <v>#REF!</v>
      </c>
      <c r="VWH28" s="170" t="s">
        <v>148</v>
      </c>
      <c r="VWI28" s="170">
        <v>12376</v>
      </c>
      <c r="VWJ28" s="170" t="s">
        <v>149</v>
      </c>
      <c r="VWK28" s="170" t="s">
        <v>150</v>
      </c>
      <c r="VWL28" s="170">
        <v>5</v>
      </c>
      <c r="VWM28" s="170">
        <v>12.97</v>
      </c>
      <c r="VWN28" s="170" t="e">
        <f>ROUNDDOWN(VWM28*(#REF!+1),2)</f>
        <v>#REF!</v>
      </c>
      <c r="VWO28" s="170" t="e">
        <f>VWL28*VWN28</f>
        <v>#REF!</v>
      </c>
      <c r="VWP28" s="170" t="s">
        <v>148</v>
      </c>
      <c r="VWQ28" s="170">
        <v>12376</v>
      </c>
      <c r="VWR28" s="170" t="s">
        <v>149</v>
      </c>
      <c r="VWS28" s="170" t="s">
        <v>150</v>
      </c>
      <c r="VWT28" s="170">
        <v>5</v>
      </c>
      <c r="VWU28" s="170">
        <v>12.97</v>
      </c>
      <c r="VWV28" s="170" t="e">
        <f>ROUNDDOWN(VWU28*(#REF!+1),2)</f>
        <v>#REF!</v>
      </c>
      <c r="VWW28" s="170" t="e">
        <f>VWT28*VWV28</f>
        <v>#REF!</v>
      </c>
      <c r="VWX28" s="170" t="s">
        <v>148</v>
      </c>
      <c r="VWY28" s="170">
        <v>12376</v>
      </c>
      <c r="VWZ28" s="170" t="s">
        <v>149</v>
      </c>
      <c r="VXA28" s="170" t="s">
        <v>150</v>
      </c>
      <c r="VXB28" s="170">
        <v>5</v>
      </c>
      <c r="VXC28" s="170">
        <v>12.97</v>
      </c>
      <c r="VXD28" s="170" t="e">
        <f>ROUNDDOWN(VXC28*(#REF!+1),2)</f>
        <v>#REF!</v>
      </c>
      <c r="VXE28" s="170" t="e">
        <f>VXB28*VXD28</f>
        <v>#REF!</v>
      </c>
      <c r="VXF28" s="170" t="s">
        <v>148</v>
      </c>
      <c r="VXG28" s="170">
        <v>12376</v>
      </c>
      <c r="VXH28" s="170" t="s">
        <v>149</v>
      </c>
      <c r="VXI28" s="170" t="s">
        <v>150</v>
      </c>
      <c r="VXJ28" s="170">
        <v>5</v>
      </c>
      <c r="VXK28" s="170">
        <v>12.97</v>
      </c>
      <c r="VXL28" s="170" t="e">
        <f>ROUNDDOWN(VXK28*(#REF!+1),2)</f>
        <v>#REF!</v>
      </c>
      <c r="VXM28" s="170" t="e">
        <f>VXJ28*VXL28</f>
        <v>#REF!</v>
      </c>
      <c r="VXN28" s="170" t="s">
        <v>148</v>
      </c>
      <c r="VXO28" s="170">
        <v>12376</v>
      </c>
      <c r="VXP28" s="170" t="s">
        <v>149</v>
      </c>
      <c r="VXQ28" s="170" t="s">
        <v>150</v>
      </c>
      <c r="VXR28" s="170">
        <v>5</v>
      </c>
      <c r="VXS28" s="170">
        <v>12.97</v>
      </c>
      <c r="VXT28" s="170" t="e">
        <f>ROUNDDOWN(VXS28*(#REF!+1),2)</f>
        <v>#REF!</v>
      </c>
      <c r="VXU28" s="170" t="e">
        <f>VXR28*VXT28</f>
        <v>#REF!</v>
      </c>
      <c r="VXV28" s="170" t="s">
        <v>148</v>
      </c>
      <c r="VXW28" s="170">
        <v>12376</v>
      </c>
      <c r="VXX28" s="170" t="s">
        <v>149</v>
      </c>
      <c r="VXY28" s="170" t="s">
        <v>150</v>
      </c>
      <c r="VXZ28" s="170">
        <v>5</v>
      </c>
      <c r="VYA28" s="170">
        <v>12.97</v>
      </c>
      <c r="VYB28" s="170" t="e">
        <f>ROUNDDOWN(VYA28*(#REF!+1),2)</f>
        <v>#REF!</v>
      </c>
      <c r="VYC28" s="170" t="e">
        <f>VXZ28*VYB28</f>
        <v>#REF!</v>
      </c>
      <c r="VYD28" s="170" t="s">
        <v>148</v>
      </c>
      <c r="VYE28" s="170">
        <v>12376</v>
      </c>
      <c r="VYF28" s="170" t="s">
        <v>149</v>
      </c>
      <c r="VYG28" s="170" t="s">
        <v>150</v>
      </c>
      <c r="VYH28" s="170">
        <v>5</v>
      </c>
      <c r="VYI28" s="170">
        <v>12.97</v>
      </c>
      <c r="VYJ28" s="170" t="e">
        <f>ROUNDDOWN(VYI28*(#REF!+1),2)</f>
        <v>#REF!</v>
      </c>
      <c r="VYK28" s="170" t="e">
        <f>VYH28*VYJ28</f>
        <v>#REF!</v>
      </c>
      <c r="VYL28" s="170" t="s">
        <v>148</v>
      </c>
      <c r="VYM28" s="170">
        <v>12376</v>
      </c>
      <c r="VYN28" s="170" t="s">
        <v>149</v>
      </c>
      <c r="VYO28" s="170" t="s">
        <v>150</v>
      </c>
      <c r="VYP28" s="170">
        <v>5</v>
      </c>
      <c r="VYQ28" s="170">
        <v>12.97</v>
      </c>
      <c r="VYR28" s="170" t="e">
        <f>ROUNDDOWN(VYQ28*(#REF!+1),2)</f>
        <v>#REF!</v>
      </c>
      <c r="VYS28" s="170" t="e">
        <f>VYP28*VYR28</f>
        <v>#REF!</v>
      </c>
      <c r="VYT28" s="170" t="s">
        <v>148</v>
      </c>
      <c r="VYU28" s="170">
        <v>12376</v>
      </c>
      <c r="VYV28" s="170" t="s">
        <v>149</v>
      </c>
      <c r="VYW28" s="170" t="s">
        <v>150</v>
      </c>
      <c r="VYX28" s="170">
        <v>5</v>
      </c>
      <c r="VYY28" s="170">
        <v>12.97</v>
      </c>
      <c r="VYZ28" s="170" t="e">
        <f>ROUNDDOWN(VYY28*(#REF!+1),2)</f>
        <v>#REF!</v>
      </c>
      <c r="VZA28" s="170" t="e">
        <f>VYX28*VYZ28</f>
        <v>#REF!</v>
      </c>
      <c r="VZB28" s="170" t="s">
        <v>148</v>
      </c>
      <c r="VZC28" s="170">
        <v>12376</v>
      </c>
      <c r="VZD28" s="170" t="s">
        <v>149</v>
      </c>
      <c r="VZE28" s="170" t="s">
        <v>150</v>
      </c>
      <c r="VZF28" s="170">
        <v>5</v>
      </c>
      <c r="VZG28" s="170">
        <v>12.97</v>
      </c>
      <c r="VZH28" s="170" t="e">
        <f>ROUNDDOWN(VZG28*(#REF!+1),2)</f>
        <v>#REF!</v>
      </c>
      <c r="VZI28" s="170" t="e">
        <f>VZF28*VZH28</f>
        <v>#REF!</v>
      </c>
      <c r="VZJ28" s="170" t="s">
        <v>148</v>
      </c>
      <c r="VZK28" s="170">
        <v>12376</v>
      </c>
      <c r="VZL28" s="170" t="s">
        <v>149</v>
      </c>
      <c r="VZM28" s="170" t="s">
        <v>150</v>
      </c>
      <c r="VZN28" s="170">
        <v>5</v>
      </c>
      <c r="VZO28" s="170">
        <v>12.97</v>
      </c>
      <c r="VZP28" s="170" t="e">
        <f>ROUNDDOWN(VZO28*(#REF!+1),2)</f>
        <v>#REF!</v>
      </c>
      <c r="VZQ28" s="170" t="e">
        <f>VZN28*VZP28</f>
        <v>#REF!</v>
      </c>
      <c r="VZR28" s="170" t="s">
        <v>148</v>
      </c>
      <c r="VZS28" s="170">
        <v>12376</v>
      </c>
      <c r="VZT28" s="170" t="s">
        <v>149</v>
      </c>
      <c r="VZU28" s="170" t="s">
        <v>150</v>
      </c>
      <c r="VZV28" s="170">
        <v>5</v>
      </c>
      <c r="VZW28" s="170">
        <v>12.97</v>
      </c>
      <c r="VZX28" s="170" t="e">
        <f>ROUNDDOWN(VZW28*(#REF!+1),2)</f>
        <v>#REF!</v>
      </c>
      <c r="VZY28" s="170" t="e">
        <f>VZV28*VZX28</f>
        <v>#REF!</v>
      </c>
      <c r="VZZ28" s="170" t="s">
        <v>148</v>
      </c>
      <c r="WAA28" s="170">
        <v>12376</v>
      </c>
      <c r="WAB28" s="170" t="s">
        <v>149</v>
      </c>
      <c r="WAC28" s="170" t="s">
        <v>150</v>
      </c>
      <c r="WAD28" s="170">
        <v>5</v>
      </c>
      <c r="WAE28" s="170">
        <v>12.97</v>
      </c>
      <c r="WAF28" s="170" t="e">
        <f>ROUNDDOWN(WAE28*(#REF!+1),2)</f>
        <v>#REF!</v>
      </c>
      <c r="WAG28" s="170" t="e">
        <f>WAD28*WAF28</f>
        <v>#REF!</v>
      </c>
      <c r="WAH28" s="170" t="s">
        <v>148</v>
      </c>
      <c r="WAI28" s="170">
        <v>12376</v>
      </c>
      <c r="WAJ28" s="170" t="s">
        <v>149</v>
      </c>
      <c r="WAK28" s="170" t="s">
        <v>150</v>
      </c>
      <c r="WAL28" s="170">
        <v>5</v>
      </c>
      <c r="WAM28" s="170">
        <v>12.97</v>
      </c>
      <c r="WAN28" s="170" t="e">
        <f>ROUNDDOWN(WAM28*(#REF!+1),2)</f>
        <v>#REF!</v>
      </c>
      <c r="WAO28" s="170" t="e">
        <f>WAL28*WAN28</f>
        <v>#REF!</v>
      </c>
      <c r="WAP28" s="170" t="s">
        <v>148</v>
      </c>
      <c r="WAQ28" s="170">
        <v>12376</v>
      </c>
      <c r="WAR28" s="170" t="s">
        <v>149</v>
      </c>
      <c r="WAS28" s="170" t="s">
        <v>150</v>
      </c>
      <c r="WAT28" s="170">
        <v>5</v>
      </c>
      <c r="WAU28" s="170">
        <v>12.97</v>
      </c>
      <c r="WAV28" s="170" t="e">
        <f>ROUNDDOWN(WAU28*(#REF!+1),2)</f>
        <v>#REF!</v>
      </c>
      <c r="WAW28" s="170" t="e">
        <f>WAT28*WAV28</f>
        <v>#REF!</v>
      </c>
      <c r="WAX28" s="170" t="s">
        <v>148</v>
      </c>
      <c r="WAY28" s="170">
        <v>12376</v>
      </c>
      <c r="WAZ28" s="170" t="s">
        <v>149</v>
      </c>
      <c r="WBA28" s="170" t="s">
        <v>150</v>
      </c>
      <c r="WBB28" s="170">
        <v>5</v>
      </c>
      <c r="WBC28" s="170">
        <v>12.97</v>
      </c>
      <c r="WBD28" s="170" t="e">
        <f>ROUNDDOWN(WBC28*(#REF!+1),2)</f>
        <v>#REF!</v>
      </c>
      <c r="WBE28" s="170" t="e">
        <f>WBB28*WBD28</f>
        <v>#REF!</v>
      </c>
      <c r="WBF28" s="170" t="s">
        <v>148</v>
      </c>
      <c r="WBG28" s="170">
        <v>12376</v>
      </c>
      <c r="WBH28" s="170" t="s">
        <v>149</v>
      </c>
      <c r="WBI28" s="170" t="s">
        <v>150</v>
      </c>
      <c r="WBJ28" s="170">
        <v>5</v>
      </c>
      <c r="WBK28" s="170">
        <v>12.97</v>
      </c>
      <c r="WBL28" s="170" t="e">
        <f>ROUNDDOWN(WBK28*(#REF!+1),2)</f>
        <v>#REF!</v>
      </c>
      <c r="WBM28" s="170" t="e">
        <f>WBJ28*WBL28</f>
        <v>#REF!</v>
      </c>
      <c r="WBN28" s="170" t="s">
        <v>148</v>
      </c>
      <c r="WBO28" s="170">
        <v>12376</v>
      </c>
      <c r="WBP28" s="170" t="s">
        <v>149</v>
      </c>
      <c r="WBQ28" s="170" t="s">
        <v>150</v>
      </c>
      <c r="WBR28" s="170">
        <v>5</v>
      </c>
      <c r="WBS28" s="170">
        <v>12.97</v>
      </c>
      <c r="WBT28" s="170" t="e">
        <f>ROUNDDOWN(WBS28*(#REF!+1),2)</f>
        <v>#REF!</v>
      </c>
      <c r="WBU28" s="170" t="e">
        <f>WBR28*WBT28</f>
        <v>#REF!</v>
      </c>
      <c r="WBV28" s="170" t="s">
        <v>148</v>
      </c>
      <c r="WBW28" s="170">
        <v>12376</v>
      </c>
      <c r="WBX28" s="170" t="s">
        <v>149</v>
      </c>
      <c r="WBY28" s="170" t="s">
        <v>150</v>
      </c>
      <c r="WBZ28" s="170">
        <v>5</v>
      </c>
      <c r="WCA28" s="170">
        <v>12.97</v>
      </c>
      <c r="WCB28" s="170" t="e">
        <f>ROUNDDOWN(WCA28*(#REF!+1),2)</f>
        <v>#REF!</v>
      </c>
      <c r="WCC28" s="170" t="e">
        <f>WBZ28*WCB28</f>
        <v>#REF!</v>
      </c>
      <c r="WCD28" s="170" t="s">
        <v>148</v>
      </c>
      <c r="WCE28" s="170">
        <v>12376</v>
      </c>
      <c r="WCF28" s="170" t="s">
        <v>149</v>
      </c>
      <c r="WCG28" s="170" t="s">
        <v>150</v>
      </c>
      <c r="WCH28" s="170">
        <v>5</v>
      </c>
      <c r="WCI28" s="170">
        <v>12.97</v>
      </c>
      <c r="WCJ28" s="170" t="e">
        <f>ROUNDDOWN(WCI28*(#REF!+1),2)</f>
        <v>#REF!</v>
      </c>
      <c r="WCK28" s="170" t="e">
        <f>WCH28*WCJ28</f>
        <v>#REF!</v>
      </c>
      <c r="WCL28" s="170" t="s">
        <v>148</v>
      </c>
      <c r="WCM28" s="170">
        <v>12376</v>
      </c>
      <c r="WCN28" s="170" t="s">
        <v>149</v>
      </c>
      <c r="WCO28" s="170" t="s">
        <v>150</v>
      </c>
      <c r="WCP28" s="170">
        <v>5</v>
      </c>
      <c r="WCQ28" s="170">
        <v>12.97</v>
      </c>
      <c r="WCR28" s="170" t="e">
        <f>ROUNDDOWN(WCQ28*(#REF!+1),2)</f>
        <v>#REF!</v>
      </c>
      <c r="WCS28" s="170" t="e">
        <f>WCP28*WCR28</f>
        <v>#REF!</v>
      </c>
      <c r="WCT28" s="170" t="s">
        <v>148</v>
      </c>
      <c r="WCU28" s="170">
        <v>12376</v>
      </c>
      <c r="WCV28" s="170" t="s">
        <v>149</v>
      </c>
      <c r="WCW28" s="170" t="s">
        <v>150</v>
      </c>
      <c r="WCX28" s="170">
        <v>5</v>
      </c>
      <c r="WCY28" s="170">
        <v>12.97</v>
      </c>
      <c r="WCZ28" s="170" t="e">
        <f>ROUNDDOWN(WCY28*(#REF!+1),2)</f>
        <v>#REF!</v>
      </c>
      <c r="WDA28" s="170" t="e">
        <f>WCX28*WCZ28</f>
        <v>#REF!</v>
      </c>
      <c r="WDB28" s="170" t="s">
        <v>148</v>
      </c>
      <c r="WDC28" s="170">
        <v>12376</v>
      </c>
      <c r="WDD28" s="170" t="s">
        <v>149</v>
      </c>
      <c r="WDE28" s="170" t="s">
        <v>150</v>
      </c>
      <c r="WDF28" s="170">
        <v>5</v>
      </c>
      <c r="WDG28" s="170">
        <v>12.97</v>
      </c>
      <c r="WDH28" s="170" t="e">
        <f>ROUNDDOWN(WDG28*(#REF!+1),2)</f>
        <v>#REF!</v>
      </c>
      <c r="WDI28" s="170" t="e">
        <f>WDF28*WDH28</f>
        <v>#REF!</v>
      </c>
      <c r="WDJ28" s="170" t="s">
        <v>148</v>
      </c>
      <c r="WDK28" s="170">
        <v>12376</v>
      </c>
      <c r="WDL28" s="170" t="s">
        <v>149</v>
      </c>
      <c r="WDM28" s="170" t="s">
        <v>150</v>
      </c>
      <c r="WDN28" s="170">
        <v>5</v>
      </c>
      <c r="WDO28" s="170">
        <v>12.97</v>
      </c>
      <c r="WDP28" s="170" t="e">
        <f>ROUNDDOWN(WDO28*(#REF!+1),2)</f>
        <v>#REF!</v>
      </c>
      <c r="WDQ28" s="170" t="e">
        <f>WDN28*WDP28</f>
        <v>#REF!</v>
      </c>
      <c r="WDR28" s="170" t="s">
        <v>148</v>
      </c>
      <c r="WDS28" s="170">
        <v>12376</v>
      </c>
      <c r="WDT28" s="170" t="s">
        <v>149</v>
      </c>
      <c r="WDU28" s="170" t="s">
        <v>150</v>
      </c>
      <c r="WDV28" s="170">
        <v>5</v>
      </c>
      <c r="WDW28" s="170">
        <v>12.97</v>
      </c>
      <c r="WDX28" s="170" t="e">
        <f>ROUNDDOWN(WDW28*(#REF!+1),2)</f>
        <v>#REF!</v>
      </c>
      <c r="WDY28" s="170" t="e">
        <f>WDV28*WDX28</f>
        <v>#REF!</v>
      </c>
      <c r="WDZ28" s="170" t="s">
        <v>148</v>
      </c>
      <c r="WEA28" s="170">
        <v>12376</v>
      </c>
      <c r="WEB28" s="170" t="s">
        <v>149</v>
      </c>
      <c r="WEC28" s="170" t="s">
        <v>150</v>
      </c>
      <c r="WED28" s="170">
        <v>5</v>
      </c>
      <c r="WEE28" s="170">
        <v>12.97</v>
      </c>
      <c r="WEF28" s="170" t="e">
        <f>ROUNDDOWN(WEE28*(#REF!+1),2)</f>
        <v>#REF!</v>
      </c>
      <c r="WEG28" s="170" t="e">
        <f>WED28*WEF28</f>
        <v>#REF!</v>
      </c>
      <c r="WEH28" s="170" t="s">
        <v>148</v>
      </c>
      <c r="WEI28" s="170">
        <v>12376</v>
      </c>
      <c r="WEJ28" s="170" t="s">
        <v>149</v>
      </c>
      <c r="WEK28" s="170" t="s">
        <v>150</v>
      </c>
      <c r="WEL28" s="170">
        <v>5</v>
      </c>
      <c r="WEM28" s="170">
        <v>12.97</v>
      </c>
      <c r="WEN28" s="170" t="e">
        <f>ROUNDDOWN(WEM28*(#REF!+1),2)</f>
        <v>#REF!</v>
      </c>
      <c r="WEO28" s="170" t="e">
        <f>WEL28*WEN28</f>
        <v>#REF!</v>
      </c>
      <c r="WEP28" s="170" t="s">
        <v>148</v>
      </c>
      <c r="WEQ28" s="170">
        <v>12376</v>
      </c>
      <c r="WER28" s="170" t="s">
        <v>149</v>
      </c>
      <c r="WES28" s="170" t="s">
        <v>150</v>
      </c>
      <c r="WET28" s="170">
        <v>5</v>
      </c>
      <c r="WEU28" s="170">
        <v>12.97</v>
      </c>
      <c r="WEV28" s="170" t="e">
        <f>ROUNDDOWN(WEU28*(#REF!+1),2)</f>
        <v>#REF!</v>
      </c>
      <c r="WEW28" s="170" t="e">
        <f>WET28*WEV28</f>
        <v>#REF!</v>
      </c>
      <c r="WEX28" s="170" t="s">
        <v>148</v>
      </c>
      <c r="WEY28" s="170">
        <v>12376</v>
      </c>
      <c r="WEZ28" s="170" t="s">
        <v>149</v>
      </c>
      <c r="WFA28" s="170" t="s">
        <v>150</v>
      </c>
      <c r="WFB28" s="170">
        <v>5</v>
      </c>
      <c r="WFC28" s="170">
        <v>12.97</v>
      </c>
      <c r="WFD28" s="170" t="e">
        <f>ROUNDDOWN(WFC28*(#REF!+1),2)</f>
        <v>#REF!</v>
      </c>
      <c r="WFE28" s="170" t="e">
        <f>WFB28*WFD28</f>
        <v>#REF!</v>
      </c>
      <c r="WFF28" s="170" t="s">
        <v>148</v>
      </c>
      <c r="WFG28" s="170">
        <v>12376</v>
      </c>
      <c r="WFH28" s="170" t="s">
        <v>149</v>
      </c>
      <c r="WFI28" s="170" t="s">
        <v>150</v>
      </c>
      <c r="WFJ28" s="170">
        <v>5</v>
      </c>
      <c r="WFK28" s="170">
        <v>12.97</v>
      </c>
      <c r="WFL28" s="170" t="e">
        <f>ROUNDDOWN(WFK28*(#REF!+1),2)</f>
        <v>#REF!</v>
      </c>
      <c r="WFM28" s="170" t="e">
        <f>WFJ28*WFL28</f>
        <v>#REF!</v>
      </c>
      <c r="WFN28" s="170" t="s">
        <v>148</v>
      </c>
      <c r="WFO28" s="170">
        <v>12376</v>
      </c>
      <c r="WFP28" s="170" t="s">
        <v>149</v>
      </c>
      <c r="WFQ28" s="170" t="s">
        <v>150</v>
      </c>
      <c r="WFR28" s="170">
        <v>5</v>
      </c>
      <c r="WFS28" s="170">
        <v>12.97</v>
      </c>
      <c r="WFT28" s="170" t="e">
        <f>ROUNDDOWN(WFS28*(#REF!+1),2)</f>
        <v>#REF!</v>
      </c>
      <c r="WFU28" s="170" t="e">
        <f>WFR28*WFT28</f>
        <v>#REF!</v>
      </c>
      <c r="WFV28" s="170" t="s">
        <v>148</v>
      </c>
      <c r="WFW28" s="170">
        <v>12376</v>
      </c>
      <c r="WFX28" s="170" t="s">
        <v>149</v>
      </c>
      <c r="WFY28" s="170" t="s">
        <v>150</v>
      </c>
      <c r="WFZ28" s="170">
        <v>5</v>
      </c>
      <c r="WGA28" s="170">
        <v>12.97</v>
      </c>
      <c r="WGB28" s="170" t="e">
        <f>ROUNDDOWN(WGA28*(#REF!+1),2)</f>
        <v>#REF!</v>
      </c>
      <c r="WGC28" s="170" t="e">
        <f>WFZ28*WGB28</f>
        <v>#REF!</v>
      </c>
      <c r="WGD28" s="170" t="s">
        <v>148</v>
      </c>
      <c r="WGE28" s="170">
        <v>12376</v>
      </c>
      <c r="WGF28" s="170" t="s">
        <v>149</v>
      </c>
      <c r="WGG28" s="170" t="s">
        <v>150</v>
      </c>
      <c r="WGH28" s="170">
        <v>5</v>
      </c>
      <c r="WGI28" s="170">
        <v>12.97</v>
      </c>
      <c r="WGJ28" s="170" t="e">
        <f>ROUNDDOWN(WGI28*(#REF!+1),2)</f>
        <v>#REF!</v>
      </c>
      <c r="WGK28" s="170" t="e">
        <f>WGH28*WGJ28</f>
        <v>#REF!</v>
      </c>
      <c r="WGL28" s="170" t="s">
        <v>148</v>
      </c>
      <c r="WGM28" s="170">
        <v>12376</v>
      </c>
      <c r="WGN28" s="170" t="s">
        <v>149</v>
      </c>
      <c r="WGO28" s="170" t="s">
        <v>150</v>
      </c>
      <c r="WGP28" s="170">
        <v>5</v>
      </c>
      <c r="WGQ28" s="170">
        <v>12.97</v>
      </c>
      <c r="WGR28" s="170" t="e">
        <f>ROUNDDOWN(WGQ28*(#REF!+1),2)</f>
        <v>#REF!</v>
      </c>
      <c r="WGS28" s="170" t="e">
        <f>WGP28*WGR28</f>
        <v>#REF!</v>
      </c>
      <c r="WGT28" s="170" t="s">
        <v>148</v>
      </c>
      <c r="WGU28" s="170">
        <v>12376</v>
      </c>
      <c r="WGV28" s="170" t="s">
        <v>149</v>
      </c>
      <c r="WGW28" s="170" t="s">
        <v>150</v>
      </c>
      <c r="WGX28" s="170">
        <v>5</v>
      </c>
      <c r="WGY28" s="170">
        <v>12.97</v>
      </c>
      <c r="WGZ28" s="170" t="e">
        <f>ROUNDDOWN(WGY28*(#REF!+1),2)</f>
        <v>#REF!</v>
      </c>
      <c r="WHA28" s="170" t="e">
        <f>WGX28*WGZ28</f>
        <v>#REF!</v>
      </c>
      <c r="WHB28" s="170" t="s">
        <v>148</v>
      </c>
      <c r="WHC28" s="170">
        <v>12376</v>
      </c>
      <c r="WHD28" s="170" t="s">
        <v>149</v>
      </c>
      <c r="WHE28" s="170" t="s">
        <v>150</v>
      </c>
      <c r="WHF28" s="170">
        <v>5</v>
      </c>
      <c r="WHG28" s="170">
        <v>12.97</v>
      </c>
      <c r="WHH28" s="170" t="e">
        <f>ROUNDDOWN(WHG28*(#REF!+1),2)</f>
        <v>#REF!</v>
      </c>
      <c r="WHI28" s="170" t="e">
        <f>WHF28*WHH28</f>
        <v>#REF!</v>
      </c>
      <c r="WHJ28" s="170" t="s">
        <v>148</v>
      </c>
      <c r="WHK28" s="170">
        <v>12376</v>
      </c>
      <c r="WHL28" s="170" t="s">
        <v>149</v>
      </c>
      <c r="WHM28" s="170" t="s">
        <v>150</v>
      </c>
      <c r="WHN28" s="170">
        <v>5</v>
      </c>
      <c r="WHO28" s="170">
        <v>12.97</v>
      </c>
      <c r="WHP28" s="170" t="e">
        <f>ROUNDDOWN(WHO28*(#REF!+1),2)</f>
        <v>#REF!</v>
      </c>
      <c r="WHQ28" s="170" t="e">
        <f>WHN28*WHP28</f>
        <v>#REF!</v>
      </c>
      <c r="WHR28" s="170" t="s">
        <v>148</v>
      </c>
      <c r="WHS28" s="170">
        <v>12376</v>
      </c>
      <c r="WHT28" s="170" t="s">
        <v>149</v>
      </c>
      <c r="WHU28" s="170" t="s">
        <v>150</v>
      </c>
      <c r="WHV28" s="170">
        <v>5</v>
      </c>
      <c r="WHW28" s="170">
        <v>12.97</v>
      </c>
      <c r="WHX28" s="170" t="e">
        <f>ROUNDDOWN(WHW28*(#REF!+1),2)</f>
        <v>#REF!</v>
      </c>
      <c r="WHY28" s="170" t="e">
        <f>WHV28*WHX28</f>
        <v>#REF!</v>
      </c>
      <c r="WHZ28" s="170" t="s">
        <v>148</v>
      </c>
      <c r="WIA28" s="170">
        <v>12376</v>
      </c>
      <c r="WIB28" s="170" t="s">
        <v>149</v>
      </c>
      <c r="WIC28" s="170" t="s">
        <v>150</v>
      </c>
      <c r="WID28" s="170">
        <v>5</v>
      </c>
      <c r="WIE28" s="170">
        <v>12.97</v>
      </c>
      <c r="WIF28" s="170" t="e">
        <f>ROUNDDOWN(WIE28*(#REF!+1),2)</f>
        <v>#REF!</v>
      </c>
      <c r="WIG28" s="170" t="e">
        <f>WID28*WIF28</f>
        <v>#REF!</v>
      </c>
      <c r="WIH28" s="170" t="s">
        <v>148</v>
      </c>
      <c r="WII28" s="170">
        <v>12376</v>
      </c>
      <c r="WIJ28" s="170" t="s">
        <v>149</v>
      </c>
      <c r="WIK28" s="170" t="s">
        <v>150</v>
      </c>
      <c r="WIL28" s="170">
        <v>5</v>
      </c>
      <c r="WIM28" s="170">
        <v>12.97</v>
      </c>
      <c r="WIN28" s="170" t="e">
        <f>ROUNDDOWN(WIM28*(#REF!+1),2)</f>
        <v>#REF!</v>
      </c>
      <c r="WIO28" s="170" t="e">
        <f>WIL28*WIN28</f>
        <v>#REF!</v>
      </c>
      <c r="WIP28" s="170" t="s">
        <v>148</v>
      </c>
      <c r="WIQ28" s="170">
        <v>12376</v>
      </c>
      <c r="WIR28" s="170" t="s">
        <v>149</v>
      </c>
      <c r="WIS28" s="170" t="s">
        <v>150</v>
      </c>
      <c r="WIT28" s="170">
        <v>5</v>
      </c>
      <c r="WIU28" s="170">
        <v>12.97</v>
      </c>
      <c r="WIV28" s="170" t="e">
        <f>ROUNDDOWN(WIU28*(#REF!+1),2)</f>
        <v>#REF!</v>
      </c>
      <c r="WIW28" s="170" t="e">
        <f>WIT28*WIV28</f>
        <v>#REF!</v>
      </c>
      <c r="WIX28" s="170" t="s">
        <v>148</v>
      </c>
      <c r="WIY28" s="170">
        <v>12376</v>
      </c>
      <c r="WIZ28" s="170" t="s">
        <v>149</v>
      </c>
      <c r="WJA28" s="170" t="s">
        <v>150</v>
      </c>
      <c r="WJB28" s="170">
        <v>5</v>
      </c>
      <c r="WJC28" s="170">
        <v>12.97</v>
      </c>
      <c r="WJD28" s="170" t="e">
        <f>ROUNDDOWN(WJC28*(#REF!+1),2)</f>
        <v>#REF!</v>
      </c>
      <c r="WJE28" s="170" t="e">
        <f>WJB28*WJD28</f>
        <v>#REF!</v>
      </c>
      <c r="WJF28" s="170" t="s">
        <v>148</v>
      </c>
      <c r="WJG28" s="170">
        <v>12376</v>
      </c>
      <c r="WJH28" s="170" t="s">
        <v>149</v>
      </c>
      <c r="WJI28" s="170" t="s">
        <v>150</v>
      </c>
      <c r="WJJ28" s="170">
        <v>5</v>
      </c>
      <c r="WJK28" s="170">
        <v>12.97</v>
      </c>
      <c r="WJL28" s="170" t="e">
        <f>ROUNDDOWN(WJK28*(#REF!+1),2)</f>
        <v>#REF!</v>
      </c>
      <c r="WJM28" s="170" t="e">
        <f>WJJ28*WJL28</f>
        <v>#REF!</v>
      </c>
      <c r="WJN28" s="170" t="s">
        <v>148</v>
      </c>
      <c r="WJO28" s="170">
        <v>12376</v>
      </c>
      <c r="WJP28" s="170" t="s">
        <v>149</v>
      </c>
      <c r="WJQ28" s="170" t="s">
        <v>150</v>
      </c>
      <c r="WJR28" s="170">
        <v>5</v>
      </c>
      <c r="WJS28" s="170">
        <v>12.97</v>
      </c>
      <c r="WJT28" s="170" t="e">
        <f>ROUNDDOWN(WJS28*(#REF!+1),2)</f>
        <v>#REF!</v>
      </c>
      <c r="WJU28" s="170" t="e">
        <f>WJR28*WJT28</f>
        <v>#REF!</v>
      </c>
      <c r="WJV28" s="170" t="s">
        <v>148</v>
      </c>
      <c r="WJW28" s="170">
        <v>12376</v>
      </c>
      <c r="WJX28" s="170" t="s">
        <v>149</v>
      </c>
      <c r="WJY28" s="170" t="s">
        <v>150</v>
      </c>
      <c r="WJZ28" s="170">
        <v>5</v>
      </c>
      <c r="WKA28" s="170">
        <v>12.97</v>
      </c>
      <c r="WKB28" s="170" t="e">
        <f>ROUNDDOWN(WKA28*(#REF!+1),2)</f>
        <v>#REF!</v>
      </c>
      <c r="WKC28" s="170" t="e">
        <f>WJZ28*WKB28</f>
        <v>#REF!</v>
      </c>
      <c r="WKD28" s="170" t="s">
        <v>148</v>
      </c>
      <c r="WKE28" s="170">
        <v>12376</v>
      </c>
      <c r="WKF28" s="170" t="s">
        <v>149</v>
      </c>
      <c r="WKG28" s="170" t="s">
        <v>150</v>
      </c>
      <c r="WKH28" s="170">
        <v>5</v>
      </c>
      <c r="WKI28" s="170">
        <v>12.97</v>
      </c>
      <c r="WKJ28" s="170" t="e">
        <f>ROUNDDOWN(WKI28*(#REF!+1),2)</f>
        <v>#REF!</v>
      </c>
      <c r="WKK28" s="170" t="e">
        <f>WKH28*WKJ28</f>
        <v>#REF!</v>
      </c>
      <c r="WKL28" s="170" t="s">
        <v>148</v>
      </c>
      <c r="WKM28" s="170">
        <v>12376</v>
      </c>
      <c r="WKN28" s="170" t="s">
        <v>149</v>
      </c>
      <c r="WKO28" s="170" t="s">
        <v>150</v>
      </c>
      <c r="WKP28" s="170">
        <v>5</v>
      </c>
      <c r="WKQ28" s="170">
        <v>12.97</v>
      </c>
      <c r="WKR28" s="170" t="e">
        <f>ROUNDDOWN(WKQ28*(#REF!+1),2)</f>
        <v>#REF!</v>
      </c>
      <c r="WKS28" s="170" t="e">
        <f>WKP28*WKR28</f>
        <v>#REF!</v>
      </c>
      <c r="WKT28" s="170" t="s">
        <v>148</v>
      </c>
      <c r="WKU28" s="170">
        <v>12376</v>
      </c>
      <c r="WKV28" s="170" t="s">
        <v>149</v>
      </c>
      <c r="WKW28" s="170" t="s">
        <v>150</v>
      </c>
      <c r="WKX28" s="170">
        <v>5</v>
      </c>
      <c r="WKY28" s="170">
        <v>12.97</v>
      </c>
      <c r="WKZ28" s="170" t="e">
        <f>ROUNDDOWN(WKY28*(#REF!+1),2)</f>
        <v>#REF!</v>
      </c>
      <c r="WLA28" s="170" t="e">
        <f>WKX28*WKZ28</f>
        <v>#REF!</v>
      </c>
      <c r="WLB28" s="170" t="s">
        <v>148</v>
      </c>
      <c r="WLC28" s="170">
        <v>12376</v>
      </c>
      <c r="WLD28" s="170" t="s">
        <v>149</v>
      </c>
      <c r="WLE28" s="170" t="s">
        <v>150</v>
      </c>
      <c r="WLF28" s="170">
        <v>5</v>
      </c>
      <c r="WLG28" s="170">
        <v>12.97</v>
      </c>
      <c r="WLH28" s="170" t="e">
        <f>ROUNDDOWN(WLG28*(#REF!+1),2)</f>
        <v>#REF!</v>
      </c>
      <c r="WLI28" s="170" t="e">
        <f>WLF28*WLH28</f>
        <v>#REF!</v>
      </c>
      <c r="WLJ28" s="170" t="s">
        <v>148</v>
      </c>
      <c r="WLK28" s="170">
        <v>12376</v>
      </c>
      <c r="WLL28" s="170" t="s">
        <v>149</v>
      </c>
      <c r="WLM28" s="170" t="s">
        <v>150</v>
      </c>
      <c r="WLN28" s="170">
        <v>5</v>
      </c>
      <c r="WLO28" s="170">
        <v>12.97</v>
      </c>
      <c r="WLP28" s="170" t="e">
        <f>ROUNDDOWN(WLO28*(#REF!+1),2)</f>
        <v>#REF!</v>
      </c>
      <c r="WLQ28" s="170" t="e">
        <f>WLN28*WLP28</f>
        <v>#REF!</v>
      </c>
      <c r="WLR28" s="170" t="s">
        <v>148</v>
      </c>
      <c r="WLS28" s="170">
        <v>12376</v>
      </c>
      <c r="WLT28" s="170" t="s">
        <v>149</v>
      </c>
      <c r="WLU28" s="170" t="s">
        <v>150</v>
      </c>
      <c r="WLV28" s="170">
        <v>5</v>
      </c>
      <c r="WLW28" s="170">
        <v>12.97</v>
      </c>
      <c r="WLX28" s="170" t="e">
        <f>ROUNDDOWN(WLW28*(#REF!+1),2)</f>
        <v>#REF!</v>
      </c>
      <c r="WLY28" s="170" t="e">
        <f>WLV28*WLX28</f>
        <v>#REF!</v>
      </c>
      <c r="WLZ28" s="170" t="s">
        <v>148</v>
      </c>
      <c r="WMA28" s="170">
        <v>12376</v>
      </c>
      <c r="WMB28" s="170" t="s">
        <v>149</v>
      </c>
      <c r="WMC28" s="170" t="s">
        <v>150</v>
      </c>
      <c r="WMD28" s="170">
        <v>5</v>
      </c>
      <c r="WME28" s="170">
        <v>12.97</v>
      </c>
      <c r="WMF28" s="170" t="e">
        <f>ROUNDDOWN(WME28*(#REF!+1),2)</f>
        <v>#REF!</v>
      </c>
      <c r="WMG28" s="170" t="e">
        <f>WMD28*WMF28</f>
        <v>#REF!</v>
      </c>
      <c r="WMH28" s="170" t="s">
        <v>148</v>
      </c>
      <c r="WMI28" s="170">
        <v>12376</v>
      </c>
      <c r="WMJ28" s="170" t="s">
        <v>149</v>
      </c>
      <c r="WMK28" s="170" t="s">
        <v>150</v>
      </c>
      <c r="WML28" s="170">
        <v>5</v>
      </c>
      <c r="WMM28" s="170">
        <v>12.97</v>
      </c>
      <c r="WMN28" s="170" t="e">
        <f>ROUNDDOWN(WMM28*(#REF!+1),2)</f>
        <v>#REF!</v>
      </c>
      <c r="WMO28" s="170" t="e">
        <f>WML28*WMN28</f>
        <v>#REF!</v>
      </c>
      <c r="WMP28" s="170" t="s">
        <v>148</v>
      </c>
      <c r="WMQ28" s="170">
        <v>12376</v>
      </c>
      <c r="WMR28" s="170" t="s">
        <v>149</v>
      </c>
      <c r="WMS28" s="170" t="s">
        <v>150</v>
      </c>
      <c r="WMT28" s="170">
        <v>5</v>
      </c>
      <c r="WMU28" s="170">
        <v>12.97</v>
      </c>
      <c r="WMV28" s="170" t="e">
        <f>ROUNDDOWN(WMU28*(#REF!+1),2)</f>
        <v>#REF!</v>
      </c>
      <c r="WMW28" s="170" t="e">
        <f>WMT28*WMV28</f>
        <v>#REF!</v>
      </c>
      <c r="WMX28" s="170" t="s">
        <v>148</v>
      </c>
      <c r="WMY28" s="170">
        <v>12376</v>
      </c>
      <c r="WMZ28" s="170" t="s">
        <v>149</v>
      </c>
      <c r="WNA28" s="170" t="s">
        <v>150</v>
      </c>
      <c r="WNB28" s="170">
        <v>5</v>
      </c>
      <c r="WNC28" s="170">
        <v>12.97</v>
      </c>
      <c r="WND28" s="170" t="e">
        <f>ROUNDDOWN(WNC28*(#REF!+1),2)</f>
        <v>#REF!</v>
      </c>
      <c r="WNE28" s="170" t="e">
        <f>WNB28*WND28</f>
        <v>#REF!</v>
      </c>
      <c r="WNF28" s="170" t="s">
        <v>148</v>
      </c>
      <c r="WNG28" s="170">
        <v>12376</v>
      </c>
      <c r="WNH28" s="170" t="s">
        <v>149</v>
      </c>
      <c r="WNI28" s="170" t="s">
        <v>150</v>
      </c>
      <c r="WNJ28" s="170">
        <v>5</v>
      </c>
      <c r="WNK28" s="170">
        <v>12.97</v>
      </c>
      <c r="WNL28" s="170" t="e">
        <f>ROUNDDOWN(WNK28*(#REF!+1),2)</f>
        <v>#REF!</v>
      </c>
      <c r="WNM28" s="170" t="e">
        <f>WNJ28*WNL28</f>
        <v>#REF!</v>
      </c>
      <c r="WNN28" s="170" t="s">
        <v>148</v>
      </c>
      <c r="WNO28" s="170">
        <v>12376</v>
      </c>
      <c r="WNP28" s="170" t="s">
        <v>149</v>
      </c>
      <c r="WNQ28" s="170" t="s">
        <v>150</v>
      </c>
      <c r="WNR28" s="170">
        <v>5</v>
      </c>
      <c r="WNS28" s="170">
        <v>12.97</v>
      </c>
      <c r="WNT28" s="170" t="e">
        <f>ROUNDDOWN(WNS28*(#REF!+1),2)</f>
        <v>#REF!</v>
      </c>
      <c r="WNU28" s="170" t="e">
        <f>WNR28*WNT28</f>
        <v>#REF!</v>
      </c>
      <c r="WNV28" s="170" t="s">
        <v>148</v>
      </c>
      <c r="WNW28" s="170">
        <v>12376</v>
      </c>
      <c r="WNX28" s="170" t="s">
        <v>149</v>
      </c>
      <c r="WNY28" s="170" t="s">
        <v>150</v>
      </c>
      <c r="WNZ28" s="170">
        <v>5</v>
      </c>
      <c r="WOA28" s="170">
        <v>12.97</v>
      </c>
      <c r="WOB28" s="170" t="e">
        <f>ROUNDDOWN(WOA28*(#REF!+1),2)</f>
        <v>#REF!</v>
      </c>
      <c r="WOC28" s="170" t="e">
        <f>WNZ28*WOB28</f>
        <v>#REF!</v>
      </c>
      <c r="WOD28" s="170" t="s">
        <v>148</v>
      </c>
      <c r="WOE28" s="170">
        <v>12376</v>
      </c>
      <c r="WOF28" s="170" t="s">
        <v>149</v>
      </c>
      <c r="WOG28" s="170" t="s">
        <v>150</v>
      </c>
      <c r="WOH28" s="170">
        <v>5</v>
      </c>
      <c r="WOI28" s="170">
        <v>12.97</v>
      </c>
      <c r="WOJ28" s="170" t="e">
        <f>ROUNDDOWN(WOI28*(#REF!+1),2)</f>
        <v>#REF!</v>
      </c>
      <c r="WOK28" s="170" t="e">
        <f>WOH28*WOJ28</f>
        <v>#REF!</v>
      </c>
      <c r="WOL28" s="170" t="s">
        <v>148</v>
      </c>
      <c r="WOM28" s="170">
        <v>12376</v>
      </c>
      <c r="WON28" s="170" t="s">
        <v>149</v>
      </c>
      <c r="WOO28" s="170" t="s">
        <v>150</v>
      </c>
      <c r="WOP28" s="170">
        <v>5</v>
      </c>
      <c r="WOQ28" s="170">
        <v>12.97</v>
      </c>
      <c r="WOR28" s="170" t="e">
        <f>ROUNDDOWN(WOQ28*(#REF!+1),2)</f>
        <v>#REF!</v>
      </c>
      <c r="WOS28" s="170" t="e">
        <f>WOP28*WOR28</f>
        <v>#REF!</v>
      </c>
      <c r="WOT28" s="170" t="s">
        <v>148</v>
      </c>
      <c r="WOU28" s="170">
        <v>12376</v>
      </c>
      <c r="WOV28" s="170" t="s">
        <v>149</v>
      </c>
      <c r="WOW28" s="170" t="s">
        <v>150</v>
      </c>
      <c r="WOX28" s="170">
        <v>5</v>
      </c>
      <c r="WOY28" s="170">
        <v>12.97</v>
      </c>
      <c r="WOZ28" s="170" t="e">
        <f>ROUNDDOWN(WOY28*(#REF!+1),2)</f>
        <v>#REF!</v>
      </c>
      <c r="WPA28" s="170" t="e">
        <f>WOX28*WOZ28</f>
        <v>#REF!</v>
      </c>
      <c r="WPB28" s="170" t="s">
        <v>148</v>
      </c>
      <c r="WPC28" s="170">
        <v>12376</v>
      </c>
      <c r="WPD28" s="170" t="s">
        <v>149</v>
      </c>
      <c r="WPE28" s="170" t="s">
        <v>150</v>
      </c>
      <c r="WPF28" s="170">
        <v>5</v>
      </c>
      <c r="WPG28" s="170">
        <v>12.97</v>
      </c>
      <c r="WPH28" s="170" t="e">
        <f>ROUNDDOWN(WPG28*(#REF!+1),2)</f>
        <v>#REF!</v>
      </c>
      <c r="WPI28" s="170" t="e">
        <f>WPF28*WPH28</f>
        <v>#REF!</v>
      </c>
      <c r="WPJ28" s="170" t="s">
        <v>148</v>
      </c>
      <c r="WPK28" s="170">
        <v>12376</v>
      </c>
      <c r="WPL28" s="170" t="s">
        <v>149</v>
      </c>
      <c r="WPM28" s="170" t="s">
        <v>150</v>
      </c>
      <c r="WPN28" s="170">
        <v>5</v>
      </c>
      <c r="WPO28" s="170">
        <v>12.97</v>
      </c>
      <c r="WPP28" s="170" t="e">
        <f>ROUNDDOWN(WPO28*(#REF!+1),2)</f>
        <v>#REF!</v>
      </c>
      <c r="WPQ28" s="170" t="e">
        <f>WPN28*WPP28</f>
        <v>#REF!</v>
      </c>
      <c r="WPR28" s="170" t="s">
        <v>148</v>
      </c>
      <c r="WPS28" s="170">
        <v>12376</v>
      </c>
      <c r="WPT28" s="170" t="s">
        <v>149</v>
      </c>
      <c r="WPU28" s="170" t="s">
        <v>150</v>
      </c>
      <c r="WPV28" s="170">
        <v>5</v>
      </c>
      <c r="WPW28" s="170">
        <v>12.97</v>
      </c>
      <c r="WPX28" s="170" t="e">
        <f>ROUNDDOWN(WPW28*(#REF!+1),2)</f>
        <v>#REF!</v>
      </c>
      <c r="WPY28" s="170" t="e">
        <f>WPV28*WPX28</f>
        <v>#REF!</v>
      </c>
      <c r="WPZ28" s="170" t="s">
        <v>148</v>
      </c>
      <c r="WQA28" s="170">
        <v>12376</v>
      </c>
      <c r="WQB28" s="170" t="s">
        <v>149</v>
      </c>
      <c r="WQC28" s="170" t="s">
        <v>150</v>
      </c>
      <c r="WQD28" s="170">
        <v>5</v>
      </c>
      <c r="WQE28" s="170">
        <v>12.97</v>
      </c>
      <c r="WQF28" s="170" t="e">
        <f>ROUNDDOWN(WQE28*(#REF!+1),2)</f>
        <v>#REF!</v>
      </c>
      <c r="WQG28" s="170" t="e">
        <f>WQD28*WQF28</f>
        <v>#REF!</v>
      </c>
      <c r="WQH28" s="170" t="s">
        <v>148</v>
      </c>
      <c r="WQI28" s="170">
        <v>12376</v>
      </c>
      <c r="WQJ28" s="170" t="s">
        <v>149</v>
      </c>
      <c r="WQK28" s="170" t="s">
        <v>150</v>
      </c>
      <c r="WQL28" s="170">
        <v>5</v>
      </c>
      <c r="WQM28" s="170">
        <v>12.97</v>
      </c>
      <c r="WQN28" s="170" t="e">
        <f>ROUNDDOWN(WQM28*(#REF!+1),2)</f>
        <v>#REF!</v>
      </c>
      <c r="WQO28" s="170" t="e">
        <f>WQL28*WQN28</f>
        <v>#REF!</v>
      </c>
      <c r="WQP28" s="170" t="s">
        <v>148</v>
      </c>
      <c r="WQQ28" s="170">
        <v>12376</v>
      </c>
      <c r="WQR28" s="170" t="s">
        <v>149</v>
      </c>
      <c r="WQS28" s="170" t="s">
        <v>150</v>
      </c>
      <c r="WQT28" s="170">
        <v>5</v>
      </c>
      <c r="WQU28" s="170">
        <v>12.97</v>
      </c>
      <c r="WQV28" s="170" t="e">
        <f>ROUNDDOWN(WQU28*(#REF!+1),2)</f>
        <v>#REF!</v>
      </c>
      <c r="WQW28" s="170" t="e">
        <f>WQT28*WQV28</f>
        <v>#REF!</v>
      </c>
      <c r="WQX28" s="170" t="s">
        <v>148</v>
      </c>
      <c r="WQY28" s="170">
        <v>12376</v>
      </c>
      <c r="WQZ28" s="170" t="s">
        <v>149</v>
      </c>
      <c r="WRA28" s="170" t="s">
        <v>150</v>
      </c>
      <c r="WRB28" s="170">
        <v>5</v>
      </c>
      <c r="WRC28" s="170">
        <v>12.97</v>
      </c>
      <c r="WRD28" s="170" t="e">
        <f>ROUNDDOWN(WRC28*(#REF!+1),2)</f>
        <v>#REF!</v>
      </c>
      <c r="WRE28" s="170" t="e">
        <f>WRB28*WRD28</f>
        <v>#REF!</v>
      </c>
      <c r="WRF28" s="170" t="s">
        <v>148</v>
      </c>
      <c r="WRG28" s="170">
        <v>12376</v>
      </c>
      <c r="WRH28" s="170" t="s">
        <v>149</v>
      </c>
      <c r="WRI28" s="170" t="s">
        <v>150</v>
      </c>
      <c r="WRJ28" s="170">
        <v>5</v>
      </c>
      <c r="WRK28" s="170">
        <v>12.97</v>
      </c>
      <c r="WRL28" s="170" t="e">
        <f>ROUNDDOWN(WRK28*(#REF!+1),2)</f>
        <v>#REF!</v>
      </c>
      <c r="WRM28" s="170" t="e">
        <f>WRJ28*WRL28</f>
        <v>#REF!</v>
      </c>
      <c r="WRN28" s="170" t="s">
        <v>148</v>
      </c>
      <c r="WRO28" s="170">
        <v>12376</v>
      </c>
      <c r="WRP28" s="170" t="s">
        <v>149</v>
      </c>
      <c r="WRQ28" s="170" t="s">
        <v>150</v>
      </c>
      <c r="WRR28" s="170">
        <v>5</v>
      </c>
      <c r="WRS28" s="170">
        <v>12.97</v>
      </c>
      <c r="WRT28" s="170" t="e">
        <f>ROUNDDOWN(WRS28*(#REF!+1),2)</f>
        <v>#REF!</v>
      </c>
      <c r="WRU28" s="170" t="e">
        <f>WRR28*WRT28</f>
        <v>#REF!</v>
      </c>
      <c r="WRV28" s="170" t="s">
        <v>148</v>
      </c>
      <c r="WRW28" s="170">
        <v>12376</v>
      </c>
      <c r="WRX28" s="170" t="s">
        <v>149</v>
      </c>
      <c r="WRY28" s="170" t="s">
        <v>150</v>
      </c>
      <c r="WRZ28" s="170">
        <v>5</v>
      </c>
      <c r="WSA28" s="170">
        <v>12.97</v>
      </c>
      <c r="WSB28" s="170" t="e">
        <f>ROUNDDOWN(WSA28*(#REF!+1),2)</f>
        <v>#REF!</v>
      </c>
      <c r="WSC28" s="170" t="e">
        <f>WRZ28*WSB28</f>
        <v>#REF!</v>
      </c>
      <c r="WSD28" s="170" t="s">
        <v>148</v>
      </c>
      <c r="WSE28" s="170">
        <v>12376</v>
      </c>
      <c r="WSF28" s="170" t="s">
        <v>149</v>
      </c>
      <c r="WSG28" s="170" t="s">
        <v>150</v>
      </c>
      <c r="WSH28" s="170">
        <v>5</v>
      </c>
      <c r="WSI28" s="170">
        <v>12.97</v>
      </c>
      <c r="WSJ28" s="170" t="e">
        <f>ROUNDDOWN(WSI28*(#REF!+1),2)</f>
        <v>#REF!</v>
      </c>
      <c r="WSK28" s="170" t="e">
        <f>WSH28*WSJ28</f>
        <v>#REF!</v>
      </c>
      <c r="WSL28" s="170" t="s">
        <v>148</v>
      </c>
      <c r="WSM28" s="170">
        <v>12376</v>
      </c>
      <c r="WSN28" s="170" t="s">
        <v>149</v>
      </c>
      <c r="WSO28" s="170" t="s">
        <v>150</v>
      </c>
      <c r="WSP28" s="170">
        <v>5</v>
      </c>
      <c r="WSQ28" s="170">
        <v>12.97</v>
      </c>
      <c r="WSR28" s="170" t="e">
        <f>ROUNDDOWN(WSQ28*(#REF!+1),2)</f>
        <v>#REF!</v>
      </c>
      <c r="WSS28" s="170" t="e">
        <f>WSP28*WSR28</f>
        <v>#REF!</v>
      </c>
      <c r="WST28" s="170" t="s">
        <v>148</v>
      </c>
      <c r="WSU28" s="170">
        <v>12376</v>
      </c>
      <c r="WSV28" s="170" t="s">
        <v>149</v>
      </c>
      <c r="WSW28" s="170" t="s">
        <v>150</v>
      </c>
      <c r="WSX28" s="170">
        <v>5</v>
      </c>
      <c r="WSY28" s="170">
        <v>12.97</v>
      </c>
      <c r="WSZ28" s="170" t="e">
        <f>ROUNDDOWN(WSY28*(#REF!+1),2)</f>
        <v>#REF!</v>
      </c>
      <c r="WTA28" s="170" t="e">
        <f>WSX28*WSZ28</f>
        <v>#REF!</v>
      </c>
      <c r="WTB28" s="170" t="s">
        <v>148</v>
      </c>
      <c r="WTC28" s="170">
        <v>12376</v>
      </c>
      <c r="WTD28" s="170" t="s">
        <v>149</v>
      </c>
      <c r="WTE28" s="170" t="s">
        <v>150</v>
      </c>
      <c r="WTF28" s="170">
        <v>5</v>
      </c>
      <c r="WTG28" s="170">
        <v>12.97</v>
      </c>
      <c r="WTH28" s="170" t="e">
        <f>ROUNDDOWN(WTG28*(#REF!+1),2)</f>
        <v>#REF!</v>
      </c>
      <c r="WTI28" s="170" t="e">
        <f>WTF28*WTH28</f>
        <v>#REF!</v>
      </c>
      <c r="WTJ28" s="170" t="s">
        <v>148</v>
      </c>
      <c r="WTK28" s="170">
        <v>12376</v>
      </c>
      <c r="WTL28" s="170" t="s">
        <v>149</v>
      </c>
      <c r="WTM28" s="170" t="s">
        <v>150</v>
      </c>
      <c r="WTN28" s="170">
        <v>5</v>
      </c>
      <c r="WTO28" s="170">
        <v>12.97</v>
      </c>
      <c r="WTP28" s="170" t="e">
        <f>ROUNDDOWN(WTO28*(#REF!+1),2)</f>
        <v>#REF!</v>
      </c>
      <c r="WTQ28" s="170" t="e">
        <f>WTN28*WTP28</f>
        <v>#REF!</v>
      </c>
      <c r="WTR28" s="170" t="s">
        <v>148</v>
      </c>
      <c r="WTS28" s="170">
        <v>12376</v>
      </c>
      <c r="WTT28" s="170" t="s">
        <v>149</v>
      </c>
      <c r="WTU28" s="170" t="s">
        <v>150</v>
      </c>
      <c r="WTV28" s="170">
        <v>5</v>
      </c>
      <c r="WTW28" s="170">
        <v>12.97</v>
      </c>
      <c r="WTX28" s="170" t="e">
        <f>ROUNDDOWN(WTW28*(#REF!+1),2)</f>
        <v>#REF!</v>
      </c>
      <c r="WTY28" s="170" t="e">
        <f>WTV28*WTX28</f>
        <v>#REF!</v>
      </c>
      <c r="WTZ28" s="170" t="s">
        <v>148</v>
      </c>
      <c r="WUA28" s="170">
        <v>12376</v>
      </c>
      <c r="WUB28" s="170" t="s">
        <v>149</v>
      </c>
      <c r="WUC28" s="170" t="s">
        <v>150</v>
      </c>
      <c r="WUD28" s="170">
        <v>5</v>
      </c>
      <c r="WUE28" s="170">
        <v>12.97</v>
      </c>
      <c r="WUF28" s="170" t="e">
        <f>ROUNDDOWN(WUE28*(#REF!+1),2)</f>
        <v>#REF!</v>
      </c>
      <c r="WUG28" s="170" t="e">
        <f>WUD28*WUF28</f>
        <v>#REF!</v>
      </c>
      <c r="WUH28" s="170" t="s">
        <v>148</v>
      </c>
      <c r="WUI28" s="170">
        <v>12376</v>
      </c>
      <c r="WUJ28" s="170" t="s">
        <v>149</v>
      </c>
      <c r="WUK28" s="170" t="s">
        <v>150</v>
      </c>
      <c r="WUL28" s="170">
        <v>5</v>
      </c>
      <c r="WUM28" s="170">
        <v>12.97</v>
      </c>
      <c r="WUN28" s="170" t="e">
        <f>ROUNDDOWN(WUM28*(#REF!+1),2)</f>
        <v>#REF!</v>
      </c>
      <c r="WUO28" s="170" t="e">
        <f>WUL28*WUN28</f>
        <v>#REF!</v>
      </c>
      <c r="WUP28" s="170" t="s">
        <v>148</v>
      </c>
      <c r="WUQ28" s="170">
        <v>12376</v>
      </c>
      <c r="WUR28" s="170" t="s">
        <v>149</v>
      </c>
      <c r="WUS28" s="170" t="s">
        <v>150</v>
      </c>
      <c r="WUT28" s="170">
        <v>5</v>
      </c>
      <c r="WUU28" s="170">
        <v>12.97</v>
      </c>
      <c r="WUV28" s="170" t="e">
        <f>ROUNDDOWN(WUU28*(#REF!+1),2)</f>
        <v>#REF!</v>
      </c>
      <c r="WUW28" s="170" t="e">
        <f>WUT28*WUV28</f>
        <v>#REF!</v>
      </c>
      <c r="WUX28" s="170" t="s">
        <v>148</v>
      </c>
      <c r="WUY28" s="170">
        <v>12376</v>
      </c>
      <c r="WUZ28" s="170" t="s">
        <v>149</v>
      </c>
      <c r="WVA28" s="170" t="s">
        <v>150</v>
      </c>
      <c r="WVB28" s="170">
        <v>5</v>
      </c>
      <c r="WVC28" s="170">
        <v>12.97</v>
      </c>
      <c r="WVD28" s="170" t="e">
        <f>ROUNDDOWN(WVC28*(#REF!+1),2)</f>
        <v>#REF!</v>
      </c>
      <c r="WVE28" s="170" t="e">
        <f>WVB28*WVD28</f>
        <v>#REF!</v>
      </c>
      <c r="WVF28" s="170" t="s">
        <v>148</v>
      </c>
      <c r="WVG28" s="170">
        <v>12376</v>
      </c>
      <c r="WVH28" s="170" t="s">
        <v>149</v>
      </c>
      <c r="WVI28" s="170" t="s">
        <v>150</v>
      </c>
      <c r="WVJ28" s="170">
        <v>5</v>
      </c>
      <c r="WVK28" s="170">
        <v>12.97</v>
      </c>
      <c r="WVL28" s="170" t="e">
        <f>ROUNDDOWN(WVK28*(#REF!+1),2)</f>
        <v>#REF!</v>
      </c>
      <c r="WVM28" s="170" t="e">
        <f>WVJ28*WVL28</f>
        <v>#REF!</v>
      </c>
      <c r="WVN28" s="170" t="s">
        <v>148</v>
      </c>
      <c r="WVO28" s="170">
        <v>12376</v>
      </c>
      <c r="WVP28" s="170" t="s">
        <v>149</v>
      </c>
      <c r="WVQ28" s="170" t="s">
        <v>150</v>
      </c>
      <c r="WVR28" s="170">
        <v>5</v>
      </c>
      <c r="WVS28" s="170">
        <v>12.97</v>
      </c>
      <c r="WVT28" s="170" t="e">
        <f>ROUNDDOWN(WVS28*(#REF!+1),2)</f>
        <v>#REF!</v>
      </c>
      <c r="WVU28" s="170" t="e">
        <f>WVR28*WVT28</f>
        <v>#REF!</v>
      </c>
      <c r="WVV28" s="170" t="s">
        <v>148</v>
      </c>
      <c r="WVW28" s="170">
        <v>12376</v>
      </c>
      <c r="WVX28" s="170" t="s">
        <v>149</v>
      </c>
      <c r="WVY28" s="170" t="s">
        <v>150</v>
      </c>
      <c r="WVZ28" s="170">
        <v>5</v>
      </c>
      <c r="WWA28" s="170">
        <v>12.97</v>
      </c>
      <c r="WWB28" s="170" t="e">
        <f>ROUNDDOWN(WWA28*(#REF!+1),2)</f>
        <v>#REF!</v>
      </c>
      <c r="WWC28" s="170" t="e">
        <f>WVZ28*WWB28</f>
        <v>#REF!</v>
      </c>
      <c r="WWD28" s="170" t="s">
        <v>148</v>
      </c>
      <c r="WWE28" s="170">
        <v>12376</v>
      </c>
      <c r="WWF28" s="170" t="s">
        <v>149</v>
      </c>
      <c r="WWG28" s="170" t="s">
        <v>150</v>
      </c>
      <c r="WWH28" s="170">
        <v>5</v>
      </c>
      <c r="WWI28" s="170">
        <v>12.97</v>
      </c>
      <c r="WWJ28" s="170" t="e">
        <f>ROUNDDOWN(WWI28*(#REF!+1),2)</f>
        <v>#REF!</v>
      </c>
      <c r="WWK28" s="170" t="e">
        <f>WWH28*WWJ28</f>
        <v>#REF!</v>
      </c>
      <c r="WWL28" s="170" t="s">
        <v>148</v>
      </c>
      <c r="WWM28" s="170">
        <v>12376</v>
      </c>
      <c r="WWN28" s="170" t="s">
        <v>149</v>
      </c>
      <c r="WWO28" s="170" t="s">
        <v>150</v>
      </c>
      <c r="WWP28" s="170">
        <v>5</v>
      </c>
      <c r="WWQ28" s="170">
        <v>12.97</v>
      </c>
      <c r="WWR28" s="170" t="e">
        <f>ROUNDDOWN(WWQ28*(#REF!+1),2)</f>
        <v>#REF!</v>
      </c>
      <c r="WWS28" s="170" t="e">
        <f>WWP28*WWR28</f>
        <v>#REF!</v>
      </c>
      <c r="WWT28" s="170" t="s">
        <v>148</v>
      </c>
      <c r="WWU28" s="170">
        <v>12376</v>
      </c>
      <c r="WWV28" s="170" t="s">
        <v>149</v>
      </c>
      <c r="WWW28" s="170" t="s">
        <v>150</v>
      </c>
      <c r="WWX28" s="170">
        <v>5</v>
      </c>
      <c r="WWY28" s="170">
        <v>12.97</v>
      </c>
      <c r="WWZ28" s="170" t="e">
        <f>ROUNDDOWN(WWY28*(#REF!+1),2)</f>
        <v>#REF!</v>
      </c>
      <c r="WXA28" s="170" t="e">
        <f>WWX28*WWZ28</f>
        <v>#REF!</v>
      </c>
      <c r="WXB28" s="170" t="s">
        <v>148</v>
      </c>
      <c r="WXC28" s="170">
        <v>12376</v>
      </c>
      <c r="WXD28" s="170" t="s">
        <v>149</v>
      </c>
      <c r="WXE28" s="170" t="s">
        <v>150</v>
      </c>
      <c r="WXF28" s="170">
        <v>5</v>
      </c>
      <c r="WXG28" s="170">
        <v>12.97</v>
      </c>
      <c r="WXH28" s="170" t="e">
        <f>ROUNDDOWN(WXG28*(#REF!+1),2)</f>
        <v>#REF!</v>
      </c>
      <c r="WXI28" s="170" t="e">
        <f>WXF28*WXH28</f>
        <v>#REF!</v>
      </c>
      <c r="WXJ28" s="170" t="s">
        <v>148</v>
      </c>
      <c r="WXK28" s="170">
        <v>12376</v>
      </c>
      <c r="WXL28" s="170" t="s">
        <v>149</v>
      </c>
      <c r="WXM28" s="170" t="s">
        <v>150</v>
      </c>
      <c r="WXN28" s="170">
        <v>5</v>
      </c>
      <c r="WXO28" s="170">
        <v>12.97</v>
      </c>
      <c r="WXP28" s="170" t="e">
        <f>ROUNDDOWN(WXO28*(#REF!+1),2)</f>
        <v>#REF!</v>
      </c>
      <c r="WXQ28" s="170" t="e">
        <f>WXN28*WXP28</f>
        <v>#REF!</v>
      </c>
      <c r="WXR28" s="170" t="s">
        <v>148</v>
      </c>
      <c r="WXS28" s="170">
        <v>12376</v>
      </c>
      <c r="WXT28" s="170" t="s">
        <v>149</v>
      </c>
      <c r="WXU28" s="170" t="s">
        <v>150</v>
      </c>
      <c r="WXV28" s="170">
        <v>5</v>
      </c>
      <c r="WXW28" s="170">
        <v>12.97</v>
      </c>
      <c r="WXX28" s="170" t="e">
        <f>ROUNDDOWN(WXW28*(#REF!+1),2)</f>
        <v>#REF!</v>
      </c>
      <c r="WXY28" s="170" t="e">
        <f>WXV28*WXX28</f>
        <v>#REF!</v>
      </c>
      <c r="WXZ28" s="170" t="s">
        <v>148</v>
      </c>
      <c r="WYA28" s="170">
        <v>12376</v>
      </c>
      <c r="WYB28" s="170" t="s">
        <v>149</v>
      </c>
      <c r="WYC28" s="170" t="s">
        <v>150</v>
      </c>
      <c r="WYD28" s="170">
        <v>5</v>
      </c>
      <c r="WYE28" s="170">
        <v>12.97</v>
      </c>
      <c r="WYF28" s="170" t="e">
        <f>ROUNDDOWN(WYE28*(#REF!+1),2)</f>
        <v>#REF!</v>
      </c>
      <c r="WYG28" s="170" t="e">
        <f>WYD28*WYF28</f>
        <v>#REF!</v>
      </c>
      <c r="WYH28" s="170" t="s">
        <v>148</v>
      </c>
      <c r="WYI28" s="170">
        <v>12376</v>
      </c>
      <c r="WYJ28" s="170" t="s">
        <v>149</v>
      </c>
      <c r="WYK28" s="170" t="s">
        <v>150</v>
      </c>
      <c r="WYL28" s="170">
        <v>5</v>
      </c>
      <c r="WYM28" s="170">
        <v>12.97</v>
      </c>
      <c r="WYN28" s="170" t="e">
        <f>ROUNDDOWN(WYM28*(#REF!+1),2)</f>
        <v>#REF!</v>
      </c>
      <c r="WYO28" s="170" t="e">
        <f>WYL28*WYN28</f>
        <v>#REF!</v>
      </c>
      <c r="WYP28" s="170" t="s">
        <v>148</v>
      </c>
      <c r="WYQ28" s="170">
        <v>12376</v>
      </c>
      <c r="WYR28" s="170" t="s">
        <v>149</v>
      </c>
      <c r="WYS28" s="170" t="s">
        <v>150</v>
      </c>
      <c r="WYT28" s="170">
        <v>5</v>
      </c>
      <c r="WYU28" s="170">
        <v>12.97</v>
      </c>
      <c r="WYV28" s="170" t="e">
        <f>ROUNDDOWN(WYU28*(#REF!+1),2)</f>
        <v>#REF!</v>
      </c>
      <c r="WYW28" s="170" t="e">
        <f>WYT28*WYV28</f>
        <v>#REF!</v>
      </c>
      <c r="WYX28" s="170" t="s">
        <v>148</v>
      </c>
      <c r="WYY28" s="170">
        <v>12376</v>
      </c>
      <c r="WYZ28" s="170" t="s">
        <v>149</v>
      </c>
      <c r="WZA28" s="170" t="s">
        <v>150</v>
      </c>
      <c r="WZB28" s="170">
        <v>5</v>
      </c>
      <c r="WZC28" s="170">
        <v>12.97</v>
      </c>
      <c r="WZD28" s="170" t="e">
        <f>ROUNDDOWN(WZC28*(#REF!+1),2)</f>
        <v>#REF!</v>
      </c>
      <c r="WZE28" s="170" t="e">
        <f>WZB28*WZD28</f>
        <v>#REF!</v>
      </c>
      <c r="WZF28" s="170" t="s">
        <v>148</v>
      </c>
      <c r="WZG28" s="170">
        <v>12376</v>
      </c>
      <c r="WZH28" s="170" t="s">
        <v>149</v>
      </c>
      <c r="WZI28" s="170" t="s">
        <v>150</v>
      </c>
      <c r="WZJ28" s="170">
        <v>5</v>
      </c>
      <c r="WZK28" s="170">
        <v>12.97</v>
      </c>
      <c r="WZL28" s="170" t="e">
        <f>ROUNDDOWN(WZK28*(#REF!+1),2)</f>
        <v>#REF!</v>
      </c>
      <c r="WZM28" s="170" t="e">
        <f>WZJ28*WZL28</f>
        <v>#REF!</v>
      </c>
      <c r="WZN28" s="170" t="s">
        <v>148</v>
      </c>
      <c r="WZO28" s="170">
        <v>12376</v>
      </c>
      <c r="WZP28" s="170" t="s">
        <v>149</v>
      </c>
      <c r="WZQ28" s="170" t="s">
        <v>150</v>
      </c>
      <c r="WZR28" s="170">
        <v>5</v>
      </c>
      <c r="WZS28" s="170">
        <v>12.97</v>
      </c>
      <c r="WZT28" s="170" t="e">
        <f>ROUNDDOWN(WZS28*(#REF!+1),2)</f>
        <v>#REF!</v>
      </c>
      <c r="WZU28" s="170" t="e">
        <f>WZR28*WZT28</f>
        <v>#REF!</v>
      </c>
      <c r="WZV28" s="170" t="s">
        <v>148</v>
      </c>
      <c r="WZW28" s="170">
        <v>12376</v>
      </c>
      <c r="WZX28" s="170" t="s">
        <v>149</v>
      </c>
      <c r="WZY28" s="170" t="s">
        <v>150</v>
      </c>
      <c r="WZZ28" s="170">
        <v>5</v>
      </c>
      <c r="XAA28" s="170">
        <v>12.97</v>
      </c>
      <c r="XAB28" s="170" t="e">
        <f>ROUNDDOWN(XAA28*(#REF!+1),2)</f>
        <v>#REF!</v>
      </c>
      <c r="XAC28" s="170" t="e">
        <f>WZZ28*XAB28</f>
        <v>#REF!</v>
      </c>
      <c r="XAD28" s="170" t="s">
        <v>148</v>
      </c>
      <c r="XAE28" s="170">
        <v>12376</v>
      </c>
      <c r="XAF28" s="170" t="s">
        <v>149</v>
      </c>
      <c r="XAG28" s="170" t="s">
        <v>150</v>
      </c>
      <c r="XAH28" s="170">
        <v>5</v>
      </c>
      <c r="XAI28" s="170">
        <v>12.97</v>
      </c>
      <c r="XAJ28" s="170" t="e">
        <f>ROUNDDOWN(XAI28*(#REF!+1),2)</f>
        <v>#REF!</v>
      </c>
      <c r="XAK28" s="170" t="e">
        <f>XAH28*XAJ28</f>
        <v>#REF!</v>
      </c>
      <c r="XAL28" s="170" t="s">
        <v>148</v>
      </c>
      <c r="XAM28" s="170">
        <v>12376</v>
      </c>
      <c r="XAN28" s="170" t="s">
        <v>149</v>
      </c>
      <c r="XAO28" s="170" t="s">
        <v>150</v>
      </c>
      <c r="XAP28" s="170">
        <v>5</v>
      </c>
      <c r="XAQ28" s="170">
        <v>12.97</v>
      </c>
      <c r="XAR28" s="170" t="e">
        <f>ROUNDDOWN(XAQ28*(#REF!+1),2)</f>
        <v>#REF!</v>
      </c>
      <c r="XAS28" s="170" t="e">
        <f>XAP28*XAR28</f>
        <v>#REF!</v>
      </c>
      <c r="XAT28" s="170" t="s">
        <v>148</v>
      </c>
      <c r="XAU28" s="170">
        <v>12376</v>
      </c>
      <c r="XAV28" s="170" t="s">
        <v>149</v>
      </c>
      <c r="XAW28" s="170" t="s">
        <v>150</v>
      </c>
      <c r="XAX28" s="170">
        <v>5</v>
      </c>
      <c r="XAY28" s="170">
        <v>12.97</v>
      </c>
      <c r="XAZ28" s="170" t="e">
        <f>ROUNDDOWN(XAY28*(#REF!+1),2)</f>
        <v>#REF!</v>
      </c>
      <c r="XBA28" s="170" t="e">
        <f>XAX28*XAZ28</f>
        <v>#REF!</v>
      </c>
      <c r="XBB28" s="170" t="s">
        <v>148</v>
      </c>
      <c r="XBC28" s="170">
        <v>12376</v>
      </c>
      <c r="XBD28" s="170" t="s">
        <v>149</v>
      </c>
      <c r="XBE28" s="170" t="s">
        <v>150</v>
      </c>
      <c r="XBF28" s="170">
        <v>5</v>
      </c>
      <c r="XBG28" s="170">
        <v>12.97</v>
      </c>
      <c r="XBH28" s="170" t="e">
        <f>ROUNDDOWN(XBG28*(#REF!+1),2)</f>
        <v>#REF!</v>
      </c>
      <c r="XBI28" s="170" t="e">
        <f>XBF28*XBH28</f>
        <v>#REF!</v>
      </c>
      <c r="XBJ28" s="170" t="s">
        <v>148</v>
      </c>
      <c r="XBK28" s="170">
        <v>12376</v>
      </c>
      <c r="XBL28" s="170" t="s">
        <v>149</v>
      </c>
      <c r="XBM28" s="170" t="s">
        <v>150</v>
      </c>
      <c r="XBN28" s="170">
        <v>5</v>
      </c>
      <c r="XBO28" s="170">
        <v>12.97</v>
      </c>
      <c r="XBP28" s="170" t="e">
        <f>ROUNDDOWN(XBO28*(#REF!+1),2)</f>
        <v>#REF!</v>
      </c>
      <c r="XBQ28" s="170" t="e">
        <f>XBN28*XBP28</f>
        <v>#REF!</v>
      </c>
      <c r="XBR28" s="170" t="s">
        <v>148</v>
      </c>
      <c r="XBS28" s="170">
        <v>12376</v>
      </c>
      <c r="XBT28" s="170" t="s">
        <v>149</v>
      </c>
      <c r="XBU28" s="170" t="s">
        <v>150</v>
      </c>
      <c r="XBV28" s="170">
        <v>5</v>
      </c>
      <c r="XBW28" s="170">
        <v>12.97</v>
      </c>
      <c r="XBX28" s="170" t="e">
        <f>ROUNDDOWN(XBW28*(#REF!+1),2)</f>
        <v>#REF!</v>
      </c>
      <c r="XBY28" s="170" t="e">
        <f>XBV28*XBX28</f>
        <v>#REF!</v>
      </c>
      <c r="XBZ28" s="170" t="s">
        <v>148</v>
      </c>
      <c r="XCA28" s="170">
        <v>12376</v>
      </c>
      <c r="XCB28" s="170" t="s">
        <v>149</v>
      </c>
      <c r="XCC28" s="170" t="s">
        <v>150</v>
      </c>
      <c r="XCD28" s="170">
        <v>5</v>
      </c>
      <c r="XCE28" s="170">
        <v>12.97</v>
      </c>
      <c r="XCF28" s="170" t="e">
        <f>ROUNDDOWN(XCE28*(#REF!+1),2)</f>
        <v>#REF!</v>
      </c>
      <c r="XCG28" s="170" t="e">
        <f>XCD28*XCF28</f>
        <v>#REF!</v>
      </c>
      <c r="XCH28" s="170" t="s">
        <v>148</v>
      </c>
      <c r="XCI28" s="170">
        <v>12376</v>
      </c>
      <c r="XCJ28" s="170" t="s">
        <v>149</v>
      </c>
      <c r="XCK28" s="170" t="s">
        <v>150</v>
      </c>
      <c r="XCL28" s="170">
        <v>5</v>
      </c>
      <c r="XCM28" s="170">
        <v>12.97</v>
      </c>
      <c r="XCN28" s="170" t="e">
        <f>ROUNDDOWN(XCM28*(#REF!+1),2)</f>
        <v>#REF!</v>
      </c>
      <c r="XCO28" s="170" t="e">
        <f>XCL28*XCN28</f>
        <v>#REF!</v>
      </c>
      <c r="XCP28" s="170" t="s">
        <v>148</v>
      </c>
      <c r="XCQ28" s="170">
        <v>12376</v>
      </c>
      <c r="XCR28" s="170" t="s">
        <v>149</v>
      </c>
      <c r="XCS28" s="170" t="s">
        <v>150</v>
      </c>
      <c r="XCT28" s="170">
        <v>5</v>
      </c>
      <c r="XCU28" s="170">
        <v>12.97</v>
      </c>
      <c r="XCV28" s="170" t="e">
        <f>ROUNDDOWN(XCU28*(#REF!+1),2)</f>
        <v>#REF!</v>
      </c>
      <c r="XCW28" s="170" t="e">
        <f>XCT28*XCV28</f>
        <v>#REF!</v>
      </c>
      <c r="XCX28" s="170" t="s">
        <v>148</v>
      </c>
      <c r="XCY28" s="170">
        <v>12376</v>
      </c>
      <c r="XCZ28" s="170" t="s">
        <v>149</v>
      </c>
      <c r="XDA28" s="170" t="s">
        <v>150</v>
      </c>
      <c r="XDB28" s="170">
        <v>5</v>
      </c>
      <c r="XDC28" s="170">
        <v>12.97</v>
      </c>
      <c r="XDD28" s="170" t="e">
        <f>ROUNDDOWN(XDC28*(#REF!+1),2)</f>
        <v>#REF!</v>
      </c>
      <c r="XDE28" s="170" t="e">
        <f>XDB28*XDD28</f>
        <v>#REF!</v>
      </c>
      <c r="XDF28" s="170" t="s">
        <v>148</v>
      </c>
      <c r="XDG28" s="170">
        <v>12376</v>
      </c>
      <c r="XDH28" s="170" t="s">
        <v>149</v>
      </c>
      <c r="XDI28" s="170" t="s">
        <v>150</v>
      </c>
      <c r="XDJ28" s="170">
        <v>5</v>
      </c>
      <c r="XDK28" s="170">
        <v>12.97</v>
      </c>
      <c r="XDL28" s="170" t="e">
        <f>ROUNDDOWN(XDK28*(#REF!+1),2)</f>
        <v>#REF!</v>
      </c>
      <c r="XDM28" s="170" t="e">
        <f>XDJ28*XDL28</f>
        <v>#REF!</v>
      </c>
      <c r="XDN28" s="170" t="s">
        <v>148</v>
      </c>
      <c r="XDO28" s="170">
        <v>12376</v>
      </c>
      <c r="XDP28" s="170" t="s">
        <v>149</v>
      </c>
      <c r="XDQ28" s="170" t="s">
        <v>150</v>
      </c>
      <c r="XDR28" s="170">
        <v>5</v>
      </c>
      <c r="XDS28" s="170">
        <v>12.97</v>
      </c>
      <c r="XDT28" s="170" t="e">
        <f>ROUNDDOWN(XDS28*(#REF!+1),2)</f>
        <v>#REF!</v>
      </c>
      <c r="XDU28" s="170" t="e">
        <f>XDR28*XDT28</f>
        <v>#REF!</v>
      </c>
      <c r="XDV28" s="170" t="s">
        <v>148</v>
      </c>
      <c r="XDW28" s="170">
        <v>12376</v>
      </c>
      <c r="XDX28" s="170" t="s">
        <v>149</v>
      </c>
      <c r="XDY28" s="170" t="s">
        <v>150</v>
      </c>
      <c r="XDZ28" s="170">
        <v>5</v>
      </c>
      <c r="XEA28" s="170">
        <v>12.97</v>
      </c>
      <c r="XEB28" s="170" t="e">
        <f>ROUNDDOWN(XEA28*(#REF!+1),2)</f>
        <v>#REF!</v>
      </c>
      <c r="XEC28" s="170" t="e">
        <f>XDZ28*XEB28</f>
        <v>#REF!</v>
      </c>
      <c r="XED28" s="170" t="s">
        <v>148</v>
      </c>
      <c r="XEE28" s="170">
        <v>12376</v>
      </c>
      <c r="XEF28" s="170" t="s">
        <v>149</v>
      </c>
      <c r="XEG28" s="170" t="s">
        <v>150</v>
      </c>
      <c r="XEH28" s="170">
        <v>5</v>
      </c>
      <c r="XEI28" s="170">
        <v>12.97</v>
      </c>
      <c r="XEJ28" s="170" t="e">
        <f>ROUNDDOWN(XEI28*(#REF!+1),2)</f>
        <v>#REF!</v>
      </c>
      <c r="XEK28" s="170" t="e">
        <f>XEH28*XEJ28</f>
        <v>#REF!</v>
      </c>
      <c r="XEL28" s="170" t="s">
        <v>148</v>
      </c>
      <c r="XEM28" s="170">
        <v>12376</v>
      </c>
      <c r="XEN28" s="170" t="s">
        <v>149</v>
      </c>
      <c r="XEO28" s="170" t="s">
        <v>150</v>
      </c>
      <c r="XEP28" s="170">
        <v>5</v>
      </c>
      <c r="XEQ28" s="170">
        <v>12.97</v>
      </c>
      <c r="XER28" s="170" t="e">
        <f>ROUNDDOWN(XEQ28*(#REF!+1),2)</f>
        <v>#REF!</v>
      </c>
      <c r="XES28" s="170" t="e">
        <f>XEP28*XER28</f>
        <v>#REF!</v>
      </c>
    </row>
    <row r="29" spans="1:16373" ht="31.5">
      <c r="A29" s="9" t="str">
        <f>+'PLANILHA GERAL'!A14</f>
        <v>2.2</v>
      </c>
      <c r="B29" s="9">
        <f>+'PLANILHA GERAL'!B14</f>
        <v>97641</v>
      </c>
      <c r="C29" s="9" t="str">
        <f>+'PLANILHA GERAL'!C14</f>
        <v>SINAPI</v>
      </c>
      <c r="D29" s="256" t="str">
        <f>+'PLANILHA GERAL'!D14</f>
        <v>REMOÇÃO DE FORRO DE GESSO, DE FORMA MANUAL, SEM REAPROVEITAMENTO. AF_12/2017</v>
      </c>
      <c r="E29" s="255" t="str">
        <f>+'PLANILHA GERAL'!E14</f>
        <v>m²</v>
      </c>
      <c r="F29" s="257">
        <f>+'PLANILHA GERAL'!F14</f>
        <v>2667.84</v>
      </c>
      <c r="G29" s="13">
        <f>+'PLANILHA GERAL'!G14</f>
        <v>3.4142000000000001</v>
      </c>
      <c r="H29" s="13">
        <f>+'PLANILHA GERAL'!H14</f>
        <v>9108.5393280000008</v>
      </c>
      <c r="I29" s="13">
        <f>+'PLANILHA GERAL'!K14</f>
        <v>11690.598446497566</v>
      </c>
      <c r="J29" s="262">
        <f t="shared" si="0"/>
        <v>8.250393127094538E-3</v>
      </c>
      <c r="K29" s="282">
        <f t="shared" si="1"/>
        <v>0.763670456779315</v>
      </c>
      <c r="CX29" s="170" t="s">
        <v>151</v>
      </c>
      <c r="CY29" s="170" t="s">
        <v>152</v>
      </c>
      <c r="CZ29" s="170" t="s">
        <v>153</v>
      </c>
      <c r="DA29" s="170" t="s">
        <v>150</v>
      </c>
      <c r="DB29" s="170">
        <v>2</v>
      </c>
      <c r="DC29" s="170">
        <v>69.72</v>
      </c>
      <c r="DD29" s="170" t="e">
        <f>ROUNDDOWN(DC29*(#REF!+1),2)</f>
        <v>#REF!</v>
      </c>
      <c r="DE29" s="170" t="e">
        <f>DB29*DD29</f>
        <v>#REF!</v>
      </c>
      <c r="DF29" s="170" t="s">
        <v>151</v>
      </c>
      <c r="DG29" s="170" t="s">
        <v>152</v>
      </c>
      <c r="DH29" s="170" t="s">
        <v>153</v>
      </c>
      <c r="DI29" s="170" t="s">
        <v>150</v>
      </c>
      <c r="DJ29" s="170">
        <v>2</v>
      </c>
      <c r="DK29" s="170">
        <v>69.72</v>
      </c>
      <c r="DL29" s="170" t="e">
        <f>ROUNDDOWN(DK29*(#REF!+1),2)</f>
        <v>#REF!</v>
      </c>
      <c r="DM29" s="170" t="e">
        <f>DJ29*DL29</f>
        <v>#REF!</v>
      </c>
      <c r="DN29" s="170" t="s">
        <v>151</v>
      </c>
      <c r="DO29" s="170" t="s">
        <v>152</v>
      </c>
      <c r="DP29" s="170" t="s">
        <v>153</v>
      </c>
      <c r="DQ29" s="170" t="s">
        <v>150</v>
      </c>
      <c r="DR29" s="170">
        <v>2</v>
      </c>
      <c r="DS29" s="170">
        <v>69.72</v>
      </c>
      <c r="DT29" s="170" t="e">
        <f>ROUNDDOWN(DS29*(#REF!+1),2)</f>
        <v>#REF!</v>
      </c>
      <c r="DU29" s="170" t="e">
        <f>DR29*DT29</f>
        <v>#REF!</v>
      </c>
      <c r="DV29" s="170" t="s">
        <v>151</v>
      </c>
      <c r="DW29" s="170" t="s">
        <v>152</v>
      </c>
      <c r="DX29" s="170" t="s">
        <v>153</v>
      </c>
      <c r="DY29" s="170" t="s">
        <v>150</v>
      </c>
      <c r="DZ29" s="170">
        <v>2</v>
      </c>
      <c r="EA29" s="170">
        <v>69.72</v>
      </c>
      <c r="EB29" s="170" t="e">
        <f>ROUNDDOWN(EA29*(#REF!+1),2)</f>
        <v>#REF!</v>
      </c>
      <c r="EC29" s="170" t="e">
        <f>DZ29*EB29</f>
        <v>#REF!</v>
      </c>
      <c r="ED29" s="170" t="s">
        <v>151</v>
      </c>
      <c r="EE29" s="170" t="s">
        <v>152</v>
      </c>
      <c r="EF29" s="170" t="s">
        <v>153</v>
      </c>
      <c r="EG29" s="170" t="s">
        <v>150</v>
      </c>
      <c r="EH29" s="170">
        <v>2</v>
      </c>
      <c r="EI29" s="170">
        <v>69.72</v>
      </c>
      <c r="EJ29" s="170" t="e">
        <f>ROUNDDOWN(EI29*(#REF!+1),2)</f>
        <v>#REF!</v>
      </c>
      <c r="EK29" s="170" t="e">
        <f>EH29*EJ29</f>
        <v>#REF!</v>
      </c>
      <c r="EL29" s="170" t="s">
        <v>151</v>
      </c>
      <c r="EM29" s="170" t="s">
        <v>152</v>
      </c>
      <c r="EN29" s="170" t="s">
        <v>153</v>
      </c>
      <c r="EO29" s="170" t="s">
        <v>150</v>
      </c>
      <c r="EP29" s="170">
        <v>2</v>
      </c>
      <c r="EQ29" s="170">
        <v>69.72</v>
      </c>
      <c r="ER29" s="170" t="e">
        <f>ROUNDDOWN(EQ29*(#REF!+1),2)</f>
        <v>#REF!</v>
      </c>
      <c r="ES29" s="170" t="e">
        <f>EP29*ER29</f>
        <v>#REF!</v>
      </c>
      <c r="ET29" s="170" t="s">
        <v>151</v>
      </c>
      <c r="EU29" s="170" t="s">
        <v>152</v>
      </c>
      <c r="EV29" s="170" t="s">
        <v>153</v>
      </c>
      <c r="EW29" s="170" t="s">
        <v>150</v>
      </c>
      <c r="EX29" s="170">
        <v>2</v>
      </c>
      <c r="EY29" s="170">
        <v>69.72</v>
      </c>
      <c r="EZ29" s="170" t="e">
        <f>ROUNDDOWN(EY29*(#REF!+1),2)</f>
        <v>#REF!</v>
      </c>
      <c r="FA29" s="170" t="e">
        <f>EX29*EZ29</f>
        <v>#REF!</v>
      </c>
      <c r="FB29" s="170" t="s">
        <v>151</v>
      </c>
      <c r="FC29" s="170" t="s">
        <v>152</v>
      </c>
      <c r="FD29" s="170" t="s">
        <v>153</v>
      </c>
      <c r="FE29" s="170" t="s">
        <v>150</v>
      </c>
      <c r="FF29" s="170">
        <v>2</v>
      </c>
      <c r="FG29" s="170">
        <v>69.72</v>
      </c>
      <c r="FH29" s="170" t="e">
        <f>ROUNDDOWN(FG29*(#REF!+1),2)</f>
        <v>#REF!</v>
      </c>
      <c r="FI29" s="170" t="e">
        <f>FF29*FH29</f>
        <v>#REF!</v>
      </c>
      <c r="FJ29" s="170" t="s">
        <v>151</v>
      </c>
      <c r="FK29" s="170" t="s">
        <v>152</v>
      </c>
      <c r="FL29" s="170" t="s">
        <v>153</v>
      </c>
      <c r="FM29" s="170" t="s">
        <v>150</v>
      </c>
      <c r="FN29" s="170">
        <v>2</v>
      </c>
      <c r="FO29" s="170">
        <v>69.72</v>
      </c>
      <c r="FP29" s="170" t="e">
        <f>ROUNDDOWN(FO29*(#REF!+1),2)</f>
        <v>#REF!</v>
      </c>
      <c r="FQ29" s="170" t="e">
        <f>FN29*FP29</f>
        <v>#REF!</v>
      </c>
      <c r="FR29" s="170" t="s">
        <v>151</v>
      </c>
      <c r="FS29" s="170" t="s">
        <v>152</v>
      </c>
      <c r="FT29" s="170" t="s">
        <v>153</v>
      </c>
      <c r="FU29" s="170" t="s">
        <v>150</v>
      </c>
      <c r="FV29" s="170">
        <v>2</v>
      </c>
      <c r="FW29" s="170">
        <v>69.72</v>
      </c>
      <c r="FX29" s="170" t="e">
        <f>ROUNDDOWN(FW29*(#REF!+1),2)</f>
        <v>#REF!</v>
      </c>
      <c r="FY29" s="170" t="e">
        <f>FV29*FX29</f>
        <v>#REF!</v>
      </c>
      <c r="FZ29" s="170" t="s">
        <v>151</v>
      </c>
      <c r="GA29" s="170" t="s">
        <v>152</v>
      </c>
      <c r="GB29" s="170" t="s">
        <v>153</v>
      </c>
      <c r="GC29" s="170" t="s">
        <v>150</v>
      </c>
      <c r="GD29" s="170">
        <v>2</v>
      </c>
      <c r="GE29" s="170">
        <v>69.72</v>
      </c>
      <c r="GF29" s="170" t="e">
        <f>ROUNDDOWN(GE29*(#REF!+1),2)</f>
        <v>#REF!</v>
      </c>
      <c r="GG29" s="170" t="e">
        <f>GD29*GF29</f>
        <v>#REF!</v>
      </c>
      <c r="GH29" s="170" t="s">
        <v>151</v>
      </c>
      <c r="GI29" s="170" t="s">
        <v>152</v>
      </c>
      <c r="GJ29" s="170" t="s">
        <v>153</v>
      </c>
      <c r="GK29" s="170" t="s">
        <v>150</v>
      </c>
      <c r="GL29" s="170">
        <v>2</v>
      </c>
      <c r="GM29" s="170">
        <v>69.72</v>
      </c>
      <c r="GN29" s="170" t="e">
        <f>ROUNDDOWN(GM29*(#REF!+1),2)</f>
        <v>#REF!</v>
      </c>
      <c r="GO29" s="170" t="e">
        <f>GL29*GN29</f>
        <v>#REF!</v>
      </c>
      <c r="GP29" s="170" t="s">
        <v>151</v>
      </c>
      <c r="GQ29" s="170" t="s">
        <v>152</v>
      </c>
      <c r="GR29" s="170" t="s">
        <v>153</v>
      </c>
      <c r="GS29" s="170" t="s">
        <v>150</v>
      </c>
      <c r="GT29" s="170">
        <v>2</v>
      </c>
      <c r="GU29" s="170">
        <v>69.72</v>
      </c>
      <c r="GV29" s="170" t="e">
        <f>ROUNDDOWN(GU29*(#REF!+1),2)</f>
        <v>#REF!</v>
      </c>
      <c r="GW29" s="170" t="e">
        <f>GT29*GV29</f>
        <v>#REF!</v>
      </c>
      <c r="GX29" s="170" t="s">
        <v>151</v>
      </c>
      <c r="GY29" s="170" t="s">
        <v>152</v>
      </c>
      <c r="GZ29" s="170" t="s">
        <v>153</v>
      </c>
      <c r="HA29" s="170" t="s">
        <v>150</v>
      </c>
      <c r="HB29" s="170">
        <v>2</v>
      </c>
      <c r="HC29" s="170">
        <v>69.72</v>
      </c>
      <c r="HD29" s="170" t="e">
        <f>ROUNDDOWN(HC29*(#REF!+1),2)</f>
        <v>#REF!</v>
      </c>
      <c r="HE29" s="170" t="e">
        <f>HB29*HD29</f>
        <v>#REF!</v>
      </c>
      <c r="HF29" s="170" t="s">
        <v>151</v>
      </c>
      <c r="HG29" s="170" t="s">
        <v>152</v>
      </c>
      <c r="HH29" s="170" t="s">
        <v>153</v>
      </c>
      <c r="HI29" s="170" t="s">
        <v>150</v>
      </c>
      <c r="HJ29" s="170">
        <v>2</v>
      </c>
      <c r="HK29" s="170">
        <v>69.72</v>
      </c>
      <c r="HL29" s="170" t="e">
        <f>ROUNDDOWN(HK29*(#REF!+1),2)</f>
        <v>#REF!</v>
      </c>
      <c r="HM29" s="170" t="e">
        <f>HJ29*HL29</f>
        <v>#REF!</v>
      </c>
      <c r="HN29" s="170" t="s">
        <v>151</v>
      </c>
      <c r="HO29" s="170" t="s">
        <v>152</v>
      </c>
      <c r="HP29" s="170" t="s">
        <v>153</v>
      </c>
      <c r="HQ29" s="170" t="s">
        <v>150</v>
      </c>
      <c r="HR29" s="170">
        <v>2</v>
      </c>
      <c r="HS29" s="170">
        <v>69.72</v>
      </c>
      <c r="HT29" s="170" t="e">
        <f>ROUNDDOWN(HS29*(#REF!+1),2)</f>
        <v>#REF!</v>
      </c>
      <c r="HU29" s="170" t="e">
        <f>HR29*HT29</f>
        <v>#REF!</v>
      </c>
      <c r="HV29" s="170" t="s">
        <v>151</v>
      </c>
      <c r="HW29" s="170" t="s">
        <v>152</v>
      </c>
      <c r="HX29" s="170" t="s">
        <v>153</v>
      </c>
      <c r="HY29" s="170" t="s">
        <v>150</v>
      </c>
      <c r="HZ29" s="170">
        <v>2</v>
      </c>
      <c r="IA29" s="170">
        <v>69.72</v>
      </c>
      <c r="IB29" s="170" t="e">
        <f>ROUNDDOWN(IA29*(#REF!+1),2)</f>
        <v>#REF!</v>
      </c>
      <c r="IC29" s="170" t="e">
        <f>HZ29*IB29</f>
        <v>#REF!</v>
      </c>
      <c r="ID29" s="170" t="s">
        <v>151</v>
      </c>
      <c r="IE29" s="170" t="s">
        <v>152</v>
      </c>
      <c r="IF29" s="170" t="s">
        <v>153</v>
      </c>
      <c r="IG29" s="170" t="s">
        <v>150</v>
      </c>
      <c r="IH29" s="170">
        <v>2</v>
      </c>
      <c r="II29" s="170">
        <v>69.72</v>
      </c>
      <c r="IJ29" s="170" t="e">
        <f>ROUNDDOWN(II29*(#REF!+1),2)</f>
        <v>#REF!</v>
      </c>
      <c r="IK29" s="170" t="e">
        <f>IH29*IJ29</f>
        <v>#REF!</v>
      </c>
      <c r="IL29" s="170" t="s">
        <v>151</v>
      </c>
      <c r="IM29" s="170" t="s">
        <v>152</v>
      </c>
      <c r="IN29" s="170" t="s">
        <v>153</v>
      </c>
      <c r="IO29" s="170" t="s">
        <v>150</v>
      </c>
      <c r="IP29" s="170">
        <v>2</v>
      </c>
      <c r="IQ29" s="170">
        <v>69.72</v>
      </c>
      <c r="IR29" s="170" t="e">
        <f>ROUNDDOWN(IQ29*(#REF!+1),2)</f>
        <v>#REF!</v>
      </c>
      <c r="IS29" s="170" t="e">
        <f>IP29*IR29</f>
        <v>#REF!</v>
      </c>
      <c r="IT29" s="170" t="s">
        <v>151</v>
      </c>
      <c r="IU29" s="170" t="s">
        <v>152</v>
      </c>
      <c r="IV29" s="170" t="s">
        <v>153</v>
      </c>
      <c r="IW29" s="170" t="s">
        <v>150</v>
      </c>
      <c r="IX29" s="170">
        <v>2</v>
      </c>
      <c r="IY29" s="170">
        <v>69.72</v>
      </c>
      <c r="IZ29" s="170" t="e">
        <f>ROUNDDOWN(IY29*(#REF!+1),2)</f>
        <v>#REF!</v>
      </c>
      <c r="JA29" s="170" t="e">
        <f>IX29*IZ29</f>
        <v>#REF!</v>
      </c>
      <c r="JB29" s="170" t="s">
        <v>151</v>
      </c>
      <c r="JC29" s="170" t="s">
        <v>152</v>
      </c>
      <c r="JD29" s="170" t="s">
        <v>153</v>
      </c>
      <c r="JE29" s="170" t="s">
        <v>150</v>
      </c>
      <c r="JF29" s="170">
        <v>2</v>
      </c>
      <c r="JG29" s="170">
        <v>69.72</v>
      </c>
      <c r="JH29" s="170" t="e">
        <f>ROUNDDOWN(JG29*(#REF!+1),2)</f>
        <v>#REF!</v>
      </c>
      <c r="JI29" s="170" t="e">
        <f>JF29*JH29</f>
        <v>#REF!</v>
      </c>
      <c r="JJ29" s="170" t="s">
        <v>151</v>
      </c>
      <c r="JK29" s="170" t="s">
        <v>152</v>
      </c>
      <c r="JL29" s="170" t="s">
        <v>153</v>
      </c>
      <c r="JM29" s="170" t="s">
        <v>150</v>
      </c>
      <c r="JN29" s="170">
        <v>2</v>
      </c>
      <c r="JO29" s="170">
        <v>69.72</v>
      </c>
      <c r="JP29" s="170" t="e">
        <f>ROUNDDOWN(JO29*(#REF!+1),2)</f>
        <v>#REF!</v>
      </c>
      <c r="JQ29" s="170" t="e">
        <f>JN29*JP29</f>
        <v>#REF!</v>
      </c>
      <c r="JR29" s="170" t="s">
        <v>151</v>
      </c>
      <c r="JS29" s="170" t="s">
        <v>152</v>
      </c>
      <c r="JT29" s="170" t="s">
        <v>153</v>
      </c>
      <c r="JU29" s="170" t="s">
        <v>150</v>
      </c>
      <c r="JV29" s="170">
        <v>2</v>
      </c>
      <c r="JW29" s="170">
        <v>69.72</v>
      </c>
      <c r="JX29" s="170" t="e">
        <f>ROUNDDOWN(JW29*(#REF!+1),2)</f>
        <v>#REF!</v>
      </c>
      <c r="JY29" s="170" t="e">
        <f>JV29*JX29</f>
        <v>#REF!</v>
      </c>
      <c r="JZ29" s="170" t="s">
        <v>151</v>
      </c>
      <c r="KA29" s="170" t="s">
        <v>152</v>
      </c>
      <c r="KB29" s="170" t="s">
        <v>153</v>
      </c>
      <c r="KC29" s="170" t="s">
        <v>150</v>
      </c>
      <c r="KD29" s="170">
        <v>2</v>
      </c>
      <c r="KE29" s="170">
        <v>69.72</v>
      </c>
      <c r="KF29" s="170" t="e">
        <f>ROUNDDOWN(KE29*(#REF!+1),2)</f>
        <v>#REF!</v>
      </c>
      <c r="KG29" s="170" t="e">
        <f>KD29*KF29</f>
        <v>#REF!</v>
      </c>
      <c r="KH29" s="170" t="s">
        <v>151</v>
      </c>
      <c r="KI29" s="170" t="s">
        <v>152</v>
      </c>
      <c r="KJ29" s="170" t="s">
        <v>153</v>
      </c>
      <c r="KK29" s="170" t="s">
        <v>150</v>
      </c>
      <c r="KL29" s="170">
        <v>2</v>
      </c>
      <c r="KM29" s="170">
        <v>69.72</v>
      </c>
      <c r="KN29" s="170" t="e">
        <f>ROUNDDOWN(KM29*(#REF!+1),2)</f>
        <v>#REF!</v>
      </c>
      <c r="KO29" s="170" t="e">
        <f>KL29*KN29</f>
        <v>#REF!</v>
      </c>
      <c r="KP29" s="170" t="s">
        <v>151</v>
      </c>
      <c r="KQ29" s="170" t="s">
        <v>152</v>
      </c>
      <c r="KR29" s="170" t="s">
        <v>153</v>
      </c>
      <c r="KS29" s="170" t="s">
        <v>150</v>
      </c>
      <c r="KT29" s="170">
        <v>2</v>
      </c>
      <c r="KU29" s="170">
        <v>69.72</v>
      </c>
      <c r="KV29" s="170" t="e">
        <f>ROUNDDOWN(KU29*(#REF!+1),2)</f>
        <v>#REF!</v>
      </c>
      <c r="KW29" s="170" t="e">
        <f>KT29*KV29</f>
        <v>#REF!</v>
      </c>
      <c r="KX29" s="170" t="s">
        <v>151</v>
      </c>
      <c r="KY29" s="170" t="s">
        <v>152</v>
      </c>
      <c r="KZ29" s="170" t="s">
        <v>153</v>
      </c>
      <c r="LA29" s="170" t="s">
        <v>150</v>
      </c>
      <c r="LB29" s="170">
        <v>2</v>
      </c>
      <c r="LC29" s="170">
        <v>69.72</v>
      </c>
      <c r="LD29" s="170" t="e">
        <f>ROUNDDOWN(LC29*(#REF!+1),2)</f>
        <v>#REF!</v>
      </c>
      <c r="LE29" s="170" t="e">
        <f>LB29*LD29</f>
        <v>#REF!</v>
      </c>
      <c r="LF29" s="170" t="s">
        <v>151</v>
      </c>
      <c r="LG29" s="170" t="s">
        <v>152</v>
      </c>
      <c r="LH29" s="170" t="s">
        <v>153</v>
      </c>
      <c r="LI29" s="170" t="s">
        <v>150</v>
      </c>
      <c r="LJ29" s="170">
        <v>2</v>
      </c>
      <c r="LK29" s="170">
        <v>69.72</v>
      </c>
      <c r="LL29" s="170" t="e">
        <f>ROUNDDOWN(LK29*(#REF!+1),2)</f>
        <v>#REF!</v>
      </c>
      <c r="LM29" s="170" t="e">
        <f>LJ29*LL29</f>
        <v>#REF!</v>
      </c>
      <c r="LN29" s="170" t="s">
        <v>151</v>
      </c>
      <c r="LO29" s="170" t="s">
        <v>152</v>
      </c>
      <c r="LP29" s="170" t="s">
        <v>153</v>
      </c>
      <c r="LQ29" s="170" t="s">
        <v>150</v>
      </c>
      <c r="LR29" s="170">
        <v>2</v>
      </c>
      <c r="LS29" s="170">
        <v>69.72</v>
      </c>
      <c r="LT29" s="170" t="e">
        <f>ROUNDDOWN(LS29*(#REF!+1),2)</f>
        <v>#REF!</v>
      </c>
      <c r="LU29" s="170" t="e">
        <f>LR29*LT29</f>
        <v>#REF!</v>
      </c>
      <c r="LV29" s="170" t="s">
        <v>151</v>
      </c>
      <c r="LW29" s="170" t="s">
        <v>152</v>
      </c>
      <c r="LX29" s="170" t="s">
        <v>153</v>
      </c>
      <c r="LY29" s="170" t="s">
        <v>150</v>
      </c>
      <c r="LZ29" s="170">
        <v>2</v>
      </c>
      <c r="MA29" s="170">
        <v>69.72</v>
      </c>
      <c r="MB29" s="170" t="e">
        <f>ROUNDDOWN(MA29*(#REF!+1),2)</f>
        <v>#REF!</v>
      </c>
      <c r="MC29" s="170" t="e">
        <f>LZ29*MB29</f>
        <v>#REF!</v>
      </c>
      <c r="MD29" s="170" t="s">
        <v>151</v>
      </c>
      <c r="ME29" s="170" t="s">
        <v>152</v>
      </c>
      <c r="MF29" s="170" t="s">
        <v>153</v>
      </c>
      <c r="MG29" s="170" t="s">
        <v>150</v>
      </c>
      <c r="MH29" s="170">
        <v>2</v>
      </c>
      <c r="MI29" s="170">
        <v>69.72</v>
      </c>
      <c r="MJ29" s="170" t="e">
        <f>ROUNDDOWN(MI29*(#REF!+1),2)</f>
        <v>#REF!</v>
      </c>
      <c r="MK29" s="170" t="e">
        <f>MH29*MJ29</f>
        <v>#REF!</v>
      </c>
      <c r="ML29" s="170" t="s">
        <v>151</v>
      </c>
      <c r="MM29" s="170" t="s">
        <v>152</v>
      </c>
      <c r="MN29" s="170" t="s">
        <v>153</v>
      </c>
      <c r="MO29" s="170" t="s">
        <v>150</v>
      </c>
      <c r="MP29" s="170">
        <v>2</v>
      </c>
      <c r="MQ29" s="170">
        <v>69.72</v>
      </c>
      <c r="MR29" s="170" t="e">
        <f>ROUNDDOWN(MQ29*(#REF!+1),2)</f>
        <v>#REF!</v>
      </c>
      <c r="MS29" s="170" t="e">
        <f>MP29*MR29</f>
        <v>#REF!</v>
      </c>
      <c r="MT29" s="170" t="s">
        <v>151</v>
      </c>
      <c r="MU29" s="170" t="s">
        <v>152</v>
      </c>
      <c r="MV29" s="170" t="s">
        <v>153</v>
      </c>
      <c r="MW29" s="170" t="s">
        <v>150</v>
      </c>
      <c r="MX29" s="170">
        <v>2</v>
      </c>
      <c r="MY29" s="170">
        <v>69.72</v>
      </c>
      <c r="MZ29" s="170" t="e">
        <f>ROUNDDOWN(MY29*(#REF!+1),2)</f>
        <v>#REF!</v>
      </c>
      <c r="NA29" s="170" t="e">
        <f>MX29*MZ29</f>
        <v>#REF!</v>
      </c>
      <c r="NB29" s="170" t="s">
        <v>151</v>
      </c>
      <c r="NC29" s="170" t="s">
        <v>152</v>
      </c>
      <c r="ND29" s="170" t="s">
        <v>153</v>
      </c>
      <c r="NE29" s="170" t="s">
        <v>150</v>
      </c>
      <c r="NF29" s="170">
        <v>2</v>
      </c>
      <c r="NG29" s="170">
        <v>69.72</v>
      </c>
      <c r="NH29" s="170" t="e">
        <f>ROUNDDOWN(NG29*(#REF!+1),2)</f>
        <v>#REF!</v>
      </c>
      <c r="NI29" s="170" t="e">
        <f>NF29*NH29</f>
        <v>#REF!</v>
      </c>
      <c r="NJ29" s="170" t="s">
        <v>151</v>
      </c>
      <c r="NK29" s="170" t="s">
        <v>152</v>
      </c>
      <c r="NL29" s="170" t="s">
        <v>153</v>
      </c>
      <c r="NM29" s="170" t="s">
        <v>150</v>
      </c>
      <c r="NN29" s="170">
        <v>2</v>
      </c>
      <c r="NO29" s="170">
        <v>69.72</v>
      </c>
      <c r="NP29" s="170" t="e">
        <f>ROUNDDOWN(NO29*(#REF!+1),2)</f>
        <v>#REF!</v>
      </c>
      <c r="NQ29" s="170" t="e">
        <f>NN29*NP29</f>
        <v>#REF!</v>
      </c>
      <c r="NR29" s="170" t="s">
        <v>151</v>
      </c>
      <c r="NS29" s="170" t="s">
        <v>152</v>
      </c>
      <c r="NT29" s="170" t="s">
        <v>153</v>
      </c>
      <c r="NU29" s="170" t="s">
        <v>150</v>
      </c>
      <c r="NV29" s="170">
        <v>2</v>
      </c>
      <c r="NW29" s="170">
        <v>69.72</v>
      </c>
      <c r="NX29" s="170" t="e">
        <f>ROUNDDOWN(NW29*(#REF!+1),2)</f>
        <v>#REF!</v>
      </c>
      <c r="NY29" s="170" t="e">
        <f>NV29*NX29</f>
        <v>#REF!</v>
      </c>
      <c r="NZ29" s="170" t="s">
        <v>151</v>
      </c>
      <c r="OA29" s="170" t="s">
        <v>152</v>
      </c>
      <c r="OB29" s="170" t="s">
        <v>153</v>
      </c>
      <c r="OC29" s="170" t="s">
        <v>150</v>
      </c>
      <c r="OD29" s="170">
        <v>2</v>
      </c>
      <c r="OE29" s="170">
        <v>69.72</v>
      </c>
      <c r="OF29" s="170" t="e">
        <f>ROUNDDOWN(OE29*(#REF!+1),2)</f>
        <v>#REF!</v>
      </c>
      <c r="OG29" s="170" t="e">
        <f>OD29*OF29</f>
        <v>#REF!</v>
      </c>
      <c r="OH29" s="170" t="s">
        <v>151</v>
      </c>
      <c r="OI29" s="170" t="s">
        <v>152</v>
      </c>
      <c r="OJ29" s="170" t="s">
        <v>153</v>
      </c>
      <c r="OK29" s="170" t="s">
        <v>150</v>
      </c>
      <c r="OL29" s="170">
        <v>2</v>
      </c>
      <c r="OM29" s="170">
        <v>69.72</v>
      </c>
      <c r="ON29" s="170" t="e">
        <f>ROUNDDOWN(OM29*(#REF!+1),2)</f>
        <v>#REF!</v>
      </c>
      <c r="OO29" s="170" t="e">
        <f>OL29*ON29</f>
        <v>#REF!</v>
      </c>
      <c r="OP29" s="170" t="s">
        <v>151</v>
      </c>
      <c r="OQ29" s="170" t="s">
        <v>152</v>
      </c>
      <c r="OR29" s="170" t="s">
        <v>153</v>
      </c>
      <c r="OS29" s="170" t="s">
        <v>150</v>
      </c>
      <c r="OT29" s="170">
        <v>2</v>
      </c>
      <c r="OU29" s="170">
        <v>69.72</v>
      </c>
      <c r="OV29" s="170" t="e">
        <f>ROUNDDOWN(OU29*(#REF!+1),2)</f>
        <v>#REF!</v>
      </c>
      <c r="OW29" s="170" t="e">
        <f>OT29*OV29</f>
        <v>#REF!</v>
      </c>
      <c r="OX29" s="170" t="s">
        <v>151</v>
      </c>
      <c r="OY29" s="170" t="s">
        <v>152</v>
      </c>
      <c r="OZ29" s="170" t="s">
        <v>153</v>
      </c>
      <c r="PA29" s="170" t="s">
        <v>150</v>
      </c>
      <c r="PB29" s="170">
        <v>2</v>
      </c>
      <c r="PC29" s="170">
        <v>69.72</v>
      </c>
      <c r="PD29" s="170" t="e">
        <f>ROUNDDOWN(PC29*(#REF!+1),2)</f>
        <v>#REF!</v>
      </c>
      <c r="PE29" s="170" t="e">
        <f>PB29*PD29</f>
        <v>#REF!</v>
      </c>
      <c r="PF29" s="170" t="s">
        <v>151</v>
      </c>
      <c r="PG29" s="170" t="s">
        <v>152</v>
      </c>
      <c r="PH29" s="170" t="s">
        <v>153</v>
      </c>
      <c r="PI29" s="170" t="s">
        <v>150</v>
      </c>
      <c r="PJ29" s="170">
        <v>2</v>
      </c>
      <c r="PK29" s="170">
        <v>69.72</v>
      </c>
      <c r="PL29" s="170" t="e">
        <f>ROUNDDOWN(PK29*(#REF!+1),2)</f>
        <v>#REF!</v>
      </c>
      <c r="PM29" s="170" t="e">
        <f>PJ29*PL29</f>
        <v>#REF!</v>
      </c>
      <c r="PN29" s="170" t="s">
        <v>151</v>
      </c>
      <c r="PO29" s="170" t="s">
        <v>152</v>
      </c>
      <c r="PP29" s="170" t="s">
        <v>153</v>
      </c>
      <c r="PQ29" s="170" t="s">
        <v>150</v>
      </c>
      <c r="PR29" s="170">
        <v>2</v>
      </c>
      <c r="PS29" s="170">
        <v>69.72</v>
      </c>
      <c r="PT29" s="170" t="e">
        <f>ROUNDDOWN(PS29*(#REF!+1),2)</f>
        <v>#REF!</v>
      </c>
      <c r="PU29" s="170" t="e">
        <f>PR29*PT29</f>
        <v>#REF!</v>
      </c>
      <c r="PV29" s="170" t="s">
        <v>151</v>
      </c>
      <c r="PW29" s="170" t="s">
        <v>152</v>
      </c>
      <c r="PX29" s="170" t="s">
        <v>153</v>
      </c>
      <c r="PY29" s="170" t="s">
        <v>150</v>
      </c>
      <c r="PZ29" s="170">
        <v>2</v>
      </c>
      <c r="QA29" s="170">
        <v>69.72</v>
      </c>
      <c r="QB29" s="170" t="e">
        <f>ROUNDDOWN(QA29*(#REF!+1),2)</f>
        <v>#REF!</v>
      </c>
      <c r="QC29" s="170" t="e">
        <f>PZ29*QB29</f>
        <v>#REF!</v>
      </c>
      <c r="QD29" s="170" t="s">
        <v>151</v>
      </c>
      <c r="QE29" s="170" t="s">
        <v>152</v>
      </c>
      <c r="QF29" s="170" t="s">
        <v>153</v>
      </c>
      <c r="QG29" s="170" t="s">
        <v>150</v>
      </c>
      <c r="QH29" s="170">
        <v>2</v>
      </c>
      <c r="QI29" s="170">
        <v>69.72</v>
      </c>
      <c r="QJ29" s="170" t="e">
        <f>ROUNDDOWN(QI29*(#REF!+1),2)</f>
        <v>#REF!</v>
      </c>
      <c r="QK29" s="170" t="e">
        <f>QH29*QJ29</f>
        <v>#REF!</v>
      </c>
      <c r="QL29" s="170" t="s">
        <v>151</v>
      </c>
      <c r="QM29" s="170" t="s">
        <v>152</v>
      </c>
      <c r="QN29" s="170" t="s">
        <v>153</v>
      </c>
      <c r="QO29" s="170" t="s">
        <v>150</v>
      </c>
      <c r="QP29" s="170">
        <v>2</v>
      </c>
      <c r="QQ29" s="170">
        <v>69.72</v>
      </c>
      <c r="QR29" s="170" t="e">
        <f>ROUNDDOWN(QQ29*(#REF!+1),2)</f>
        <v>#REF!</v>
      </c>
      <c r="QS29" s="170" t="e">
        <f>QP29*QR29</f>
        <v>#REF!</v>
      </c>
      <c r="QT29" s="170" t="s">
        <v>151</v>
      </c>
      <c r="QU29" s="170" t="s">
        <v>152</v>
      </c>
      <c r="QV29" s="170" t="s">
        <v>153</v>
      </c>
      <c r="QW29" s="170" t="s">
        <v>150</v>
      </c>
      <c r="QX29" s="170">
        <v>2</v>
      </c>
      <c r="QY29" s="170">
        <v>69.72</v>
      </c>
      <c r="QZ29" s="170" t="e">
        <f>ROUNDDOWN(QY29*(#REF!+1),2)</f>
        <v>#REF!</v>
      </c>
      <c r="RA29" s="170" t="e">
        <f>QX29*QZ29</f>
        <v>#REF!</v>
      </c>
      <c r="RB29" s="170" t="s">
        <v>151</v>
      </c>
      <c r="RC29" s="170" t="s">
        <v>152</v>
      </c>
      <c r="RD29" s="170" t="s">
        <v>153</v>
      </c>
      <c r="RE29" s="170" t="s">
        <v>150</v>
      </c>
      <c r="RF29" s="170">
        <v>2</v>
      </c>
      <c r="RG29" s="170">
        <v>69.72</v>
      </c>
      <c r="RH29" s="170" t="e">
        <f>ROUNDDOWN(RG29*(#REF!+1),2)</f>
        <v>#REF!</v>
      </c>
      <c r="RI29" s="170" t="e">
        <f>RF29*RH29</f>
        <v>#REF!</v>
      </c>
      <c r="RJ29" s="170" t="s">
        <v>151</v>
      </c>
      <c r="RK29" s="170" t="s">
        <v>152</v>
      </c>
      <c r="RL29" s="170" t="s">
        <v>153</v>
      </c>
      <c r="RM29" s="170" t="s">
        <v>150</v>
      </c>
      <c r="RN29" s="170">
        <v>2</v>
      </c>
      <c r="RO29" s="170">
        <v>69.72</v>
      </c>
      <c r="RP29" s="170" t="e">
        <f>ROUNDDOWN(RO29*(#REF!+1),2)</f>
        <v>#REF!</v>
      </c>
      <c r="RQ29" s="170" t="e">
        <f>RN29*RP29</f>
        <v>#REF!</v>
      </c>
      <c r="RR29" s="170" t="s">
        <v>151</v>
      </c>
      <c r="RS29" s="170" t="s">
        <v>152</v>
      </c>
      <c r="RT29" s="170" t="s">
        <v>153</v>
      </c>
      <c r="RU29" s="170" t="s">
        <v>150</v>
      </c>
      <c r="RV29" s="170">
        <v>2</v>
      </c>
      <c r="RW29" s="170">
        <v>69.72</v>
      </c>
      <c r="RX29" s="170" t="e">
        <f>ROUNDDOWN(RW29*(#REF!+1),2)</f>
        <v>#REF!</v>
      </c>
      <c r="RY29" s="170" t="e">
        <f>RV29*RX29</f>
        <v>#REF!</v>
      </c>
      <c r="RZ29" s="170" t="s">
        <v>151</v>
      </c>
      <c r="SA29" s="170" t="s">
        <v>152</v>
      </c>
      <c r="SB29" s="170" t="s">
        <v>153</v>
      </c>
      <c r="SC29" s="170" t="s">
        <v>150</v>
      </c>
      <c r="SD29" s="170">
        <v>2</v>
      </c>
      <c r="SE29" s="170">
        <v>69.72</v>
      </c>
      <c r="SF29" s="170" t="e">
        <f>ROUNDDOWN(SE29*(#REF!+1),2)</f>
        <v>#REF!</v>
      </c>
      <c r="SG29" s="170" t="e">
        <f>SD29*SF29</f>
        <v>#REF!</v>
      </c>
      <c r="SH29" s="170" t="s">
        <v>151</v>
      </c>
      <c r="SI29" s="170" t="s">
        <v>152</v>
      </c>
      <c r="SJ29" s="170" t="s">
        <v>153</v>
      </c>
      <c r="SK29" s="170" t="s">
        <v>150</v>
      </c>
      <c r="SL29" s="170">
        <v>2</v>
      </c>
      <c r="SM29" s="170">
        <v>69.72</v>
      </c>
      <c r="SN29" s="170" t="e">
        <f>ROUNDDOWN(SM29*(#REF!+1),2)</f>
        <v>#REF!</v>
      </c>
      <c r="SO29" s="170" t="e">
        <f>SL29*SN29</f>
        <v>#REF!</v>
      </c>
      <c r="SP29" s="170" t="s">
        <v>151</v>
      </c>
      <c r="SQ29" s="170" t="s">
        <v>152</v>
      </c>
      <c r="SR29" s="170" t="s">
        <v>153</v>
      </c>
      <c r="SS29" s="170" t="s">
        <v>150</v>
      </c>
      <c r="ST29" s="170">
        <v>2</v>
      </c>
      <c r="SU29" s="170">
        <v>69.72</v>
      </c>
      <c r="SV29" s="170" t="e">
        <f>ROUNDDOWN(SU29*(#REF!+1),2)</f>
        <v>#REF!</v>
      </c>
      <c r="SW29" s="170" t="e">
        <f>ST29*SV29</f>
        <v>#REF!</v>
      </c>
      <c r="SX29" s="170" t="s">
        <v>151</v>
      </c>
      <c r="SY29" s="170" t="s">
        <v>152</v>
      </c>
      <c r="SZ29" s="170" t="s">
        <v>153</v>
      </c>
      <c r="TA29" s="170" t="s">
        <v>150</v>
      </c>
      <c r="TB29" s="170">
        <v>2</v>
      </c>
      <c r="TC29" s="170">
        <v>69.72</v>
      </c>
      <c r="TD29" s="170" t="e">
        <f>ROUNDDOWN(TC29*(#REF!+1),2)</f>
        <v>#REF!</v>
      </c>
      <c r="TE29" s="170" t="e">
        <f>TB29*TD29</f>
        <v>#REF!</v>
      </c>
      <c r="TF29" s="170" t="s">
        <v>151</v>
      </c>
      <c r="TG29" s="170" t="s">
        <v>152</v>
      </c>
      <c r="TH29" s="170" t="s">
        <v>153</v>
      </c>
      <c r="TI29" s="170" t="s">
        <v>150</v>
      </c>
      <c r="TJ29" s="170">
        <v>2</v>
      </c>
      <c r="TK29" s="170">
        <v>69.72</v>
      </c>
      <c r="TL29" s="170" t="e">
        <f>ROUNDDOWN(TK29*(#REF!+1),2)</f>
        <v>#REF!</v>
      </c>
      <c r="TM29" s="170" t="e">
        <f>TJ29*TL29</f>
        <v>#REF!</v>
      </c>
      <c r="TN29" s="170" t="s">
        <v>151</v>
      </c>
      <c r="TO29" s="170" t="s">
        <v>152</v>
      </c>
      <c r="TP29" s="170" t="s">
        <v>153</v>
      </c>
      <c r="TQ29" s="170" t="s">
        <v>150</v>
      </c>
      <c r="TR29" s="170">
        <v>2</v>
      </c>
      <c r="TS29" s="170">
        <v>69.72</v>
      </c>
      <c r="TT29" s="170" t="e">
        <f>ROUNDDOWN(TS29*(#REF!+1),2)</f>
        <v>#REF!</v>
      </c>
      <c r="TU29" s="170" t="e">
        <f>TR29*TT29</f>
        <v>#REF!</v>
      </c>
      <c r="TV29" s="170" t="s">
        <v>151</v>
      </c>
      <c r="TW29" s="170" t="s">
        <v>152</v>
      </c>
      <c r="TX29" s="170" t="s">
        <v>153</v>
      </c>
      <c r="TY29" s="170" t="s">
        <v>150</v>
      </c>
      <c r="TZ29" s="170">
        <v>2</v>
      </c>
      <c r="UA29" s="170">
        <v>69.72</v>
      </c>
      <c r="UB29" s="170" t="e">
        <f>ROUNDDOWN(UA29*(#REF!+1),2)</f>
        <v>#REF!</v>
      </c>
      <c r="UC29" s="170" t="e">
        <f>TZ29*UB29</f>
        <v>#REF!</v>
      </c>
      <c r="UD29" s="170" t="s">
        <v>151</v>
      </c>
      <c r="UE29" s="170" t="s">
        <v>152</v>
      </c>
      <c r="UF29" s="170" t="s">
        <v>153</v>
      </c>
      <c r="UG29" s="170" t="s">
        <v>150</v>
      </c>
      <c r="UH29" s="170">
        <v>2</v>
      </c>
      <c r="UI29" s="170">
        <v>69.72</v>
      </c>
      <c r="UJ29" s="170" t="e">
        <f>ROUNDDOWN(UI29*(#REF!+1),2)</f>
        <v>#REF!</v>
      </c>
      <c r="UK29" s="170" t="e">
        <f>UH29*UJ29</f>
        <v>#REF!</v>
      </c>
      <c r="UL29" s="170" t="s">
        <v>151</v>
      </c>
      <c r="UM29" s="170" t="s">
        <v>152</v>
      </c>
      <c r="UN29" s="170" t="s">
        <v>153</v>
      </c>
      <c r="UO29" s="170" t="s">
        <v>150</v>
      </c>
      <c r="UP29" s="170">
        <v>2</v>
      </c>
      <c r="UQ29" s="170">
        <v>69.72</v>
      </c>
      <c r="UR29" s="170" t="e">
        <f>ROUNDDOWN(UQ29*(#REF!+1),2)</f>
        <v>#REF!</v>
      </c>
      <c r="US29" s="170" t="e">
        <f>UP29*UR29</f>
        <v>#REF!</v>
      </c>
      <c r="UT29" s="170" t="s">
        <v>151</v>
      </c>
      <c r="UU29" s="170" t="s">
        <v>152</v>
      </c>
      <c r="UV29" s="170" t="s">
        <v>153</v>
      </c>
      <c r="UW29" s="170" t="s">
        <v>150</v>
      </c>
      <c r="UX29" s="170">
        <v>2</v>
      </c>
      <c r="UY29" s="170">
        <v>69.72</v>
      </c>
      <c r="UZ29" s="170" t="e">
        <f>ROUNDDOWN(UY29*(#REF!+1),2)</f>
        <v>#REF!</v>
      </c>
      <c r="VA29" s="170" t="e">
        <f>UX29*UZ29</f>
        <v>#REF!</v>
      </c>
      <c r="VB29" s="170" t="s">
        <v>151</v>
      </c>
      <c r="VC29" s="170" t="s">
        <v>152</v>
      </c>
      <c r="VD29" s="170" t="s">
        <v>153</v>
      </c>
      <c r="VE29" s="170" t="s">
        <v>150</v>
      </c>
      <c r="VF29" s="170">
        <v>2</v>
      </c>
      <c r="VG29" s="170">
        <v>69.72</v>
      </c>
      <c r="VH29" s="170" t="e">
        <f>ROUNDDOWN(VG29*(#REF!+1),2)</f>
        <v>#REF!</v>
      </c>
      <c r="VI29" s="170" t="e">
        <f>VF29*VH29</f>
        <v>#REF!</v>
      </c>
      <c r="VJ29" s="170" t="s">
        <v>151</v>
      </c>
      <c r="VK29" s="170" t="s">
        <v>152</v>
      </c>
      <c r="VL29" s="170" t="s">
        <v>153</v>
      </c>
      <c r="VM29" s="170" t="s">
        <v>150</v>
      </c>
      <c r="VN29" s="170">
        <v>2</v>
      </c>
      <c r="VO29" s="170">
        <v>69.72</v>
      </c>
      <c r="VP29" s="170" t="e">
        <f>ROUNDDOWN(VO29*(#REF!+1),2)</f>
        <v>#REF!</v>
      </c>
      <c r="VQ29" s="170" t="e">
        <f>VN29*VP29</f>
        <v>#REF!</v>
      </c>
      <c r="VR29" s="170" t="s">
        <v>151</v>
      </c>
      <c r="VS29" s="170" t="s">
        <v>152</v>
      </c>
      <c r="VT29" s="170" t="s">
        <v>153</v>
      </c>
      <c r="VU29" s="170" t="s">
        <v>150</v>
      </c>
      <c r="VV29" s="170">
        <v>2</v>
      </c>
      <c r="VW29" s="170">
        <v>69.72</v>
      </c>
      <c r="VX29" s="170" t="e">
        <f>ROUNDDOWN(VW29*(#REF!+1),2)</f>
        <v>#REF!</v>
      </c>
      <c r="VY29" s="170" t="e">
        <f>VV29*VX29</f>
        <v>#REF!</v>
      </c>
      <c r="VZ29" s="170" t="s">
        <v>151</v>
      </c>
      <c r="WA29" s="170" t="s">
        <v>152</v>
      </c>
      <c r="WB29" s="170" t="s">
        <v>153</v>
      </c>
      <c r="WC29" s="170" t="s">
        <v>150</v>
      </c>
      <c r="WD29" s="170">
        <v>2</v>
      </c>
      <c r="WE29" s="170">
        <v>69.72</v>
      </c>
      <c r="WF29" s="170" t="e">
        <f>ROUNDDOWN(WE29*(#REF!+1),2)</f>
        <v>#REF!</v>
      </c>
      <c r="WG29" s="170" t="e">
        <f>WD29*WF29</f>
        <v>#REF!</v>
      </c>
      <c r="WH29" s="170" t="s">
        <v>151</v>
      </c>
      <c r="WI29" s="170" t="s">
        <v>152</v>
      </c>
      <c r="WJ29" s="170" t="s">
        <v>153</v>
      </c>
      <c r="WK29" s="170" t="s">
        <v>150</v>
      </c>
      <c r="WL29" s="170">
        <v>2</v>
      </c>
      <c r="WM29" s="170">
        <v>69.72</v>
      </c>
      <c r="WN29" s="170" t="e">
        <f>ROUNDDOWN(WM29*(#REF!+1),2)</f>
        <v>#REF!</v>
      </c>
      <c r="WO29" s="170" t="e">
        <f>WL29*WN29</f>
        <v>#REF!</v>
      </c>
      <c r="WP29" s="170" t="s">
        <v>151</v>
      </c>
      <c r="WQ29" s="170" t="s">
        <v>152</v>
      </c>
      <c r="WR29" s="170" t="s">
        <v>153</v>
      </c>
      <c r="WS29" s="170" t="s">
        <v>150</v>
      </c>
      <c r="WT29" s="170">
        <v>2</v>
      </c>
      <c r="WU29" s="170">
        <v>69.72</v>
      </c>
      <c r="WV29" s="170" t="e">
        <f>ROUNDDOWN(WU29*(#REF!+1),2)</f>
        <v>#REF!</v>
      </c>
      <c r="WW29" s="170" t="e">
        <f>WT29*WV29</f>
        <v>#REF!</v>
      </c>
      <c r="WX29" s="170" t="s">
        <v>151</v>
      </c>
      <c r="WY29" s="170" t="s">
        <v>152</v>
      </c>
      <c r="WZ29" s="170" t="s">
        <v>153</v>
      </c>
      <c r="XA29" s="170" t="s">
        <v>150</v>
      </c>
      <c r="XB29" s="170">
        <v>2</v>
      </c>
      <c r="XC29" s="170">
        <v>69.72</v>
      </c>
      <c r="XD29" s="170" t="e">
        <f>ROUNDDOWN(XC29*(#REF!+1),2)</f>
        <v>#REF!</v>
      </c>
      <c r="XE29" s="170" t="e">
        <f>XB29*XD29</f>
        <v>#REF!</v>
      </c>
      <c r="XF29" s="170" t="s">
        <v>151</v>
      </c>
      <c r="XG29" s="170" t="s">
        <v>152</v>
      </c>
      <c r="XH29" s="170" t="s">
        <v>153</v>
      </c>
      <c r="XI29" s="170" t="s">
        <v>150</v>
      </c>
      <c r="XJ29" s="170">
        <v>2</v>
      </c>
      <c r="XK29" s="170">
        <v>69.72</v>
      </c>
      <c r="XL29" s="170" t="e">
        <f>ROUNDDOWN(XK29*(#REF!+1),2)</f>
        <v>#REF!</v>
      </c>
      <c r="XM29" s="170" t="e">
        <f>XJ29*XL29</f>
        <v>#REF!</v>
      </c>
      <c r="XN29" s="170" t="s">
        <v>151</v>
      </c>
      <c r="XO29" s="170" t="s">
        <v>152</v>
      </c>
      <c r="XP29" s="170" t="s">
        <v>153</v>
      </c>
      <c r="XQ29" s="170" t="s">
        <v>150</v>
      </c>
      <c r="XR29" s="170">
        <v>2</v>
      </c>
      <c r="XS29" s="170">
        <v>69.72</v>
      </c>
      <c r="XT29" s="170" t="e">
        <f>ROUNDDOWN(XS29*(#REF!+1),2)</f>
        <v>#REF!</v>
      </c>
      <c r="XU29" s="170" t="e">
        <f>XR29*XT29</f>
        <v>#REF!</v>
      </c>
      <c r="XV29" s="170" t="s">
        <v>151</v>
      </c>
      <c r="XW29" s="170" t="s">
        <v>152</v>
      </c>
      <c r="XX29" s="170" t="s">
        <v>153</v>
      </c>
      <c r="XY29" s="170" t="s">
        <v>150</v>
      </c>
      <c r="XZ29" s="170">
        <v>2</v>
      </c>
      <c r="YA29" s="170">
        <v>69.72</v>
      </c>
      <c r="YB29" s="170" t="e">
        <f>ROUNDDOWN(YA29*(#REF!+1),2)</f>
        <v>#REF!</v>
      </c>
      <c r="YC29" s="170" t="e">
        <f>XZ29*YB29</f>
        <v>#REF!</v>
      </c>
      <c r="YD29" s="170" t="s">
        <v>151</v>
      </c>
      <c r="YE29" s="170" t="s">
        <v>152</v>
      </c>
      <c r="YF29" s="170" t="s">
        <v>153</v>
      </c>
      <c r="YG29" s="170" t="s">
        <v>150</v>
      </c>
      <c r="YH29" s="170">
        <v>2</v>
      </c>
      <c r="YI29" s="170">
        <v>69.72</v>
      </c>
      <c r="YJ29" s="170" t="e">
        <f>ROUNDDOWN(YI29*(#REF!+1),2)</f>
        <v>#REF!</v>
      </c>
      <c r="YK29" s="170" t="e">
        <f>YH29*YJ29</f>
        <v>#REF!</v>
      </c>
      <c r="YL29" s="170" t="s">
        <v>151</v>
      </c>
      <c r="YM29" s="170" t="s">
        <v>152</v>
      </c>
      <c r="YN29" s="170" t="s">
        <v>153</v>
      </c>
      <c r="YO29" s="170" t="s">
        <v>150</v>
      </c>
      <c r="YP29" s="170">
        <v>2</v>
      </c>
      <c r="YQ29" s="170">
        <v>69.72</v>
      </c>
      <c r="YR29" s="170" t="e">
        <f>ROUNDDOWN(YQ29*(#REF!+1),2)</f>
        <v>#REF!</v>
      </c>
      <c r="YS29" s="170" t="e">
        <f>YP29*YR29</f>
        <v>#REF!</v>
      </c>
      <c r="YT29" s="170" t="s">
        <v>151</v>
      </c>
      <c r="YU29" s="170" t="s">
        <v>152</v>
      </c>
      <c r="YV29" s="170" t="s">
        <v>153</v>
      </c>
      <c r="YW29" s="170" t="s">
        <v>150</v>
      </c>
      <c r="YX29" s="170">
        <v>2</v>
      </c>
      <c r="YY29" s="170">
        <v>69.72</v>
      </c>
      <c r="YZ29" s="170" t="e">
        <f>ROUNDDOWN(YY29*(#REF!+1),2)</f>
        <v>#REF!</v>
      </c>
      <c r="ZA29" s="170" t="e">
        <f>YX29*YZ29</f>
        <v>#REF!</v>
      </c>
      <c r="ZB29" s="170" t="s">
        <v>151</v>
      </c>
      <c r="ZC29" s="170" t="s">
        <v>152</v>
      </c>
      <c r="ZD29" s="170" t="s">
        <v>153</v>
      </c>
      <c r="ZE29" s="170" t="s">
        <v>150</v>
      </c>
      <c r="ZF29" s="170">
        <v>2</v>
      </c>
      <c r="ZG29" s="170">
        <v>69.72</v>
      </c>
      <c r="ZH29" s="170" t="e">
        <f>ROUNDDOWN(ZG29*(#REF!+1),2)</f>
        <v>#REF!</v>
      </c>
      <c r="ZI29" s="170" t="e">
        <f>ZF29*ZH29</f>
        <v>#REF!</v>
      </c>
      <c r="ZJ29" s="170" t="s">
        <v>151</v>
      </c>
      <c r="ZK29" s="170" t="s">
        <v>152</v>
      </c>
      <c r="ZL29" s="170" t="s">
        <v>153</v>
      </c>
      <c r="ZM29" s="170" t="s">
        <v>150</v>
      </c>
      <c r="ZN29" s="170">
        <v>2</v>
      </c>
      <c r="ZO29" s="170">
        <v>69.72</v>
      </c>
      <c r="ZP29" s="170" t="e">
        <f>ROUNDDOWN(ZO29*(#REF!+1),2)</f>
        <v>#REF!</v>
      </c>
      <c r="ZQ29" s="170" t="e">
        <f>ZN29*ZP29</f>
        <v>#REF!</v>
      </c>
      <c r="ZR29" s="170" t="s">
        <v>151</v>
      </c>
      <c r="ZS29" s="170" t="s">
        <v>152</v>
      </c>
      <c r="ZT29" s="170" t="s">
        <v>153</v>
      </c>
      <c r="ZU29" s="170" t="s">
        <v>150</v>
      </c>
      <c r="ZV29" s="170">
        <v>2</v>
      </c>
      <c r="ZW29" s="170">
        <v>69.72</v>
      </c>
      <c r="ZX29" s="170" t="e">
        <f>ROUNDDOWN(ZW29*(#REF!+1),2)</f>
        <v>#REF!</v>
      </c>
      <c r="ZY29" s="170" t="e">
        <f>ZV29*ZX29</f>
        <v>#REF!</v>
      </c>
      <c r="ZZ29" s="170" t="s">
        <v>151</v>
      </c>
      <c r="AAA29" s="170" t="s">
        <v>152</v>
      </c>
      <c r="AAB29" s="170" t="s">
        <v>153</v>
      </c>
      <c r="AAC29" s="170" t="s">
        <v>150</v>
      </c>
      <c r="AAD29" s="170">
        <v>2</v>
      </c>
      <c r="AAE29" s="170">
        <v>69.72</v>
      </c>
      <c r="AAF29" s="170" t="e">
        <f>ROUNDDOWN(AAE29*(#REF!+1),2)</f>
        <v>#REF!</v>
      </c>
      <c r="AAG29" s="170" t="e">
        <f>AAD29*AAF29</f>
        <v>#REF!</v>
      </c>
      <c r="AAH29" s="170" t="s">
        <v>151</v>
      </c>
      <c r="AAI29" s="170" t="s">
        <v>152</v>
      </c>
      <c r="AAJ29" s="170" t="s">
        <v>153</v>
      </c>
      <c r="AAK29" s="170" t="s">
        <v>150</v>
      </c>
      <c r="AAL29" s="170">
        <v>2</v>
      </c>
      <c r="AAM29" s="170">
        <v>69.72</v>
      </c>
      <c r="AAN29" s="170" t="e">
        <f>ROUNDDOWN(AAM29*(#REF!+1),2)</f>
        <v>#REF!</v>
      </c>
      <c r="AAO29" s="170" t="e">
        <f>AAL29*AAN29</f>
        <v>#REF!</v>
      </c>
      <c r="AAP29" s="170" t="s">
        <v>151</v>
      </c>
      <c r="AAQ29" s="170" t="s">
        <v>152</v>
      </c>
      <c r="AAR29" s="170" t="s">
        <v>153</v>
      </c>
      <c r="AAS29" s="170" t="s">
        <v>150</v>
      </c>
      <c r="AAT29" s="170">
        <v>2</v>
      </c>
      <c r="AAU29" s="170">
        <v>69.72</v>
      </c>
      <c r="AAV29" s="170" t="e">
        <f>ROUNDDOWN(AAU29*(#REF!+1),2)</f>
        <v>#REF!</v>
      </c>
      <c r="AAW29" s="170" t="e">
        <f>AAT29*AAV29</f>
        <v>#REF!</v>
      </c>
      <c r="AAX29" s="170" t="s">
        <v>151</v>
      </c>
      <c r="AAY29" s="170" t="s">
        <v>152</v>
      </c>
      <c r="AAZ29" s="170" t="s">
        <v>153</v>
      </c>
      <c r="ABA29" s="170" t="s">
        <v>150</v>
      </c>
      <c r="ABB29" s="170">
        <v>2</v>
      </c>
      <c r="ABC29" s="170">
        <v>69.72</v>
      </c>
      <c r="ABD29" s="170" t="e">
        <f>ROUNDDOWN(ABC29*(#REF!+1),2)</f>
        <v>#REF!</v>
      </c>
      <c r="ABE29" s="170" t="e">
        <f>ABB29*ABD29</f>
        <v>#REF!</v>
      </c>
      <c r="ABF29" s="170" t="s">
        <v>151</v>
      </c>
      <c r="ABG29" s="170" t="s">
        <v>152</v>
      </c>
      <c r="ABH29" s="170" t="s">
        <v>153</v>
      </c>
      <c r="ABI29" s="170" t="s">
        <v>150</v>
      </c>
      <c r="ABJ29" s="170">
        <v>2</v>
      </c>
      <c r="ABK29" s="170">
        <v>69.72</v>
      </c>
      <c r="ABL29" s="170" t="e">
        <f>ROUNDDOWN(ABK29*(#REF!+1),2)</f>
        <v>#REF!</v>
      </c>
      <c r="ABM29" s="170" t="e">
        <f>ABJ29*ABL29</f>
        <v>#REF!</v>
      </c>
      <c r="ABN29" s="170" t="s">
        <v>151</v>
      </c>
      <c r="ABO29" s="170" t="s">
        <v>152</v>
      </c>
      <c r="ABP29" s="170" t="s">
        <v>153</v>
      </c>
      <c r="ABQ29" s="170" t="s">
        <v>150</v>
      </c>
      <c r="ABR29" s="170">
        <v>2</v>
      </c>
      <c r="ABS29" s="170">
        <v>69.72</v>
      </c>
      <c r="ABT29" s="170" t="e">
        <f>ROUNDDOWN(ABS29*(#REF!+1),2)</f>
        <v>#REF!</v>
      </c>
      <c r="ABU29" s="170" t="e">
        <f>ABR29*ABT29</f>
        <v>#REF!</v>
      </c>
      <c r="ABV29" s="170" t="s">
        <v>151</v>
      </c>
      <c r="ABW29" s="170" t="s">
        <v>152</v>
      </c>
      <c r="ABX29" s="170" t="s">
        <v>153</v>
      </c>
      <c r="ABY29" s="170" t="s">
        <v>150</v>
      </c>
      <c r="ABZ29" s="170">
        <v>2</v>
      </c>
      <c r="ACA29" s="170">
        <v>69.72</v>
      </c>
      <c r="ACB29" s="170" t="e">
        <f>ROUNDDOWN(ACA29*(#REF!+1),2)</f>
        <v>#REF!</v>
      </c>
      <c r="ACC29" s="170" t="e">
        <f>ABZ29*ACB29</f>
        <v>#REF!</v>
      </c>
      <c r="ACD29" s="170" t="s">
        <v>151</v>
      </c>
      <c r="ACE29" s="170" t="s">
        <v>152</v>
      </c>
      <c r="ACF29" s="170" t="s">
        <v>153</v>
      </c>
      <c r="ACG29" s="170" t="s">
        <v>150</v>
      </c>
      <c r="ACH29" s="170">
        <v>2</v>
      </c>
      <c r="ACI29" s="170">
        <v>69.72</v>
      </c>
      <c r="ACJ29" s="170" t="e">
        <f>ROUNDDOWN(ACI29*(#REF!+1),2)</f>
        <v>#REF!</v>
      </c>
      <c r="ACK29" s="170" t="e">
        <f>ACH29*ACJ29</f>
        <v>#REF!</v>
      </c>
      <c r="ACL29" s="170" t="s">
        <v>151</v>
      </c>
      <c r="ACM29" s="170" t="s">
        <v>152</v>
      </c>
      <c r="ACN29" s="170" t="s">
        <v>153</v>
      </c>
      <c r="ACO29" s="170" t="s">
        <v>150</v>
      </c>
      <c r="ACP29" s="170">
        <v>2</v>
      </c>
      <c r="ACQ29" s="170">
        <v>69.72</v>
      </c>
      <c r="ACR29" s="170" t="e">
        <f>ROUNDDOWN(ACQ29*(#REF!+1),2)</f>
        <v>#REF!</v>
      </c>
      <c r="ACS29" s="170" t="e">
        <f>ACP29*ACR29</f>
        <v>#REF!</v>
      </c>
      <c r="ACT29" s="170" t="s">
        <v>151</v>
      </c>
      <c r="ACU29" s="170" t="s">
        <v>152</v>
      </c>
      <c r="ACV29" s="170" t="s">
        <v>153</v>
      </c>
      <c r="ACW29" s="170" t="s">
        <v>150</v>
      </c>
      <c r="ACX29" s="170">
        <v>2</v>
      </c>
      <c r="ACY29" s="170">
        <v>69.72</v>
      </c>
      <c r="ACZ29" s="170" t="e">
        <f>ROUNDDOWN(ACY29*(#REF!+1),2)</f>
        <v>#REF!</v>
      </c>
      <c r="ADA29" s="170" t="e">
        <f>ACX29*ACZ29</f>
        <v>#REF!</v>
      </c>
      <c r="ADB29" s="170" t="s">
        <v>151</v>
      </c>
      <c r="ADC29" s="170" t="s">
        <v>152</v>
      </c>
      <c r="ADD29" s="170" t="s">
        <v>153</v>
      </c>
      <c r="ADE29" s="170" t="s">
        <v>150</v>
      </c>
      <c r="ADF29" s="170">
        <v>2</v>
      </c>
      <c r="ADG29" s="170">
        <v>69.72</v>
      </c>
      <c r="ADH29" s="170" t="e">
        <f>ROUNDDOWN(ADG29*(#REF!+1),2)</f>
        <v>#REF!</v>
      </c>
      <c r="ADI29" s="170" t="e">
        <f>ADF29*ADH29</f>
        <v>#REF!</v>
      </c>
      <c r="ADJ29" s="170" t="s">
        <v>151</v>
      </c>
      <c r="ADK29" s="170" t="s">
        <v>152</v>
      </c>
      <c r="ADL29" s="170" t="s">
        <v>153</v>
      </c>
      <c r="ADM29" s="170" t="s">
        <v>150</v>
      </c>
      <c r="ADN29" s="170">
        <v>2</v>
      </c>
      <c r="ADO29" s="170">
        <v>69.72</v>
      </c>
      <c r="ADP29" s="170" t="e">
        <f>ROUNDDOWN(ADO29*(#REF!+1),2)</f>
        <v>#REF!</v>
      </c>
      <c r="ADQ29" s="170" t="e">
        <f>ADN29*ADP29</f>
        <v>#REF!</v>
      </c>
      <c r="ADR29" s="170" t="s">
        <v>151</v>
      </c>
      <c r="ADS29" s="170" t="s">
        <v>152</v>
      </c>
      <c r="ADT29" s="170" t="s">
        <v>153</v>
      </c>
      <c r="ADU29" s="170" t="s">
        <v>150</v>
      </c>
      <c r="ADV29" s="170">
        <v>2</v>
      </c>
      <c r="ADW29" s="170">
        <v>69.72</v>
      </c>
      <c r="ADX29" s="170" t="e">
        <f>ROUNDDOWN(ADW29*(#REF!+1),2)</f>
        <v>#REF!</v>
      </c>
      <c r="ADY29" s="170" t="e">
        <f>ADV29*ADX29</f>
        <v>#REF!</v>
      </c>
      <c r="ADZ29" s="170" t="s">
        <v>151</v>
      </c>
      <c r="AEA29" s="170" t="s">
        <v>152</v>
      </c>
      <c r="AEB29" s="170" t="s">
        <v>153</v>
      </c>
      <c r="AEC29" s="170" t="s">
        <v>150</v>
      </c>
      <c r="AED29" s="170">
        <v>2</v>
      </c>
      <c r="AEE29" s="170">
        <v>69.72</v>
      </c>
      <c r="AEF29" s="170" t="e">
        <f>ROUNDDOWN(AEE29*(#REF!+1),2)</f>
        <v>#REF!</v>
      </c>
      <c r="AEG29" s="170" t="e">
        <f>AED29*AEF29</f>
        <v>#REF!</v>
      </c>
      <c r="AEH29" s="170" t="s">
        <v>151</v>
      </c>
      <c r="AEI29" s="170" t="s">
        <v>152</v>
      </c>
      <c r="AEJ29" s="170" t="s">
        <v>153</v>
      </c>
      <c r="AEK29" s="170" t="s">
        <v>150</v>
      </c>
      <c r="AEL29" s="170">
        <v>2</v>
      </c>
      <c r="AEM29" s="170">
        <v>69.72</v>
      </c>
      <c r="AEN29" s="170" t="e">
        <f>ROUNDDOWN(AEM29*(#REF!+1),2)</f>
        <v>#REF!</v>
      </c>
      <c r="AEO29" s="170" t="e">
        <f>AEL29*AEN29</f>
        <v>#REF!</v>
      </c>
      <c r="AEP29" s="170" t="s">
        <v>151</v>
      </c>
      <c r="AEQ29" s="170" t="s">
        <v>152</v>
      </c>
      <c r="AER29" s="170" t="s">
        <v>153</v>
      </c>
      <c r="AES29" s="170" t="s">
        <v>150</v>
      </c>
      <c r="AET29" s="170">
        <v>2</v>
      </c>
      <c r="AEU29" s="170">
        <v>69.72</v>
      </c>
      <c r="AEV29" s="170" t="e">
        <f>ROUNDDOWN(AEU29*(#REF!+1),2)</f>
        <v>#REF!</v>
      </c>
      <c r="AEW29" s="170" t="e">
        <f>AET29*AEV29</f>
        <v>#REF!</v>
      </c>
      <c r="AEX29" s="170" t="s">
        <v>151</v>
      </c>
      <c r="AEY29" s="170" t="s">
        <v>152</v>
      </c>
      <c r="AEZ29" s="170" t="s">
        <v>153</v>
      </c>
      <c r="AFA29" s="170" t="s">
        <v>150</v>
      </c>
      <c r="AFB29" s="170">
        <v>2</v>
      </c>
      <c r="AFC29" s="170">
        <v>69.72</v>
      </c>
      <c r="AFD29" s="170" t="e">
        <f>ROUNDDOWN(AFC29*(#REF!+1),2)</f>
        <v>#REF!</v>
      </c>
      <c r="AFE29" s="170" t="e">
        <f>AFB29*AFD29</f>
        <v>#REF!</v>
      </c>
      <c r="AFF29" s="170" t="s">
        <v>151</v>
      </c>
      <c r="AFG29" s="170" t="s">
        <v>152</v>
      </c>
      <c r="AFH29" s="170" t="s">
        <v>153</v>
      </c>
      <c r="AFI29" s="170" t="s">
        <v>150</v>
      </c>
      <c r="AFJ29" s="170">
        <v>2</v>
      </c>
      <c r="AFK29" s="170">
        <v>69.72</v>
      </c>
      <c r="AFL29" s="170" t="e">
        <f>ROUNDDOWN(AFK29*(#REF!+1),2)</f>
        <v>#REF!</v>
      </c>
      <c r="AFM29" s="170" t="e">
        <f>AFJ29*AFL29</f>
        <v>#REF!</v>
      </c>
      <c r="AFN29" s="170" t="s">
        <v>151</v>
      </c>
      <c r="AFO29" s="170" t="s">
        <v>152</v>
      </c>
      <c r="AFP29" s="170" t="s">
        <v>153</v>
      </c>
      <c r="AFQ29" s="170" t="s">
        <v>150</v>
      </c>
      <c r="AFR29" s="170">
        <v>2</v>
      </c>
      <c r="AFS29" s="170">
        <v>69.72</v>
      </c>
      <c r="AFT29" s="170" t="e">
        <f>ROUNDDOWN(AFS29*(#REF!+1),2)</f>
        <v>#REF!</v>
      </c>
      <c r="AFU29" s="170" t="e">
        <f>AFR29*AFT29</f>
        <v>#REF!</v>
      </c>
      <c r="AFV29" s="170" t="s">
        <v>151</v>
      </c>
      <c r="AFW29" s="170" t="s">
        <v>152</v>
      </c>
      <c r="AFX29" s="170" t="s">
        <v>153</v>
      </c>
      <c r="AFY29" s="170" t="s">
        <v>150</v>
      </c>
      <c r="AFZ29" s="170">
        <v>2</v>
      </c>
      <c r="AGA29" s="170">
        <v>69.72</v>
      </c>
      <c r="AGB29" s="170" t="e">
        <f>ROUNDDOWN(AGA29*(#REF!+1),2)</f>
        <v>#REF!</v>
      </c>
      <c r="AGC29" s="170" t="e">
        <f>AFZ29*AGB29</f>
        <v>#REF!</v>
      </c>
      <c r="AGD29" s="170" t="s">
        <v>151</v>
      </c>
      <c r="AGE29" s="170" t="s">
        <v>152</v>
      </c>
      <c r="AGF29" s="170" t="s">
        <v>153</v>
      </c>
      <c r="AGG29" s="170" t="s">
        <v>150</v>
      </c>
      <c r="AGH29" s="170">
        <v>2</v>
      </c>
      <c r="AGI29" s="170">
        <v>69.72</v>
      </c>
      <c r="AGJ29" s="170" t="e">
        <f>ROUNDDOWN(AGI29*(#REF!+1),2)</f>
        <v>#REF!</v>
      </c>
      <c r="AGK29" s="170" t="e">
        <f>AGH29*AGJ29</f>
        <v>#REF!</v>
      </c>
      <c r="AGL29" s="170" t="s">
        <v>151</v>
      </c>
      <c r="AGM29" s="170" t="s">
        <v>152</v>
      </c>
      <c r="AGN29" s="170" t="s">
        <v>153</v>
      </c>
      <c r="AGO29" s="170" t="s">
        <v>150</v>
      </c>
      <c r="AGP29" s="170">
        <v>2</v>
      </c>
      <c r="AGQ29" s="170">
        <v>69.72</v>
      </c>
      <c r="AGR29" s="170" t="e">
        <f>ROUNDDOWN(AGQ29*(#REF!+1),2)</f>
        <v>#REF!</v>
      </c>
      <c r="AGS29" s="170" t="e">
        <f>AGP29*AGR29</f>
        <v>#REF!</v>
      </c>
      <c r="AGT29" s="170" t="s">
        <v>151</v>
      </c>
      <c r="AGU29" s="170" t="s">
        <v>152</v>
      </c>
      <c r="AGV29" s="170" t="s">
        <v>153</v>
      </c>
      <c r="AGW29" s="170" t="s">
        <v>150</v>
      </c>
      <c r="AGX29" s="170">
        <v>2</v>
      </c>
      <c r="AGY29" s="170">
        <v>69.72</v>
      </c>
      <c r="AGZ29" s="170" t="e">
        <f>ROUNDDOWN(AGY29*(#REF!+1),2)</f>
        <v>#REF!</v>
      </c>
      <c r="AHA29" s="170" t="e">
        <f>AGX29*AGZ29</f>
        <v>#REF!</v>
      </c>
      <c r="AHB29" s="170" t="s">
        <v>151</v>
      </c>
      <c r="AHC29" s="170" t="s">
        <v>152</v>
      </c>
      <c r="AHD29" s="170" t="s">
        <v>153</v>
      </c>
      <c r="AHE29" s="170" t="s">
        <v>150</v>
      </c>
      <c r="AHF29" s="170">
        <v>2</v>
      </c>
      <c r="AHG29" s="170">
        <v>69.72</v>
      </c>
      <c r="AHH29" s="170" t="e">
        <f>ROUNDDOWN(AHG29*(#REF!+1),2)</f>
        <v>#REF!</v>
      </c>
      <c r="AHI29" s="170" t="e">
        <f>AHF29*AHH29</f>
        <v>#REF!</v>
      </c>
      <c r="AHJ29" s="170" t="s">
        <v>151</v>
      </c>
      <c r="AHK29" s="170" t="s">
        <v>152</v>
      </c>
      <c r="AHL29" s="170" t="s">
        <v>153</v>
      </c>
      <c r="AHM29" s="170" t="s">
        <v>150</v>
      </c>
      <c r="AHN29" s="170">
        <v>2</v>
      </c>
      <c r="AHO29" s="170">
        <v>69.72</v>
      </c>
      <c r="AHP29" s="170" t="e">
        <f>ROUNDDOWN(AHO29*(#REF!+1),2)</f>
        <v>#REF!</v>
      </c>
      <c r="AHQ29" s="170" t="e">
        <f>AHN29*AHP29</f>
        <v>#REF!</v>
      </c>
      <c r="AHR29" s="170" t="s">
        <v>151</v>
      </c>
      <c r="AHS29" s="170" t="s">
        <v>152</v>
      </c>
      <c r="AHT29" s="170" t="s">
        <v>153</v>
      </c>
      <c r="AHU29" s="170" t="s">
        <v>150</v>
      </c>
      <c r="AHV29" s="170">
        <v>2</v>
      </c>
      <c r="AHW29" s="170">
        <v>69.72</v>
      </c>
      <c r="AHX29" s="170" t="e">
        <f>ROUNDDOWN(AHW29*(#REF!+1),2)</f>
        <v>#REF!</v>
      </c>
      <c r="AHY29" s="170" t="e">
        <f>AHV29*AHX29</f>
        <v>#REF!</v>
      </c>
      <c r="AHZ29" s="170" t="s">
        <v>151</v>
      </c>
      <c r="AIA29" s="170" t="s">
        <v>152</v>
      </c>
      <c r="AIB29" s="170" t="s">
        <v>153</v>
      </c>
      <c r="AIC29" s="170" t="s">
        <v>150</v>
      </c>
      <c r="AID29" s="170">
        <v>2</v>
      </c>
      <c r="AIE29" s="170">
        <v>69.72</v>
      </c>
      <c r="AIF29" s="170" t="e">
        <f>ROUNDDOWN(AIE29*(#REF!+1),2)</f>
        <v>#REF!</v>
      </c>
      <c r="AIG29" s="170" t="e">
        <f>AID29*AIF29</f>
        <v>#REF!</v>
      </c>
      <c r="AIH29" s="170" t="s">
        <v>151</v>
      </c>
      <c r="AII29" s="170" t="s">
        <v>152</v>
      </c>
      <c r="AIJ29" s="170" t="s">
        <v>153</v>
      </c>
      <c r="AIK29" s="170" t="s">
        <v>150</v>
      </c>
      <c r="AIL29" s="170">
        <v>2</v>
      </c>
      <c r="AIM29" s="170">
        <v>69.72</v>
      </c>
      <c r="AIN29" s="170" t="e">
        <f>ROUNDDOWN(AIM29*(#REF!+1),2)</f>
        <v>#REF!</v>
      </c>
      <c r="AIO29" s="170" t="e">
        <f>AIL29*AIN29</f>
        <v>#REF!</v>
      </c>
      <c r="AIP29" s="170" t="s">
        <v>151</v>
      </c>
      <c r="AIQ29" s="170" t="s">
        <v>152</v>
      </c>
      <c r="AIR29" s="170" t="s">
        <v>153</v>
      </c>
      <c r="AIS29" s="170" t="s">
        <v>150</v>
      </c>
      <c r="AIT29" s="170">
        <v>2</v>
      </c>
      <c r="AIU29" s="170">
        <v>69.72</v>
      </c>
      <c r="AIV29" s="170" t="e">
        <f>ROUNDDOWN(AIU29*(#REF!+1),2)</f>
        <v>#REF!</v>
      </c>
      <c r="AIW29" s="170" t="e">
        <f>AIT29*AIV29</f>
        <v>#REF!</v>
      </c>
      <c r="AIX29" s="170" t="s">
        <v>151</v>
      </c>
      <c r="AIY29" s="170" t="s">
        <v>152</v>
      </c>
      <c r="AIZ29" s="170" t="s">
        <v>153</v>
      </c>
      <c r="AJA29" s="170" t="s">
        <v>150</v>
      </c>
      <c r="AJB29" s="170">
        <v>2</v>
      </c>
      <c r="AJC29" s="170">
        <v>69.72</v>
      </c>
      <c r="AJD29" s="170" t="e">
        <f>ROUNDDOWN(AJC29*(#REF!+1),2)</f>
        <v>#REF!</v>
      </c>
      <c r="AJE29" s="170" t="e">
        <f>AJB29*AJD29</f>
        <v>#REF!</v>
      </c>
      <c r="AJF29" s="170" t="s">
        <v>151</v>
      </c>
      <c r="AJG29" s="170" t="s">
        <v>152</v>
      </c>
      <c r="AJH29" s="170" t="s">
        <v>153</v>
      </c>
      <c r="AJI29" s="170" t="s">
        <v>150</v>
      </c>
      <c r="AJJ29" s="170">
        <v>2</v>
      </c>
      <c r="AJK29" s="170">
        <v>69.72</v>
      </c>
      <c r="AJL29" s="170" t="e">
        <f>ROUNDDOWN(AJK29*(#REF!+1),2)</f>
        <v>#REF!</v>
      </c>
      <c r="AJM29" s="170" t="e">
        <f>AJJ29*AJL29</f>
        <v>#REF!</v>
      </c>
      <c r="AJN29" s="170" t="s">
        <v>151</v>
      </c>
      <c r="AJO29" s="170" t="s">
        <v>152</v>
      </c>
      <c r="AJP29" s="170" t="s">
        <v>153</v>
      </c>
      <c r="AJQ29" s="170" t="s">
        <v>150</v>
      </c>
      <c r="AJR29" s="170">
        <v>2</v>
      </c>
      <c r="AJS29" s="170">
        <v>69.72</v>
      </c>
      <c r="AJT29" s="170" t="e">
        <f>ROUNDDOWN(AJS29*(#REF!+1),2)</f>
        <v>#REF!</v>
      </c>
      <c r="AJU29" s="170" t="e">
        <f>AJR29*AJT29</f>
        <v>#REF!</v>
      </c>
      <c r="AJV29" s="170" t="s">
        <v>151</v>
      </c>
      <c r="AJW29" s="170" t="s">
        <v>152</v>
      </c>
      <c r="AJX29" s="170" t="s">
        <v>153</v>
      </c>
      <c r="AJY29" s="170" t="s">
        <v>150</v>
      </c>
      <c r="AJZ29" s="170">
        <v>2</v>
      </c>
      <c r="AKA29" s="170">
        <v>69.72</v>
      </c>
      <c r="AKB29" s="170" t="e">
        <f>ROUNDDOWN(AKA29*(#REF!+1),2)</f>
        <v>#REF!</v>
      </c>
      <c r="AKC29" s="170" t="e">
        <f>AJZ29*AKB29</f>
        <v>#REF!</v>
      </c>
      <c r="AKD29" s="170" t="s">
        <v>151</v>
      </c>
      <c r="AKE29" s="170" t="s">
        <v>152</v>
      </c>
      <c r="AKF29" s="170" t="s">
        <v>153</v>
      </c>
      <c r="AKG29" s="170" t="s">
        <v>150</v>
      </c>
      <c r="AKH29" s="170">
        <v>2</v>
      </c>
      <c r="AKI29" s="170">
        <v>69.72</v>
      </c>
      <c r="AKJ29" s="170" t="e">
        <f>ROUNDDOWN(AKI29*(#REF!+1),2)</f>
        <v>#REF!</v>
      </c>
      <c r="AKK29" s="170" t="e">
        <f>AKH29*AKJ29</f>
        <v>#REF!</v>
      </c>
      <c r="AKL29" s="170" t="s">
        <v>151</v>
      </c>
      <c r="AKM29" s="170" t="s">
        <v>152</v>
      </c>
      <c r="AKN29" s="170" t="s">
        <v>153</v>
      </c>
      <c r="AKO29" s="170" t="s">
        <v>150</v>
      </c>
      <c r="AKP29" s="170">
        <v>2</v>
      </c>
      <c r="AKQ29" s="170">
        <v>69.72</v>
      </c>
      <c r="AKR29" s="170" t="e">
        <f>ROUNDDOWN(AKQ29*(#REF!+1),2)</f>
        <v>#REF!</v>
      </c>
      <c r="AKS29" s="170" t="e">
        <f>AKP29*AKR29</f>
        <v>#REF!</v>
      </c>
      <c r="AKT29" s="170" t="s">
        <v>151</v>
      </c>
      <c r="AKU29" s="170" t="s">
        <v>152</v>
      </c>
      <c r="AKV29" s="170" t="s">
        <v>153</v>
      </c>
      <c r="AKW29" s="170" t="s">
        <v>150</v>
      </c>
      <c r="AKX29" s="170">
        <v>2</v>
      </c>
      <c r="AKY29" s="170">
        <v>69.72</v>
      </c>
      <c r="AKZ29" s="170" t="e">
        <f>ROUNDDOWN(AKY29*(#REF!+1),2)</f>
        <v>#REF!</v>
      </c>
      <c r="ALA29" s="170" t="e">
        <f>AKX29*AKZ29</f>
        <v>#REF!</v>
      </c>
      <c r="ALB29" s="170" t="s">
        <v>151</v>
      </c>
      <c r="ALC29" s="170" t="s">
        <v>152</v>
      </c>
      <c r="ALD29" s="170" t="s">
        <v>153</v>
      </c>
      <c r="ALE29" s="170" t="s">
        <v>150</v>
      </c>
      <c r="ALF29" s="170">
        <v>2</v>
      </c>
      <c r="ALG29" s="170">
        <v>69.72</v>
      </c>
      <c r="ALH29" s="170" t="e">
        <f>ROUNDDOWN(ALG29*(#REF!+1),2)</f>
        <v>#REF!</v>
      </c>
      <c r="ALI29" s="170" t="e">
        <f>ALF29*ALH29</f>
        <v>#REF!</v>
      </c>
      <c r="ALJ29" s="170" t="s">
        <v>151</v>
      </c>
      <c r="ALK29" s="170" t="s">
        <v>152</v>
      </c>
      <c r="ALL29" s="170" t="s">
        <v>153</v>
      </c>
      <c r="ALM29" s="170" t="s">
        <v>150</v>
      </c>
      <c r="ALN29" s="170">
        <v>2</v>
      </c>
      <c r="ALO29" s="170">
        <v>69.72</v>
      </c>
      <c r="ALP29" s="170" t="e">
        <f>ROUNDDOWN(ALO29*(#REF!+1),2)</f>
        <v>#REF!</v>
      </c>
      <c r="ALQ29" s="170" t="e">
        <f>ALN29*ALP29</f>
        <v>#REF!</v>
      </c>
      <c r="ALR29" s="170" t="s">
        <v>151</v>
      </c>
      <c r="ALS29" s="170" t="s">
        <v>152</v>
      </c>
      <c r="ALT29" s="170" t="s">
        <v>153</v>
      </c>
      <c r="ALU29" s="170" t="s">
        <v>150</v>
      </c>
      <c r="ALV29" s="170">
        <v>2</v>
      </c>
      <c r="ALW29" s="170">
        <v>69.72</v>
      </c>
      <c r="ALX29" s="170" t="e">
        <f>ROUNDDOWN(ALW29*(#REF!+1),2)</f>
        <v>#REF!</v>
      </c>
      <c r="ALY29" s="170" t="e">
        <f>ALV29*ALX29</f>
        <v>#REF!</v>
      </c>
      <c r="ALZ29" s="170" t="s">
        <v>151</v>
      </c>
      <c r="AMA29" s="170" t="s">
        <v>152</v>
      </c>
      <c r="AMB29" s="170" t="s">
        <v>153</v>
      </c>
      <c r="AMC29" s="170" t="s">
        <v>150</v>
      </c>
      <c r="AMD29" s="170">
        <v>2</v>
      </c>
      <c r="AME29" s="170">
        <v>69.72</v>
      </c>
      <c r="AMF29" s="170" t="e">
        <f>ROUNDDOWN(AME29*(#REF!+1),2)</f>
        <v>#REF!</v>
      </c>
      <c r="AMG29" s="170" t="e">
        <f>AMD29*AMF29</f>
        <v>#REF!</v>
      </c>
      <c r="AMH29" s="170" t="s">
        <v>151</v>
      </c>
      <c r="AMI29" s="170" t="s">
        <v>152</v>
      </c>
      <c r="AMJ29" s="170" t="s">
        <v>153</v>
      </c>
      <c r="AMK29" s="170" t="s">
        <v>150</v>
      </c>
      <c r="AML29" s="170">
        <v>2</v>
      </c>
      <c r="AMM29" s="170">
        <v>69.72</v>
      </c>
      <c r="AMN29" s="170" t="e">
        <f>ROUNDDOWN(AMM29*(#REF!+1),2)</f>
        <v>#REF!</v>
      </c>
      <c r="AMO29" s="170" t="e">
        <f>AML29*AMN29</f>
        <v>#REF!</v>
      </c>
      <c r="AMP29" s="170" t="s">
        <v>151</v>
      </c>
      <c r="AMQ29" s="170" t="s">
        <v>152</v>
      </c>
      <c r="AMR29" s="170" t="s">
        <v>153</v>
      </c>
      <c r="AMS29" s="170" t="s">
        <v>150</v>
      </c>
      <c r="AMT29" s="170">
        <v>2</v>
      </c>
      <c r="AMU29" s="170">
        <v>69.72</v>
      </c>
      <c r="AMV29" s="170" t="e">
        <f>ROUNDDOWN(AMU29*(#REF!+1),2)</f>
        <v>#REF!</v>
      </c>
      <c r="AMW29" s="170" t="e">
        <f>AMT29*AMV29</f>
        <v>#REF!</v>
      </c>
      <c r="AMX29" s="170" t="s">
        <v>151</v>
      </c>
      <c r="AMY29" s="170" t="s">
        <v>152</v>
      </c>
      <c r="AMZ29" s="170" t="s">
        <v>153</v>
      </c>
      <c r="ANA29" s="170" t="s">
        <v>150</v>
      </c>
      <c r="ANB29" s="170">
        <v>2</v>
      </c>
      <c r="ANC29" s="170">
        <v>69.72</v>
      </c>
      <c r="AND29" s="170" t="e">
        <f>ROUNDDOWN(ANC29*(#REF!+1),2)</f>
        <v>#REF!</v>
      </c>
      <c r="ANE29" s="170" t="e">
        <f>ANB29*AND29</f>
        <v>#REF!</v>
      </c>
      <c r="ANF29" s="170" t="s">
        <v>151</v>
      </c>
      <c r="ANG29" s="170" t="s">
        <v>152</v>
      </c>
      <c r="ANH29" s="170" t="s">
        <v>153</v>
      </c>
      <c r="ANI29" s="170" t="s">
        <v>150</v>
      </c>
      <c r="ANJ29" s="170">
        <v>2</v>
      </c>
      <c r="ANK29" s="170">
        <v>69.72</v>
      </c>
      <c r="ANL29" s="170" t="e">
        <f>ROUNDDOWN(ANK29*(#REF!+1),2)</f>
        <v>#REF!</v>
      </c>
      <c r="ANM29" s="170" t="e">
        <f>ANJ29*ANL29</f>
        <v>#REF!</v>
      </c>
      <c r="ANN29" s="170" t="s">
        <v>151</v>
      </c>
      <c r="ANO29" s="170" t="s">
        <v>152</v>
      </c>
      <c r="ANP29" s="170" t="s">
        <v>153</v>
      </c>
      <c r="ANQ29" s="170" t="s">
        <v>150</v>
      </c>
      <c r="ANR29" s="170">
        <v>2</v>
      </c>
      <c r="ANS29" s="170">
        <v>69.72</v>
      </c>
      <c r="ANT29" s="170" t="e">
        <f>ROUNDDOWN(ANS29*(#REF!+1),2)</f>
        <v>#REF!</v>
      </c>
      <c r="ANU29" s="170" t="e">
        <f>ANR29*ANT29</f>
        <v>#REF!</v>
      </c>
      <c r="ANV29" s="170" t="s">
        <v>151</v>
      </c>
      <c r="ANW29" s="170" t="s">
        <v>152</v>
      </c>
      <c r="ANX29" s="170" t="s">
        <v>153</v>
      </c>
      <c r="ANY29" s="170" t="s">
        <v>150</v>
      </c>
      <c r="ANZ29" s="170">
        <v>2</v>
      </c>
      <c r="AOA29" s="170">
        <v>69.72</v>
      </c>
      <c r="AOB29" s="170" t="e">
        <f>ROUNDDOWN(AOA29*(#REF!+1),2)</f>
        <v>#REF!</v>
      </c>
      <c r="AOC29" s="170" t="e">
        <f>ANZ29*AOB29</f>
        <v>#REF!</v>
      </c>
      <c r="AOD29" s="170" t="s">
        <v>151</v>
      </c>
      <c r="AOE29" s="170" t="s">
        <v>152</v>
      </c>
      <c r="AOF29" s="170" t="s">
        <v>153</v>
      </c>
      <c r="AOG29" s="170" t="s">
        <v>150</v>
      </c>
      <c r="AOH29" s="170">
        <v>2</v>
      </c>
      <c r="AOI29" s="170">
        <v>69.72</v>
      </c>
      <c r="AOJ29" s="170" t="e">
        <f>ROUNDDOWN(AOI29*(#REF!+1),2)</f>
        <v>#REF!</v>
      </c>
      <c r="AOK29" s="170" t="e">
        <f>AOH29*AOJ29</f>
        <v>#REF!</v>
      </c>
      <c r="AOL29" s="170" t="s">
        <v>151</v>
      </c>
      <c r="AOM29" s="170" t="s">
        <v>152</v>
      </c>
      <c r="AON29" s="170" t="s">
        <v>153</v>
      </c>
      <c r="AOO29" s="170" t="s">
        <v>150</v>
      </c>
      <c r="AOP29" s="170">
        <v>2</v>
      </c>
      <c r="AOQ29" s="170">
        <v>69.72</v>
      </c>
      <c r="AOR29" s="170" t="e">
        <f>ROUNDDOWN(AOQ29*(#REF!+1),2)</f>
        <v>#REF!</v>
      </c>
      <c r="AOS29" s="170" t="e">
        <f>AOP29*AOR29</f>
        <v>#REF!</v>
      </c>
      <c r="AOT29" s="170" t="s">
        <v>151</v>
      </c>
      <c r="AOU29" s="170" t="s">
        <v>152</v>
      </c>
      <c r="AOV29" s="170" t="s">
        <v>153</v>
      </c>
      <c r="AOW29" s="170" t="s">
        <v>150</v>
      </c>
      <c r="AOX29" s="170">
        <v>2</v>
      </c>
      <c r="AOY29" s="170">
        <v>69.72</v>
      </c>
      <c r="AOZ29" s="170" t="e">
        <f>ROUNDDOWN(AOY29*(#REF!+1),2)</f>
        <v>#REF!</v>
      </c>
      <c r="APA29" s="170" t="e">
        <f>AOX29*AOZ29</f>
        <v>#REF!</v>
      </c>
      <c r="APB29" s="170" t="s">
        <v>151</v>
      </c>
      <c r="APC29" s="170" t="s">
        <v>152</v>
      </c>
      <c r="APD29" s="170" t="s">
        <v>153</v>
      </c>
      <c r="APE29" s="170" t="s">
        <v>150</v>
      </c>
      <c r="APF29" s="170">
        <v>2</v>
      </c>
      <c r="APG29" s="170">
        <v>69.72</v>
      </c>
      <c r="APH29" s="170" t="e">
        <f>ROUNDDOWN(APG29*(#REF!+1),2)</f>
        <v>#REF!</v>
      </c>
      <c r="API29" s="170" t="e">
        <f>APF29*APH29</f>
        <v>#REF!</v>
      </c>
      <c r="APJ29" s="170" t="s">
        <v>151</v>
      </c>
      <c r="APK29" s="170" t="s">
        <v>152</v>
      </c>
      <c r="APL29" s="170" t="s">
        <v>153</v>
      </c>
      <c r="APM29" s="170" t="s">
        <v>150</v>
      </c>
      <c r="APN29" s="170">
        <v>2</v>
      </c>
      <c r="APO29" s="170">
        <v>69.72</v>
      </c>
      <c r="APP29" s="170" t="e">
        <f>ROUNDDOWN(APO29*(#REF!+1),2)</f>
        <v>#REF!</v>
      </c>
      <c r="APQ29" s="170" t="e">
        <f>APN29*APP29</f>
        <v>#REF!</v>
      </c>
      <c r="APR29" s="170" t="s">
        <v>151</v>
      </c>
      <c r="APS29" s="170" t="s">
        <v>152</v>
      </c>
      <c r="APT29" s="170" t="s">
        <v>153</v>
      </c>
      <c r="APU29" s="170" t="s">
        <v>150</v>
      </c>
      <c r="APV29" s="170">
        <v>2</v>
      </c>
      <c r="APW29" s="170">
        <v>69.72</v>
      </c>
      <c r="APX29" s="170" t="e">
        <f>ROUNDDOWN(APW29*(#REF!+1),2)</f>
        <v>#REF!</v>
      </c>
      <c r="APY29" s="170" t="e">
        <f>APV29*APX29</f>
        <v>#REF!</v>
      </c>
      <c r="APZ29" s="170" t="s">
        <v>151</v>
      </c>
      <c r="AQA29" s="170" t="s">
        <v>152</v>
      </c>
      <c r="AQB29" s="170" t="s">
        <v>153</v>
      </c>
      <c r="AQC29" s="170" t="s">
        <v>150</v>
      </c>
      <c r="AQD29" s="170">
        <v>2</v>
      </c>
      <c r="AQE29" s="170">
        <v>69.72</v>
      </c>
      <c r="AQF29" s="170" t="e">
        <f>ROUNDDOWN(AQE29*(#REF!+1),2)</f>
        <v>#REF!</v>
      </c>
      <c r="AQG29" s="170" t="e">
        <f>AQD29*AQF29</f>
        <v>#REF!</v>
      </c>
      <c r="AQH29" s="170" t="s">
        <v>151</v>
      </c>
      <c r="AQI29" s="170" t="s">
        <v>152</v>
      </c>
      <c r="AQJ29" s="170" t="s">
        <v>153</v>
      </c>
      <c r="AQK29" s="170" t="s">
        <v>150</v>
      </c>
      <c r="AQL29" s="170">
        <v>2</v>
      </c>
      <c r="AQM29" s="170">
        <v>69.72</v>
      </c>
      <c r="AQN29" s="170" t="e">
        <f>ROUNDDOWN(AQM29*(#REF!+1),2)</f>
        <v>#REF!</v>
      </c>
      <c r="AQO29" s="170" t="e">
        <f>AQL29*AQN29</f>
        <v>#REF!</v>
      </c>
      <c r="AQP29" s="170" t="s">
        <v>151</v>
      </c>
      <c r="AQQ29" s="170" t="s">
        <v>152</v>
      </c>
      <c r="AQR29" s="170" t="s">
        <v>153</v>
      </c>
      <c r="AQS29" s="170" t="s">
        <v>150</v>
      </c>
      <c r="AQT29" s="170">
        <v>2</v>
      </c>
      <c r="AQU29" s="170">
        <v>69.72</v>
      </c>
      <c r="AQV29" s="170" t="e">
        <f>ROUNDDOWN(AQU29*(#REF!+1),2)</f>
        <v>#REF!</v>
      </c>
      <c r="AQW29" s="170" t="e">
        <f>AQT29*AQV29</f>
        <v>#REF!</v>
      </c>
      <c r="AQX29" s="170" t="s">
        <v>151</v>
      </c>
      <c r="AQY29" s="170" t="s">
        <v>152</v>
      </c>
      <c r="AQZ29" s="170" t="s">
        <v>153</v>
      </c>
      <c r="ARA29" s="170" t="s">
        <v>150</v>
      </c>
      <c r="ARB29" s="170">
        <v>2</v>
      </c>
      <c r="ARC29" s="170">
        <v>69.72</v>
      </c>
      <c r="ARD29" s="170" t="e">
        <f>ROUNDDOWN(ARC29*(#REF!+1),2)</f>
        <v>#REF!</v>
      </c>
      <c r="ARE29" s="170" t="e">
        <f>ARB29*ARD29</f>
        <v>#REF!</v>
      </c>
      <c r="ARF29" s="170" t="s">
        <v>151</v>
      </c>
      <c r="ARG29" s="170" t="s">
        <v>152</v>
      </c>
      <c r="ARH29" s="170" t="s">
        <v>153</v>
      </c>
      <c r="ARI29" s="170" t="s">
        <v>150</v>
      </c>
      <c r="ARJ29" s="170">
        <v>2</v>
      </c>
      <c r="ARK29" s="170">
        <v>69.72</v>
      </c>
      <c r="ARL29" s="170" t="e">
        <f>ROUNDDOWN(ARK29*(#REF!+1),2)</f>
        <v>#REF!</v>
      </c>
      <c r="ARM29" s="170" t="e">
        <f>ARJ29*ARL29</f>
        <v>#REF!</v>
      </c>
      <c r="ARN29" s="170" t="s">
        <v>151</v>
      </c>
      <c r="ARO29" s="170" t="s">
        <v>152</v>
      </c>
      <c r="ARP29" s="170" t="s">
        <v>153</v>
      </c>
      <c r="ARQ29" s="170" t="s">
        <v>150</v>
      </c>
      <c r="ARR29" s="170">
        <v>2</v>
      </c>
      <c r="ARS29" s="170">
        <v>69.72</v>
      </c>
      <c r="ART29" s="170" t="e">
        <f>ROUNDDOWN(ARS29*(#REF!+1),2)</f>
        <v>#REF!</v>
      </c>
      <c r="ARU29" s="170" t="e">
        <f>ARR29*ART29</f>
        <v>#REF!</v>
      </c>
      <c r="ARV29" s="170" t="s">
        <v>151</v>
      </c>
      <c r="ARW29" s="170" t="s">
        <v>152</v>
      </c>
      <c r="ARX29" s="170" t="s">
        <v>153</v>
      </c>
      <c r="ARY29" s="170" t="s">
        <v>150</v>
      </c>
      <c r="ARZ29" s="170">
        <v>2</v>
      </c>
      <c r="ASA29" s="170">
        <v>69.72</v>
      </c>
      <c r="ASB29" s="170" t="e">
        <f>ROUNDDOWN(ASA29*(#REF!+1),2)</f>
        <v>#REF!</v>
      </c>
      <c r="ASC29" s="170" t="e">
        <f>ARZ29*ASB29</f>
        <v>#REF!</v>
      </c>
      <c r="ASD29" s="170" t="s">
        <v>151</v>
      </c>
      <c r="ASE29" s="170" t="s">
        <v>152</v>
      </c>
      <c r="ASF29" s="170" t="s">
        <v>153</v>
      </c>
      <c r="ASG29" s="170" t="s">
        <v>150</v>
      </c>
      <c r="ASH29" s="170">
        <v>2</v>
      </c>
      <c r="ASI29" s="170">
        <v>69.72</v>
      </c>
      <c r="ASJ29" s="170" t="e">
        <f>ROUNDDOWN(ASI29*(#REF!+1),2)</f>
        <v>#REF!</v>
      </c>
      <c r="ASK29" s="170" t="e">
        <f>ASH29*ASJ29</f>
        <v>#REF!</v>
      </c>
      <c r="ASL29" s="170" t="s">
        <v>151</v>
      </c>
      <c r="ASM29" s="170" t="s">
        <v>152</v>
      </c>
      <c r="ASN29" s="170" t="s">
        <v>153</v>
      </c>
      <c r="ASO29" s="170" t="s">
        <v>150</v>
      </c>
      <c r="ASP29" s="170">
        <v>2</v>
      </c>
      <c r="ASQ29" s="170">
        <v>69.72</v>
      </c>
      <c r="ASR29" s="170" t="e">
        <f>ROUNDDOWN(ASQ29*(#REF!+1),2)</f>
        <v>#REF!</v>
      </c>
      <c r="ASS29" s="170" t="e">
        <f>ASP29*ASR29</f>
        <v>#REF!</v>
      </c>
      <c r="AST29" s="170" t="s">
        <v>151</v>
      </c>
      <c r="ASU29" s="170" t="s">
        <v>152</v>
      </c>
      <c r="ASV29" s="170" t="s">
        <v>153</v>
      </c>
      <c r="ASW29" s="170" t="s">
        <v>150</v>
      </c>
      <c r="ASX29" s="170">
        <v>2</v>
      </c>
      <c r="ASY29" s="170">
        <v>69.72</v>
      </c>
      <c r="ASZ29" s="170" t="e">
        <f>ROUNDDOWN(ASY29*(#REF!+1),2)</f>
        <v>#REF!</v>
      </c>
      <c r="ATA29" s="170" t="e">
        <f>ASX29*ASZ29</f>
        <v>#REF!</v>
      </c>
      <c r="ATB29" s="170" t="s">
        <v>151</v>
      </c>
      <c r="ATC29" s="170" t="s">
        <v>152</v>
      </c>
      <c r="ATD29" s="170" t="s">
        <v>153</v>
      </c>
      <c r="ATE29" s="170" t="s">
        <v>150</v>
      </c>
      <c r="ATF29" s="170">
        <v>2</v>
      </c>
      <c r="ATG29" s="170">
        <v>69.72</v>
      </c>
      <c r="ATH29" s="170" t="e">
        <f>ROUNDDOWN(ATG29*(#REF!+1),2)</f>
        <v>#REF!</v>
      </c>
      <c r="ATI29" s="170" t="e">
        <f>ATF29*ATH29</f>
        <v>#REF!</v>
      </c>
      <c r="ATJ29" s="170" t="s">
        <v>151</v>
      </c>
      <c r="ATK29" s="170" t="s">
        <v>152</v>
      </c>
      <c r="ATL29" s="170" t="s">
        <v>153</v>
      </c>
      <c r="ATM29" s="170" t="s">
        <v>150</v>
      </c>
      <c r="ATN29" s="170">
        <v>2</v>
      </c>
      <c r="ATO29" s="170">
        <v>69.72</v>
      </c>
      <c r="ATP29" s="170" t="e">
        <f>ROUNDDOWN(ATO29*(#REF!+1),2)</f>
        <v>#REF!</v>
      </c>
      <c r="ATQ29" s="170" t="e">
        <f>ATN29*ATP29</f>
        <v>#REF!</v>
      </c>
      <c r="ATR29" s="170" t="s">
        <v>151</v>
      </c>
      <c r="ATS29" s="170" t="s">
        <v>152</v>
      </c>
      <c r="ATT29" s="170" t="s">
        <v>153</v>
      </c>
      <c r="ATU29" s="170" t="s">
        <v>150</v>
      </c>
      <c r="ATV29" s="170">
        <v>2</v>
      </c>
      <c r="ATW29" s="170">
        <v>69.72</v>
      </c>
      <c r="ATX29" s="170" t="e">
        <f>ROUNDDOWN(ATW29*(#REF!+1),2)</f>
        <v>#REF!</v>
      </c>
      <c r="ATY29" s="170" t="e">
        <f>ATV29*ATX29</f>
        <v>#REF!</v>
      </c>
      <c r="ATZ29" s="170" t="s">
        <v>151</v>
      </c>
      <c r="AUA29" s="170" t="s">
        <v>152</v>
      </c>
      <c r="AUB29" s="170" t="s">
        <v>153</v>
      </c>
      <c r="AUC29" s="170" t="s">
        <v>150</v>
      </c>
      <c r="AUD29" s="170">
        <v>2</v>
      </c>
      <c r="AUE29" s="170">
        <v>69.72</v>
      </c>
      <c r="AUF29" s="170" t="e">
        <f>ROUNDDOWN(AUE29*(#REF!+1),2)</f>
        <v>#REF!</v>
      </c>
      <c r="AUG29" s="170" t="e">
        <f>AUD29*AUF29</f>
        <v>#REF!</v>
      </c>
      <c r="AUH29" s="170" t="s">
        <v>151</v>
      </c>
      <c r="AUI29" s="170" t="s">
        <v>152</v>
      </c>
      <c r="AUJ29" s="170" t="s">
        <v>153</v>
      </c>
      <c r="AUK29" s="170" t="s">
        <v>150</v>
      </c>
      <c r="AUL29" s="170">
        <v>2</v>
      </c>
      <c r="AUM29" s="170">
        <v>69.72</v>
      </c>
      <c r="AUN29" s="170" t="e">
        <f>ROUNDDOWN(AUM29*(#REF!+1),2)</f>
        <v>#REF!</v>
      </c>
      <c r="AUO29" s="170" t="e">
        <f>AUL29*AUN29</f>
        <v>#REF!</v>
      </c>
      <c r="AUP29" s="170" t="s">
        <v>151</v>
      </c>
      <c r="AUQ29" s="170" t="s">
        <v>152</v>
      </c>
      <c r="AUR29" s="170" t="s">
        <v>153</v>
      </c>
      <c r="AUS29" s="170" t="s">
        <v>150</v>
      </c>
      <c r="AUT29" s="170">
        <v>2</v>
      </c>
      <c r="AUU29" s="170">
        <v>69.72</v>
      </c>
      <c r="AUV29" s="170" t="e">
        <f>ROUNDDOWN(AUU29*(#REF!+1),2)</f>
        <v>#REF!</v>
      </c>
      <c r="AUW29" s="170" t="e">
        <f>AUT29*AUV29</f>
        <v>#REF!</v>
      </c>
      <c r="AUX29" s="170" t="s">
        <v>151</v>
      </c>
      <c r="AUY29" s="170" t="s">
        <v>152</v>
      </c>
      <c r="AUZ29" s="170" t="s">
        <v>153</v>
      </c>
      <c r="AVA29" s="170" t="s">
        <v>150</v>
      </c>
      <c r="AVB29" s="170">
        <v>2</v>
      </c>
      <c r="AVC29" s="170">
        <v>69.72</v>
      </c>
      <c r="AVD29" s="170" t="e">
        <f>ROUNDDOWN(AVC29*(#REF!+1),2)</f>
        <v>#REF!</v>
      </c>
      <c r="AVE29" s="170" t="e">
        <f>AVB29*AVD29</f>
        <v>#REF!</v>
      </c>
      <c r="AVF29" s="170" t="s">
        <v>151</v>
      </c>
      <c r="AVG29" s="170" t="s">
        <v>152</v>
      </c>
      <c r="AVH29" s="170" t="s">
        <v>153</v>
      </c>
      <c r="AVI29" s="170" t="s">
        <v>150</v>
      </c>
      <c r="AVJ29" s="170">
        <v>2</v>
      </c>
      <c r="AVK29" s="170">
        <v>69.72</v>
      </c>
      <c r="AVL29" s="170" t="e">
        <f>ROUNDDOWN(AVK29*(#REF!+1),2)</f>
        <v>#REF!</v>
      </c>
      <c r="AVM29" s="170" t="e">
        <f>AVJ29*AVL29</f>
        <v>#REF!</v>
      </c>
      <c r="AVN29" s="170" t="s">
        <v>151</v>
      </c>
      <c r="AVO29" s="170" t="s">
        <v>152</v>
      </c>
      <c r="AVP29" s="170" t="s">
        <v>153</v>
      </c>
      <c r="AVQ29" s="170" t="s">
        <v>150</v>
      </c>
      <c r="AVR29" s="170">
        <v>2</v>
      </c>
      <c r="AVS29" s="170">
        <v>69.72</v>
      </c>
      <c r="AVT29" s="170" t="e">
        <f>ROUNDDOWN(AVS29*(#REF!+1),2)</f>
        <v>#REF!</v>
      </c>
      <c r="AVU29" s="170" t="e">
        <f>AVR29*AVT29</f>
        <v>#REF!</v>
      </c>
      <c r="AVV29" s="170" t="s">
        <v>151</v>
      </c>
      <c r="AVW29" s="170" t="s">
        <v>152</v>
      </c>
      <c r="AVX29" s="170" t="s">
        <v>153</v>
      </c>
      <c r="AVY29" s="170" t="s">
        <v>150</v>
      </c>
      <c r="AVZ29" s="170">
        <v>2</v>
      </c>
      <c r="AWA29" s="170">
        <v>69.72</v>
      </c>
      <c r="AWB29" s="170" t="e">
        <f>ROUNDDOWN(AWA29*(#REF!+1),2)</f>
        <v>#REF!</v>
      </c>
      <c r="AWC29" s="170" t="e">
        <f>AVZ29*AWB29</f>
        <v>#REF!</v>
      </c>
      <c r="AWD29" s="170" t="s">
        <v>151</v>
      </c>
      <c r="AWE29" s="170" t="s">
        <v>152</v>
      </c>
      <c r="AWF29" s="170" t="s">
        <v>153</v>
      </c>
      <c r="AWG29" s="170" t="s">
        <v>150</v>
      </c>
      <c r="AWH29" s="170">
        <v>2</v>
      </c>
      <c r="AWI29" s="170">
        <v>69.72</v>
      </c>
      <c r="AWJ29" s="170" t="e">
        <f>ROUNDDOWN(AWI29*(#REF!+1),2)</f>
        <v>#REF!</v>
      </c>
      <c r="AWK29" s="170" t="e">
        <f>AWH29*AWJ29</f>
        <v>#REF!</v>
      </c>
      <c r="AWL29" s="170" t="s">
        <v>151</v>
      </c>
      <c r="AWM29" s="170" t="s">
        <v>152</v>
      </c>
      <c r="AWN29" s="170" t="s">
        <v>153</v>
      </c>
      <c r="AWO29" s="170" t="s">
        <v>150</v>
      </c>
      <c r="AWP29" s="170">
        <v>2</v>
      </c>
      <c r="AWQ29" s="170">
        <v>69.72</v>
      </c>
      <c r="AWR29" s="170" t="e">
        <f>ROUNDDOWN(AWQ29*(#REF!+1),2)</f>
        <v>#REF!</v>
      </c>
      <c r="AWS29" s="170" t="e">
        <f>AWP29*AWR29</f>
        <v>#REF!</v>
      </c>
      <c r="AWT29" s="170" t="s">
        <v>151</v>
      </c>
      <c r="AWU29" s="170" t="s">
        <v>152</v>
      </c>
      <c r="AWV29" s="170" t="s">
        <v>153</v>
      </c>
      <c r="AWW29" s="170" t="s">
        <v>150</v>
      </c>
      <c r="AWX29" s="170">
        <v>2</v>
      </c>
      <c r="AWY29" s="170">
        <v>69.72</v>
      </c>
      <c r="AWZ29" s="170" t="e">
        <f>ROUNDDOWN(AWY29*(#REF!+1),2)</f>
        <v>#REF!</v>
      </c>
      <c r="AXA29" s="170" t="e">
        <f>AWX29*AWZ29</f>
        <v>#REF!</v>
      </c>
      <c r="AXB29" s="170" t="s">
        <v>151</v>
      </c>
      <c r="AXC29" s="170" t="s">
        <v>152</v>
      </c>
      <c r="AXD29" s="170" t="s">
        <v>153</v>
      </c>
      <c r="AXE29" s="170" t="s">
        <v>150</v>
      </c>
      <c r="AXF29" s="170">
        <v>2</v>
      </c>
      <c r="AXG29" s="170">
        <v>69.72</v>
      </c>
      <c r="AXH29" s="170" t="e">
        <f>ROUNDDOWN(AXG29*(#REF!+1),2)</f>
        <v>#REF!</v>
      </c>
      <c r="AXI29" s="170" t="e">
        <f>AXF29*AXH29</f>
        <v>#REF!</v>
      </c>
      <c r="AXJ29" s="170" t="s">
        <v>151</v>
      </c>
      <c r="AXK29" s="170" t="s">
        <v>152</v>
      </c>
      <c r="AXL29" s="170" t="s">
        <v>153</v>
      </c>
      <c r="AXM29" s="170" t="s">
        <v>150</v>
      </c>
      <c r="AXN29" s="170">
        <v>2</v>
      </c>
      <c r="AXO29" s="170">
        <v>69.72</v>
      </c>
      <c r="AXP29" s="170" t="e">
        <f>ROUNDDOWN(AXO29*(#REF!+1),2)</f>
        <v>#REF!</v>
      </c>
      <c r="AXQ29" s="170" t="e">
        <f>AXN29*AXP29</f>
        <v>#REF!</v>
      </c>
      <c r="AXR29" s="170" t="s">
        <v>151</v>
      </c>
      <c r="AXS29" s="170" t="s">
        <v>152</v>
      </c>
      <c r="AXT29" s="170" t="s">
        <v>153</v>
      </c>
      <c r="AXU29" s="170" t="s">
        <v>150</v>
      </c>
      <c r="AXV29" s="170">
        <v>2</v>
      </c>
      <c r="AXW29" s="170">
        <v>69.72</v>
      </c>
      <c r="AXX29" s="170" t="e">
        <f>ROUNDDOWN(AXW29*(#REF!+1),2)</f>
        <v>#REF!</v>
      </c>
      <c r="AXY29" s="170" t="e">
        <f>AXV29*AXX29</f>
        <v>#REF!</v>
      </c>
      <c r="AXZ29" s="170" t="s">
        <v>151</v>
      </c>
      <c r="AYA29" s="170" t="s">
        <v>152</v>
      </c>
      <c r="AYB29" s="170" t="s">
        <v>153</v>
      </c>
      <c r="AYC29" s="170" t="s">
        <v>150</v>
      </c>
      <c r="AYD29" s="170">
        <v>2</v>
      </c>
      <c r="AYE29" s="170">
        <v>69.72</v>
      </c>
      <c r="AYF29" s="170" t="e">
        <f>ROUNDDOWN(AYE29*(#REF!+1),2)</f>
        <v>#REF!</v>
      </c>
      <c r="AYG29" s="170" t="e">
        <f>AYD29*AYF29</f>
        <v>#REF!</v>
      </c>
      <c r="AYH29" s="170" t="s">
        <v>151</v>
      </c>
      <c r="AYI29" s="170" t="s">
        <v>152</v>
      </c>
      <c r="AYJ29" s="170" t="s">
        <v>153</v>
      </c>
      <c r="AYK29" s="170" t="s">
        <v>150</v>
      </c>
      <c r="AYL29" s="170">
        <v>2</v>
      </c>
      <c r="AYM29" s="170">
        <v>69.72</v>
      </c>
      <c r="AYN29" s="170" t="e">
        <f>ROUNDDOWN(AYM29*(#REF!+1),2)</f>
        <v>#REF!</v>
      </c>
      <c r="AYO29" s="170" t="e">
        <f>AYL29*AYN29</f>
        <v>#REF!</v>
      </c>
      <c r="AYP29" s="170" t="s">
        <v>151</v>
      </c>
      <c r="AYQ29" s="170" t="s">
        <v>152</v>
      </c>
      <c r="AYR29" s="170" t="s">
        <v>153</v>
      </c>
      <c r="AYS29" s="170" t="s">
        <v>150</v>
      </c>
      <c r="AYT29" s="170">
        <v>2</v>
      </c>
      <c r="AYU29" s="170">
        <v>69.72</v>
      </c>
      <c r="AYV29" s="170" t="e">
        <f>ROUNDDOWN(AYU29*(#REF!+1),2)</f>
        <v>#REF!</v>
      </c>
      <c r="AYW29" s="170" t="e">
        <f>AYT29*AYV29</f>
        <v>#REF!</v>
      </c>
      <c r="AYX29" s="170" t="s">
        <v>151</v>
      </c>
      <c r="AYY29" s="170" t="s">
        <v>152</v>
      </c>
      <c r="AYZ29" s="170" t="s">
        <v>153</v>
      </c>
      <c r="AZA29" s="170" t="s">
        <v>150</v>
      </c>
      <c r="AZB29" s="170">
        <v>2</v>
      </c>
      <c r="AZC29" s="170">
        <v>69.72</v>
      </c>
      <c r="AZD29" s="170" t="e">
        <f>ROUNDDOWN(AZC29*(#REF!+1),2)</f>
        <v>#REF!</v>
      </c>
      <c r="AZE29" s="170" t="e">
        <f>AZB29*AZD29</f>
        <v>#REF!</v>
      </c>
      <c r="AZF29" s="170" t="s">
        <v>151</v>
      </c>
      <c r="AZG29" s="170" t="s">
        <v>152</v>
      </c>
      <c r="AZH29" s="170" t="s">
        <v>153</v>
      </c>
      <c r="AZI29" s="170" t="s">
        <v>150</v>
      </c>
      <c r="AZJ29" s="170">
        <v>2</v>
      </c>
      <c r="AZK29" s="170">
        <v>69.72</v>
      </c>
      <c r="AZL29" s="170" t="e">
        <f>ROUNDDOWN(AZK29*(#REF!+1),2)</f>
        <v>#REF!</v>
      </c>
      <c r="AZM29" s="170" t="e">
        <f>AZJ29*AZL29</f>
        <v>#REF!</v>
      </c>
      <c r="AZN29" s="170" t="s">
        <v>151</v>
      </c>
      <c r="AZO29" s="170" t="s">
        <v>152</v>
      </c>
      <c r="AZP29" s="170" t="s">
        <v>153</v>
      </c>
      <c r="AZQ29" s="170" t="s">
        <v>150</v>
      </c>
      <c r="AZR29" s="170">
        <v>2</v>
      </c>
      <c r="AZS29" s="170">
        <v>69.72</v>
      </c>
      <c r="AZT29" s="170" t="e">
        <f>ROUNDDOWN(AZS29*(#REF!+1),2)</f>
        <v>#REF!</v>
      </c>
      <c r="AZU29" s="170" t="e">
        <f>AZR29*AZT29</f>
        <v>#REF!</v>
      </c>
      <c r="AZV29" s="170" t="s">
        <v>151</v>
      </c>
      <c r="AZW29" s="170" t="s">
        <v>152</v>
      </c>
      <c r="AZX29" s="170" t="s">
        <v>153</v>
      </c>
      <c r="AZY29" s="170" t="s">
        <v>150</v>
      </c>
      <c r="AZZ29" s="170">
        <v>2</v>
      </c>
      <c r="BAA29" s="170">
        <v>69.72</v>
      </c>
      <c r="BAB29" s="170" t="e">
        <f>ROUNDDOWN(BAA29*(#REF!+1),2)</f>
        <v>#REF!</v>
      </c>
      <c r="BAC29" s="170" t="e">
        <f>AZZ29*BAB29</f>
        <v>#REF!</v>
      </c>
      <c r="BAD29" s="170" t="s">
        <v>151</v>
      </c>
      <c r="BAE29" s="170" t="s">
        <v>152</v>
      </c>
      <c r="BAF29" s="170" t="s">
        <v>153</v>
      </c>
      <c r="BAG29" s="170" t="s">
        <v>150</v>
      </c>
      <c r="BAH29" s="170">
        <v>2</v>
      </c>
      <c r="BAI29" s="170">
        <v>69.72</v>
      </c>
      <c r="BAJ29" s="170" t="e">
        <f>ROUNDDOWN(BAI29*(#REF!+1),2)</f>
        <v>#REF!</v>
      </c>
      <c r="BAK29" s="170" t="e">
        <f>BAH29*BAJ29</f>
        <v>#REF!</v>
      </c>
      <c r="BAL29" s="170" t="s">
        <v>151</v>
      </c>
      <c r="BAM29" s="170" t="s">
        <v>152</v>
      </c>
      <c r="BAN29" s="170" t="s">
        <v>153</v>
      </c>
      <c r="BAO29" s="170" t="s">
        <v>150</v>
      </c>
      <c r="BAP29" s="170">
        <v>2</v>
      </c>
      <c r="BAQ29" s="170">
        <v>69.72</v>
      </c>
      <c r="BAR29" s="170" t="e">
        <f>ROUNDDOWN(BAQ29*(#REF!+1),2)</f>
        <v>#REF!</v>
      </c>
      <c r="BAS29" s="170" t="e">
        <f>BAP29*BAR29</f>
        <v>#REF!</v>
      </c>
      <c r="BAT29" s="170" t="s">
        <v>151</v>
      </c>
      <c r="BAU29" s="170" t="s">
        <v>152</v>
      </c>
      <c r="BAV29" s="170" t="s">
        <v>153</v>
      </c>
      <c r="BAW29" s="170" t="s">
        <v>150</v>
      </c>
      <c r="BAX29" s="170">
        <v>2</v>
      </c>
      <c r="BAY29" s="170">
        <v>69.72</v>
      </c>
      <c r="BAZ29" s="170" t="e">
        <f>ROUNDDOWN(BAY29*(#REF!+1),2)</f>
        <v>#REF!</v>
      </c>
      <c r="BBA29" s="170" t="e">
        <f>BAX29*BAZ29</f>
        <v>#REF!</v>
      </c>
      <c r="BBB29" s="170" t="s">
        <v>151</v>
      </c>
      <c r="BBC29" s="170" t="s">
        <v>152</v>
      </c>
      <c r="BBD29" s="170" t="s">
        <v>153</v>
      </c>
      <c r="BBE29" s="170" t="s">
        <v>150</v>
      </c>
      <c r="BBF29" s="170">
        <v>2</v>
      </c>
      <c r="BBG29" s="170">
        <v>69.72</v>
      </c>
      <c r="BBH29" s="170" t="e">
        <f>ROUNDDOWN(BBG29*(#REF!+1),2)</f>
        <v>#REF!</v>
      </c>
      <c r="BBI29" s="170" t="e">
        <f>BBF29*BBH29</f>
        <v>#REF!</v>
      </c>
      <c r="BBJ29" s="170" t="s">
        <v>151</v>
      </c>
      <c r="BBK29" s="170" t="s">
        <v>152</v>
      </c>
      <c r="BBL29" s="170" t="s">
        <v>153</v>
      </c>
      <c r="BBM29" s="170" t="s">
        <v>150</v>
      </c>
      <c r="BBN29" s="170">
        <v>2</v>
      </c>
      <c r="BBO29" s="170">
        <v>69.72</v>
      </c>
      <c r="BBP29" s="170" t="e">
        <f>ROUNDDOWN(BBO29*(#REF!+1),2)</f>
        <v>#REF!</v>
      </c>
      <c r="BBQ29" s="170" t="e">
        <f>BBN29*BBP29</f>
        <v>#REF!</v>
      </c>
      <c r="BBR29" s="170" t="s">
        <v>151</v>
      </c>
      <c r="BBS29" s="170" t="s">
        <v>152</v>
      </c>
      <c r="BBT29" s="170" t="s">
        <v>153</v>
      </c>
      <c r="BBU29" s="170" t="s">
        <v>150</v>
      </c>
      <c r="BBV29" s="170">
        <v>2</v>
      </c>
      <c r="BBW29" s="170">
        <v>69.72</v>
      </c>
      <c r="BBX29" s="170" t="e">
        <f>ROUNDDOWN(BBW29*(#REF!+1),2)</f>
        <v>#REF!</v>
      </c>
      <c r="BBY29" s="170" t="e">
        <f>BBV29*BBX29</f>
        <v>#REF!</v>
      </c>
      <c r="BBZ29" s="170" t="s">
        <v>151</v>
      </c>
      <c r="BCA29" s="170" t="s">
        <v>152</v>
      </c>
      <c r="BCB29" s="170" t="s">
        <v>153</v>
      </c>
      <c r="BCC29" s="170" t="s">
        <v>150</v>
      </c>
      <c r="BCD29" s="170">
        <v>2</v>
      </c>
      <c r="BCE29" s="170">
        <v>69.72</v>
      </c>
      <c r="BCF29" s="170" t="e">
        <f>ROUNDDOWN(BCE29*(#REF!+1),2)</f>
        <v>#REF!</v>
      </c>
      <c r="BCG29" s="170" t="e">
        <f>BCD29*BCF29</f>
        <v>#REF!</v>
      </c>
      <c r="BCH29" s="170" t="s">
        <v>151</v>
      </c>
      <c r="BCI29" s="170" t="s">
        <v>152</v>
      </c>
      <c r="BCJ29" s="170" t="s">
        <v>153</v>
      </c>
      <c r="BCK29" s="170" t="s">
        <v>150</v>
      </c>
      <c r="BCL29" s="170">
        <v>2</v>
      </c>
      <c r="BCM29" s="170">
        <v>69.72</v>
      </c>
      <c r="BCN29" s="170" t="e">
        <f>ROUNDDOWN(BCM29*(#REF!+1),2)</f>
        <v>#REF!</v>
      </c>
      <c r="BCO29" s="170" t="e">
        <f>BCL29*BCN29</f>
        <v>#REF!</v>
      </c>
      <c r="BCP29" s="170" t="s">
        <v>151</v>
      </c>
      <c r="BCQ29" s="170" t="s">
        <v>152</v>
      </c>
      <c r="BCR29" s="170" t="s">
        <v>153</v>
      </c>
      <c r="BCS29" s="170" t="s">
        <v>150</v>
      </c>
      <c r="BCT29" s="170">
        <v>2</v>
      </c>
      <c r="BCU29" s="170">
        <v>69.72</v>
      </c>
      <c r="BCV29" s="170" t="e">
        <f>ROUNDDOWN(BCU29*(#REF!+1),2)</f>
        <v>#REF!</v>
      </c>
      <c r="BCW29" s="170" t="e">
        <f>BCT29*BCV29</f>
        <v>#REF!</v>
      </c>
      <c r="BCX29" s="170" t="s">
        <v>151</v>
      </c>
      <c r="BCY29" s="170" t="s">
        <v>152</v>
      </c>
      <c r="BCZ29" s="170" t="s">
        <v>153</v>
      </c>
      <c r="BDA29" s="170" t="s">
        <v>150</v>
      </c>
      <c r="BDB29" s="170">
        <v>2</v>
      </c>
      <c r="BDC29" s="170">
        <v>69.72</v>
      </c>
      <c r="BDD29" s="170" t="e">
        <f>ROUNDDOWN(BDC29*(#REF!+1),2)</f>
        <v>#REF!</v>
      </c>
      <c r="BDE29" s="170" t="e">
        <f>BDB29*BDD29</f>
        <v>#REF!</v>
      </c>
      <c r="BDF29" s="170" t="s">
        <v>151</v>
      </c>
      <c r="BDG29" s="170" t="s">
        <v>152</v>
      </c>
      <c r="BDH29" s="170" t="s">
        <v>153</v>
      </c>
      <c r="BDI29" s="170" t="s">
        <v>150</v>
      </c>
      <c r="BDJ29" s="170">
        <v>2</v>
      </c>
      <c r="BDK29" s="170">
        <v>69.72</v>
      </c>
      <c r="BDL29" s="170" t="e">
        <f>ROUNDDOWN(BDK29*(#REF!+1),2)</f>
        <v>#REF!</v>
      </c>
      <c r="BDM29" s="170" t="e">
        <f>BDJ29*BDL29</f>
        <v>#REF!</v>
      </c>
      <c r="BDN29" s="170" t="s">
        <v>151</v>
      </c>
      <c r="BDO29" s="170" t="s">
        <v>152</v>
      </c>
      <c r="BDP29" s="170" t="s">
        <v>153</v>
      </c>
      <c r="BDQ29" s="170" t="s">
        <v>150</v>
      </c>
      <c r="BDR29" s="170">
        <v>2</v>
      </c>
      <c r="BDS29" s="170">
        <v>69.72</v>
      </c>
      <c r="BDT29" s="170" t="e">
        <f>ROUNDDOWN(BDS29*(#REF!+1),2)</f>
        <v>#REF!</v>
      </c>
      <c r="BDU29" s="170" t="e">
        <f>BDR29*BDT29</f>
        <v>#REF!</v>
      </c>
      <c r="BDV29" s="170" t="s">
        <v>151</v>
      </c>
      <c r="BDW29" s="170" t="s">
        <v>152</v>
      </c>
      <c r="BDX29" s="170" t="s">
        <v>153</v>
      </c>
      <c r="BDY29" s="170" t="s">
        <v>150</v>
      </c>
      <c r="BDZ29" s="170">
        <v>2</v>
      </c>
      <c r="BEA29" s="170">
        <v>69.72</v>
      </c>
      <c r="BEB29" s="170" t="e">
        <f>ROUNDDOWN(BEA29*(#REF!+1),2)</f>
        <v>#REF!</v>
      </c>
      <c r="BEC29" s="170" t="e">
        <f>BDZ29*BEB29</f>
        <v>#REF!</v>
      </c>
      <c r="BED29" s="170" t="s">
        <v>151</v>
      </c>
      <c r="BEE29" s="170" t="s">
        <v>152</v>
      </c>
      <c r="BEF29" s="170" t="s">
        <v>153</v>
      </c>
      <c r="BEG29" s="170" t="s">
        <v>150</v>
      </c>
      <c r="BEH29" s="170">
        <v>2</v>
      </c>
      <c r="BEI29" s="170">
        <v>69.72</v>
      </c>
      <c r="BEJ29" s="170" t="e">
        <f>ROUNDDOWN(BEI29*(#REF!+1),2)</f>
        <v>#REF!</v>
      </c>
      <c r="BEK29" s="170" t="e">
        <f>BEH29*BEJ29</f>
        <v>#REF!</v>
      </c>
      <c r="BEL29" s="170" t="s">
        <v>151</v>
      </c>
      <c r="BEM29" s="170" t="s">
        <v>152</v>
      </c>
      <c r="BEN29" s="170" t="s">
        <v>153</v>
      </c>
      <c r="BEO29" s="170" t="s">
        <v>150</v>
      </c>
      <c r="BEP29" s="170">
        <v>2</v>
      </c>
      <c r="BEQ29" s="170">
        <v>69.72</v>
      </c>
      <c r="BER29" s="170" t="e">
        <f>ROUNDDOWN(BEQ29*(#REF!+1),2)</f>
        <v>#REF!</v>
      </c>
      <c r="BES29" s="170" t="e">
        <f>BEP29*BER29</f>
        <v>#REF!</v>
      </c>
      <c r="BET29" s="170" t="s">
        <v>151</v>
      </c>
      <c r="BEU29" s="170" t="s">
        <v>152</v>
      </c>
      <c r="BEV29" s="170" t="s">
        <v>153</v>
      </c>
      <c r="BEW29" s="170" t="s">
        <v>150</v>
      </c>
      <c r="BEX29" s="170">
        <v>2</v>
      </c>
      <c r="BEY29" s="170">
        <v>69.72</v>
      </c>
      <c r="BEZ29" s="170" t="e">
        <f>ROUNDDOWN(BEY29*(#REF!+1),2)</f>
        <v>#REF!</v>
      </c>
      <c r="BFA29" s="170" t="e">
        <f>BEX29*BEZ29</f>
        <v>#REF!</v>
      </c>
      <c r="BFB29" s="170" t="s">
        <v>151</v>
      </c>
      <c r="BFC29" s="170" t="s">
        <v>152</v>
      </c>
      <c r="BFD29" s="170" t="s">
        <v>153</v>
      </c>
      <c r="BFE29" s="170" t="s">
        <v>150</v>
      </c>
      <c r="BFF29" s="170">
        <v>2</v>
      </c>
      <c r="BFG29" s="170">
        <v>69.72</v>
      </c>
      <c r="BFH29" s="170" t="e">
        <f>ROUNDDOWN(BFG29*(#REF!+1),2)</f>
        <v>#REF!</v>
      </c>
      <c r="BFI29" s="170" t="e">
        <f>BFF29*BFH29</f>
        <v>#REF!</v>
      </c>
      <c r="BFJ29" s="170" t="s">
        <v>151</v>
      </c>
      <c r="BFK29" s="170" t="s">
        <v>152</v>
      </c>
      <c r="BFL29" s="170" t="s">
        <v>153</v>
      </c>
      <c r="BFM29" s="170" t="s">
        <v>150</v>
      </c>
      <c r="BFN29" s="170">
        <v>2</v>
      </c>
      <c r="BFO29" s="170">
        <v>69.72</v>
      </c>
      <c r="BFP29" s="170" t="e">
        <f>ROUNDDOWN(BFO29*(#REF!+1),2)</f>
        <v>#REF!</v>
      </c>
      <c r="BFQ29" s="170" t="e">
        <f>BFN29*BFP29</f>
        <v>#REF!</v>
      </c>
      <c r="BFR29" s="170" t="s">
        <v>151</v>
      </c>
      <c r="BFS29" s="170" t="s">
        <v>152</v>
      </c>
      <c r="BFT29" s="170" t="s">
        <v>153</v>
      </c>
      <c r="BFU29" s="170" t="s">
        <v>150</v>
      </c>
      <c r="BFV29" s="170">
        <v>2</v>
      </c>
      <c r="BFW29" s="170">
        <v>69.72</v>
      </c>
      <c r="BFX29" s="170" t="e">
        <f>ROUNDDOWN(BFW29*(#REF!+1),2)</f>
        <v>#REF!</v>
      </c>
      <c r="BFY29" s="170" t="e">
        <f>BFV29*BFX29</f>
        <v>#REF!</v>
      </c>
      <c r="BFZ29" s="170" t="s">
        <v>151</v>
      </c>
      <c r="BGA29" s="170" t="s">
        <v>152</v>
      </c>
      <c r="BGB29" s="170" t="s">
        <v>153</v>
      </c>
      <c r="BGC29" s="170" t="s">
        <v>150</v>
      </c>
      <c r="BGD29" s="170">
        <v>2</v>
      </c>
      <c r="BGE29" s="170">
        <v>69.72</v>
      </c>
      <c r="BGF29" s="170" t="e">
        <f>ROUNDDOWN(BGE29*(#REF!+1),2)</f>
        <v>#REF!</v>
      </c>
      <c r="BGG29" s="170" t="e">
        <f>BGD29*BGF29</f>
        <v>#REF!</v>
      </c>
      <c r="BGH29" s="170" t="s">
        <v>151</v>
      </c>
      <c r="BGI29" s="170" t="s">
        <v>152</v>
      </c>
      <c r="BGJ29" s="170" t="s">
        <v>153</v>
      </c>
      <c r="BGK29" s="170" t="s">
        <v>150</v>
      </c>
      <c r="BGL29" s="170">
        <v>2</v>
      </c>
      <c r="BGM29" s="170">
        <v>69.72</v>
      </c>
      <c r="BGN29" s="170" t="e">
        <f>ROUNDDOWN(BGM29*(#REF!+1),2)</f>
        <v>#REF!</v>
      </c>
      <c r="BGO29" s="170" t="e">
        <f>BGL29*BGN29</f>
        <v>#REF!</v>
      </c>
      <c r="BGP29" s="170" t="s">
        <v>151</v>
      </c>
      <c r="BGQ29" s="170" t="s">
        <v>152</v>
      </c>
      <c r="BGR29" s="170" t="s">
        <v>153</v>
      </c>
      <c r="BGS29" s="170" t="s">
        <v>150</v>
      </c>
      <c r="BGT29" s="170">
        <v>2</v>
      </c>
      <c r="BGU29" s="170">
        <v>69.72</v>
      </c>
      <c r="BGV29" s="170" t="e">
        <f>ROUNDDOWN(BGU29*(#REF!+1),2)</f>
        <v>#REF!</v>
      </c>
      <c r="BGW29" s="170" t="e">
        <f>BGT29*BGV29</f>
        <v>#REF!</v>
      </c>
      <c r="BGX29" s="170" t="s">
        <v>151</v>
      </c>
      <c r="BGY29" s="170" t="s">
        <v>152</v>
      </c>
      <c r="BGZ29" s="170" t="s">
        <v>153</v>
      </c>
      <c r="BHA29" s="170" t="s">
        <v>150</v>
      </c>
      <c r="BHB29" s="170">
        <v>2</v>
      </c>
      <c r="BHC29" s="170">
        <v>69.72</v>
      </c>
      <c r="BHD29" s="170" t="e">
        <f>ROUNDDOWN(BHC29*(#REF!+1),2)</f>
        <v>#REF!</v>
      </c>
      <c r="BHE29" s="170" t="e">
        <f>BHB29*BHD29</f>
        <v>#REF!</v>
      </c>
      <c r="BHF29" s="170" t="s">
        <v>151</v>
      </c>
      <c r="BHG29" s="170" t="s">
        <v>152</v>
      </c>
      <c r="BHH29" s="170" t="s">
        <v>153</v>
      </c>
      <c r="BHI29" s="170" t="s">
        <v>150</v>
      </c>
      <c r="BHJ29" s="170">
        <v>2</v>
      </c>
      <c r="BHK29" s="170">
        <v>69.72</v>
      </c>
      <c r="BHL29" s="170" t="e">
        <f>ROUNDDOWN(BHK29*(#REF!+1),2)</f>
        <v>#REF!</v>
      </c>
      <c r="BHM29" s="170" t="e">
        <f>BHJ29*BHL29</f>
        <v>#REF!</v>
      </c>
      <c r="BHN29" s="170" t="s">
        <v>151</v>
      </c>
      <c r="BHO29" s="170" t="s">
        <v>152</v>
      </c>
      <c r="BHP29" s="170" t="s">
        <v>153</v>
      </c>
      <c r="BHQ29" s="170" t="s">
        <v>150</v>
      </c>
      <c r="BHR29" s="170">
        <v>2</v>
      </c>
      <c r="BHS29" s="170">
        <v>69.72</v>
      </c>
      <c r="BHT29" s="170" t="e">
        <f>ROUNDDOWN(BHS29*(#REF!+1),2)</f>
        <v>#REF!</v>
      </c>
      <c r="BHU29" s="170" t="e">
        <f>BHR29*BHT29</f>
        <v>#REF!</v>
      </c>
      <c r="BHV29" s="170" t="s">
        <v>151</v>
      </c>
      <c r="BHW29" s="170" t="s">
        <v>152</v>
      </c>
      <c r="BHX29" s="170" t="s">
        <v>153</v>
      </c>
      <c r="BHY29" s="170" t="s">
        <v>150</v>
      </c>
      <c r="BHZ29" s="170">
        <v>2</v>
      </c>
      <c r="BIA29" s="170">
        <v>69.72</v>
      </c>
      <c r="BIB29" s="170" t="e">
        <f>ROUNDDOWN(BIA29*(#REF!+1),2)</f>
        <v>#REF!</v>
      </c>
      <c r="BIC29" s="170" t="e">
        <f>BHZ29*BIB29</f>
        <v>#REF!</v>
      </c>
      <c r="BID29" s="170" t="s">
        <v>151</v>
      </c>
      <c r="BIE29" s="170" t="s">
        <v>152</v>
      </c>
      <c r="BIF29" s="170" t="s">
        <v>153</v>
      </c>
      <c r="BIG29" s="170" t="s">
        <v>150</v>
      </c>
      <c r="BIH29" s="170">
        <v>2</v>
      </c>
      <c r="BII29" s="170">
        <v>69.72</v>
      </c>
      <c r="BIJ29" s="170" t="e">
        <f>ROUNDDOWN(BII29*(#REF!+1),2)</f>
        <v>#REF!</v>
      </c>
      <c r="BIK29" s="170" t="e">
        <f>BIH29*BIJ29</f>
        <v>#REF!</v>
      </c>
      <c r="BIL29" s="170" t="s">
        <v>151</v>
      </c>
      <c r="BIM29" s="170" t="s">
        <v>152</v>
      </c>
      <c r="BIN29" s="170" t="s">
        <v>153</v>
      </c>
      <c r="BIO29" s="170" t="s">
        <v>150</v>
      </c>
      <c r="BIP29" s="170">
        <v>2</v>
      </c>
      <c r="BIQ29" s="170">
        <v>69.72</v>
      </c>
      <c r="BIR29" s="170" t="e">
        <f>ROUNDDOWN(BIQ29*(#REF!+1),2)</f>
        <v>#REF!</v>
      </c>
      <c r="BIS29" s="170" t="e">
        <f>BIP29*BIR29</f>
        <v>#REF!</v>
      </c>
      <c r="BIT29" s="170" t="s">
        <v>151</v>
      </c>
      <c r="BIU29" s="170" t="s">
        <v>152</v>
      </c>
      <c r="BIV29" s="170" t="s">
        <v>153</v>
      </c>
      <c r="BIW29" s="170" t="s">
        <v>150</v>
      </c>
      <c r="BIX29" s="170">
        <v>2</v>
      </c>
      <c r="BIY29" s="170">
        <v>69.72</v>
      </c>
      <c r="BIZ29" s="170" t="e">
        <f>ROUNDDOWN(BIY29*(#REF!+1),2)</f>
        <v>#REF!</v>
      </c>
      <c r="BJA29" s="170" t="e">
        <f>BIX29*BIZ29</f>
        <v>#REF!</v>
      </c>
      <c r="BJB29" s="170" t="s">
        <v>151</v>
      </c>
      <c r="BJC29" s="170" t="s">
        <v>152</v>
      </c>
      <c r="BJD29" s="170" t="s">
        <v>153</v>
      </c>
      <c r="BJE29" s="170" t="s">
        <v>150</v>
      </c>
      <c r="BJF29" s="170">
        <v>2</v>
      </c>
      <c r="BJG29" s="170">
        <v>69.72</v>
      </c>
      <c r="BJH29" s="170" t="e">
        <f>ROUNDDOWN(BJG29*(#REF!+1),2)</f>
        <v>#REF!</v>
      </c>
      <c r="BJI29" s="170" t="e">
        <f>BJF29*BJH29</f>
        <v>#REF!</v>
      </c>
      <c r="BJJ29" s="170" t="s">
        <v>151</v>
      </c>
      <c r="BJK29" s="170" t="s">
        <v>152</v>
      </c>
      <c r="BJL29" s="170" t="s">
        <v>153</v>
      </c>
      <c r="BJM29" s="170" t="s">
        <v>150</v>
      </c>
      <c r="BJN29" s="170">
        <v>2</v>
      </c>
      <c r="BJO29" s="170">
        <v>69.72</v>
      </c>
      <c r="BJP29" s="170" t="e">
        <f>ROUNDDOWN(BJO29*(#REF!+1),2)</f>
        <v>#REF!</v>
      </c>
      <c r="BJQ29" s="170" t="e">
        <f>BJN29*BJP29</f>
        <v>#REF!</v>
      </c>
      <c r="BJR29" s="170" t="s">
        <v>151</v>
      </c>
      <c r="BJS29" s="170" t="s">
        <v>152</v>
      </c>
      <c r="BJT29" s="170" t="s">
        <v>153</v>
      </c>
      <c r="BJU29" s="170" t="s">
        <v>150</v>
      </c>
      <c r="BJV29" s="170">
        <v>2</v>
      </c>
      <c r="BJW29" s="170">
        <v>69.72</v>
      </c>
      <c r="BJX29" s="170" t="e">
        <f>ROUNDDOWN(BJW29*(#REF!+1),2)</f>
        <v>#REF!</v>
      </c>
      <c r="BJY29" s="170" t="e">
        <f>BJV29*BJX29</f>
        <v>#REF!</v>
      </c>
      <c r="BJZ29" s="170" t="s">
        <v>151</v>
      </c>
      <c r="BKA29" s="170" t="s">
        <v>152</v>
      </c>
      <c r="BKB29" s="170" t="s">
        <v>153</v>
      </c>
      <c r="BKC29" s="170" t="s">
        <v>150</v>
      </c>
      <c r="BKD29" s="170">
        <v>2</v>
      </c>
      <c r="BKE29" s="170">
        <v>69.72</v>
      </c>
      <c r="BKF29" s="170" t="e">
        <f>ROUNDDOWN(BKE29*(#REF!+1),2)</f>
        <v>#REF!</v>
      </c>
      <c r="BKG29" s="170" t="e">
        <f>BKD29*BKF29</f>
        <v>#REF!</v>
      </c>
      <c r="BKH29" s="170" t="s">
        <v>151</v>
      </c>
      <c r="BKI29" s="170" t="s">
        <v>152</v>
      </c>
      <c r="BKJ29" s="170" t="s">
        <v>153</v>
      </c>
      <c r="BKK29" s="170" t="s">
        <v>150</v>
      </c>
      <c r="BKL29" s="170">
        <v>2</v>
      </c>
      <c r="BKM29" s="170">
        <v>69.72</v>
      </c>
      <c r="BKN29" s="170" t="e">
        <f>ROUNDDOWN(BKM29*(#REF!+1),2)</f>
        <v>#REF!</v>
      </c>
      <c r="BKO29" s="170" t="e">
        <f>BKL29*BKN29</f>
        <v>#REF!</v>
      </c>
      <c r="BKP29" s="170" t="s">
        <v>151</v>
      </c>
      <c r="BKQ29" s="170" t="s">
        <v>152</v>
      </c>
      <c r="BKR29" s="170" t="s">
        <v>153</v>
      </c>
      <c r="BKS29" s="170" t="s">
        <v>150</v>
      </c>
      <c r="BKT29" s="170">
        <v>2</v>
      </c>
      <c r="BKU29" s="170">
        <v>69.72</v>
      </c>
      <c r="BKV29" s="170" t="e">
        <f>ROUNDDOWN(BKU29*(#REF!+1),2)</f>
        <v>#REF!</v>
      </c>
      <c r="BKW29" s="170" t="e">
        <f>BKT29*BKV29</f>
        <v>#REF!</v>
      </c>
      <c r="BKX29" s="170" t="s">
        <v>151</v>
      </c>
      <c r="BKY29" s="170" t="s">
        <v>152</v>
      </c>
      <c r="BKZ29" s="170" t="s">
        <v>153</v>
      </c>
      <c r="BLA29" s="170" t="s">
        <v>150</v>
      </c>
      <c r="BLB29" s="170">
        <v>2</v>
      </c>
      <c r="BLC29" s="170">
        <v>69.72</v>
      </c>
      <c r="BLD29" s="170" t="e">
        <f>ROUNDDOWN(BLC29*(#REF!+1),2)</f>
        <v>#REF!</v>
      </c>
      <c r="BLE29" s="170" t="e">
        <f>BLB29*BLD29</f>
        <v>#REF!</v>
      </c>
      <c r="BLF29" s="170" t="s">
        <v>151</v>
      </c>
      <c r="BLG29" s="170" t="s">
        <v>152</v>
      </c>
      <c r="BLH29" s="170" t="s">
        <v>153</v>
      </c>
      <c r="BLI29" s="170" t="s">
        <v>150</v>
      </c>
      <c r="BLJ29" s="170">
        <v>2</v>
      </c>
      <c r="BLK29" s="170">
        <v>69.72</v>
      </c>
      <c r="BLL29" s="170" t="e">
        <f>ROUNDDOWN(BLK29*(#REF!+1),2)</f>
        <v>#REF!</v>
      </c>
      <c r="BLM29" s="170" t="e">
        <f>BLJ29*BLL29</f>
        <v>#REF!</v>
      </c>
      <c r="BLN29" s="170" t="s">
        <v>151</v>
      </c>
      <c r="BLO29" s="170" t="s">
        <v>152</v>
      </c>
      <c r="BLP29" s="170" t="s">
        <v>153</v>
      </c>
      <c r="BLQ29" s="170" t="s">
        <v>150</v>
      </c>
      <c r="BLR29" s="170">
        <v>2</v>
      </c>
      <c r="BLS29" s="170">
        <v>69.72</v>
      </c>
      <c r="BLT29" s="170" t="e">
        <f>ROUNDDOWN(BLS29*(#REF!+1),2)</f>
        <v>#REF!</v>
      </c>
      <c r="BLU29" s="170" t="e">
        <f>BLR29*BLT29</f>
        <v>#REF!</v>
      </c>
      <c r="BLV29" s="170" t="s">
        <v>151</v>
      </c>
      <c r="BLW29" s="170" t="s">
        <v>152</v>
      </c>
      <c r="BLX29" s="170" t="s">
        <v>153</v>
      </c>
      <c r="BLY29" s="170" t="s">
        <v>150</v>
      </c>
      <c r="BLZ29" s="170">
        <v>2</v>
      </c>
      <c r="BMA29" s="170">
        <v>69.72</v>
      </c>
      <c r="BMB29" s="170" t="e">
        <f>ROUNDDOWN(BMA29*(#REF!+1),2)</f>
        <v>#REF!</v>
      </c>
      <c r="BMC29" s="170" t="e">
        <f>BLZ29*BMB29</f>
        <v>#REF!</v>
      </c>
      <c r="BMD29" s="170" t="s">
        <v>151</v>
      </c>
      <c r="BME29" s="170" t="s">
        <v>152</v>
      </c>
      <c r="BMF29" s="170" t="s">
        <v>153</v>
      </c>
      <c r="BMG29" s="170" t="s">
        <v>150</v>
      </c>
      <c r="BMH29" s="170">
        <v>2</v>
      </c>
      <c r="BMI29" s="170">
        <v>69.72</v>
      </c>
      <c r="BMJ29" s="170" t="e">
        <f>ROUNDDOWN(BMI29*(#REF!+1),2)</f>
        <v>#REF!</v>
      </c>
      <c r="BMK29" s="170" t="e">
        <f>BMH29*BMJ29</f>
        <v>#REF!</v>
      </c>
      <c r="BML29" s="170" t="s">
        <v>151</v>
      </c>
      <c r="BMM29" s="170" t="s">
        <v>152</v>
      </c>
      <c r="BMN29" s="170" t="s">
        <v>153</v>
      </c>
      <c r="BMO29" s="170" t="s">
        <v>150</v>
      </c>
      <c r="BMP29" s="170">
        <v>2</v>
      </c>
      <c r="BMQ29" s="170">
        <v>69.72</v>
      </c>
      <c r="BMR29" s="170" t="e">
        <f>ROUNDDOWN(BMQ29*(#REF!+1),2)</f>
        <v>#REF!</v>
      </c>
      <c r="BMS29" s="170" t="e">
        <f>BMP29*BMR29</f>
        <v>#REF!</v>
      </c>
      <c r="BMT29" s="170" t="s">
        <v>151</v>
      </c>
      <c r="BMU29" s="170" t="s">
        <v>152</v>
      </c>
      <c r="BMV29" s="170" t="s">
        <v>153</v>
      </c>
      <c r="BMW29" s="170" t="s">
        <v>150</v>
      </c>
      <c r="BMX29" s="170">
        <v>2</v>
      </c>
      <c r="BMY29" s="170">
        <v>69.72</v>
      </c>
      <c r="BMZ29" s="170" t="e">
        <f>ROUNDDOWN(BMY29*(#REF!+1),2)</f>
        <v>#REF!</v>
      </c>
      <c r="BNA29" s="170" t="e">
        <f>BMX29*BMZ29</f>
        <v>#REF!</v>
      </c>
      <c r="BNB29" s="170" t="s">
        <v>151</v>
      </c>
      <c r="BNC29" s="170" t="s">
        <v>152</v>
      </c>
      <c r="BND29" s="170" t="s">
        <v>153</v>
      </c>
      <c r="BNE29" s="170" t="s">
        <v>150</v>
      </c>
      <c r="BNF29" s="170">
        <v>2</v>
      </c>
      <c r="BNG29" s="170">
        <v>69.72</v>
      </c>
      <c r="BNH29" s="170" t="e">
        <f>ROUNDDOWN(BNG29*(#REF!+1),2)</f>
        <v>#REF!</v>
      </c>
      <c r="BNI29" s="170" t="e">
        <f>BNF29*BNH29</f>
        <v>#REF!</v>
      </c>
      <c r="BNJ29" s="170" t="s">
        <v>151</v>
      </c>
      <c r="BNK29" s="170" t="s">
        <v>152</v>
      </c>
      <c r="BNL29" s="170" t="s">
        <v>153</v>
      </c>
      <c r="BNM29" s="170" t="s">
        <v>150</v>
      </c>
      <c r="BNN29" s="170">
        <v>2</v>
      </c>
      <c r="BNO29" s="170">
        <v>69.72</v>
      </c>
      <c r="BNP29" s="170" t="e">
        <f>ROUNDDOWN(BNO29*(#REF!+1),2)</f>
        <v>#REF!</v>
      </c>
      <c r="BNQ29" s="170" t="e">
        <f>BNN29*BNP29</f>
        <v>#REF!</v>
      </c>
      <c r="BNR29" s="170" t="s">
        <v>151</v>
      </c>
      <c r="BNS29" s="170" t="s">
        <v>152</v>
      </c>
      <c r="BNT29" s="170" t="s">
        <v>153</v>
      </c>
      <c r="BNU29" s="170" t="s">
        <v>150</v>
      </c>
      <c r="BNV29" s="170">
        <v>2</v>
      </c>
      <c r="BNW29" s="170">
        <v>69.72</v>
      </c>
      <c r="BNX29" s="170" t="e">
        <f>ROUNDDOWN(BNW29*(#REF!+1),2)</f>
        <v>#REF!</v>
      </c>
      <c r="BNY29" s="170" t="e">
        <f>BNV29*BNX29</f>
        <v>#REF!</v>
      </c>
      <c r="BNZ29" s="170" t="s">
        <v>151</v>
      </c>
      <c r="BOA29" s="170" t="s">
        <v>152</v>
      </c>
      <c r="BOB29" s="170" t="s">
        <v>153</v>
      </c>
      <c r="BOC29" s="170" t="s">
        <v>150</v>
      </c>
      <c r="BOD29" s="170">
        <v>2</v>
      </c>
      <c r="BOE29" s="170">
        <v>69.72</v>
      </c>
      <c r="BOF29" s="170" t="e">
        <f>ROUNDDOWN(BOE29*(#REF!+1),2)</f>
        <v>#REF!</v>
      </c>
      <c r="BOG29" s="170" t="e">
        <f>BOD29*BOF29</f>
        <v>#REF!</v>
      </c>
      <c r="BOH29" s="170" t="s">
        <v>151</v>
      </c>
      <c r="BOI29" s="170" t="s">
        <v>152</v>
      </c>
      <c r="BOJ29" s="170" t="s">
        <v>153</v>
      </c>
      <c r="BOK29" s="170" t="s">
        <v>150</v>
      </c>
      <c r="BOL29" s="170">
        <v>2</v>
      </c>
      <c r="BOM29" s="170">
        <v>69.72</v>
      </c>
      <c r="BON29" s="170" t="e">
        <f>ROUNDDOWN(BOM29*(#REF!+1),2)</f>
        <v>#REF!</v>
      </c>
      <c r="BOO29" s="170" t="e">
        <f>BOL29*BON29</f>
        <v>#REF!</v>
      </c>
      <c r="BOP29" s="170" t="s">
        <v>151</v>
      </c>
      <c r="BOQ29" s="170" t="s">
        <v>152</v>
      </c>
      <c r="BOR29" s="170" t="s">
        <v>153</v>
      </c>
      <c r="BOS29" s="170" t="s">
        <v>150</v>
      </c>
      <c r="BOT29" s="170">
        <v>2</v>
      </c>
      <c r="BOU29" s="170">
        <v>69.72</v>
      </c>
      <c r="BOV29" s="170" t="e">
        <f>ROUNDDOWN(BOU29*(#REF!+1),2)</f>
        <v>#REF!</v>
      </c>
      <c r="BOW29" s="170" t="e">
        <f>BOT29*BOV29</f>
        <v>#REF!</v>
      </c>
      <c r="BOX29" s="170" t="s">
        <v>151</v>
      </c>
      <c r="BOY29" s="170" t="s">
        <v>152</v>
      </c>
      <c r="BOZ29" s="170" t="s">
        <v>153</v>
      </c>
      <c r="BPA29" s="170" t="s">
        <v>150</v>
      </c>
      <c r="BPB29" s="170">
        <v>2</v>
      </c>
      <c r="BPC29" s="170">
        <v>69.72</v>
      </c>
      <c r="BPD29" s="170" t="e">
        <f>ROUNDDOWN(BPC29*(#REF!+1),2)</f>
        <v>#REF!</v>
      </c>
      <c r="BPE29" s="170" t="e">
        <f>BPB29*BPD29</f>
        <v>#REF!</v>
      </c>
      <c r="BPF29" s="170" t="s">
        <v>151</v>
      </c>
      <c r="BPG29" s="170" t="s">
        <v>152</v>
      </c>
      <c r="BPH29" s="170" t="s">
        <v>153</v>
      </c>
      <c r="BPI29" s="170" t="s">
        <v>150</v>
      </c>
      <c r="BPJ29" s="170">
        <v>2</v>
      </c>
      <c r="BPK29" s="170">
        <v>69.72</v>
      </c>
      <c r="BPL29" s="170" t="e">
        <f>ROUNDDOWN(BPK29*(#REF!+1),2)</f>
        <v>#REF!</v>
      </c>
      <c r="BPM29" s="170" t="e">
        <f>BPJ29*BPL29</f>
        <v>#REF!</v>
      </c>
      <c r="BPN29" s="170" t="s">
        <v>151</v>
      </c>
      <c r="BPO29" s="170" t="s">
        <v>152</v>
      </c>
      <c r="BPP29" s="170" t="s">
        <v>153</v>
      </c>
      <c r="BPQ29" s="170" t="s">
        <v>150</v>
      </c>
      <c r="BPR29" s="170">
        <v>2</v>
      </c>
      <c r="BPS29" s="170">
        <v>69.72</v>
      </c>
      <c r="BPT29" s="170" t="e">
        <f>ROUNDDOWN(BPS29*(#REF!+1),2)</f>
        <v>#REF!</v>
      </c>
      <c r="BPU29" s="170" t="e">
        <f>BPR29*BPT29</f>
        <v>#REF!</v>
      </c>
      <c r="BPV29" s="170" t="s">
        <v>151</v>
      </c>
      <c r="BPW29" s="170" t="s">
        <v>152</v>
      </c>
      <c r="BPX29" s="170" t="s">
        <v>153</v>
      </c>
      <c r="BPY29" s="170" t="s">
        <v>150</v>
      </c>
      <c r="BPZ29" s="170">
        <v>2</v>
      </c>
      <c r="BQA29" s="170">
        <v>69.72</v>
      </c>
      <c r="BQB29" s="170" t="e">
        <f>ROUNDDOWN(BQA29*(#REF!+1),2)</f>
        <v>#REF!</v>
      </c>
      <c r="BQC29" s="170" t="e">
        <f>BPZ29*BQB29</f>
        <v>#REF!</v>
      </c>
      <c r="BQD29" s="170" t="s">
        <v>151</v>
      </c>
      <c r="BQE29" s="170" t="s">
        <v>152</v>
      </c>
      <c r="BQF29" s="170" t="s">
        <v>153</v>
      </c>
      <c r="BQG29" s="170" t="s">
        <v>150</v>
      </c>
      <c r="BQH29" s="170">
        <v>2</v>
      </c>
      <c r="BQI29" s="170">
        <v>69.72</v>
      </c>
      <c r="BQJ29" s="170" t="e">
        <f>ROUNDDOWN(BQI29*(#REF!+1),2)</f>
        <v>#REF!</v>
      </c>
      <c r="BQK29" s="170" t="e">
        <f>BQH29*BQJ29</f>
        <v>#REF!</v>
      </c>
      <c r="BQL29" s="170" t="s">
        <v>151</v>
      </c>
      <c r="BQM29" s="170" t="s">
        <v>152</v>
      </c>
      <c r="BQN29" s="170" t="s">
        <v>153</v>
      </c>
      <c r="BQO29" s="170" t="s">
        <v>150</v>
      </c>
      <c r="BQP29" s="170">
        <v>2</v>
      </c>
      <c r="BQQ29" s="170">
        <v>69.72</v>
      </c>
      <c r="BQR29" s="170" t="e">
        <f>ROUNDDOWN(BQQ29*(#REF!+1),2)</f>
        <v>#REF!</v>
      </c>
      <c r="BQS29" s="170" t="e">
        <f>BQP29*BQR29</f>
        <v>#REF!</v>
      </c>
      <c r="BQT29" s="170" t="s">
        <v>151</v>
      </c>
      <c r="BQU29" s="170" t="s">
        <v>152</v>
      </c>
      <c r="BQV29" s="170" t="s">
        <v>153</v>
      </c>
      <c r="BQW29" s="170" t="s">
        <v>150</v>
      </c>
      <c r="BQX29" s="170">
        <v>2</v>
      </c>
      <c r="BQY29" s="170">
        <v>69.72</v>
      </c>
      <c r="BQZ29" s="170" t="e">
        <f>ROUNDDOWN(BQY29*(#REF!+1),2)</f>
        <v>#REF!</v>
      </c>
      <c r="BRA29" s="170" t="e">
        <f>BQX29*BQZ29</f>
        <v>#REF!</v>
      </c>
      <c r="BRB29" s="170" t="s">
        <v>151</v>
      </c>
      <c r="BRC29" s="170" t="s">
        <v>152</v>
      </c>
      <c r="BRD29" s="170" t="s">
        <v>153</v>
      </c>
      <c r="BRE29" s="170" t="s">
        <v>150</v>
      </c>
      <c r="BRF29" s="170">
        <v>2</v>
      </c>
      <c r="BRG29" s="170">
        <v>69.72</v>
      </c>
      <c r="BRH29" s="170" t="e">
        <f>ROUNDDOWN(BRG29*(#REF!+1),2)</f>
        <v>#REF!</v>
      </c>
      <c r="BRI29" s="170" t="e">
        <f>BRF29*BRH29</f>
        <v>#REF!</v>
      </c>
      <c r="BRJ29" s="170" t="s">
        <v>151</v>
      </c>
      <c r="BRK29" s="170" t="s">
        <v>152</v>
      </c>
      <c r="BRL29" s="170" t="s">
        <v>153</v>
      </c>
      <c r="BRM29" s="170" t="s">
        <v>150</v>
      </c>
      <c r="BRN29" s="170">
        <v>2</v>
      </c>
      <c r="BRO29" s="170">
        <v>69.72</v>
      </c>
      <c r="BRP29" s="170" t="e">
        <f>ROUNDDOWN(BRO29*(#REF!+1),2)</f>
        <v>#REF!</v>
      </c>
      <c r="BRQ29" s="170" t="e">
        <f>BRN29*BRP29</f>
        <v>#REF!</v>
      </c>
      <c r="BRR29" s="170" t="s">
        <v>151</v>
      </c>
      <c r="BRS29" s="170" t="s">
        <v>152</v>
      </c>
      <c r="BRT29" s="170" t="s">
        <v>153</v>
      </c>
      <c r="BRU29" s="170" t="s">
        <v>150</v>
      </c>
      <c r="BRV29" s="170">
        <v>2</v>
      </c>
      <c r="BRW29" s="170">
        <v>69.72</v>
      </c>
      <c r="BRX29" s="170" t="e">
        <f>ROUNDDOWN(BRW29*(#REF!+1),2)</f>
        <v>#REF!</v>
      </c>
      <c r="BRY29" s="170" t="e">
        <f>BRV29*BRX29</f>
        <v>#REF!</v>
      </c>
      <c r="BRZ29" s="170" t="s">
        <v>151</v>
      </c>
      <c r="BSA29" s="170" t="s">
        <v>152</v>
      </c>
      <c r="BSB29" s="170" t="s">
        <v>153</v>
      </c>
      <c r="BSC29" s="170" t="s">
        <v>150</v>
      </c>
      <c r="BSD29" s="170">
        <v>2</v>
      </c>
      <c r="BSE29" s="170">
        <v>69.72</v>
      </c>
      <c r="BSF29" s="170" t="e">
        <f>ROUNDDOWN(BSE29*(#REF!+1),2)</f>
        <v>#REF!</v>
      </c>
      <c r="BSG29" s="170" t="e">
        <f>BSD29*BSF29</f>
        <v>#REF!</v>
      </c>
      <c r="BSH29" s="170" t="s">
        <v>151</v>
      </c>
      <c r="BSI29" s="170" t="s">
        <v>152</v>
      </c>
      <c r="BSJ29" s="170" t="s">
        <v>153</v>
      </c>
      <c r="BSK29" s="170" t="s">
        <v>150</v>
      </c>
      <c r="BSL29" s="170">
        <v>2</v>
      </c>
      <c r="BSM29" s="170">
        <v>69.72</v>
      </c>
      <c r="BSN29" s="170" t="e">
        <f>ROUNDDOWN(BSM29*(#REF!+1),2)</f>
        <v>#REF!</v>
      </c>
      <c r="BSO29" s="170" t="e">
        <f>BSL29*BSN29</f>
        <v>#REF!</v>
      </c>
      <c r="BSP29" s="170" t="s">
        <v>151</v>
      </c>
      <c r="BSQ29" s="170" t="s">
        <v>152</v>
      </c>
      <c r="BSR29" s="170" t="s">
        <v>153</v>
      </c>
      <c r="BSS29" s="170" t="s">
        <v>150</v>
      </c>
      <c r="BST29" s="170">
        <v>2</v>
      </c>
      <c r="BSU29" s="170">
        <v>69.72</v>
      </c>
      <c r="BSV29" s="170" t="e">
        <f>ROUNDDOWN(BSU29*(#REF!+1),2)</f>
        <v>#REF!</v>
      </c>
      <c r="BSW29" s="170" t="e">
        <f>BST29*BSV29</f>
        <v>#REF!</v>
      </c>
      <c r="BSX29" s="170" t="s">
        <v>151</v>
      </c>
      <c r="BSY29" s="170" t="s">
        <v>152</v>
      </c>
      <c r="BSZ29" s="170" t="s">
        <v>153</v>
      </c>
      <c r="BTA29" s="170" t="s">
        <v>150</v>
      </c>
      <c r="BTB29" s="170">
        <v>2</v>
      </c>
      <c r="BTC29" s="170">
        <v>69.72</v>
      </c>
      <c r="BTD29" s="170" t="e">
        <f>ROUNDDOWN(BTC29*(#REF!+1),2)</f>
        <v>#REF!</v>
      </c>
      <c r="BTE29" s="170" t="e">
        <f>BTB29*BTD29</f>
        <v>#REF!</v>
      </c>
      <c r="BTF29" s="170" t="s">
        <v>151</v>
      </c>
      <c r="BTG29" s="170" t="s">
        <v>152</v>
      </c>
      <c r="BTH29" s="170" t="s">
        <v>153</v>
      </c>
      <c r="BTI29" s="170" t="s">
        <v>150</v>
      </c>
      <c r="BTJ29" s="170">
        <v>2</v>
      </c>
      <c r="BTK29" s="170">
        <v>69.72</v>
      </c>
      <c r="BTL29" s="170" t="e">
        <f>ROUNDDOWN(BTK29*(#REF!+1),2)</f>
        <v>#REF!</v>
      </c>
      <c r="BTM29" s="170" t="e">
        <f>BTJ29*BTL29</f>
        <v>#REF!</v>
      </c>
      <c r="BTN29" s="170" t="s">
        <v>151</v>
      </c>
      <c r="BTO29" s="170" t="s">
        <v>152</v>
      </c>
      <c r="BTP29" s="170" t="s">
        <v>153</v>
      </c>
      <c r="BTQ29" s="170" t="s">
        <v>150</v>
      </c>
      <c r="BTR29" s="170">
        <v>2</v>
      </c>
      <c r="BTS29" s="170">
        <v>69.72</v>
      </c>
      <c r="BTT29" s="170" t="e">
        <f>ROUNDDOWN(BTS29*(#REF!+1),2)</f>
        <v>#REF!</v>
      </c>
      <c r="BTU29" s="170" t="e">
        <f>BTR29*BTT29</f>
        <v>#REF!</v>
      </c>
      <c r="BTV29" s="170" t="s">
        <v>151</v>
      </c>
      <c r="BTW29" s="170" t="s">
        <v>152</v>
      </c>
      <c r="BTX29" s="170" t="s">
        <v>153</v>
      </c>
      <c r="BTY29" s="170" t="s">
        <v>150</v>
      </c>
      <c r="BTZ29" s="170">
        <v>2</v>
      </c>
      <c r="BUA29" s="170">
        <v>69.72</v>
      </c>
      <c r="BUB29" s="170" t="e">
        <f>ROUNDDOWN(BUA29*(#REF!+1),2)</f>
        <v>#REF!</v>
      </c>
      <c r="BUC29" s="170" t="e">
        <f>BTZ29*BUB29</f>
        <v>#REF!</v>
      </c>
      <c r="BUD29" s="170" t="s">
        <v>151</v>
      </c>
      <c r="BUE29" s="170" t="s">
        <v>152</v>
      </c>
      <c r="BUF29" s="170" t="s">
        <v>153</v>
      </c>
      <c r="BUG29" s="170" t="s">
        <v>150</v>
      </c>
      <c r="BUH29" s="170">
        <v>2</v>
      </c>
      <c r="BUI29" s="170">
        <v>69.72</v>
      </c>
      <c r="BUJ29" s="170" t="e">
        <f>ROUNDDOWN(BUI29*(#REF!+1),2)</f>
        <v>#REF!</v>
      </c>
      <c r="BUK29" s="170" t="e">
        <f>BUH29*BUJ29</f>
        <v>#REF!</v>
      </c>
      <c r="BUL29" s="170" t="s">
        <v>151</v>
      </c>
      <c r="BUM29" s="170" t="s">
        <v>152</v>
      </c>
      <c r="BUN29" s="170" t="s">
        <v>153</v>
      </c>
      <c r="BUO29" s="170" t="s">
        <v>150</v>
      </c>
      <c r="BUP29" s="170">
        <v>2</v>
      </c>
      <c r="BUQ29" s="170">
        <v>69.72</v>
      </c>
      <c r="BUR29" s="170" t="e">
        <f>ROUNDDOWN(BUQ29*(#REF!+1),2)</f>
        <v>#REF!</v>
      </c>
      <c r="BUS29" s="170" t="e">
        <f>BUP29*BUR29</f>
        <v>#REF!</v>
      </c>
      <c r="BUT29" s="170" t="s">
        <v>151</v>
      </c>
      <c r="BUU29" s="170" t="s">
        <v>152</v>
      </c>
      <c r="BUV29" s="170" t="s">
        <v>153</v>
      </c>
      <c r="BUW29" s="170" t="s">
        <v>150</v>
      </c>
      <c r="BUX29" s="170">
        <v>2</v>
      </c>
      <c r="BUY29" s="170">
        <v>69.72</v>
      </c>
      <c r="BUZ29" s="170" t="e">
        <f>ROUNDDOWN(BUY29*(#REF!+1),2)</f>
        <v>#REF!</v>
      </c>
      <c r="BVA29" s="170" t="e">
        <f>BUX29*BUZ29</f>
        <v>#REF!</v>
      </c>
      <c r="BVB29" s="170" t="s">
        <v>151</v>
      </c>
      <c r="BVC29" s="170" t="s">
        <v>152</v>
      </c>
      <c r="BVD29" s="170" t="s">
        <v>153</v>
      </c>
      <c r="BVE29" s="170" t="s">
        <v>150</v>
      </c>
      <c r="BVF29" s="170">
        <v>2</v>
      </c>
      <c r="BVG29" s="170">
        <v>69.72</v>
      </c>
      <c r="BVH29" s="170" t="e">
        <f>ROUNDDOWN(BVG29*(#REF!+1),2)</f>
        <v>#REF!</v>
      </c>
      <c r="BVI29" s="170" t="e">
        <f>BVF29*BVH29</f>
        <v>#REF!</v>
      </c>
      <c r="BVJ29" s="170" t="s">
        <v>151</v>
      </c>
      <c r="BVK29" s="170" t="s">
        <v>152</v>
      </c>
      <c r="BVL29" s="170" t="s">
        <v>153</v>
      </c>
      <c r="BVM29" s="170" t="s">
        <v>150</v>
      </c>
      <c r="BVN29" s="170">
        <v>2</v>
      </c>
      <c r="BVO29" s="170">
        <v>69.72</v>
      </c>
      <c r="BVP29" s="170" t="e">
        <f>ROUNDDOWN(BVO29*(#REF!+1),2)</f>
        <v>#REF!</v>
      </c>
      <c r="BVQ29" s="170" t="e">
        <f>BVN29*BVP29</f>
        <v>#REF!</v>
      </c>
      <c r="BVR29" s="170" t="s">
        <v>151</v>
      </c>
      <c r="BVS29" s="170" t="s">
        <v>152</v>
      </c>
      <c r="BVT29" s="170" t="s">
        <v>153</v>
      </c>
      <c r="BVU29" s="170" t="s">
        <v>150</v>
      </c>
      <c r="BVV29" s="170">
        <v>2</v>
      </c>
      <c r="BVW29" s="170">
        <v>69.72</v>
      </c>
      <c r="BVX29" s="170" t="e">
        <f>ROUNDDOWN(BVW29*(#REF!+1),2)</f>
        <v>#REF!</v>
      </c>
      <c r="BVY29" s="170" t="e">
        <f>BVV29*BVX29</f>
        <v>#REF!</v>
      </c>
      <c r="BVZ29" s="170" t="s">
        <v>151</v>
      </c>
      <c r="BWA29" s="170" t="s">
        <v>152</v>
      </c>
      <c r="BWB29" s="170" t="s">
        <v>153</v>
      </c>
      <c r="BWC29" s="170" t="s">
        <v>150</v>
      </c>
      <c r="BWD29" s="170">
        <v>2</v>
      </c>
      <c r="BWE29" s="170">
        <v>69.72</v>
      </c>
      <c r="BWF29" s="170" t="e">
        <f>ROUNDDOWN(BWE29*(#REF!+1),2)</f>
        <v>#REF!</v>
      </c>
      <c r="BWG29" s="170" t="e">
        <f>BWD29*BWF29</f>
        <v>#REF!</v>
      </c>
      <c r="BWH29" s="170" t="s">
        <v>151</v>
      </c>
      <c r="BWI29" s="170" t="s">
        <v>152</v>
      </c>
      <c r="BWJ29" s="170" t="s">
        <v>153</v>
      </c>
      <c r="BWK29" s="170" t="s">
        <v>150</v>
      </c>
      <c r="BWL29" s="170">
        <v>2</v>
      </c>
      <c r="BWM29" s="170">
        <v>69.72</v>
      </c>
      <c r="BWN29" s="170" t="e">
        <f>ROUNDDOWN(BWM29*(#REF!+1),2)</f>
        <v>#REF!</v>
      </c>
      <c r="BWO29" s="170" t="e">
        <f>BWL29*BWN29</f>
        <v>#REF!</v>
      </c>
      <c r="BWP29" s="170" t="s">
        <v>151</v>
      </c>
      <c r="BWQ29" s="170" t="s">
        <v>152</v>
      </c>
      <c r="BWR29" s="170" t="s">
        <v>153</v>
      </c>
      <c r="BWS29" s="170" t="s">
        <v>150</v>
      </c>
      <c r="BWT29" s="170">
        <v>2</v>
      </c>
      <c r="BWU29" s="170">
        <v>69.72</v>
      </c>
      <c r="BWV29" s="170" t="e">
        <f>ROUNDDOWN(BWU29*(#REF!+1),2)</f>
        <v>#REF!</v>
      </c>
      <c r="BWW29" s="170" t="e">
        <f>BWT29*BWV29</f>
        <v>#REF!</v>
      </c>
      <c r="BWX29" s="170" t="s">
        <v>151</v>
      </c>
      <c r="BWY29" s="170" t="s">
        <v>152</v>
      </c>
      <c r="BWZ29" s="170" t="s">
        <v>153</v>
      </c>
      <c r="BXA29" s="170" t="s">
        <v>150</v>
      </c>
      <c r="BXB29" s="170">
        <v>2</v>
      </c>
      <c r="BXC29" s="170">
        <v>69.72</v>
      </c>
      <c r="BXD29" s="170" t="e">
        <f>ROUNDDOWN(BXC29*(#REF!+1),2)</f>
        <v>#REF!</v>
      </c>
      <c r="BXE29" s="170" t="e">
        <f>BXB29*BXD29</f>
        <v>#REF!</v>
      </c>
      <c r="BXF29" s="170" t="s">
        <v>151</v>
      </c>
      <c r="BXG29" s="170" t="s">
        <v>152</v>
      </c>
      <c r="BXH29" s="170" t="s">
        <v>153</v>
      </c>
      <c r="BXI29" s="170" t="s">
        <v>150</v>
      </c>
      <c r="BXJ29" s="170">
        <v>2</v>
      </c>
      <c r="BXK29" s="170">
        <v>69.72</v>
      </c>
      <c r="BXL29" s="170" t="e">
        <f>ROUNDDOWN(BXK29*(#REF!+1),2)</f>
        <v>#REF!</v>
      </c>
      <c r="BXM29" s="170" t="e">
        <f>BXJ29*BXL29</f>
        <v>#REF!</v>
      </c>
      <c r="BXN29" s="170" t="s">
        <v>151</v>
      </c>
      <c r="BXO29" s="170" t="s">
        <v>152</v>
      </c>
      <c r="BXP29" s="170" t="s">
        <v>153</v>
      </c>
      <c r="BXQ29" s="170" t="s">
        <v>150</v>
      </c>
      <c r="BXR29" s="170">
        <v>2</v>
      </c>
      <c r="BXS29" s="170">
        <v>69.72</v>
      </c>
      <c r="BXT29" s="170" t="e">
        <f>ROUNDDOWN(BXS29*(#REF!+1),2)</f>
        <v>#REF!</v>
      </c>
      <c r="BXU29" s="170" t="e">
        <f>BXR29*BXT29</f>
        <v>#REF!</v>
      </c>
      <c r="BXV29" s="170" t="s">
        <v>151</v>
      </c>
      <c r="BXW29" s="170" t="s">
        <v>152</v>
      </c>
      <c r="BXX29" s="170" t="s">
        <v>153</v>
      </c>
      <c r="BXY29" s="170" t="s">
        <v>150</v>
      </c>
      <c r="BXZ29" s="170">
        <v>2</v>
      </c>
      <c r="BYA29" s="170">
        <v>69.72</v>
      </c>
      <c r="BYB29" s="170" t="e">
        <f>ROUNDDOWN(BYA29*(#REF!+1),2)</f>
        <v>#REF!</v>
      </c>
      <c r="BYC29" s="170" t="e">
        <f>BXZ29*BYB29</f>
        <v>#REF!</v>
      </c>
      <c r="BYD29" s="170" t="s">
        <v>151</v>
      </c>
      <c r="BYE29" s="170" t="s">
        <v>152</v>
      </c>
      <c r="BYF29" s="170" t="s">
        <v>153</v>
      </c>
      <c r="BYG29" s="170" t="s">
        <v>150</v>
      </c>
      <c r="BYH29" s="170">
        <v>2</v>
      </c>
      <c r="BYI29" s="170">
        <v>69.72</v>
      </c>
      <c r="BYJ29" s="170" t="e">
        <f>ROUNDDOWN(BYI29*(#REF!+1),2)</f>
        <v>#REF!</v>
      </c>
      <c r="BYK29" s="170" t="e">
        <f>BYH29*BYJ29</f>
        <v>#REF!</v>
      </c>
      <c r="BYL29" s="170" t="s">
        <v>151</v>
      </c>
      <c r="BYM29" s="170" t="s">
        <v>152</v>
      </c>
      <c r="BYN29" s="170" t="s">
        <v>153</v>
      </c>
      <c r="BYO29" s="170" t="s">
        <v>150</v>
      </c>
      <c r="BYP29" s="170">
        <v>2</v>
      </c>
      <c r="BYQ29" s="170">
        <v>69.72</v>
      </c>
      <c r="BYR29" s="170" t="e">
        <f>ROUNDDOWN(BYQ29*(#REF!+1),2)</f>
        <v>#REF!</v>
      </c>
      <c r="BYS29" s="170" t="e">
        <f>BYP29*BYR29</f>
        <v>#REF!</v>
      </c>
      <c r="BYT29" s="170" t="s">
        <v>151</v>
      </c>
      <c r="BYU29" s="170" t="s">
        <v>152</v>
      </c>
      <c r="BYV29" s="170" t="s">
        <v>153</v>
      </c>
      <c r="BYW29" s="170" t="s">
        <v>150</v>
      </c>
      <c r="BYX29" s="170">
        <v>2</v>
      </c>
      <c r="BYY29" s="170">
        <v>69.72</v>
      </c>
      <c r="BYZ29" s="170" t="e">
        <f>ROUNDDOWN(BYY29*(#REF!+1),2)</f>
        <v>#REF!</v>
      </c>
      <c r="BZA29" s="170" t="e">
        <f>BYX29*BYZ29</f>
        <v>#REF!</v>
      </c>
      <c r="BZB29" s="170" t="s">
        <v>151</v>
      </c>
      <c r="BZC29" s="170" t="s">
        <v>152</v>
      </c>
      <c r="BZD29" s="170" t="s">
        <v>153</v>
      </c>
      <c r="BZE29" s="170" t="s">
        <v>150</v>
      </c>
      <c r="BZF29" s="170">
        <v>2</v>
      </c>
      <c r="BZG29" s="170">
        <v>69.72</v>
      </c>
      <c r="BZH29" s="170" t="e">
        <f>ROUNDDOWN(BZG29*(#REF!+1),2)</f>
        <v>#REF!</v>
      </c>
      <c r="BZI29" s="170" t="e">
        <f>BZF29*BZH29</f>
        <v>#REF!</v>
      </c>
      <c r="BZJ29" s="170" t="s">
        <v>151</v>
      </c>
      <c r="BZK29" s="170" t="s">
        <v>152</v>
      </c>
      <c r="BZL29" s="170" t="s">
        <v>153</v>
      </c>
      <c r="BZM29" s="170" t="s">
        <v>150</v>
      </c>
      <c r="BZN29" s="170">
        <v>2</v>
      </c>
      <c r="BZO29" s="170">
        <v>69.72</v>
      </c>
      <c r="BZP29" s="170" t="e">
        <f>ROUNDDOWN(BZO29*(#REF!+1),2)</f>
        <v>#REF!</v>
      </c>
      <c r="BZQ29" s="170" t="e">
        <f>BZN29*BZP29</f>
        <v>#REF!</v>
      </c>
      <c r="BZR29" s="170" t="s">
        <v>151</v>
      </c>
      <c r="BZS29" s="170" t="s">
        <v>152</v>
      </c>
      <c r="BZT29" s="170" t="s">
        <v>153</v>
      </c>
      <c r="BZU29" s="170" t="s">
        <v>150</v>
      </c>
      <c r="BZV29" s="170">
        <v>2</v>
      </c>
      <c r="BZW29" s="170">
        <v>69.72</v>
      </c>
      <c r="BZX29" s="170" t="e">
        <f>ROUNDDOWN(BZW29*(#REF!+1),2)</f>
        <v>#REF!</v>
      </c>
      <c r="BZY29" s="170" t="e">
        <f>BZV29*BZX29</f>
        <v>#REF!</v>
      </c>
      <c r="BZZ29" s="170" t="s">
        <v>151</v>
      </c>
      <c r="CAA29" s="170" t="s">
        <v>152</v>
      </c>
      <c r="CAB29" s="170" t="s">
        <v>153</v>
      </c>
      <c r="CAC29" s="170" t="s">
        <v>150</v>
      </c>
      <c r="CAD29" s="170">
        <v>2</v>
      </c>
      <c r="CAE29" s="170">
        <v>69.72</v>
      </c>
      <c r="CAF29" s="170" t="e">
        <f>ROUNDDOWN(CAE29*(#REF!+1),2)</f>
        <v>#REF!</v>
      </c>
      <c r="CAG29" s="170" t="e">
        <f>CAD29*CAF29</f>
        <v>#REF!</v>
      </c>
      <c r="CAH29" s="170" t="s">
        <v>151</v>
      </c>
      <c r="CAI29" s="170" t="s">
        <v>152</v>
      </c>
      <c r="CAJ29" s="170" t="s">
        <v>153</v>
      </c>
      <c r="CAK29" s="170" t="s">
        <v>150</v>
      </c>
      <c r="CAL29" s="170">
        <v>2</v>
      </c>
      <c r="CAM29" s="170">
        <v>69.72</v>
      </c>
      <c r="CAN29" s="170" t="e">
        <f>ROUNDDOWN(CAM29*(#REF!+1),2)</f>
        <v>#REF!</v>
      </c>
      <c r="CAO29" s="170" t="e">
        <f>CAL29*CAN29</f>
        <v>#REF!</v>
      </c>
      <c r="CAP29" s="170" t="s">
        <v>151</v>
      </c>
      <c r="CAQ29" s="170" t="s">
        <v>152</v>
      </c>
      <c r="CAR29" s="170" t="s">
        <v>153</v>
      </c>
      <c r="CAS29" s="170" t="s">
        <v>150</v>
      </c>
      <c r="CAT29" s="170">
        <v>2</v>
      </c>
      <c r="CAU29" s="170">
        <v>69.72</v>
      </c>
      <c r="CAV29" s="170" t="e">
        <f>ROUNDDOWN(CAU29*(#REF!+1),2)</f>
        <v>#REF!</v>
      </c>
      <c r="CAW29" s="170" t="e">
        <f>CAT29*CAV29</f>
        <v>#REF!</v>
      </c>
      <c r="CAX29" s="170" t="s">
        <v>151</v>
      </c>
      <c r="CAY29" s="170" t="s">
        <v>152</v>
      </c>
      <c r="CAZ29" s="170" t="s">
        <v>153</v>
      </c>
      <c r="CBA29" s="170" t="s">
        <v>150</v>
      </c>
      <c r="CBB29" s="170">
        <v>2</v>
      </c>
      <c r="CBC29" s="170">
        <v>69.72</v>
      </c>
      <c r="CBD29" s="170" t="e">
        <f>ROUNDDOWN(CBC29*(#REF!+1),2)</f>
        <v>#REF!</v>
      </c>
      <c r="CBE29" s="170" t="e">
        <f>CBB29*CBD29</f>
        <v>#REF!</v>
      </c>
      <c r="CBF29" s="170" t="s">
        <v>151</v>
      </c>
      <c r="CBG29" s="170" t="s">
        <v>152</v>
      </c>
      <c r="CBH29" s="170" t="s">
        <v>153</v>
      </c>
      <c r="CBI29" s="170" t="s">
        <v>150</v>
      </c>
      <c r="CBJ29" s="170">
        <v>2</v>
      </c>
      <c r="CBK29" s="170">
        <v>69.72</v>
      </c>
      <c r="CBL29" s="170" t="e">
        <f>ROUNDDOWN(CBK29*(#REF!+1),2)</f>
        <v>#REF!</v>
      </c>
      <c r="CBM29" s="170" t="e">
        <f>CBJ29*CBL29</f>
        <v>#REF!</v>
      </c>
      <c r="CBN29" s="170" t="s">
        <v>151</v>
      </c>
      <c r="CBO29" s="170" t="s">
        <v>152</v>
      </c>
      <c r="CBP29" s="170" t="s">
        <v>153</v>
      </c>
      <c r="CBQ29" s="170" t="s">
        <v>150</v>
      </c>
      <c r="CBR29" s="170">
        <v>2</v>
      </c>
      <c r="CBS29" s="170">
        <v>69.72</v>
      </c>
      <c r="CBT29" s="170" t="e">
        <f>ROUNDDOWN(CBS29*(#REF!+1),2)</f>
        <v>#REF!</v>
      </c>
      <c r="CBU29" s="170" t="e">
        <f>CBR29*CBT29</f>
        <v>#REF!</v>
      </c>
      <c r="CBV29" s="170" t="s">
        <v>151</v>
      </c>
      <c r="CBW29" s="170" t="s">
        <v>152</v>
      </c>
      <c r="CBX29" s="170" t="s">
        <v>153</v>
      </c>
      <c r="CBY29" s="170" t="s">
        <v>150</v>
      </c>
      <c r="CBZ29" s="170">
        <v>2</v>
      </c>
      <c r="CCA29" s="170">
        <v>69.72</v>
      </c>
      <c r="CCB29" s="170" t="e">
        <f>ROUNDDOWN(CCA29*(#REF!+1),2)</f>
        <v>#REF!</v>
      </c>
      <c r="CCC29" s="170" t="e">
        <f>CBZ29*CCB29</f>
        <v>#REF!</v>
      </c>
      <c r="CCD29" s="170" t="s">
        <v>151</v>
      </c>
      <c r="CCE29" s="170" t="s">
        <v>152</v>
      </c>
      <c r="CCF29" s="170" t="s">
        <v>153</v>
      </c>
      <c r="CCG29" s="170" t="s">
        <v>150</v>
      </c>
      <c r="CCH29" s="170">
        <v>2</v>
      </c>
      <c r="CCI29" s="170">
        <v>69.72</v>
      </c>
      <c r="CCJ29" s="170" t="e">
        <f>ROUNDDOWN(CCI29*(#REF!+1),2)</f>
        <v>#REF!</v>
      </c>
      <c r="CCK29" s="170" t="e">
        <f>CCH29*CCJ29</f>
        <v>#REF!</v>
      </c>
      <c r="CCL29" s="170" t="s">
        <v>151</v>
      </c>
      <c r="CCM29" s="170" t="s">
        <v>152</v>
      </c>
      <c r="CCN29" s="170" t="s">
        <v>153</v>
      </c>
      <c r="CCO29" s="170" t="s">
        <v>150</v>
      </c>
      <c r="CCP29" s="170">
        <v>2</v>
      </c>
      <c r="CCQ29" s="170">
        <v>69.72</v>
      </c>
      <c r="CCR29" s="170" t="e">
        <f>ROUNDDOWN(CCQ29*(#REF!+1),2)</f>
        <v>#REF!</v>
      </c>
      <c r="CCS29" s="170" t="e">
        <f>CCP29*CCR29</f>
        <v>#REF!</v>
      </c>
      <c r="CCT29" s="170" t="s">
        <v>151</v>
      </c>
      <c r="CCU29" s="170" t="s">
        <v>152</v>
      </c>
      <c r="CCV29" s="170" t="s">
        <v>153</v>
      </c>
      <c r="CCW29" s="170" t="s">
        <v>150</v>
      </c>
      <c r="CCX29" s="170">
        <v>2</v>
      </c>
      <c r="CCY29" s="170">
        <v>69.72</v>
      </c>
      <c r="CCZ29" s="170" t="e">
        <f>ROUNDDOWN(CCY29*(#REF!+1),2)</f>
        <v>#REF!</v>
      </c>
      <c r="CDA29" s="170" t="e">
        <f>CCX29*CCZ29</f>
        <v>#REF!</v>
      </c>
      <c r="CDB29" s="170" t="s">
        <v>151</v>
      </c>
      <c r="CDC29" s="170" t="s">
        <v>152</v>
      </c>
      <c r="CDD29" s="170" t="s">
        <v>153</v>
      </c>
      <c r="CDE29" s="170" t="s">
        <v>150</v>
      </c>
      <c r="CDF29" s="170">
        <v>2</v>
      </c>
      <c r="CDG29" s="170">
        <v>69.72</v>
      </c>
      <c r="CDH29" s="170" t="e">
        <f>ROUNDDOWN(CDG29*(#REF!+1),2)</f>
        <v>#REF!</v>
      </c>
      <c r="CDI29" s="170" t="e">
        <f>CDF29*CDH29</f>
        <v>#REF!</v>
      </c>
      <c r="CDJ29" s="170" t="s">
        <v>151</v>
      </c>
      <c r="CDK29" s="170" t="s">
        <v>152</v>
      </c>
      <c r="CDL29" s="170" t="s">
        <v>153</v>
      </c>
      <c r="CDM29" s="170" t="s">
        <v>150</v>
      </c>
      <c r="CDN29" s="170">
        <v>2</v>
      </c>
      <c r="CDO29" s="170">
        <v>69.72</v>
      </c>
      <c r="CDP29" s="170" t="e">
        <f>ROUNDDOWN(CDO29*(#REF!+1),2)</f>
        <v>#REF!</v>
      </c>
      <c r="CDQ29" s="170" t="e">
        <f>CDN29*CDP29</f>
        <v>#REF!</v>
      </c>
      <c r="CDR29" s="170" t="s">
        <v>151</v>
      </c>
      <c r="CDS29" s="170" t="s">
        <v>152</v>
      </c>
      <c r="CDT29" s="170" t="s">
        <v>153</v>
      </c>
      <c r="CDU29" s="170" t="s">
        <v>150</v>
      </c>
      <c r="CDV29" s="170">
        <v>2</v>
      </c>
      <c r="CDW29" s="170">
        <v>69.72</v>
      </c>
      <c r="CDX29" s="170" t="e">
        <f>ROUNDDOWN(CDW29*(#REF!+1),2)</f>
        <v>#REF!</v>
      </c>
      <c r="CDY29" s="170" t="e">
        <f>CDV29*CDX29</f>
        <v>#REF!</v>
      </c>
      <c r="CDZ29" s="170" t="s">
        <v>151</v>
      </c>
      <c r="CEA29" s="170" t="s">
        <v>152</v>
      </c>
      <c r="CEB29" s="170" t="s">
        <v>153</v>
      </c>
      <c r="CEC29" s="170" t="s">
        <v>150</v>
      </c>
      <c r="CED29" s="170">
        <v>2</v>
      </c>
      <c r="CEE29" s="170">
        <v>69.72</v>
      </c>
      <c r="CEF29" s="170" t="e">
        <f>ROUNDDOWN(CEE29*(#REF!+1),2)</f>
        <v>#REF!</v>
      </c>
      <c r="CEG29" s="170" t="e">
        <f>CED29*CEF29</f>
        <v>#REF!</v>
      </c>
      <c r="CEH29" s="170" t="s">
        <v>151</v>
      </c>
      <c r="CEI29" s="170" t="s">
        <v>152</v>
      </c>
      <c r="CEJ29" s="170" t="s">
        <v>153</v>
      </c>
      <c r="CEK29" s="170" t="s">
        <v>150</v>
      </c>
      <c r="CEL29" s="170">
        <v>2</v>
      </c>
      <c r="CEM29" s="170">
        <v>69.72</v>
      </c>
      <c r="CEN29" s="170" t="e">
        <f>ROUNDDOWN(CEM29*(#REF!+1),2)</f>
        <v>#REF!</v>
      </c>
      <c r="CEO29" s="170" t="e">
        <f>CEL29*CEN29</f>
        <v>#REF!</v>
      </c>
      <c r="CEP29" s="170" t="s">
        <v>151</v>
      </c>
      <c r="CEQ29" s="170" t="s">
        <v>152</v>
      </c>
      <c r="CER29" s="170" t="s">
        <v>153</v>
      </c>
      <c r="CES29" s="170" t="s">
        <v>150</v>
      </c>
      <c r="CET29" s="170">
        <v>2</v>
      </c>
      <c r="CEU29" s="170">
        <v>69.72</v>
      </c>
      <c r="CEV29" s="170" t="e">
        <f>ROUNDDOWN(CEU29*(#REF!+1),2)</f>
        <v>#REF!</v>
      </c>
      <c r="CEW29" s="170" t="e">
        <f>CET29*CEV29</f>
        <v>#REF!</v>
      </c>
      <c r="CEX29" s="170" t="s">
        <v>151</v>
      </c>
      <c r="CEY29" s="170" t="s">
        <v>152</v>
      </c>
      <c r="CEZ29" s="170" t="s">
        <v>153</v>
      </c>
      <c r="CFA29" s="170" t="s">
        <v>150</v>
      </c>
      <c r="CFB29" s="170">
        <v>2</v>
      </c>
      <c r="CFC29" s="170">
        <v>69.72</v>
      </c>
      <c r="CFD29" s="170" t="e">
        <f>ROUNDDOWN(CFC29*(#REF!+1),2)</f>
        <v>#REF!</v>
      </c>
      <c r="CFE29" s="170" t="e">
        <f>CFB29*CFD29</f>
        <v>#REF!</v>
      </c>
      <c r="CFF29" s="170" t="s">
        <v>151</v>
      </c>
      <c r="CFG29" s="170" t="s">
        <v>152</v>
      </c>
      <c r="CFH29" s="170" t="s">
        <v>153</v>
      </c>
      <c r="CFI29" s="170" t="s">
        <v>150</v>
      </c>
      <c r="CFJ29" s="170">
        <v>2</v>
      </c>
      <c r="CFK29" s="170">
        <v>69.72</v>
      </c>
      <c r="CFL29" s="170" t="e">
        <f>ROUNDDOWN(CFK29*(#REF!+1),2)</f>
        <v>#REF!</v>
      </c>
      <c r="CFM29" s="170" t="e">
        <f>CFJ29*CFL29</f>
        <v>#REF!</v>
      </c>
      <c r="CFN29" s="170" t="s">
        <v>151</v>
      </c>
      <c r="CFO29" s="170" t="s">
        <v>152</v>
      </c>
      <c r="CFP29" s="170" t="s">
        <v>153</v>
      </c>
      <c r="CFQ29" s="170" t="s">
        <v>150</v>
      </c>
      <c r="CFR29" s="170">
        <v>2</v>
      </c>
      <c r="CFS29" s="170">
        <v>69.72</v>
      </c>
      <c r="CFT29" s="170" t="e">
        <f>ROUNDDOWN(CFS29*(#REF!+1),2)</f>
        <v>#REF!</v>
      </c>
      <c r="CFU29" s="170" t="e">
        <f>CFR29*CFT29</f>
        <v>#REF!</v>
      </c>
      <c r="CFV29" s="170" t="s">
        <v>151</v>
      </c>
      <c r="CFW29" s="170" t="s">
        <v>152</v>
      </c>
      <c r="CFX29" s="170" t="s">
        <v>153</v>
      </c>
      <c r="CFY29" s="170" t="s">
        <v>150</v>
      </c>
      <c r="CFZ29" s="170">
        <v>2</v>
      </c>
      <c r="CGA29" s="170">
        <v>69.72</v>
      </c>
      <c r="CGB29" s="170" t="e">
        <f>ROUNDDOWN(CGA29*(#REF!+1),2)</f>
        <v>#REF!</v>
      </c>
      <c r="CGC29" s="170" t="e">
        <f>CFZ29*CGB29</f>
        <v>#REF!</v>
      </c>
      <c r="CGD29" s="170" t="s">
        <v>151</v>
      </c>
      <c r="CGE29" s="170" t="s">
        <v>152</v>
      </c>
      <c r="CGF29" s="170" t="s">
        <v>153</v>
      </c>
      <c r="CGG29" s="170" t="s">
        <v>150</v>
      </c>
      <c r="CGH29" s="170">
        <v>2</v>
      </c>
      <c r="CGI29" s="170">
        <v>69.72</v>
      </c>
      <c r="CGJ29" s="170" t="e">
        <f>ROUNDDOWN(CGI29*(#REF!+1),2)</f>
        <v>#REF!</v>
      </c>
      <c r="CGK29" s="170" t="e">
        <f>CGH29*CGJ29</f>
        <v>#REF!</v>
      </c>
      <c r="CGL29" s="170" t="s">
        <v>151</v>
      </c>
      <c r="CGM29" s="170" t="s">
        <v>152</v>
      </c>
      <c r="CGN29" s="170" t="s">
        <v>153</v>
      </c>
      <c r="CGO29" s="170" t="s">
        <v>150</v>
      </c>
      <c r="CGP29" s="170">
        <v>2</v>
      </c>
      <c r="CGQ29" s="170">
        <v>69.72</v>
      </c>
      <c r="CGR29" s="170" t="e">
        <f>ROUNDDOWN(CGQ29*(#REF!+1),2)</f>
        <v>#REF!</v>
      </c>
      <c r="CGS29" s="170" t="e">
        <f>CGP29*CGR29</f>
        <v>#REF!</v>
      </c>
      <c r="CGT29" s="170" t="s">
        <v>151</v>
      </c>
      <c r="CGU29" s="170" t="s">
        <v>152</v>
      </c>
      <c r="CGV29" s="170" t="s">
        <v>153</v>
      </c>
      <c r="CGW29" s="170" t="s">
        <v>150</v>
      </c>
      <c r="CGX29" s="170">
        <v>2</v>
      </c>
      <c r="CGY29" s="170">
        <v>69.72</v>
      </c>
      <c r="CGZ29" s="170" t="e">
        <f>ROUNDDOWN(CGY29*(#REF!+1),2)</f>
        <v>#REF!</v>
      </c>
      <c r="CHA29" s="170" t="e">
        <f>CGX29*CGZ29</f>
        <v>#REF!</v>
      </c>
      <c r="CHB29" s="170" t="s">
        <v>151</v>
      </c>
      <c r="CHC29" s="170" t="s">
        <v>152</v>
      </c>
      <c r="CHD29" s="170" t="s">
        <v>153</v>
      </c>
      <c r="CHE29" s="170" t="s">
        <v>150</v>
      </c>
      <c r="CHF29" s="170">
        <v>2</v>
      </c>
      <c r="CHG29" s="170">
        <v>69.72</v>
      </c>
      <c r="CHH29" s="170" t="e">
        <f>ROUNDDOWN(CHG29*(#REF!+1),2)</f>
        <v>#REF!</v>
      </c>
      <c r="CHI29" s="170" t="e">
        <f>CHF29*CHH29</f>
        <v>#REF!</v>
      </c>
      <c r="CHJ29" s="170" t="s">
        <v>151</v>
      </c>
      <c r="CHK29" s="170" t="s">
        <v>152</v>
      </c>
      <c r="CHL29" s="170" t="s">
        <v>153</v>
      </c>
      <c r="CHM29" s="170" t="s">
        <v>150</v>
      </c>
      <c r="CHN29" s="170">
        <v>2</v>
      </c>
      <c r="CHO29" s="170">
        <v>69.72</v>
      </c>
      <c r="CHP29" s="170" t="e">
        <f>ROUNDDOWN(CHO29*(#REF!+1),2)</f>
        <v>#REF!</v>
      </c>
      <c r="CHQ29" s="170" t="e">
        <f>CHN29*CHP29</f>
        <v>#REF!</v>
      </c>
      <c r="CHR29" s="170" t="s">
        <v>151</v>
      </c>
      <c r="CHS29" s="170" t="s">
        <v>152</v>
      </c>
      <c r="CHT29" s="170" t="s">
        <v>153</v>
      </c>
      <c r="CHU29" s="170" t="s">
        <v>150</v>
      </c>
      <c r="CHV29" s="170">
        <v>2</v>
      </c>
      <c r="CHW29" s="170">
        <v>69.72</v>
      </c>
      <c r="CHX29" s="170" t="e">
        <f>ROUNDDOWN(CHW29*(#REF!+1),2)</f>
        <v>#REF!</v>
      </c>
      <c r="CHY29" s="170" t="e">
        <f>CHV29*CHX29</f>
        <v>#REF!</v>
      </c>
      <c r="CHZ29" s="170" t="s">
        <v>151</v>
      </c>
      <c r="CIA29" s="170" t="s">
        <v>152</v>
      </c>
      <c r="CIB29" s="170" t="s">
        <v>153</v>
      </c>
      <c r="CIC29" s="170" t="s">
        <v>150</v>
      </c>
      <c r="CID29" s="170">
        <v>2</v>
      </c>
      <c r="CIE29" s="170">
        <v>69.72</v>
      </c>
      <c r="CIF29" s="170" t="e">
        <f>ROUNDDOWN(CIE29*(#REF!+1),2)</f>
        <v>#REF!</v>
      </c>
      <c r="CIG29" s="170" t="e">
        <f>CID29*CIF29</f>
        <v>#REF!</v>
      </c>
      <c r="CIH29" s="170" t="s">
        <v>151</v>
      </c>
      <c r="CII29" s="170" t="s">
        <v>152</v>
      </c>
      <c r="CIJ29" s="170" t="s">
        <v>153</v>
      </c>
      <c r="CIK29" s="170" t="s">
        <v>150</v>
      </c>
      <c r="CIL29" s="170">
        <v>2</v>
      </c>
      <c r="CIM29" s="170">
        <v>69.72</v>
      </c>
      <c r="CIN29" s="170" t="e">
        <f>ROUNDDOWN(CIM29*(#REF!+1),2)</f>
        <v>#REF!</v>
      </c>
      <c r="CIO29" s="170" t="e">
        <f>CIL29*CIN29</f>
        <v>#REF!</v>
      </c>
      <c r="CIP29" s="170" t="s">
        <v>151</v>
      </c>
      <c r="CIQ29" s="170" t="s">
        <v>152</v>
      </c>
      <c r="CIR29" s="170" t="s">
        <v>153</v>
      </c>
      <c r="CIS29" s="170" t="s">
        <v>150</v>
      </c>
      <c r="CIT29" s="170">
        <v>2</v>
      </c>
      <c r="CIU29" s="170">
        <v>69.72</v>
      </c>
      <c r="CIV29" s="170" t="e">
        <f>ROUNDDOWN(CIU29*(#REF!+1),2)</f>
        <v>#REF!</v>
      </c>
      <c r="CIW29" s="170" t="e">
        <f>CIT29*CIV29</f>
        <v>#REF!</v>
      </c>
      <c r="CIX29" s="170" t="s">
        <v>151</v>
      </c>
      <c r="CIY29" s="170" t="s">
        <v>152</v>
      </c>
      <c r="CIZ29" s="170" t="s">
        <v>153</v>
      </c>
      <c r="CJA29" s="170" t="s">
        <v>150</v>
      </c>
      <c r="CJB29" s="170">
        <v>2</v>
      </c>
      <c r="CJC29" s="170">
        <v>69.72</v>
      </c>
      <c r="CJD29" s="170" t="e">
        <f>ROUNDDOWN(CJC29*(#REF!+1),2)</f>
        <v>#REF!</v>
      </c>
      <c r="CJE29" s="170" t="e">
        <f>CJB29*CJD29</f>
        <v>#REF!</v>
      </c>
      <c r="CJF29" s="170" t="s">
        <v>151</v>
      </c>
      <c r="CJG29" s="170" t="s">
        <v>152</v>
      </c>
      <c r="CJH29" s="170" t="s">
        <v>153</v>
      </c>
      <c r="CJI29" s="170" t="s">
        <v>150</v>
      </c>
      <c r="CJJ29" s="170">
        <v>2</v>
      </c>
      <c r="CJK29" s="170">
        <v>69.72</v>
      </c>
      <c r="CJL29" s="170" t="e">
        <f>ROUNDDOWN(CJK29*(#REF!+1),2)</f>
        <v>#REF!</v>
      </c>
      <c r="CJM29" s="170" t="e">
        <f>CJJ29*CJL29</f>
        <v>#REF!</v>
      </c>
      <c r="CJN29" s="170" t="s">
        <v>151</v>
      </c>
      <c r="CJO29" s="170" t="s">
        <v>152</v>
      </c>
      <c r="CJP29" s="170" t="s">
        <v>153</v>
      </c>
      <c r="CJQ29" s="170" t="s">
        <v>150</v>
      </c>
      <c r="CJR29" s="170">
        <v>2</v>
      </c>
      <c r="CJS29" s="170">
        <v>69.72</v>
      </c>
      <c r="CJT29" s="170" t="e">
        <f>ROUNDDOWN(CJS29*(#REF!+1),2)</f>
        <v>#REF!</v>
      </c>
      <c r="CJU29" s="170" t="e">
        <f>CJR29*CJT29</f>
        <v>#REF!</v>
      </c>
      <c r="CJV29" s="170" t="s">
        <v>151</v>
      </c>
      <c r="CJW29" s="170" t="s">
        <v>152</v>
      </c>
      <c r="CJX29" s="170" t="s">
        <v>153</v>
      </c>
      <c r="CJY29" s="170" t="s">
        <v>150</v>
      </c>
      <c r="CJZ29" s="170">
        <v>2</v>
      </c>
      <c r="CKA29" s="170">
        <v>69.72</v>
      </c>
      <c r="CKB29" s="170" t="e">
        <f>ROUNDDOWN(CKA29*(#REF!+1),2)</f>
        <v>#REF!</v>
      </c>
      <c r="CKC29" s="170" t="e">
        <f>CJZ29*CKB29</f>
        <v>#REF!</v>
      </c>
      <c r="CKD29" s="170" t="s">
        <v>151</v>
      </c>
      <c r="CKE29" s="170" t="s">
        <v>152</v>
      </c>
      <c r="CKF29" s="170" t="s">
        <v>153</v>
      </c>
      <c r="CKG29" s="170" t="s">
        <v>150</v>
      </c>
      <c r="CKH29" s="170">
        <v>2</v>
      </c>
      <c r="CKI29" s="170">
        <v>69.72</v>
      </c>
      <c r="CKJ29" s="170" t="e">
        <f>ROUNDDOWN(CKI29*(#REF!+1),2)</f>
        <v>#REF!</v>
      </c>
      <c r="CKK29" s="170" t="e">
        <f>CKH29*CKJ29</f>
        <v>#REF!</v>
      </c>
      <c r="CKL29" s="170" t="s">
        <v>151</v>
      </c>
      <c r="CKM29" s="170" t="s">
        <v>152</v>
      </c>
      <c r="CKN29" s="170" t="s">
        <v>153</v>
      </c>
      <c r="CKO29" s="170" t="s">
        <v>150</v>
      </c>
      <c r="CKP29" s="170">
        <v>2</v>
      </c>
      <c r="CKQ29" s="170">
        <v>69.72</v>
      </c>
      <c r="CKR29" s="170" t="e">
        <f>ROUNDDOWN(CKQ29*(#REF!+1),2)</f>
        <v>#REF!</v>
      </c>
      <c r="CKS29" s="170" t="e">
        <f>CKP29*CKR29</f>
        <v>#REF!</v>
      </c>
      <c r="CKT29" s="170" t="s">
        <v>151</v>
      </c>
      <c r="CKU29" s="170" t="s">
        <v>152</v>
      </c>
      <c r="CKV29" s="170" t="s">
        <v>153</v>
      </c>
      <c r="CKW29" s="170" t="s">
        <v>150</v>
      </c>
      <c r="CKX29" s="170">
        <v>2</v>
      </c>
      <c r="CKY29" s="170">
        <v>69.72</v>
      </c>
      <c r="CKZ29" s="170" t="e">
        <f>ROUNDDOWN(CKY29*(#REF!+1),2)</f>
        <v>#REF!</v>
      </c>
      <c r="CLA29" s="170" t="e">
        <f>CKX29*CKZ29</f>
        <v>#REF!</v>
      </c>
      <c r="CLB29" s="170" t="s">
        <v>151</v>
      </c>
      <c r="CLC29" s="170" t="s">
        <v>152</v>
      </c>
      <c r="CLD29" s="170" t="s">
        <v>153</v>
      </c>
      <c r="CLE29" s="170" t="s">
        <v>150</v>
      </c>
      <c r="CLF29" s="170">
        <v>2</v>
      </c>
      <c r="CLG29" s="170">
        <v>69.72</v>
      </c>
      <c r="CLH29" s="170" t="e">
        <f>ROUNDDOWN(CLG29*(#REF!+1),2)</f>
        <v>#REF!</v>
      </c>
      <c r="CLI29" s="170" t="e">
        <f>CLF29*CLH29</f>
        <v>#REF!</v>
      </c>
      <c r="CLJ29" s="170" t="s">
        <v>151</v>
      </c>
      <c r="CLK29" s="170" t="s">
        <v>152</v>
      </c>
      <c r="CLL29" s="170" t="s">
        <v>153</v>
      </c>
      <c r="CLM29" s="170" t="s">
        <v>150</v>
      </c>
      <c r="CLN29" s="170">
        <v>2</v>
      </c>
      <c r="CLO29" s="170">
        <v>69.72</v>
      </c>
      <c r="CLP29" s="170" t="e">
        <f>ROUNDDOWN(CLO29*(#REF!+1),2)</f>
        <v>#REF!</v>
      </c>
      <c r="CLQ29" s="170" t="e">
        <f>CLN29*CLP29</f>
        <v>#REF!</v>
      </c>
      <c r="CLR29" s="170" t="s">
        <v>151</v>
      </c>
      <c r="CLS29" s="170" t="s">
        <v>152</v>
      </c>
      <c r="CLT29" s="170" t="s">
        <v>153</v>
      </c>
      <c r="CLU29" s="170" t="s">
        <v>150</v>
      </c>
      <c r="CLV29" s="170">
        <v>2</v>
      </c>
      <c r="CLW29" s="170">
        <v>69.72</v>
      </c>
      <c r="CLX29" s="170" t="e">
        <f>ROUNDDOWN(CLW29*(#REF!+1),2)</f>
        <v>#REF!</v>
      </c>
      <c r="CLY29" s="170" t="e">
        <f>CLV29*CLX29</f>
        <v>#REF!</v>
      </c>
      <c r="CLZ29" s="170" t="s">
        <v>151</v>
      </c>
      <c r="CMA29" s="170" t="s">
        <v>152</v>
      </c>
      <c r="CMB29" s="170" t="s">
        <v>153</v>
      </c>
      <c r="CMC29" s="170" t="s">
        <v>150</v>
      </c>
      <c r="CMD29" s="170">
        <v>2</v>
      </c>
      <c r="CME29" s="170">
        <v>69.72</v>
      </c>
      <c r="CMF29" s="170" t="e">
        <f>ROUNDDOWN(CME29*(#REF!+1),2)</f>
        <v>#REF!</v>
      </c>
      <c r="CMG29" s="170" t="e">
        <f>CMD29*CMF29</f>
        <v>#REF!</v>
      </c>
      <c r="CMH29" s="170" t="s">
        <v>151</v>
      </c>
      <c r="CMI29" s="170" t="s">
        <v>152</v>
      </c>
      <c r="CMJ29" s="170" t="s">
        <v>153</v>
      </c>
      <c r="CMK29" s="170" t="s">
        <v>150</v>
      </c>
      <c r="CML29" s="170">
        <v>2</v>
      </c>
      <c r="CMM29" s="170">
        <v>69.72</v>
      </c>
      <c r="CMN29" s="170" t="e">
        <f>ROUNDDOWN(CMM29*(#REF!+1),2)</f>
        <v>#REF!</v>
      </c>
      <c r="CMO29" s="170" t="e">
        <f>CML29*CMN29</f>
        <v>#REF!</v>
      </c>
      <c r="CMP29" s="170" t="s">
        <v>151</v>
      </c>
      <c r="CMQ29" s="170" t="s">
        <v>152</v>
      </c>
      <c r="CMR29" s="170" t="s">
        <v>153</v>
      </c>
      <c r="CMS29" s="170" t="s">
        <v>150</v>
      </c>
      <c r="CMT29" s="170">
        <v>2</v>
      </c>
      <c r="CMU29" s="170">
        <v>69.72</v>
      </c>
      <c r="CMV29" s="170" t="e">
        <f>ROUNDDOWN(CMU29*(#REF!+1),2)</f>
        <v>#REF!</v>
      </c>
      <c r="CMW29" s="170" t="e">
        <f>CMT29*CMV29</f>
        <v>#REF!</v>
      </c>
      <c r="CMX29" s="170" t="s">
        <v>151</v>
      </c>
      <c r="CMY29" s="170" t="s">
        <v>152</v>
      </c>
      <c r="CMZ29" s="170" t="s">
        <v>153</v>
      </c>
      <c r="CNA29" s="170" t="s">
        <v>150</v>
      </c>
      <c r="CNB29" s="170">
        <v>2</v>
      </c>
      <c r="CNC29" s="170">
        <v>69.72</v>
      </c>
      <c r="CND29" s="170" t="e">
        <f>ROUNDDOWN(CNC29*(#REF!+1),2)</f>
        <v>#REF!</v>
      </c>
      <c r="CNE29" s="170" t="e">
        <f>CNB29*CND29</f>
        <v>#REF!</v>
      </c>
      <c r="CNF29" s="170" t="s">
        <v>151</v>
      </c>
      <c r="CNG29" s="170" t="s">
        <v>152</v>
      </c>
      <c r="CNH29" s="170" t="s">
        <v>153</v>
      </c>
      <c r="CNI29" s="170" t="s">
        <v>150</v>
      </c>
      <c r="CNJ29" s="170">
        <v>2</v>
      </c>
      <c r="CNK29" s="170">
        <v>69.72</v>
      </c>
      <c r="CNL29" s="170" t="e">
        <f>ROUNDDOWN(CNK29*(#REF!+1),2)</f>
        <v>#REF!</v>
      </c>
      <c r="CNM29" s="170" t="e">
        <f>CNJ29*CNL29</f>
        <v>#REF!</v>
      </c>
      <c r="CNN29" s="170" t="s">
        <v>151</v>
      </c>
      <c r="CNO29" s="170" t="s">
        <v>152</v>
      </c>
      <c r="CNP29" s="170" t="s">
        <v>153</v>
      </c>
      <c r="CNQ29" s="170" t="s">
        <v>150</v>
      </c>
      <c r="CNR29" s="170">
        <v>2</v>
      </c>
      <c r="CNS29" s="170">
        <v>69.72</v>
      </c>
      <c r="CNT29" s="170" t="e">
        <f>ROUNDDOWN(CNS29*(#REF!+1),2)</f>
        <v>#REF!</v>
      </c>
      <c r="CNU29" s="170" t="e">
        <f>CNR29*CNT29</f>
        <v>#REF!</v>
      </c>
      <c r="CNV29" s="170" t="s">
        <v>151</v>
      </c>
      <c r="CNW29" s="170" t="s">
        <v>152</v>
      </c>
      <c r="CNX29" s="170" t="s">
        <v>153</v>
      </c>
      <c r="CNY29" s="170" t="s">
        <v>150</v>
      </c>
      <c r="CNZ29" s="170">
        <v>2</v>
      </c>
      <c r="COA29" s="170">
        <v>69.72</v>
      </c>
      <c r="COB29" s="170" t="e">
        <f>ROUNDDOWN(COA29*(#REF!+1),2)</f>
        <v>#REF!</v>
      </c>
      <c r="COC29" s="170" t="e">
        <f>CNZ29*COB29</f>
        <v>#REF!</v>
      </c>
      <c r="COD29" s="170" t="s">
        <v>151</v>
      </c>
      <c r="COE29" s="170" t="s">
        <v>152</v>
      </c>
      <c r="COF29" s="170" t="s">
        <v>153</v>
      </c>
      <c r="COG29" s="170" t="s">
        <v>150</v>
      </c>
      <c r="COH29" s="170">
        <v>2</v>
      </c>
      <c r="COI29" s="170">
        <v>69.72</v>
      </c>
      <c r="COJ29" s="170" t="e">
        <f>ROUNDDOWN(COI29*(#REF!+1),2)</f>
        <v>#REF!</v>
      </c>
      <c r="COK29" s="170" t="e">
        <f>COH29*COJ29</f>
        <v>#REF!</v>
      </c>
      <c r="COL29" s="170" t="s">
        <v>151</v>
      </c>
      <c r="COM29" s="170" t="s">
        <v>152</v>
      </c>
      <c r="CON29" s="170" t="s">
        <v>153</v>
      </c>
      <c r="COO29" s="170" t="s">
        <v>150</v>
      </c>
      <c r="COP29" s="170">
        <v>2</v>
      </c>
      <c r="COQ29" s="170">
        <v>69.72</v>
      </c>
      <c r="COR29" s="170" t="e">
        <f>ROUNDDOWN(COQ29*(#REF!+1),2)</f>
        <v>#REF!</v>
      </c>
      <c r="COS29" s="170" t="e">
        <f>COP29*COR29</f>
        <v>#REF!</v>
      </c>
      <c r="COT29" s="170" t="s">
        <v>151</v>
      </c>
      <c r="COU29" s="170" t="s">
        <v>152</v>
      </c>
      <c r="COV29" s="170" t="s">
        <v>153</v>
      </c>
      <c r="COW29" s="170" t="s">
        <v>150</v>
      </c>
      <c r="COX29" s="170">
        <v>2</v>
      </c>
      <c r="COY29" s="170">
        <v>69.72</v>
      </c>
      <c r="COZ29" s="170" t="e">
        <f>ROUNDDOWN(COY29*(#REF!+1),2)</f>
        <v>#REF!</v>
      </c>
      <c r="CPA29" s="170" t="e">
        <f>COX29*COZ29</f>
        <v>#REF!</v>
      </c>
      <c r="CPB29" s="170" t="s">
        <v>151</v>
      </c>
      <c r="CPC29" s="170" t="s">
        <v>152</v>
      </c>
      <c r="CPD29" s="170" t="s">
        <v>153</v>
      </c>
      <c r="CPE29" s="170" t="s">
        <v>150</v>
      </c>
      <c r="CPF29" s="170">
        <v>2</v>
      </c>
      <c r="CPG29" s="170">
        <v>69.72</v>
      </c>
      <c r="CPH29" s="170" t="e">
        <f>ROUNDDOWN(CPG29*(#REF!+1),2)</f>
        <v>#REF!</v>
      </c>
      <c r="CPI29" s="170" t="e">
        <f>CPF29*CPH29</f>
        <v>#REF!</v>
      </c>
      <c r="CPJ29" s="170" t="s">
        <v>151</v>
      </c>
      <c r="CPK29" s="170" t="s">
        <v>152</v>
      </c>
      <c r="CPL29" s="170" t="s">
        <v>153</v>
      </c>
      <c r="CPM29" s="170" t="s">
        <v>150</v>
      </c>
      <c r="CPN29" s="170">
        <v>2</v>
      </c>
      <c r="CPO29" s="170">
        <v>69.72</v>
      </c>
      <c r="CPP29" s="170" t="e">
        <f>ROUNDDOWN(CPO29*(#REF!+1),2)</f>
        <v>#REF!</v>
      </c>
      <c r="CPQ29" s="170" t="e">
        <f>CPN29*CPP29</f>
        <v>#REF!</v>
      </c>
      <c r="CPR29" s="170" t="s">
        <v>151</v>
      </c>
      <c r="CPS29" s="170" t="s">
        <v>152</v>
      </c>
      <c r="CPT29" s="170" t="s">
        <v>153</v>
      </c>
      <c r="CPU29" s="170" t="s">
        <v>150</v>
      </c>
      <c r="CPV29" s="170">
        <v>2</v>
      </c>
      <c r="CPW29" s="170">
        <v>69.72</v>
      </c>
      <c r="CPX29" s="170" t="e">
        <f>ROUNDDOWN(CPW29*(#REF!+1),2)</f>
        <v>#REF!</v>
      </c>
      <c r="CPY29" s="170" t="e">
        <f>CPV29*CPX29</f>
        <v>#REF!</v>
      </c>
      <c r="CPZ29" s="170" t="s">
        <v>151</v>
      </c>
      <c r="CQA29" s="170" t="s">
        <v>152</v>
      </c>
      <c r="CQB29" s="170" t="s">
        <v>153</v>
      </c>
      <c r="CQC29" s="170" t="s">
        <v>150</v>
      </c>
      <c r="CQD29" s="170">
        <v>2</v>
      </c>
      <c r="CQE29" s="170">
        <v>69.72</v>
      </c>
      <c r="CQF29" s="170" t="e">
        <f>ROUNDDOWN(CQE29*(#REF!+1),2)</f>
        <v>#REF!</v>
      </c>
      <c r="CQG29" s="170" t="e">
        <f>CQD29*CQF29</f>
        <v>#REF!</v>
      </c>
      <c r="CQH29" s="170" t="s">
        <v>151</v>
      </c>
      <c r="CQI29" s="170" t="s">
        <v>152</v>
      </c>
      <c r="CQJ29" s="170" t="s">
        <v>153</v>
      </c>
      <c r="CQK29" s="170" t="s">
        <v>150</v>
      </c>
      <c r="CQL29" s="170">
        <v>2</v>
      </c>
      <c r="CQM29" s="170">
        <v>69.72</v>
      </c>
      <c r="CQN29" s="170" t="e">
        <f>ROUNDDOWN(CQM29*(#REF!+1),2)</f>
        <v>#REF!</v>
      </c>
      <c r="CQO29" s="170" t="e">
        <f>CQL29*CQN29</f>
        <v>#REF!</v>
      </c>
      <c r="CQP29" s="170" t="s">
        <v>151</v>
      </c>
      <c r="CQQ29" s="170" t="s">
        <v>152</v>
      </c>
      <c r="CQR29" s="170" t="s">
        <v>153</v>
      </c>
      <c r="CQS29" s="170" t="s">
        <v>150</v>
      </c>
      <c r="CQT29" s="170">
        <v>2</v>
      </c>
      <c r="CQU29" s="170">
        <v>69.72</v>
      </c>
      <c r="CQV29" s="170" t="e">
        <f>ROUNDDOWN(CQU29*(#REF!+1),2)</f>
        <v>#REF!</v>
      </c>
      <c r="CQW29" s="170" t="e">
        <f>CQT29*CQV29</f>
        <v>#REF!</v>
      </c>
      <c r="CQX29" s="170" t="s">
        <v>151</v>
      </c>
      <c r="CQY29" s="170" t="s">
        <v>152</v>
      </c>
      <c r="CQZ29" s="170" t="s">
        <v>153</v>
      </c>
      <c r="CRA29" s="170" t="s">
        <v>150</v>
      </c>
      <c r="CRB29" s="170">
        <v>2</v>
      </c>
      <c r="CRC29" s="170">
        <v>69.72</v>
      </c>
      <c r="CRD29" s="170" t="e">
        <f>ROUNDDOWN(CRC29*(#REF!+1),2)</f>
        <v>#REF!</v>
      </c>
      <c r="CRE29" s="170" t="e">
        <f>CRB29*CRD29</f>
        <v>#REF!</v>
      </c>
      <c r="CRF29" s="170" t="s">
        <v>151</v>
      </c>
      <c r="CRG29" s="170" t="s">
        <v>152</v>
      </c>
      <c r="CRH29" s="170" t="s">
        <v>153</v>
      </c>
      <c r="CRI29" s="170" t="s">
        <v>150</v>
      </c>
      <c r="CRJ29" s="170">
        <v>2</v>
      </c>
      <c r="CRK29" s="170">
        <v>69.72</v>
      </c>
      <c r="CRL29" s="170" t="e">
        <f>ROUNDDOWN(CRK29*(#REF!+1),2)</f>
        <v>#REF!</v>
      </c>
      <c r="CRM29" s="170" t="e">
        <f>CRJ29*CRL29</f>
        <v>#REF!</v>
      </c>
      <c r="CRN29" s="170" t="s">
        <v>151</v>
      </c>
      <c r="CRO29" s="170" t="s">
        <v>152</v>
      </c>
      <c r="CRP29" s="170" t="s">
        <v>153</v>
      </c>
      <c r="CRQ29" s="170" t="s">
        <v>150</v>
      </c>
      <c r="CRR29" s="170">
        <v>2</v>
      </c>
      <c r="CRS29" s="170">
        <v>69.72</v>
      </c>
      <c r="CRT29" s="170" t="e">
        <f>ROUNDDOWN(CRS29*(#REF!+1),2)</f>
        <v>#REF!</v>
      </c>
      <c r="CRU29" s="170" t="e">
        <f>CRR29*CRT29</f>
        <v>#REF!</v>
      </c>
      <c r="CRV29" s="170" t="s">
        <v>151</v>
      </c>
      <c r="CRW29" s="170" t="s">
        <v>152</v>
      </c>
      <c r="CRX29" s="170" t="s">
        <v>153</v>
      </c>
      <c r="CRY29" s="170" t="s">
        <v>150</v>
      </c>
      <c r="CRZ29" s="170">
        <v>2</v>
      </c>
      <c r="CSA29" s="170">
        <v>69.72</v>
      </c>
      <c r="CSB29" s="170" t="e">
        <f>ROUNDDOWN(CSA29*(#REF!+1),2)</f>
        <v>#REF!</v>
      </c>
      <c r="CSC29" s="170" t="e">
        <f>CRZ29*CSB29</f>
        <v>#REF!</v>
      </c>
      <c r="CSD29" s="170" t="s">
        <v>151</v>
      </c>
      <c r="CSE29" s="170" t="s">
        <v>152</v>
      </c>
      <c r="CSF29" s="170" t="s">
        <v>153</v>
      </c>
      <c r="CSG29" s="170" t="s">
        <v>150</v>
      </c>
      <c r="CSH29" s="170">
        <v>2</v>
      </c>
      <c r="CSI29" s="170">
        <v>69.72</v>
      </c>
      <c r="CSJ29" s="170" t="e">
        <f>ROUNDDOWN(CSI29*(#REF!+1),2)</f>
        <v>#REF!</v>
      </c>
      <c r="CSK29" s="170" t="e">
        <f>CSH29*CSJ29</f>
        <v>#REF!</v>
      </c>
      <c r="CSL29" s="170" t="s">
        <v>151</v>
      </c>
      <c r="CSM29" s="170" t="s">
        <v>152</v>
      </c>
      <c r="CSN29" s="170" t="s">
        <v>153</v>
      </c>
      <c r="CSO29" s="170" t="s">
        <v>150</v>
      </c>
      <c r="CSP29" s="170">
        <v>2</v>
      </c>
      <c r="CSQ29" s="170">
        <v>69.72</v>
      </c>
      <c r="CSR29" s="170" t="e">
        <f>ROUNDDOWN(CSQ29*(#REF!+1),2)</f>
        <v>#REF!</v>
      </c>
      <c r="CSS29" s="170" t="e">
        <f>CSP29*CSR29</f>
        <v>#REF!</v>
      </c>
      <c r="CST29" s="170" t="s">
        <v>151</v>
      </c>
      <c r="CSU29" s="170" t="s">
        <v>152</v>
      </c>
      <c r="CSV29" s="170" t="s">
        <v>153</v>
      </c>
      <c r="CSW29" s="170" t="s">
        <v>150</v>
      </c>
      <c r="CSX29" s="170">
        <v>2</v>
      </c>
      <c r="CSY29" s="170">
        <v>69.72</v>
      </c>
      <c r="CSZ29" s="170" t="e">
        <f>ROUNDDOWN(CSY29*(#REF!+1),2)</f>
        <v>#REF!</v>
      </c>
      <c r="CTA29" s="170" t="e">
        <f>CSX29*CSZ29</f>
        <v>#REF!</v>
      </c>
      <c r="CTB29" s="170" t="s">
        <v>151</v>
      </c>
      <c r="CTC29" s="170" t="s">
        <v>152</v>
      </c>
      <c r="CTD29" s="170" t="s">
        <v>153</v>
      </c>
      <c r="CTE29" s="170" t="s">
        <v>150</v>
      </c>
      <c r="CTF29" s="170">
        <v>2</v>
      </c>
      <c r="CTG29" s="170">
        <v>69.72</v>
      </c>
      <c r="CTH29" s="170" t="e">
        <f>ROUNDDOWN(CTG29*(#REF!+1),2)</f>
        <v>#REF!</v>
      </c>
      <c r="CTI29" s="170" t="e">
        <f>CTF29*CTH29</f>
        <v>#REF!</v>
      </c>
      <c r="CTJ29" s="170" t="s">
        <v>151</v>
      </c>
      <c r="CTK29" s="170" t="s">
        <v>152</v>
      </c>
      <c r="CTL29" s="170" t="s">
        <v>153</v>
      </c>
      <c r="CTM29" s="170" t="s">
        <v>150</v>
      </c>
      <c r="CTN29" s="170">
        <v>2</v>
      </c>
      <c r="CTO29" s="170">
        <v>69.72</v>
      </c>
      <c r="CTP29" s="170" t="e">
        <f>ROUNDDOWN(CTO29*(#REF!+1),2)</f>
        <v>#REF!</v>
      </c>
      <c r="CTQ29" s="170" t="e">
        <f>CTN29*CTP29</f>
        <v>#REF!</v>
      </c>
      <c r="CTR29" s="170" t="s">
        <v>151</v>
      </c>
      <c r="CTS29" s="170" t="s">
        <v>152</v>
      </c>
      <c r="CTT29" s="170" t="s">
        <v>153</v>
      </c>
      <c r="CTU29" s="170" t="s">
        <v>150</v>
      </c>
      <c r="CTV29" s="170">
        <v>2</v>
      </c>
      <c r="CTW29" s="170">
        <v>69.72</v>
      </c>
      <c r="CTX29" s="170" t="e">
        <f>ROUNDDOWN(CTW29*(#REF!+1),2)</f>
        <v>#REF!</v>
      </c>
      <c r="CTY29" s="170" t="e">
        <f>CTV29*CTX29</f>
        <v>#REF!</v>
      </c>
      <c r="CTZ29" s="170" t="s">
        <v>151</v>
      </c>
      <c r="CUA29" s="170" t="s">
        <v>152</v>
      </c>
      <c r="CUB29" s="170" t="s">
        <v>153</v>
      </c>
      <c r="CUC29" s="170" t="s">
        <v>150</v>
      </c>
      <c r="CUD29" s="170">
        <v>2</v>
      </c>
      <c r="CUE29" s="170">
        <v>69.72</v>
      </c>
      <c r="CUF29" s="170" t="e">
        <f>ROUNDDOWN(CUE29*(#REF!+1),2)</f>
        <v>#REF!</v>
      </c>
      <c r="CUG29" s="170" t="e">
        <f>CUD29*CUF29</f>
        <v>#REF!</v>
      </c>
      <c r="CUH29" s="170" t="s">
        <v>151</v>
      </c>
      <c r="CUI29" s="170" t="s">
        <v>152</v>
      </c>
      <c r="CUJ29" s="170" t="s">
        <v>153</v>
      </c>
      <c r="CUK29" s="170" t="s">
        <v>150</v>
      </c>
      <c r="CUL29" s="170">
        <v>2</v>
      </c>
      <c r="CUM29" s="170">
        <v>69.72</v>
      </c>
      <c r="CUN29" s="170" t="e">
        <f>ROUNDDOWN(CUM29*(#REF!+1),2)</f>
        <v>#REF!</v>
      </c>
      <c r="CUO29" s="170" t="e">
        <f>CUL29*CUN29</f>
        <v>#REF!</v>
      </c>
      <c r="CUP29" s="170" t="s">
        <v>151</v>
      </c>
      <c r="CUQ29" s="170" t="s">
        <v>152</v>
      </c>
      <c r="CUR29" s="170" t="s">
        <v>153</v>
      </c>
      <c r="CUS29" s="170" t="s">
        <v>150</v>
      </c>
      <c r="CUT29" s="170">
        <v>2</v>
      </c>
      <c r="CUU29" s="170">
        <v>69.72</v>
      </c>
      <c r="CUV29" s="170" t="e">
        <f>ROUNDDOWN(CUU29*(#REF!+1),2)</f>
        <v>#REF!</v>
      </c>
      <c r="CUW29" s="170" t="e">
        <f>CUT29*CUV29</f>
        <v>#REF!</v>
      </c>
      <c r="CUX29" s="170" t="s">
        <v>151</v>
      </c>
      <c r="CUY29" s="170" t="s">
        <v>152</v>
      </c>
      <c r="CUZ29" s="170" t="s">
        <v>153</v>
      </c>
      <c r="CVA29" s="170" t="s">
        <v>150</v>
      </c>
      <c r="CVB29" s="170">
        <v>2</v>
      </c>
      <c r="CVC29" s="170">
        <v>69.72</v>
      </c>
      <c r="CVD29" s="170" t="e">
        <f>ROUNDDOWN(CVC29*(#REF!+1),2)</f>
        <v>#REF!</v>
      </c>
      <c r="CVE29" s="170" t="e">
        <f>CVB29*CVD29</f>
        <v>#REF!</v>
      </c>
      <c r="CVF29" s="170" t="s">
        <v>151</v>
      </c>
      <c r="CVG29" s="170" t="s">
        <v>152</v>
      </c>
      <c r="CVH29" s="170" t="s">
        <v>153</v>
      </c>
      <c r="CVI29" s="170" t="s">
        <v>150</v>
      </c>
      <c r="CVJ29" s="170">
        <v>2</v>
      </c>
      <c r="CVK29" s="170">
        <v>69.72</v>
      </c>
      <c r="CVL29" s="170" t="e">
        <f>ROUNDDOWN(CVK29*(#REF!+1),2)</f>
        <v>#REF!</v>
      </c>
      <c r="CVM29" s="170" t="e">
        <f>CVJ29*CVL29</f>
        <v>#REF!</v>
      </c>
      <c r="CVN29" s="170" t="s">
        <v>151</v>
      </c>
      <c r="CVO29" s="170" t="s">
        <v>152</v>
      </c>
      <c r="CVP29" s="170" t="s">
        <v>153</v>
      </c>
      <c r="CVQ29" s="170" t="s">
        <v>150</v>
      </c>
      <c r="CVR29" s="170">
        <v>2</v>
      </c>
      <c r="CVS29" s="170">
        <v>69.72</v>
      </c>
      <c r="CVT29" s="170" t="e">
        <f>ROUNDDOWN(CVS29*(#REF!+1),2)</f>
        <v>#REF!</v>
      </c>
      <c r="CVU29" s="170" t="e">
        <f>CVR29*CVT29</f>
        <v>#REF!</v>
      </c>
      <c r="CVV29" s="170" t="s">
        <v>151</v>
      </c>
      <c r="CVW29" s="170" t="s">
        <v>152</v>
      </c>
      <c r="CVX29" s="170" t="s">
        <v>153</v>
      </c>
      <c r="CVY29" s="170" t="s">
        <v>150</v>
      </c>
      <c r="CVZ29" s="170">
        <v>2</v>
      </c>
      <c r="CWA29" s="170">
        <v>69.72</v>
      </c>
      <c r="CWB29" s="170" t="e">
        <f>ROUNDDOWN(CWA29*(#REF!+1),2)</f>
        <v>#REF!</v>
      </c>
      <c r="CWC29" s="170" t="e">
        <f>CVZ29*CWB29</f>
        <v>#REF!</v>
      </c>
      <c r="CWD29" s="170" t="s">
        <v>151</v>
      </c>
      <c r="CWE29" s="170" t="s">
        <v>152</v>
      </c>
      <c r="CWF29" s="170" t="s">
        <v>153</v>
      </c>
      <c r="CWG29" s="170" t="s">
        <v>150</v>
      </c>
      <c r="CWH29" s="170">
        <v>2</v>
      </c>
      <c r="CWI29" s="170">
        <v>69.72</v>
      </c>
      <c r="CWJ29" s="170" t="e">
        <f>ROUNDDOWN(CWI29*(#REF!+1),2)</f>
        <v>#REF!</v>
      </c>
      <c r="CWK29" s="170" t="e">
        <f>CWH29*CWJ29</f>
        <v>#REF!</v>
      </c>
      <c r="CWL29" s="170" t="s">
        <v>151</v>
      </c>
      <c r="CWM29" s="170" t="s">
        <v>152</v>
      </c>
      <c r="CWN29" s="170" t="s">
        <v>153</v>
      </c>
      <c r="CWO29" s="170" t="s">
        <v>150</v>
      </c>
      <c r="CWP29" s="170">
        <v>2</v>
      </c>
      <c r="CWQ29" s="170">
        <v>69.72</v>
      </c>
      <c r="CWR29" s="170" t="e">
        <f>ROUNDDOWN(CWQ29*(#REF!+1),2)</f>
        <v>#REF!</v>
      </c>
      <c r="CWS29" s="170" t="e">
        <f>CWP29*CWR29</f>
        <v>#REF!</v>
      </c>
      <c r="CWT29" s="170" t="s">
        <v>151</v>
      </c>
      <c r="CWU29" s="170" t="s">
        <v>152</v>
      </c>
      <c r="CWV29" s="170" t="s">
        <v>153</v>
      </c>
      <c r="CWW29" s="170" t="s">
        <v>150</v>
      </c>
      <c r="CWX29" s="170">
        <v>2</v>
      </c>
      <c r="CWY29" s="170">
        <v>69.72</v>
      </c>
      <c r="CWZ29" s="170" t="e">
        <f>ROUNDDOWN(CWY29*(#REF!+1),2)</f>
        <v>#REF!</v>
      </c>
      <c r="CXA29" s="170" t="e">
        <f>CWX29*CWZ29</f>
        <v>#REF!</v>
      </c>
      <c r="CXB29" s="170" t="s">
        <v>151</v>
      </c>
      <c r="CXC29" s="170" t="s">
        <v>152</v>
      </c>
      <c r="CXD29" s="170" t="s">
        <v>153</v>
      </c>
      <c r="CXE29" s="170" t="s">
        <v>150</v>
      </c>
      <c r="CXF29" s="170">
        <v>2</v>
      </c>
      <c r="CXG29" s="170">
        <v>69.72</v>
      </c>
      <c r="CXH29" s="170" t="e">
        <f>ROUNDDOWN(CXG29*(#REF!+1),2)</f>
        <v>#REF!</v>
      </c>
      <c r="CXI29" s="170" t="e">
        <f>CXF29*CXH29</f>
        <v>#REF!</v>
      </c>
      <c r="CXJ29" s="170" t="s">
        <v>151</v>
      </c>
      <c r="CXK29" s="170" t="s">
        <v>152</v>
      </c>
      <c r="CXL29" s="170" t="s">
        <v>153</v>
      </c>
      <c r="CXM29" s="170" t="s">
        <v>150</v>
      </c>
      <c r="CXN29" s="170">
        <v>2</v>
      </c>
      <c r="CXO29" s="170">
        <v>69.72</v>
      </c>
      <c r="CXP29" s="170" t="e">
        <f>ROUNDDOWN(CXO29*(#REF!+1),2)</f>
        <v>#REF!</v>
      </c>
      <c r="CXQ29" s="170" t="e">
        <f>CXN29*CXP29</f>
        <v>#REF!</v>
      </c>
      <c r="CXR29" s="170" t="s">
        <v>151</v>
      </c>
      <c r="CXS29" s="170" t="s">
        <v>152</v>
      </c>
      <c r="CXT29" s="170" t="s">
        <v>153</v>
      </c>
      <c r="CXU29" s="170" t="s">
        <v>150</v>
      </c>
      <c r="CXV29" s="170">
        <v>2</v>
      </c>
      <c r="CXW29" s="170">
        <v>69.72</v>
      </c>
      <c r="CXX29" s="170" t="e">
        <f>ROUNDDOWN(CXW29*(#REF!+1),2)</f>
        <v>#REF!</v>
      </c>
      <c r="CXY29" s="170" t="e">
        <f>CXV29*CXX29</f>
        <v>#REF!</v>
      </c>
      <c r="CXZ29" s="170" t="s">
        <v>151</v>
      </c>
      <c r="CYA29" s="170" t="s">
        <v>152</v>
      </c>
      <c r="CYB29" s="170" t="s">
        <v>153</v>
      </c>
      <c r="CYC29" s="170" t="s">
        <v>150</v>
      </c>
      <c r="CYD29" s="170">
        <v>2</v>
      </c>
      <c r="CYE29" s="170">
        <v>69.72</v>
      </c>
      <c r="CYF29" s="170" t="e">
        <f>ROUNDDOWN(CYE29*(#REF!+1),2)</f>
        <v>#REF!</v>
      </c>
      <c r="CYG29" s="170" t="e">
        <f>CYD29*CYF29</f>
        <v>#REF!</v>
      </c>
      <c r="CYH29" s="170" t="s">
        <v>151</v>
      </c>
      <c r="CYI29" s="170" t="s">
        <v>152</v>
      </c>
      <c r="CYJ29" s="170" t="s">
        <v>153</v>
      </c>
      <c r="CYK29" s="170" t="s">
        <v>150</v>
      </c>
      <c r="CYL29" s="170">
        <v>2</v>
      </c>
      <c r="CYM29" s="170">
        <v>69.72</v>
      </c>
      <c r="CYN29" s="170" t="e">
        <f>ROUNDDOWN(CYM29*(#REF!+1),2)</f>
        <v>#REF!</v>
      </c>
      <c r="CYO29" s="170" t="e">
        <f>CYL29*CYN29</f>
        <v>#REF!</v>
      </c>
      <c r="CYP29" s="170" t="s">
        <v>151</v>
      </c>
      <c r="CYQ29" s="170" t="s">
        <v>152</v>
      </c>
      <c r="CYR29" s="170" t="s">
        <v>153</v>
      </c>
      <c r="CYS29" s="170" t="s">
        <v>150</v>
      </c>
      <c r="CYT29" s="170">
        <v>2</v>
      </c>
      <c r="CYU29" s="170">
        <v>69.72</v>
      </c>
      <c r="CYV29" s="170" t="e">
        <f>ROUNDDOWN(CYU29*(#REF!+1),2)</f>
        <v>#REF!</v>
      </c>
      <c r="CYW29" s="170" t="e">
        <f>CYT29*CYV29</f>
        <v>#REF!</v>
      </c>
      <c r="CYX29" s="170" t="s">
        <v>151</v>
      </c>
      <c r="CYY29" s="170" t="s">
        <v>152</v>
      </c>
      <c r="CYZ29" s="170" t="s">
        <v>153</v>
      </c>
      <c r="CZA29" s="170" t="s">
        <v>150</v>
      </c>
      <c r="CZB29" s="170">
        <v>2</v>
      </c>
      <c r="CZC29" s="170">
        <v>69.72</v>
      </c>
      <c r="CZD29" s="170" t="e">
        <f>ROUNDDOWN(CZC29*(#REF!+1),2)</f>
        <v>#REF!</v>
      </c>
      <c r="CZE29" s="170" t="e">
        <f>CZB29*CZD29</f>
        <v>#REF!</v>
      </c>
      <c r="CZF29" s="170" t="s">
        <v>151</v>
      </c>
      <c r="CZG29" s="170" t="s">
        <v>152</v>
      </c>
      <c r="CZH29" s="170" t="s">
        <v>153</v>
      </c>
      <c r="CZI29" s="170" t="s">
        <v>150</v>
      </c>
      <c r="CZJ29" s="170">
        <v>2</v>
      </c>
      <c r="CZK29" s="170">
        <v>69.72</v>
      </c>
      <c r="CZL29" s="170" t="e">
        <f>ROUNDDOWN(CZK29*(#REF!+1),2)</f>
        <v>#REF!</v>
      </c>
      <c r="CZM29" s="170" t="e">
        <f>CZJ29*CZL29</f>
        <v>#REF!</v>
      </c>
      <c r="CZN29" s="170" t="s">
        <v>151</v>
      </c>
      <c r="CZO29" s="170" t="s">
        <v>152</v>
      </c>
      <c r="CZP29" s="170" t="s">
        <v>153</v>
      </c>
      <c r="CZQ29" s="170" t="s">
        <v>150</v>
      </c>
      <c r="CZR29" s="170">
        <v>2</v>
      </c>
      <c r="CZS29" s="170">
        <v>69.72</v>
      </c>
      <c r="CZT29" s="170" t="e">
        <f>ROUNDDOWN(CZS29*(#REF!+1),2)</f>
        <v>#REF!</v>
      </c>
      <c r="CZU29" s="170" t="e">
        <f>CZR29*CZT29</f>
        <v>#REF!</v>
      </c>
      <c r="CZV29" s="170" t="s">
        <v>151</v>
      </c>
      <c r="CZW29" s="170" t="s">
        <v>152</v>
      </c>
      <c r="CZX29" s="170" t="s">
        <v>153</v>
      </c>
      <c r="CZY29" s="170" t="s">
        <v>150</v>
      </c>
      <c r="CZZ29" s="170">
        <v>2</v>
      </c>
      <c r="DAA29" s="170">
        <v>69.72</v>
      </c>
      <c r="DAB29" s="170" t="e">
        <f>ROUNDDOWN(DAA29*(#REF!+1),2)</f>
        <v>#REF!</v>
      </c>
      <c r="DAC29" s="170" t="e">
        <f>CZZ29*DAB29</f>
        <v>#REF!</v>
      </c>
      <c r="DAD29" s="170" t="s">
        <v>151</v>
      </c>
      <c r="DAE29" s="170" t="s">
        <v>152</v>
      </c>
      <c r="DAF29" s="170" t="s">
        <v>153</v>
      </c>
      <c r="DAG29" s="170" t="s">
        <v>150</v>
      </c>
      <c r="DAH29" s="170">
        <v>2</v>
      </c>
      <c r="DAI29" s="170">
        <v>69.72</v>
      </c>
      <c r="DAJ29" s="170" t="e">
        <f>ROUNDDOWN(DAI29*(#REF!+1),2)</f>
        <v>#REF!</v>
      </c>
      <c r="DAK29" s="170" t="e">
        <f>DAH29*DAJ29</f>
        <v>#REF!</v>
      </c>
      <c r="DAL29" s="170" t="s">
        <v>151</v>
      </c>
      <c r="DAM29" s="170" t="s">
        <v>152</v>
      </c>
      <c r="DAN29" s="170" t="s">
        <v>153</v>
      </c>
      <c r="DAO29" s="170" t="s">
        <v>150</v>
      </c>
      <c r="DAP29" s="170">
        <v>2</v>
      </c>
      <c r="DAQ29" s="170">
        <v>69.72</v>
      </c>
      <c r="DAR29" s="170" t="e">
        <f>ROUNDDOWN(DAQ29*(#REF!+1),2)</f>
        <v>#REF!</v>
      </c>
      <c r="DAS29" s="170" t="e">
        <f>DAP29*DAR29</f>
        <v>#REF!</v>
      </c>
      <c r="DAT29" s="170" t="s">
        <v>151</v>
      </c>
      <c r="DAU29" s="170" t="s">
        <v>152</v>
      </c>
      <c r="DAV29" s="170" t="s">
        <v>153</v>
      </c>
      <c r="DAW29" s="170" t="s">
        <v>150</v>
      </c>
      <c r="DAX29" s="170">
        <v>2</v>
      </c>
      <c r="DAY29" s="170">
        <v>69.72</v>
      </c>
      <c r="DAZ29" s="170" t="e">
        <f>ROUNDDOWN(DAY29*(#REF!+1),2)</f>
        <v>#REF!</v>
      </c>
      <c r="DBA29" s="170" t="e">
        <f>DAX29*DAZ29</f>
        <v>#REF!</v>
      </c>
      <c r="DBB29" s="170" t="s">
        <v>151</v>
      </c>
      <c r="DBC29" s="170" t="s">
        <v>152</v>
      </c>
      <c r="DBD29" s="170" t="s">
        <v>153</v>
      </c>
      <c r="DBE29" s="170" t="s">
        <v>150</v>
      </c>
      <c r="DBF29" s="170">
        <v>2</v>
      </c>
      <c r="DBG29" s="170">
        <v>69.72</v>
      </c>
      <c r="DBH29" s="170" t="e">
        <f>ROUNDDOWN(DBG29*(#REF!+1),2)</f>
        <v>#REF!</v>
      </c>
      <c r="DBI29" s="170" t="e">
        <f>DBF29*DBH29</f>
        <v>#REF!</v>
      </c>
      <c r="DBJ29" s="170" t="s">
        <v>151</v>
      </c>
      <c r="DBK29" s="170" t="s">
        <v>152</v>
      </c>
      <c r="DBL29" s="170" t="s">
        <v>153</v>
      </c>
      <c r="DBM29" s="170" t="s">
        <v>150</v>
      </c>
      <c r="DBN29" s="170">
        <v>2</v>
      </c>
      <c r="DBO29" s="170">
        <v>69.72</v>
      </c>
      <c r="DBP29" s="170" t="e">
        <f>ROUNDDOWN(DBO29*(#REF!+1),2)</f>
        <v>#REF!</v>
      </c>
      <c r="DBQ29" s="170" t="e">
        <f>DBN29*DBP29</f>
        <v>#REF!</v>
      </c>
      <c r="DBR29" s="170" t="s">
        <v>151</v>
      </c>
      <c r="DBS29" s="170" t="s">
        <v>152</v>
      </c>
      <c r="DBT29" s="170" t="s">
        <v>153</v>
      </c>
      <c r="DBU29" s="170" t="s">
        <v>150</v>
      </c>
      <c r="DBV29" s="170">
        <v>2</v>
      </c>
      <c r="DBW29" s="170">
        <v>69.72</v>
      </c>
      <c r="DBX29" s="170" t="e">
        <f>ROUNDDOWN(DBW29*(#REF!+1),2)</f>
        <v>#REF!</v>
      </c>
      <c r="DBY29" s="170" t="e">
        <f>DBV29*DBX29</f>
        <v>#REF!</v>
      </c>
      <c r="DBZ29" s="170" t="s">
        <v>151</v>
      </c>
      <c r="DCA29" s="170" t="s">
        <v>152</v>
      </c>
      <c r="DCB29" s="170" t="s">
        <v>153</v>
      </c>
      <c r="DCC29" s="170" t="s">
        <v>150</v>
      </c>
      <c r="DCD29" s="170">
        <v>2</v>
      </c>
      <c r="DCE29" s="170">
        <v>69.72</v>
      </c>
      <c r="DCF29" s="170" t="e">
        <f>ROUNDDOWN(DCE29*(#REF!+1),2)</f>
        <v>#REF!</v>
      </c>
      <c r="DCG29" s="170" t="e">
        <f>DCD29*DCF29</f>
        <v>#REF!</v>
      </c>
      <c r="DCH29" s="170" t="s">
        <v>151</v>
      </c>
      <c r="DCI29" s="170" t="s">
        <v>152</v>
      </c>
      <c r="DCJ29" s="170" t="s">
        <v>153</v>
      </c>
      <c r="DCK29" s="170" t="s">
        <v>150</v>
      </c>
      <c r="DCL29" s="170">
        <v>2</v>
      </c>
      <c r="DCM29" s="170">
        <v>69.72</v>
      </c>
      <c r="DCN29" s="170" t="e">
        <f>ROUNDDOWN(DCM29*(#REF!+1),2)</f>
        <v>#REF!</v>
      </c>
      <c r="DCO29" s="170" t="e">
        <f>DCL29*DCN29</f>
        <v>#REF!</v>
      </c>
      <c r="DCP29" s="170" t="s">
        <v>151</v>
      </c>
      <c r="DCQ29" s="170" t="s">
        <v>152</v>
      </c>
      <c r="DCR29" s="170" t="s">
        <v>153</v>
      </c>
      <c r="DCS29" s="170" t="s">
        <v>150</v>
      </c>
      <c r="DCT29" s="170">
        <v>2</v>
      </c>
      <c r="DCU29" s="170">
        <v>69.72</v>
      </c>
      <c r="DCV29" s="170" t="e">
        <f>ROUNDDOWN(DCU29*(#REF!+1),2)</f>
        <v>#REF!</v>
      </c>
      <c r="DCW29" s="170" t="e">
        <f>DCT29*DCV29</f>
        <v>#REF!</v>
      </c>
      <c r="DCX29" s="170" t="s">
        <v>151</v>
      </c>
      <c r="DCY29" s="170" t="s">
        <v>152</v>
      </c>
      <c r="DCZ29" s="170" t="s">
        <v>153</v>
      </c>
      <c r="DDA29" s="170" t="s">
        <v>150</v>
      </c>
      <c r="DDB29" s="170">
        <v>2</v>
      </c>
      <c r="DDC29" s="170">
        <v>69.72</v>
      </c>
      <c r="DDD29" s="170" t="e">
        <f>ROUNDDOWN(DDC29*(#REF!+1),2)</f>
        <v>#REF!</v>
      </c>
      <c r="DDE29" s="170" t="e">
        <f>DDB29*DDD29</f>
        <v>#REF!</v>
      </c>
      <c r="DDF29" s="170" t="s">
        <v>151</v>
      </c>
      <c r="DDG29" s="170" t="s">
        <v>152</v>
      </c>
      <c r="DDH29" s="170" t="s">
        <v>153</v>
      </c>
      <c r="DDI29" s="170" t="s">
        <v>150</v>
      </c>
      <c r="DDJ29" s="170">
        <v>2</v>
      </c>
      <c r="DDK29" s="170">
        <v>69.72</v>
      </c>
      <c r="DDL29" s="170" t="e">
        <f>ROUNDDOWN(DDK29*(#REF!+1),2)</f>
        <v>#REF!</v>
      </c>
      <c r="DDM29" s="170" t="e">
        <f>DDJ29*DDL29</f>
        <v>#REF!</v>
      </c>
      <c r="DDN29" s="170" t="s">
        <v>151</v>
      </c>
      <c r="DDO29" s="170" t="s">
        <v>152</v>
      </c>
      <c r="DDP29" s="170" t="s">
        <v>153</v>
      </c>
      <c r="DDQ29" s="170" t="s">
        <v>150</v>
      </c>
      <c r="DDR29" s="170">
        <v>2</v>
      </c>
      <c r="DDS29" s="170">
        <v>69.72</v>
      </c>
      <c r="DDT29" s="170" t="e">
        <f>ROUNDDOWN(DDS29*(#REF!+1),2)</f>
        <v>#REF!</v>
      </c>
      <c r="DDU29" s="170" t="e">
        <f>DDR29*DDT29</f>
        <v>#REF!</v>
      </c>
      <c r="DDV29" s="170" t="s">
        <v>151</v>
      </c>
      <c r="DDW29" s="170" t="s">
        <v>152</v>
      </c>
      <c r="DDX29" s="170" t="s">
        <v>153</v>
      </c>
      <c r="DDY29" s="170" t="s">
        <v>150</v>
      </c>
      <c r="DDZ29" s="170">
        <v>2</v>
      </c>
      <c r="DEA29" s="170">
        <v>69.72</v>
      </c>
      <c r="DEB29" s="170" t="e">
        <f>ROUNDDOWN(DEA29*(#REF!+1),2)</f>
        <v>#REF!</v>
      </c>
      <c r="DEC29" s="170" t="e">
        <f>DDZ29*DEB29</f>
        <v>#REF!</v>
      </c>
      <c r="DED29" s="170" t="s">
        <v>151</v>
      </c>
      <c r="DEE29" s="170" t="s">
        <v>152</v>
      </c>
      <c r="DEF29" s="170" t="s">
        <v>153</v>
      </c>
      <c r="DEG29" s="170" t="s">
        <v>150</v>
      </c>
      <c r="DEH29" s="170">
        <v>2</v>
      </c>
      <c r="DEI29" s="170">
        <v>69.72</v>
      </c>
      <c r="DEJ29" s="170" t="e">
        <f>ROUNDDOWN(DEI29*(#REF!+1),2)</f>
        <v>#REF!</v>
      </c>
      <c r="DEK29" s="170" t="e">
        <f>DEH29*DEJ29</f>
        <v>#REF!</v>
      </c>
      <c r="DEL29" s="170" t="s">
        <v>151</v>
      </c>
      <c r="DEM29" s="170" t="s">
        <v>152</v>
      </c>
      <c r="DEN29" s="170" t="s">
        <v>153</v>
      </c>
      <c r="DEO29" s="170" t="s">
        <v>150</v>
      </c>
      <c r="DEP29" s="170">
        <v>2</v>
      </c>
      <c r="DEQ29" s="170">
        <v>69.72</v>
      </c>
      <c r="DER29" s="170" t="e">
        <f>ROUNDDOWN(DEQ29*(#REF!+1),2)</f>
        <v>#REF!</v>
      </c>
      <c r="DES29" s="170" t="e">
        <f>DEP29*DER29</f>
        <v>#REF!</v>
      </c>
      <c r="DET29" s="170" t="s">
        <v>151</v>
      </c>
      <c r="DEU29" s="170" t="s">
        <v>152</v>
      </c>
      <c r="DEV29" s="170" t="s">
        <v>153</v>
      </c>
      <c r="DEW29" s="170" t="s">
        <v>150</v>
      </c>
      <c r="DEX29" s="170">
        <v>2</v>
      </c>
      <c r="DEY29" s="170">
        <v>69.72</v>
      </c>
      <c r="DEZ29" s="170" t="e">
        <f>ROUNDDOWN(DEY29*(#REF!+1),2)</f>
        <v>#REF!</v>
      </c>
      <c r="DFA29" s="170" t="e">
        <f>DEX29*DEZ29</f>
        <v>#REF!</v>
      </c>
      <c r="DFB29" s="170" t="s">
        <v>151</v>
      </c>
      <c r="DFC29" s="170" t="s">
        <v>152</v>
      </c>
      <c r="DFD29" s="170" t="s">
        <v>153</v>
      </c>
      <c r="DFE29" s="170" t="s">
        <v>150</v>
      </c>
      <c r="DFF29" s="170">
        <v>2</v>
      </c>
      <c r="DFG29" s="170">
        <v>69.72</v>
      </c>
      <c r="DFH29" s="170" t="e">
        <f>ROUNDDOWN(DFG29*(#REF!+1),2)</f>
        <v>#REF!</v>
      </c>
      <c r="DFI29" s="170" t="e">
        <f>DFF29*DFH29</f>
        <v>#REF!</v>
      </c>
      <c r="DFJ29" s="170" t="s">
        <v>151</v>
      </c>
      <c r="DFK29" s="170" t="s">
        <v>152</v>
      </c>
      <c r="DFL29" s="170" t="s">
        <v>153</v>
      </c>
      <c r="DFM29" s="170" t="s">
        <v>150</v>
      </c>
      <c r="DFN29" s="170">
        <v>2</v>
      </c>
      <c r="DFO29" s="170">
        <v>69.72</v>
      </c>
      <c r="DFP29" s="170" t="e">
        <f>ROUNDDOWN(DFO29*(#REF!+1),2)</f>
        <v>#REF!</v>
      </c>
      <c r="DFQ29" s="170" t="e">
        <f>DFN29*DFP29</f>
        <v>#REF!</v>
      </c>
      <c r="DFR29" s="170" t="s">
        <v>151</v>
      </c>
      <c r="DFS29" s="170" t="s">
        <v>152</v>
      </c>
      <c r="DFT29" s="170" t="s">
        <v>153</v>
      </c>
      <c r="DFU29" s="170" t="s">
        <v>150</v>
      </c>
      <c r="DFV29" s="170">
        <v>2</v>
      </c>
      <c r="DFW29" s="170">
        <v>69.72</v>
      </c>
      <c r="DFX29" s="170" t="e">
        <f>ROUNDDOWN(DFW29*(#REF!+1),2)</f>
        <v>#REF!</v>
      </c>
      <c r="DFY29" s="170" t="e">
        <f>DFV29*DFX29</f>
        <v>#REF!</v>
      </c>
      <c r="DFZ29" s="170" t="s">
        <v>151</v>
      </c>
      <c r="DGA29" s="170" t="s">
        <v>152</v>
      </c>
      <c r="DGB29" s="170" t="s">
        <v>153</v>
      </c>
      <c r="DGC29" s="170" t="s">
        <v>150</v>
      </c>
      <c r="DGD29" s="170">
        <v>2</v>
      </c>
      <c r="DGE29" s="170">
        <v>69.72</v>
      </c>
      <c r="DGF29" s="170" t="e">
        <f>ROUNDDOWN(DGE29*(#REF!+1),2)</f>
        <v>#REF!</v>
      </c>
      <c r="DGG29" s="170" t="e">
        <f>DGD29*DGF29</f>
        <v>#REF!</v>
      </c>
      <c r="DGH29" s="170" t="s">
        <v>151</v>
      </c>
      <c r="DGI29" s="170" t="s">
        <v>152</v>
      </c>
      <c r="DGJ29" s="170" t="s">
        <v>153</v>
      </c>
      <c r="DGK29" s="170" t="s">
        <v>150</v>
      </c>
      <c r="DGL29" s="170">
        <v>2</v>
      </c>
      <c r="DGM29" s="170">
        <v>69.72</v>
      </c>
      <c r="DGN29" s="170" t="e">
        <f>ROUNDDOWN(DGM29*(#REF!+1),2)</f>
        <v>#REF!</v>
      </c>
      <c r="DGO29" s="170" t="e">
        <f>DGL29*DGN29</f>
        <v>#REF!</v>
      </c>
      <c r="DGP29" s="170" t="s">
        <v>151</v>
      </c>
      <c r="DGQ29" s="170" t="s">
        <v>152</v>
      </c>
      <c r="DGR29" s="170" t="s">
        <v>153</v>
      </c>
      <c r="DGS29" s="170" t="s">
        <v>150</v>
      </c>
      <c r="DGT29" s="170">
        <v>2</v>
      </c>
      <c r="DGU29" s="170">
        <v>69.72</v>
      </c>
      <c r="DGV29" s="170" t="e">
        <f>ROUNDDOWN(DGU29*(#REF!+1),2)</f>
        <v>#REF!</v>
      </c>
      <c r="DGW29" s="170" t="e">
        <f>DGT29*DGV29</f>
        <v>#REF!</v>
      </c>
      <c r="DGX29" s="170" t="s">
        <v>151</v>
      </c>
      <c r="DGY29" s="170" t="s">
        <v>152</v>
      </c>
      <c r="DGZ29" s="170" t="s">
        <v>153</v>
      </c>
      <c r="DHA29" s="170" t="s">
        <v>150</v>
      </c>
      <c r="DHB29" s="170">
        <v>2</v>
      </c>
      <c r="DHC29" s="170">
        <v>69.72</v>
      </c>
      <c r="DHD29" s="170" t="e">
        <f>ROUNDDOWN(DHC29*(#REF!+1),2)</f>
        <v>#REF!</v>
      </c>
      <c r="DHE29" s="170" t="e">
        <f>DHB29*DHD29</f>
        <v>#REF!</v>
      </c>
      <c r="DHF29" s="170" t="s">
        <v>151</v>
      </c>
      <c r="DHG29" s="170" t="s">
        <v>152</v>
      </c>
      <c r="DHH29" s="170" t="s">
        <v>153</v>
      </c>
      <c r="DHI29" s="170" t="s">
        <v>150</v>
      </c>
      <c r="DHJ29" s="170">
        <v>2</v>
      </c>
      <c r="DHK29" s="170">
        <v>69.72</v>
      </c>
      <c r="DHL29" s="170" t="e">
        <f>ROUNDDOWN(DHK29*(#REF!+1),2)</f>
        <v>#REF!</v>
      </c>
      <c r="DHM29" s="170" t="e">
        <f>DHJ29*DHL29</f>
        <v>#REF!</v>
      </c>
      <c r="DHN29" s="170" t="s">
        <v>151</v>
      </c>
      <c r="DHO29" s="170" t="s">
        <v>152</v>
      </c>
      <c r="DHP29" s="170" t="s">
        <v>153</v>
      </c>
      <c r="DHQ29" s="170" t="s">
        <v>150</v>
      </c>
      <c r="DHR29" s="170">
        <v>2</v>
      </c>
      <c r="DHS29" s="170">
        <v>69.72</v>
      </c>
      <c r="DHT29" s="170" t="e">
        <f>ROUNDDOWN(DHS29*(#REF!+1),2)</f>
        <v>#REF!</v>
      </c>
      <c r="DHU29" s="170" t="e">
        <f>DHR29*DHT29</f>
        <v>#REF!</v>
      </c>
      <c r="DHV29" s="170" t="s">
        <v>151</v>
      </c>
      <c r="DHW29" s="170" t="s">
        <v>152</v>
      </c>
      <c r="DHX29" s="170" t="s">
        <v>153</v>
      </c>
      <c r="DHY29" s="170" t="s">
        <v>150</v>
      </c>
      <c r="DHZ29" s="170">
        <v>2</v>
      </c>
      <c r="DIA29" s="170">
        <v>69.72</v>
      </c>
      <c r="DIB29" s="170" t="e">
        <f>ROUNDDOWN(DIA29*(#REF!+1),2)</f>
        <v>#REF!</v>
      </c>
      <c r="DIC29" s="170" t="e">
        <f>DHZ29*DIB29</f>
        <v>#REF!</v>
      </c>
      <c r="DID29" s="170" t="s">
        <v>151</v>
      </c>
      <c r="DIE29" s="170" t="s">
        <v>152</v>
      </c>
      <c r="DIF29" s="170" t="s">
        <v>153</v>
      </c>
      <c r="DIG29" s="170" t="s">
        <v>150</v>
      </c>
      <c r="DIH29" s="170">
        <v>2</v>
      </c>
      <c r="DII29" s="170">
        <v>69.72</v>
      </c>
      <c r="DIJ29" s="170" t="e">
        <f>ROUNDDOWN(DII29*(#REF!+1),2)</f>
        <v>#REF!</v>
      </c>
      <c r="DIK29" s="170" t="e">
        <f>DIH29*DIJ29</f>
        <v>#REF!</v>
      </c>
      <c r="DIL29" s="170" t="s">
        <v>151</v>
      </c>
      <c r="DIM29" s="170" t="s">
        <v>152</v>
      </c>
      <c r="DIN29" s="170" t="s">
        <v>153</v>
      </c>
      <c r="DIO29" s="170" t="s">
        <v>150</v>
      </c>
      <c r="DIP29" s="170">
        <v>2</v>
      </c>
      <c r="DIQ29" s="170">
        <v>69.72</v>
      </c>
      <c r="DIR29" s="170" t="e">
        <f>ROUNDDOWN(DIQ29*(#REF!+1),2)</f>
        <v>#REF!</v>
      </c>
      <c r="DIS29" s="170" t="e">
        <f>DIP29*DIR29</f>
        <v>#REF!</v>
      </c>
      <c r="DIT29" s="170" t="s">
        <v>151</v>
      </c>
      <c r="DIU29" s="170" t="s">
        <v>152</v>
      </c>
      <c r="DIV29" s="170" t="s">
        <v>153</v>
      </c>
      <c r="DIW29" s="170" t="s">
        <v>150</v>
      </c>
      <c r="DIX29" s="170">
        <v>2</v>
      </c>
      <c r="DIY29" s="170">
        <v>69.72</v>
      </c>
      <c r="DIZ29" s="170" t="e">
        <f>ROUNDDOWN(DIY29*(#REF!+1),2)</f>
        <v>#REF!</v>
      </c>
      <c r="DJA29" s="170" t="e">
        <f>DIX29*DIZ29</f>
        <v>#REF!</v>
      </c>
      <c r="DJB29" s="170" t="s">
        <v>151</v>
      </c>
      <c r="DJC29" s="170" t="s">
        <v>152</v>
      </c>
      <c r="DJD29" s="170" t="s">
        <v>153</v>
      </c>
      <c r="DJE29" s="170" t="s">
        <v>150</v>
      </c>
      <c r="DJF29" s="170">
        <v>2</v>
      </c>
      <c r="DJG29" s="170">
        <v>69.72</v>
      </c>
      <c r="DJH29" s="170" t="e">
        <f>ROUNDDOWN(DJG29*(#REF!+1),2)</f>
        <v>#REF!</v>
      </c>
      <c r="DJI29" s="170" t="e">
        <f>DJF29*DJH29</f>
        <v>#REF!</v>
      </c>
      <c r="DJJ29" s="170" t="s">
        <v>151</v>
      </c>
      <c r="DJK29" s="170" t="s">
        <v>152</v>
      </c>
      <c r="DJL29" s="170" t="s">
        <v>153</v>
      </c>
      <c r="DJM29" s="170" t="s">
        <v>150</v>
      </c>
      <c r="DJN29" s="170">
        <v>2</v>
      </c>
      <c r="DJO29" s="170">
        <v>69.72</v>
      </c>
      <c r="DJP29" s="170" t="e">
        <f>ROUNDDOWN(DJO29*(#REF!+1),2)</f>
        <v>#REF!</v>
      </c>
      <c r="DJQ29" s="170" t="e">
        <f>DJN29*DJP29</f>
        <v>#REF!</v>
      </c>
      <c r="DJR29" s="170" t="s">
        <v>151</v>
      </c>
      <c r="DJS29" s="170" t="s">
        <v>152</v>
      </c>
      <c r="DJT29" s="170" t="s">
        <v>153</v>
      </c>
      <c r="DJU29" s="170" t="s">
        <v>150</v>
      </c>
      <c r="DJV29" s="170">
        <v>2</v>
      </c>
      <c r="DJW29" s="170">
        <v>69.72</v>
      </c>
      <c r="DJX29" s="170" t="e">
        <f>ROUNDDOWN(DJW29*(#REF!+1),2)</f>
        <v>#REF!</v>
      </c>
      <c r="DJY29" s="170" t="e">
        <f>DJV29*DJX29</f>
        <v>#REF!</v>
      </c>
      <c r="DJZ29" s="170" t="s">
        <v>151</v>
      </c>
      <c r="DKA29" s="170" t="s">
        <v>152</v>
      </c>
      <c r="DKB29" s="170" t="s">
        <v>153</v>
      </c>
      <c r="DKC29" s="170" t="s">
        <v>150</v>
      </c>
      <c r="DKD29" s="170">
        <v>2</v>
      </c>
      <c r="DKE29" s="170">
        <v>69.72</v>
      </c>
      <c r="DKF29" s="170" t="e">
        <f>ROUNDDOWN(DKE29*(#REF!+1),2)</f>
        <v>#REF!</v>
      </c>
      <c r="DKG29" s="170" t="e">
        <f>DKD29*DKF29</f>
        <v>#REF!</v>
      </c>
      <c r="DKH29" s="170" t="s">
        <v>151</v>
      </c>
      <c r="DKI29" s="170" t="s">
        <v>152</v>
      </c>
      <c r="DKJ29" s="170" t="s">
        <v>153</v>
      </c>
      <c r="DKK29" s="170" t="s">
        <v>150</v>
      </c>
      <c r="DKL29" s="170">
        <v>2</v>
      </c>
      <c r="DKM29" s="170">
        <v>69.72</v>
      </c>
      <c r="DKN29" s="170" t="e">
        <f>ROUNDDOWN(DKM29*(#REF!+1),2)</f>
        <v>#REF!</v>
      </c>
      <c r="DKO29" s="170" t="e">
        <f>DKL29*DKN29</f>
        <v>#REF!</v>
      </c>
      <c r="DKP29" s="170" t="s">
        <v>151</v>
      </c>
      <c r="DKQ29" s="170" t="s">
        <v>152</v>
      </c>
      <c r="DKR29" s="170" t="s">
        <v>153</v>
      </c>
      <c r="DKS29" s="170" t="s">
        <v>150</v>
      </c>
      <c r="DKT29" s="170">
        <v>2</v>
      </c>
      <c r="DKU29" s="170">
        <v>69.72</v>
      </c>
      <c r="DKV29" s="170" t="e">
        <f>ROUNDDOWN(DKU29*(#REF!+1),2)</f>
        <v>#REF!</v>
      </c>
      <c r="DKW29" s="170" t="e">
        <f>DKT29*DKV29</f>
        <v>#REF!</v>
      </c>
      <c r="DKX29" s="170" t="s">
        <v>151</v>
      </c>
      <c r="DKY29" s="170" t="s">
        <v>152</v>
      </c>
      <c r="DKZ29" s="170" t="s">
        <v>153</v>
      </c>
      <c r="DLA29" s="170" t="s">
        <v>150</v>
      </c>
      <c r="DLB29" s="170">
        <v>2</v>
      </c>
      <c r="DLC29" s="170">
        <v>69.72</v>
      </c>
      <c r="DLD29" s="170" t="e">
        <f>ROUNDDOWN(DLC29*(#REF!+1),2)</f>
        <v>#REF!</v>
      </c>
      <c r="DLE29" s="170" t="e">
        <f>DLB29*DLD29</f>
        <v>#REF!</v>
      </c>
      <c r="DLF29" s="170" t="s">
        <v>151</v>
      </c>
      <c r="DLG29" s="170" t="s">
        <v>152</v>
      </c>
      <c r="DLH29" s="170" t="s">
        <v>153</v>
      </c>
      <c r="DLI29" s="170" t="s">
        <v>150</v>
      </c>
      <c r="DLJ29" s="170">
        <v>2</v>
      </c>
      <c r="DLK29" s="170">
        <v>69.72</v>
      </c>
      <c r="DLL29" s="170" t="e">
        <f>ROUNDDOWN(DLK29*(#REF!+1),2)</f>
        <v>#REF!</v>
      </c>
      <c r="DLM29" s="170" t="e">
        <f>DLJ29*DLL29</f>
        <v>#REF!</v>
      </c>
      <c r="DLN29" s="170" t="s">
        <v>151</v>
      </c>
      <c r="DLO29" s="170" t="s">
        <v>152</v>
      </c>
      <c r="DLP29" s="170" t="s">
        <v>153</v>
      </c>
      <c r="DLQ29" s="170" t="s">
        <v>150</v>
      </c>
      <c r="DLR29" s="170">
        <v>2</v>
      </c>
      <c r="DLS29" s="170">
        <v>69.72</v>
      </c>
      <c r="DLT29" s="170" t="e">
        <f>ROUNDDOWN(DLS29*(#REF!+1),2)</f>
        <v>#REF!</v>
      </c>
      <c r="DLU29" s="170" t="e">
        <f>DLR29*DLT29</f>
        <v>#REF!</v>
      </c>
      <c r="DLV29" s="170" t="s">
        <v>151</v>
      </c>
      <c r="DLW29" s="170" t="s">
        <v>152</v>
      </c>
      <c r="DLX29" s="170" t="s">
        <v>153</v>
      </c>
      <c r="DLY29" s="170" t="s">
        <v>150</v>
      </c>
      <c r="DLZ29" s="170">
        <v>2</v>
      </c>
      <c r="DMA29" s="170">
        <v>69.72</v>
      </c>
      <c r="DMB29" s="170" t="e">
        <f>ROUNDDOWN(DMA29*(#REF!+1),2)</f>
        <v>#REF!</v>
      </c>
      <c r="DMC29" s="170" t="e">
        <f>DLZ29*DMB29</f>
        <v>#REF!</v>
      </c>
      <c r="DMD29" s="170" t="s">
        <v>151</v>
      </c>
      <c r="DME29" s="170" t="s">
        <v>152</v>
      </c>
      <c r="DMF29" s="170" t="s">
        <v>153</v>
      </c>
      <c r="DMG29" s="170" t="s">
        <v>150</v>
      </c>
      <c r="DMH29" s="170">
        <v>2</v>
      </c>
      <c r="DMI29" s="170">
        <v>69.72</v>
      </c>
      <c r="DMJ29" s="170" t="e">
        <f>ROUNDDOWN(DMI29*(#REF!+1),2)</f>
        <v>#REF!</v>
      </c>
      <c r="DMK29" s="170" t="e">
        <f>DMH29*DMJ29</f>
        <v>#REF!</v>
      </c>
      <c r="DML29" s="170" t="s">
        <v>151</v>
      </c>
      <c r="DMM29" s="170" t="s">
        <v>152</v>
      </c>
      <c r="DMN29" s="170" t="s">
        <v>153</v>
      </c>
      <c r="DMO29" s="170" t="s">
        <v>150</v>
      </c>
      <c r="DMP29" s="170">
        <v>2</v>
      </c>
      <c r="DMQ29" s="170">
        <v>69.72</v>
      </c>
      <c r="DMR29" s="170" t="e">
        <f>ROUNDDOWN(DMQ29*(#REF!+1),2)</f>
        <v>#REF!</v>
      </c>
      <c r="DMS29" s="170" t="e">
        <f>DMP29*DMR29</f>
        <v>#REF!</v>
      </c>
      <c r="DMT29" s="170" t="s">
        <v>151</v>
      </c>
      <c r="DMU29" s="170" t="s">
        <v>152</v>
      </c>
      <c r="DMV29" s="170" t="s">
        <v>153</v>
      </c>
      <c r="DMW29" s="170" t="s">
        <v>150</v>
      </c>
      <c r="DMX29" s="170">
        <v>2</v>
      </c>
      <c r="DMY29" s="170">
        <v>69.72</v>
      </c>
      <c r="DMZ29" s="170" t="e">
        <f>ROUNDDOWN(DMY29*(#REF!+1),2)</f>
        <v>#REF!</v>
      </c>
      <c r="DNA29" s="170" t="e">
        <f>DMX29*DMZ29</f>
        <v>#REF!</v>
      </c>
      <c r="DNB29" s="170" t="s">
        <v>151</v>
      </c>
      <c r="DNC29" s="170" t="s">
        <v>152</v>
      </c>
      <c r="DND29" s="170" t="s">
        <v>153</v>
      </c>
      <c r="DNE29" s="170" t="s">
        <v>150</v>
      </c>
      <c r="DNF29" s="170">
        <v>2</v>
      </c>
      <c r="DNG29" s="170">
        <v>69.72</v>
      </c>
      <c r="DNH29" s="170" t="e">
        <f>ROUNDDOWN(DNG29*(#REF!+1),2)</f>
        <v>#REF!</v>
      </c>
      <c r="DNI29" s="170" t="e">
        <f>DNF29*DNH29</f>
        <v>#REF!</v>
      </c>
      <c r="DNJ29" s="170" t="s">
        <v>151</v>
      </c>
      <c r="DNK29" s="170" t="s">
        <v>152</v>
      </c>
      <c r="DNL29" s="170" t="s">
        <v>153</v>
      </c>
      <c r="DNM29" s="170" t="s">
        <v>150</v>
      </c>
      <c r="DNN29" s="170">
        <v>2</v>
      </c>
      <c r="DNO29" s="170">
        <v>69.72</v>
      </c>
      <c r="DNP29" s="170" t="e">
        <f>ROUNDDOWN(DNO29*(#REF!+1),2)</f>
        <v>#REF!</v>
      </c>
      <c r="DNQ29" s="170" t="e">
        <f>DNN29*DNP29</f>
        <v>#REF!</v>
      </c>
      <c r="DNR29" s="170" t="s">
        <v>151</v>
      </c>
      <c r="DNS29" s="170" t="s">
        <v>152</v>
      </c>
      <c r="DNT29" s="170" t="s">
        <v>153</v>
      </c>
      <c r="DNU29" s="170" t="s">
        <v>150</v>
      </c>
      <c r="DNV29" s="170">
        <v>2</v>
      </c>
      <c r="DNW29" s="170">
        <v>69.72</v>
      </c>
      <c r="DNX29" s="170" t="e">
        <f>ROUNDDOWN(DNW29*(#REF!+1),2)</f>
        <v>#REF!</v>
      </c>
      <c r="DNY29" s="170" t="e">
        <f>DNV29*DNX29</f>
        <v>#REF!</v>
      </c>
      <c r="DNZ29" s="170" t="s">
        <v>151</v>
      </c>
      <c r="DOA29" s="170" t="s">
        <v>152</v>
      </c>
      <c r="DOB29" s="170" t="s">
        <v>153</v>
      </c>
      <c r="DOC29" s="170" t="s">
        <v>150</v>
      </c>
      <c r="DOD29" s="170">
        <v>2</v>
      </c>
      <c r="DOE29" s="170">
        <v>69.72</v>
      </c>
      <c r="DOF29" s="170" t="e">
        <f>ROUNDDOWN(DOE29*(#REF!+1),2)</f>
        <v>#REF!</v>
      </c>
      <c r="DOG29" s="170" t="e">
        <f>DOD29*DOF29</f>
        <v>#REF!</v>
      </c>
      <c r="DOH29" s="170" t="s">
        <v>151</v>
      </c>
      <c r="DOI29" s="170" t="s">
        <v>152</v>
      </c>
      <c r="DOJ29" s="170" t="s">
        <v>153</v>
      </c>
      <c r="DOK29" s="170" t="s">
        <v>150</v>
      </c>
      <c r="DOL29" s="170">
        <v>2</v>
      </c>
      <c r="DOM29" s="170">
        <v>69.72</v>
      </c>
      <c r="DON29" s="170" t="e">
        <f>ROUNDDOWN(DOM29*(#REF!+1),2)</f>
        <v>#REF!</v>
      </c>
      <c r="DOO29" s="170" t="e">
        <f>DOL29*DON29</f>
        <v>#REF!</v>
      </c>
      <c r="DOP29" s="170" t="s">
        <v>151</v>
      </c>
      <c r="DOQ29" s="170" t="s">
        <v>152</v>
      </c>
      <c r="DOR29" s="170" t="s">
        <v>153</v>
      </c>
      <c r="DOS29" s="170" t="s">
        <v>150</v>
      </c>
      <c r="DOT29" s="170">
        <v>2</v>
      </c>
      <c r="DOU29" s="170">
        <v>69.72</v>
      </c>
      <c r="DOV29" s="170" t="e">
        <f>ROUNDDOWN(DOU29*(#REF!+1),2)</f>
        <v>#REF!</v>
      </c>
      <c r="DOW29" s="170" t="e">
        <f>DOT29*DOV29</f>
        <v>#REF!</v>
      </c>
      <c r="DOX29" s="170" t="s">
        <v>151</v>
      </c>
      <c r="DOY29" s="170" t="s">
        <v>152</v>
      </c>
      <c r="DOZ29" s="170" t="s">
        <v>153</v>
      </c>
      <c r="DPA29" s="170" t="s">
        <v>150</v>
      </c>
      <c r="DPB29" s="170">
        <v>2</v>
      </c>
      <c r="DPC29" s="170">
        <v>69.72</v>
      </c>
      <c r="DPD29" s="170" t="e">
        <f>ROUNDDOWN(DPC29*(#REF!+1),2)</f>
        <v>#REF!</v>
      </c>
      <c r="DPE29" s="170" t="e">
        <f>DPB29*DPD29</f>
        <v>#REF!</v>
      </c>
      <c r="DPF29" s="170" t="s">
        <v>151</v>
      </c>
      <c r="DPG29" s="170" t="s">
        <v>152</v>
      </c>
      <c r="DPH29" s="170" t="s">
        <v>153</v>
      </c>
      <c r="DPI29" s="170" t="s">
        <v>150</v>
      </c>
      <c r="DPJ29" s="170">
        <v>2</v>
      </c>
      <c r="DPK29" s="170">
        <v>69.72</v>
      </c>
      <c r="DPL29" s="170" t="e">
        <f>ROUNDDOWN(DPK29*(#REF!+1),2)</f>
        <v>#REF!</v>
      </c>
      <c r="DPM29" s="170" t="e">
        <f>DPJ29*DPL29</f>
        <v>#REF!</v>
      </c>
      <c r="DPN29" s="170" t="s">
        <v>151</v>
      </c>
      <c r="DPO29" s="170" t="s">
        <v>152</v>
      </c>
      <c r="DPP29" s="170" t="s">
        <v>153</v>
      </c>
      <c r="DPQ29" s="170" t="s">
        <v>150</v>
      </c>
      <c r="DPR29" s="170">
        <v>2</v>
      </c>
      <c r="DPS29" s="170">
        <v>69.72</v>
      </c>
      <c r="DPT29" s="170" t="e">
        <f>ROUNDDOWN(DPS29*(#REF!+1),2)</f>
        <v>#REF!</v>
      </c>
      <c r="DPU29" s="170" t="e">
        <f>DPR29*DPT29</f>
        <v>#REF!</v>
      </c>
      <c r="DPV29" s="170" t="s">
        <v>151</v>
      </c>
      <c r="DPW29" s="170" t="s">
        <v>152</v>
      </c>
      <c r="DPX29" s="170" t="s">
        <v>153</v>
      </c>
      <c r="DPY29" s="170" t="s">
        <v>150</v>
      </c>
      <c r="DPZ29" s="170">
        <v>2</v>
      </c>
      <c r="DQA29" s="170">
        <v>69.72</v>
      </c>
      <c r="DQB29" s="170" t="e">
        <f>ROUNDDOWN(DQA29*(#REF!+1),2)</f>
        <v>#REF!</v>
      </c>
      <c r="DQC29" s="170" t="e">
        <f>DPZ29*DQB29</f>
        <v>#REF!</v>
      </c>
      <c r="DQD29" s="170" t="s">
        <v>151</v>
      </c>
      <c r="DQE29" s="170" t="s">
        <v>152</v>
      </c>
      <c r="DQF29" s="170" t="s">
        <v>153</v>
      </c>
      <c r="DQG29" s="170" t="s">
        <v>150</v>
      </c>
      <c r="DQH29" s="170">
        <v>2</v>
      </c>
      <c r="DQI29" s="170">
        <v>69.72</v>
      </c>
      <c r="DQJ29" s="170" t="e">
        <f>ROUNDDOWN(DQI29*(#REF!+1),2)</f>
        <v>#REF!</v>
      </c>
      <c r="DQK29" s="170" t="e">
        <f>DQH29*DQJ29</f>
        <v>#REF!</v>
      </c>
      <c r="DQL29" s="170" t="s">
        <v>151</v>
      </c>
      <c r="DQM29" s="170" t="s">
        <v>152</v>
      </c>
      <c r="DQN29" s="170" t="s">
        <v>153</v>
      </c>
      <c r="DQO29" s="170" t="s">
        <v>150</v>
      </c>
      <c r="DQP29" s="170">
        <v>2</v>
      </c>
      <c r="DQQ29" s="170">
        <v>69.72</v>
      </c>
      <c r="DQR29" s="170" t="e">
        <f>ROUNDDOWN(DQQ29*(#REF!+1),2)</f>
        <v>#REF!</v>
      </c>
      <c r="DQS29" s="170" t="e">
        <f>DQP29*DQR29</f>
        <v>#REF!</v>
      </c>
      <c r="DQT29" s="170" t="s">
        <v>151</v>
      </c>
      <c r="DQU29" s="170" t="s">
        <v>152</v>
      </c>
      <c r="DQV29" s="170" t="s">
        <v>153</v>
      </c>
      <c r="DQW29" s="170" t="s">
        <v>150</v>
      </c>
      <c r="DQX29" s="170">
        <v>2</v>
      </c>
      <c r="DQY29" s="170">
        <v>69.72</v>
      </c>
      <c r="DQZ29" s="170" t="e">
        <f>ROUNDDOWN(DQY29*(#REF!+1),2)</f>
        <v>#REF!</v>
      </c>
      <c r="DRA29" s="170" t="e">
        <f>DQX29*DQZ29</f>
        <v>#REF!</v>
      </c>
      <c r="DRB29" s="170" t="s">
        <v>151</v>
      </c>
      <c r="DRC29" s="170" t="s">
        <v>152</v>
      </c>
      <c r="DRD29" s="170" t="s">
        <v>153</v>
      </c>
      <c r="DRE29" s="170" t="s">
        <v>150</v>
      </c>
      <c r="DRF29" s="170">
        <v>2</v>
      </c>
      <c r="DRG29" s="170">
        <v>69.72</v>
      </c>
      <c r="DRH29" s="170" t="e">
        <f>ROUNDDOWN(DRG29*(#REF!+1),2)</f>
        <v>#REF!</v>
      </c>
      <c r="DRI29" s="170" t="e">
        <f>DRF29*DRH29</f>
        <v>#REF!</v>
      </c>
      <c r="DRJ29" s="170" t="s">
        <v>151</v>
      </c>
      <c r="DRK29" s="170" t="s">
        <v>152</v>
      </c>
      <c r="DRL29" s="170" t="s">
        <v>153</v>
      </c>
      <c r="DRM29" s="170" t="s">
        <v>150</v>
      </c>
      <c r="DRN29" s="170">
        <v>2</v>
      </c>
      <c r="DRO29" s="170">
        <v>69.72</v>
      </c>
      <c r="DRP29" s="170" t="e">
        <f>ROUNDDOWN(DRO29*(#REF!+1),2)</f>
        <v>#REF!</v>
      </c>
      <c r="DRQ29" s="170" t="e">
        <f>DRN29*DRP29</f>
        <v>#REF!</v>
      </c>
      <c r="DRR29" s="170" t="s">
        <v>151</v>
      </c>
      <c r="DRS29" s="170" t="s">
        <v>152</v>
      </c>
      <c r="DRT29" s="170" t="s">
        <v>153</v>
      </c>
      <c r="DRU29" s="170" t="s">
        <v>150</v>
      </c>
      <c r="DRV29" s="170">
        <v>2</v>
      </c>
      <c r="DRW29" s="170">
        <v>69.72</v>
      </c>
      <c r="DRX29" s="170" t="e">
        <f>ROUNDDOWN(DRW29*(#REF!+1),2)</f>
        <v>#REF!</v>
      </c>
      <c r="DRY29" s="170" t="e">
        <f>DRV29*DRX29</f>
        <v>#REF!</v>
      </c>
      <c r="DRZ29" s="170" t="s">
        <v>151</v>
      </c>
      <c r="DSA29" s="170" t="s">
        <v>152</v>
      </c>
      <c r="DSB29" s="170" t="s">
        <v>153</v>
      </c>
      <c r="DSC29" s="170" t="s">
        <v>150</v>
      </c>
      <c r="DSD29" s="170">
        <v>2</v>
      </c>
      <c r="DSE29" s="170">
        <v>69.72</v>
      </c>
      <c r="DSF29" s="170" t="e">
        <f>ROUNDDOWN(DSE29*(#REF!+1),2)</f>
        <v>#REF!</v>
      </c>
      <c r="DSG29" s="170" t="e">
        <f>DSD29*DSF29</f>
        <v>#REF!</v>
      </c>
      <c r="DSH29" s="170" t="s">
        <v>151</v>
      </c>
      <c r="DSI29" s="170" t="s">
        <v>152</v>
      </c>
      <c r="DSJ29" s="170" t="s">
        <v>153</v>
      </c>
      <c r="DSK29" s="170" t="s">
        <v>150</v>
      </c>
      <c r="DSL29" s="170">
        <v>2</v>
      </c>
      <c r="DSM29" s="170">
        <v>69.72</v>
      </c>
      <c r="DSN29" s="170" t="e">
        <f>ROUNDDOWN(DSM29*(#REF!+1),2)</f>
        <v>#REF!</v>
      </c>
      <c r="DSO29" s="170" t="e">
        <f>DSL29*DSN29</f>
        <v>#REF!</v>
      </c>
      <c r="DSP29" s="170" t="s">
        <v>151</v>
      </c>
      <c r="DSQ29" s="170" t="s">
        <v>152</v>
      </c>
      <c r="DSR29" s="170" t="s">
        <v>153</v>
      </c>
      <c r="DSS29" s="170" t="s">
        <v>150</v>
      </c>
      <c r="DST29" s="170">
        <v>2</v>
      </c>
      <c r="DSU29" s="170">
        <v>69.72</v>
      </c>
      <c r="DSV29" s="170" t="e">
        <f>ROUNDDOWN(DSU29*(#REF!+1),2)</f>
        <v>#REF!</v>
      </c>
      <c r="DSW29" s="170" t="e">
        <f>DST29*DSV29</f>
        <v>#REF!</v>
      </c>
      <c r="DSX29" s="170" t="s">
        <v>151</v>
      </c>
      <c r="DSY29" s="170" t="s">
        <v>152</v>
      </c>
      <c r="DSZ29" s="170" t="s">
        <v>153</v>
      </c>
      <c r="DTA29" s="170" t="s">
        <v>150</v>
      </c>
      <c r="DTB29" s="170">
        <v>2</v>
      </c>
      <c r="DTC29" s="170">
        <v>69.72</v>
      </c>
      <c r="DTD29" s="170" t="e">
        <f>ROUNDDOWN(DTC29*(#REF!+1),2)</f>
        <v>#REF!</v>
      </c>
      <c r="DTE29" s="170" t="e">
        <f>DTB29*DTD29</f>
        <v>#REF!</v>
      </c>
      <c r="DTF29" s="170" t="s">
        <v>151</v>
      </c>
      <c r="DTG29" s="170" t="s">
        <v>152</v>
      </c>
      <c r="DTH29" s="170" t="s">
        <v>153</v>
      </c>
      <c r="DTI29" s="170" t="s">
        <v>150</v>
      </c>
      <c r="DTJ29" s="170">
        <v>2</v>
      </c>
      <c r="DTK29" s="170">
        <v>69.72</v>
      </c>
      <c r="DTL29" s="170" t="e">
        <f>ROUNDDOWN(DTK29*(#REF!+1),2)</f>
        <v>#REF!</v>
      </c>
      <c r="DTM29" s="170" t="e">
        <f>DTJ29*DTL29</f>
        <v>#REF!</v>
      </c>
      <c r="DTN29" s="170" t="s">
        <v>151</v>
      </c>
      <c r="DTO29" s="170" t="s">
        <v>152</v>
      </c>
      <c r="DTP29" s="170" t="s">
        <v>153</v>
      </c>
      <c r="DTQ29" s="170" t="s">
        <v>150</v>
      </c>
      <c r="DTR29" s="170">
        <v>2</v>
      </c>
      <c r="DTS29" s="170">
        <v>69.72</v>
      </c>
      <c r="DTT29" s="170" t="e">
        <f>ROUNDDOWN(DTS29*(#REF!+1),2)</f>
        <v>#REF!</v>
      </c>
      <c r="DTU29" s="170" t="e">
        <f>DTR29*DTT29</f>
        <v>#REF!</v>
      </c>
      <c r="DTV29" s="170" t="s">
        <v>151</v>
      </c>
      <c r="DTW29" s="170" t="s">
        <v>152</v>
      </c>
      <c r="DTX29" s="170" t="s">
        <v>153</v>
      </c>
      <c r="DTY29" s="170" t="s">
        <v>150</v>
      </c>
      <c r="DTZ29" s="170">
        <v>2</v>
      </c>
      <c r="DUA29" s="170">
        <v>69.72</v>
      </c>
      <c r="DUB29" s="170" t="e">
        <f>ROUNDDOWN(DUA29*(#REF!+1),2)</f>
        <v>#REF!</v>
      </c>
      <c r="DUC29" s="170" t="e">
        <f>DTZ29*DUB29</f>
        <v>#REF!</v>
      </c>
      <c r="DUD29" s="170" t="s">
        <v>151</v>
      </c>
      <c r="DUE29" s="170" t="s">
        <v>152</v>
      </c>
      <c r="DUF29" s="170" t="s">
        <v>153</v>
      </c>
      <c r="DUG29" s="170" t="s">
        <v>150</v>
      </c>
      <c r="DUH29" s="170">
        <v>2</v>
      </c>
      <c r="DUI29" s="170">
        <v>69.72</v>
      </c>
      <c r="DUJ29" s="170" t="e">
        <f>ROUNDDOWN(DUI29*(#REF!+1),2)</f>
        <v>#REF!</v>
      </c>
      <c r="DUK29" s="170" t="e">
        <f>DUH29*DUJ29</f>
        <v>#REF!</v>
      </c>
      <c r="DUL29" s="170" t="s">
        <v>151</v>
      </c>
      <c r="DUM29" s="170" t="s">
        <v>152</v>
      </c>
      <c r="DUN29" s="170" t="s">
        <v>153</v>
      </c>
      <c r="DUO29" s="170" t="s">
        <v>150</v>
      </c>
      <c r="DUP29" s="170">
        <v>2</v>
      </c>
      <c r="DUQ29" s="170">
        <v>69.72</v>
      </c>
      <c r="DUR29" s="170" t="e">
        <f>ROUNDDOWN(DUQ29*(#REF!+1),2)</f>
        <v>#REF!</v>
      </c>
      <c r="DUS29" s="170" t="e">
        <f>DUP29*DUR29</f>
        <v>#REF!</v>
      </c>
      <c r="DUT29" s="170" t="s">
        <v>151</v>
      </c>
      <c r="DUU29" s="170" t="s">
        <v>152</v>
      </c>
      <c r="DUV29" s="170" t="s">
        <v>153</v>
      </c>
      <c r="DUW29" s="170" t="s">
        <v>150</v>
      </c>
      <c r="DUX29" s="170">
        <v>2</v>
      </c>
      <c r="DUY29" s="170">
        <v>69.72</v>
      </c>
      <c r="DUZ29" s="170" t="e">
        <f>ROUNDDOWN(DUY29*(#REF!+1),2)</f>
        <v>#REF!</v>
      </c>
      <c r="DVA29" s="170" t="e">
        <f>DUX29*DUZ29</f>
        <v>#REF!</v>
      </c>
      <c r="DVB29" s="170" t="s">
        <v>151</v>
      </c>
      <c r="DVC29" s="170" t="s">
        <v>152</v>
      </c>
      <c r="DVD29" s="170" t="s">
        <v>153</v>
      </c>
      <c r="DVE29" s="170" t="s">
        <v>150</v>
      </c>
      <c r="DVF29" s="170">
        <v>2</v>
      </c>
      <c r="DVG29" s="170">
        <v>69.72</v>
      </c>
      <c r="DVH29" s="170" t="e">
        <f>ROUNDDOWN(DVG29*(#REF!+1),2)</f>
        <v>#REF!</v>
      </c>
      <c r="DVI29" s="170" t="e">
        <f>DVF29*DVH29</f>
        <v>#REF!</v>
      </c>
      <c r="DVJ29" s="170" t="s">
        <v>151</v>
      </c>
      <c r="DVK29" s="170" t="s">
        <v>152</v>
      </c>
      <c r="DVL29" s="170" t="s">
        <v>153</v>
      </c>
      <c r="DVM29" s="170" t="s">
        <v>150</v>
      </c>
      <c r="DVN29" s="170">
        <v>2</v>
      </c>
      <c r="DVO29" s="170">
        <v>69.72</v>
      </c>
      <c r="DVP29" s="170" t="e">
        <f>ROUNDDOWN(DVO29*(#REF!+1),2)</f>
        <v>#REF!</v>
      </c>
      <c r="DVQ29" s="170" t="e">
        <f>DVN29*DVP29</f>
        <v>#REF!</v>
      </c>
      <c r="DVR29" s="170" t="s">
        <v>151</v>
      </c>
      <c r="DVS29" s="170" t="s">
        <v>152</v>
      </c>
      <c r="DVT29" s="170" t="s">
        <v>153</v>
      </c>
      <c r="DVU29" s="170" t="s">
        <v>150</v>
      </c>
      <c r="DVV29" s="170">
        <v>2</v>
      </c>
      <c r="DVW29" s="170">
        <v>69.72</v>
      </c>
      <c r="DVX29" s="170" t="e">
        <f>ROUNDDOWN(DVW29*(#REF!+1),2)</f>
        <v>#REF!</v>
      </c>
      <c r="DVY29" s="170" t="e">
        <f>DVV29*DVX29</f>
        <v>#REF!</v>
      </c>
      <c r="DVZ29" s="170" t="s">
        <v>151</v>
      </c>
      <c r="DWA29" s="170" t="s">
        <v>152</v>
      </c>
      <c r="DWB29" s="170" t="s">
        <v>153</v>
      </c>
      <c r="DWC29" s="170" t="s">
        <v>150</v>
      </c>
      <c r="DWD29" s="170">
        <v>2</v>
      </c>
      <c r="DWE29" s="170">
        <v>69.72</v>
      </c>
      <c r="DWF29" s="170" t="e">
        <f>ROUNDDOWN(DWE29*(#REF!+1),2)</f>
        <v>#REF!</v>
      </c>
      <c r="DWG29" s="170" t="e">
        <f>DWD29*DWF29</f>
        <v>#REF!</v>
      </c>
      <c r="DWH29" s="170" t="s">
        <v>151</v>
      </c>
      <c r="DWI29" s="170" t="s">
        <v>152</v>
      </c>
      <c r="DWJ29" s="170" t="s">
        <v>153</v>
      </c>
      <c r="DWK29" s="170" t="s">
        <v>150</v>
      </c>
      <c r="DWL29" s="170">
        <v>2</v>
      </c>
      <c r="DWM29" s="170">
        <v>69.72</v>
      </c>
      <c r="DWN29" s="170" t="e">
        <f>ROUNDDOWN(DWM29*(#REF!+1),2)</f>
        <v>#REF!</v>
      </c>
      <c r="DWO29" s="170" t="e">
        <f>DWL29*DWN29</f>
        <v>#REF!</v>
      </c>
      <c r="DWP29" s="170" t="s">
        <v>151</v>
      </c>
      <c r="DWQ29" s="170" t="s">
        <v>152</v>
      </c>
      <c r="DWR29" s="170" t="s">
        <v>153</v>
      </c>
      <c r="DWS29" s="170" t="s">
        <v>150</v>
      </c>
      <c r="DWT29" s="170">
        <v>2</v>
      </c>
      <c r="DWU29" s="170">
        <v>69.72</v>
      </c>
      <c r="DWV29" s="170" t="e">
        <f>ROUNDDOWN(DWU29*(#REF!+1),2)</f>
        <v>#REF!</v>
      </c>
      <c r="DWW29" s="170" t="e">
        <f>DWT29*DWV29</f>
        <v>#REF!</v>
      </c>
      <c r="DWX29" s="170" t="s">
        <v>151</v>
      </c>
      <c r="DWY29" s="170" t="s">
        <v>152</v>
      </c>
      <c r="DWZ29" s="170" t="s">
        <v>153</v>
      </c>
      <c r="DXA29" s="170" t="s">
        <v>150</v>
      </c>
      <c r="DXB29" s="170">
        <v>2</v>
      </c>
      <c r="DXC29" s="170">
        <v>69.72</v>
      </c>
      <c r="DXD29" s="170" t="e">
        <f>ROUNDDOWN(DXC29*(#REF!+1),2)</f>
        <v>#REF!</v>
      </c>
      <c r="DXE29" s="170" t="e">
        <f>DXB29*DXD29</f>
        <v>#REF!</v>
      </c>
      <c r="DXF29" s="170" t="s">
        <v>151</v>
      </c>
      <c r="DXG29" s="170" t="s">
        <v>152</v>
      </c>
      <c r="DXH29" s="170" t="s">
        <v>153</v>
      </c>
      <c r="DXI29" s="170" t="s">
        <v>150</v>
      </c>
      <c r="DXJ29" s="170">
        <v>2</v>
      </c>
      <c r="DXK29" s="170">
        <v>69.72</v>
      </c>
      <c r="DXL29" s="170" t="e">
        <f>ROUNDDOWN(DXK29*(#REF!+1),2)</f>
        <v>#REF!</v>
      </c>
      <c r="DXM29" s="170" t="e">
        <f>DXJ29*DXL29</f>
        <v>#REF!</v>
      </c>
      <c r="DXN29" s="170" t="s">
        <v>151</v>
      </c>
      <c r="DXO29" s="170" t="s">
        <v>152</v>
      </c>
      <c r="DXP29" s="170" t="s">
        <v>153</v>
      </c>
      <c r="DXQ29" s="170" t="s">
        <v>150</v>
      </c>
      <c r="DXR29" s="170">
        <v>2</v>
      </c>
      <c r="DXS29" s="170">
        <v>69.72</v>
      </c>
      <c r="DXT29" s="170" t="e">
        <f>ROUNDDOWN(DXS29*(#REF!+1),2)</f>
        <v>#REF!</v>
      </c>
      <c r="DXU29" s="170" t="e">
        <f>DXR29*DXT29</f>
        <v>#REF!</v>
      </c>
      <c r="DXV29" s="170" t="s">
        <v>151</v>
      </c>
      <c r="DXW29" s="170" t="s">
        <v>152</v>
      </c>
      <c r="DXX29" s="170" t="s">
        <v>153</v>
      </c>
      <c r="DXY29" s="170" t="s">
        <v>150</v>
      </c>
      <c r="DXZ29" s="170">
        <v>2</v>
      </c>
      <c r="DYA29" s="170">
        <v>69.72</v>
      </c>
      <c r="DYB29" s="170" t="e">
        <f>ROUNDDOWN(DYA29*(#REF!+1),2)</f>
        <v>#REF!</v>
      </c>
      <c r="DYC29" s="170" t="e">
        <f>DXZ29*DYB29</f>
        <v>#REF!</v>
      </c>
      <c r="DYD29" s="170" t="s">
        <v>151</v>
      </c>
      <c r="DYE29" s="170" t="s">
        <v>152</v>
      </c>
      <c r="DYF29" s="170" t="s">
        <v>153</v>
      </c>
      <c r="DYG29" s="170" t="s">
        <v>150</v>
      </c>
      <c r="DYH29" s="170">
        <v>2</v>
      </c>
      <c r="DYI29" s="170">
        <v>69.72</v>
      </c>
      <c r="DYJ29" s="170" t="e">
        <f>ROUNDDOWN(DYI29*(#REF!+1),2)</f>
        <v>#REF!</v>
      </c>
      <c r="DYK29" s="170" t="e">
        <f>DYH29*DYJ29</f>
        <v>#REF!</v>
      </c>
      <c r="DYL29" s="170" t="s">
        <v>151</v>
      </c>
      <c r="DYM29" s="170" t="s">
        <v>152</v>
      </c>
      <c r="DYN29" s="170" t="s">
        <v>153</v>
      </c>
      <c r="DYO29" s="170" t="s">
        <v>150</v>
      </c>
      <c r="DYP29" s="170">
        <v>2</v>
      </c>
      <c r="DYQ29" s="170">
        <v>69.72</v>
      </c>
      <c r="DYR29" s="170" t="e">
        <f>ROUNDDOWN(DYQ29*(#REF!+1),2)</f>
        <v>#REF!</v>
      </c>
      <c r="DYS29" s="170" t="e">
        <f>DYP29*DYR29</f>
        <v>#REF!</v>
      </c>
      <c r="DYT29" s="170" t="s">
        <v>151</v>
      </c>
      <c r="DYU29" s="170" t="s">
        <v>152</v>
      </c>
      <c r="DYV29" s="170" t="s">
        <v>153</v>
      </c>
      <c r="DYW29" s="170" t="s">
        <v>150</v>
      </c>
      <c r="DYX29" s="170">
        <v>2</v>
      </c>
      <c r="DYY29" s="170">
        <v>69.72</v>
      </c>
      <c r="DYZ29" s="170" t="e">
        <f>ROUNDDOWN(DYY29*(#REF!+1),2)</f>
        <v>#REF!</v>
      </c>
      <c r="DZA29" s="170" t="e">
        <f>DYX29*DYZ29</f>
        <v>#REF!</v>
      </c>
      <c r="DZB29" s="170" t="s">
        <v>151</v>
      </c>
      <c r="DZC29" s="170" t="s">
        <v>152</v>
      </c>
      <c r="DZD29" s="170" t="s">
        <v>153</v>
      </c>
      <c r="DZE29" s="170" t="s">
        <v>150</v>
      </c>
      <c r="DZF29" s="170">
        <v>2</v>
      </c>
      <c r="DZG29" s="170">
        <v>69.72</v>
      </c>
      <c r="DZH29" s="170" t="e">
        <f>ROUNDDOWN(DZG29*(#REF!+1),2)</f>
        <v>#REF!</v>
      </c>
      <c r="DZI29" s="170" t="e">
        <f>DZF29*DZH29</f>
        <v>#REF!</v>
      </c>
      <c r="DZJ29" s="170" t="s">
        <v>151</v>
      </c>
      <c r="DZK29" s="170" t="s">
        <v>152</v>
      </c>
      <c r="DZL29" s="170" t="s">
        <v>153</v>
      </c>
      <c r="DZM29" s="170" t="s">
        <v>150</v>
      </c>
      <c r="DZN29" s="170">
        <v>2</v>
      </c>
      <c r="DZO29" s="170">
        <v>69.72</v>
      </c>
      <c r="DZP29" s="170" t="e">
        <f>ROUNDDOWN(DZO29*(#REF!+1),2)</f>
        <v>#REF!</v>
      </c>
      <c r="DZQ29" s="170" t="e">
        <f>DZN29*DZP29</f>
        <v>#REF!</v>
      </c>
      <c r="DZR29" s="170" t="s">
        <v>151</v>
      </c>
      <c r="DZS29" s="170" t="s">
        <v>152</v>
      </c>
      <c r="DZT29" s="170" t="s">
        <v>153</v>
      </c>
      <c r="DZU29" s="170" t="s">
        <v>150</v>
      </c>
      <c r="DZV29" s="170">
        <v>2</v>
      </c>
      <c r="DZW29" s="170">
        <v>69.72</v>
      </c>
      <c r="DZX29" s="170" t="e">
        <f>ROUNDDOWN(DZW29*(#REF!+1),2)</f>
        <v>#REF!</v>
      </c>
      <c r="DZY29" s="170" t="e">
        <f>DZV29*DZX29</f>
        <v>#REF!</v>
      </c>
      <c r="DZZ29" s="170" t="s">
        <v>151</v>
      </c>
      <c r="EAA29" s="170" t="s">
        <v>152</v>
      </c>
      <c r="EAB29" s="170" t="s">
        <v>153</v>
      </c>
      <c r="EAC29" s="170" t="s">
        <v>150</v>
      </c>
      <c r="EAD29" s="170">
        <v>2</v>
      </c>
      <c r="EAE29" s="170">
        <v>69.72</v>
      </c>
      <c r="EAF29" s="170" t="e">
        <f>ROUNDDOWN(EAE29*(#REF!+1),2)</f>
        <v>#REF!</v>
      </c>
      <c r="EAG29" s="170" t="e">
        <f>EAD29*EAF29</f>
        <v>#REF!</v>
      </c>
      <c r="EAH29" s="170" t="s">
        <v>151</v>
      </c>
      <c r="EAI29" s="170" t="s">
        <v>152</v>
      </c>
      <c r="EAJ29" s="170" t="s">
        <v>153</v>
      </c>
      <c r="EAK29" s="170" t="s">
        <v>150</v>
      </c>
      <c r="EAL29" s="170">
        <v>2</v>
      </c>
      <c r="EAM29" s="170">
        <v>69.72</v>
      </c>
      <c r="EAN29" s="170" t="e">
        <f>ROUNDDOWN(EAM29*(#REF!+1),2)</f>
        <v>#REF!</v>
      </c>
      <c r="EAO29" s="170" t="e">
        <f>EAL29*EAN29</f>
        <v>#REF!</v>
      </c>
      <c r="EAP29" s="170" t="s">
        <v>151</v>
      </c>
      <c r="EAQ29" s="170" t="s">
        <v>152</v>
      </c>
      <c r="EAR29" s="170" t="s">
        <v>153</v>
      </c>
      <c r="EAS29" s="170" t="s">
        <v>150</v>
      </c>
      <c r="EAT29" s="170">
        <v>2</v>
      </c>
      <c r="EAU29" s="170">
        <v>69.72</v>
      </c>
      <c r="EAV29" s="170" t="e">
        <f>ROUNDDOWN(EAU29*(#REF!+1),2)</f>
        <v>#REF!</v>
      </c>
      <c r="EAW29" s="170" t="e">
        <f>EAT29*EAV29</f>
        <v>#REF!</v>
      </c>
      <c r="EAX29" s="170" t="s">
        <v>151</v>
      </c>
      <c r="EAY29" s="170" t="s">
        <v>152</v>
      </c>
      <c r="EAZ29" s="170" t="s">
        <v>153</v>
      </c>
      <c r="EBA29" s="170" t="s">
        <v>150</v>
      </c>
      <c r="EBB29" s="170">
        <v>2</v>
      </c>
      <c r="EBC29" s="170">
        <v>69.72</v>
      </c>
      <c r="EBD29" s="170" t="e">
        <f>ROUNDDOWN(EBC29*(#REF!+1),2)</f>
        <v>#REF!</v>
      </c>
      <c r="EBE29" s="170" t="e">
        <f>EBB29*EBD29</f>
        <v>#REF!</v>
      </c>
      <c r="EBF29" s="170" t="s">
        <v>151</v>
      </c>
      <c r="EBG29" s="170" t="s">
        <v>152</v>
      </c>
      <c r="EBH29" s="170" t="s">
        <v>153</v>
      </c>
      <c r="EBI29" s="170" t="s">
        <v>150</v>
      </c>
      <c r="EBJ29" s="170">
        <v>2</v>
      </c>
      <c r="EBK29" s="170">
        <v>69.72</v>
      </c>
      <c r="EBL29" s="170" t="e">
        <f>ROUNDDOWN(EBK29*(#REF!+1),2)</f>
        <v>#REF!</v>
      </c>
      <c r="EBM29" s="170" t="e">
        <f>EBJ29*EBL29</f>
        <v>#REF!</v>
      </c>
      <c r="EBN29" s="170" t="s">
        <v>151</v>
      </c>
      <c r="EBO29" s="170" t="s">
        <v>152</v>
      </c>
      <c r="EBP29" s="170" t="s">
        <v>153</v>
      </c>
      <c r="EBQ29" s="170" t="s">
        <v>150</v>
      </c>
      <c r="EBR29" s="170">
        <v>2</v>
      </c>
      <c r="EBS29" s="170">
        <v>69.72</v>
      </c>
      <c r="EBT29" s="170" t="e">
        <f>ROUNDDOWN(EBS29*(#REF!+1),2)</f>
        <v>#REF!</v>
      </c>
      <c r="EBU29" s="170" t="e">
        <f>EBR29*EBT29</f>
        <v>#REF!</v>
      </c>
      <c r="EBV29" s="170" t="s">
        <v>151</v>
      </c>
      <c r="EBW29" s="170" t="s">
        <v>152</v>
      </c>
      <c r="EBX29" s="170" t="s">
        <v>153</v>
      </c>
      <c r="EBY29" s="170" t="s">
        <v>150</v>
      </c>
      <c r="EBZ29" s="170">
        <v>2</v>
      </c>
      <c r="ECA29" s="170">
        <v>69.72</v>
      </c>
      <c r="ECB29" s="170" t="e">
        <f>ROUNDDOWN(ECA29*(#REF!+1),2)</f>
        <v>#REF!</v>
      </c>
      <c r="ECC29" s="170" t="e">
        <f>EBZ29*ECB29</f>
        <v>#REF!</v>
      </c>
      <c r="ECD29" s="170" t="s">
        <v>151</v>
      </c>
      <c r="ECE29" s="170" t="s">
        <v>152</v>
      </c>
      <c r="ECF29" s="170" t="s">
        <v>153</v>
      </c>
      <c r="ECG29" s="170" t="s">
        <v>150</v>
      </c>
      <c r="ECH29" s="170">
        <v>2</v>
      </c>
      <c r="ECI29" s="170">
        <v>69.72</v>
      </c>
      <c r="ECJ29" s="170" t="e">
        <f>ROUNDDOWN(ECI29*(#REF!+1),2)</f>
        <v>#REF!</v>
      </c>
      <c r="ECK29" s="170" t="e">
        <f>ECH29*ECJ29</f>
        <v>#REF!</v>
      </c>
      <c r="ECL29" s="170" t="s">
        <v>151</v>
      </c>
      <c r="ECM29" s="170" t="s">
        <v>152</v>
      </c>
      <c r="ECN29" s="170" t="s">
        <v>153</v>
      </c>
      <c r="ECO29" s="170" t="s">
        <v>150</v>
      </c>
      <c r="ECP29" s="170">
        <v>2</v>
      </c>
      <c r="ECQ29" s="170">
        <v>69.72</v>
      </c>
      <c r="ECR29" s="170" t="e">
        <f>ROUNDDOWN(ECQ29*(#REF!+1),2)</f>
        <v>#REF!</v>
      </c>
      <c r="ECS29" s="170" t="e">
        <f>ECP29*ECR29</f>
        <v>#REF!</v>
      </c>
      <c r="ECT29" s="170" t="s">
        <v>151</v>
      </c>
      <c r="ECU29" s="170" t="s">
        <v>152</v>
      </c>
      <c r="ECV29" s="170" t="s">
        <v>153</v>
      </c>
      <c r="ECW29" s="170" t="s">
        <v>150</v>
      </c>
      <c r="ECX29" s="170">
        <v>2</v>
      </c>
      <c r="ECY29" s="170">
        <v>69.72</v>
      </c>
      <c r="ECZ29" s="170" t="e">
        <f>ROUNDDOWN(ECY29*(#REF!+1),2)</f>
        <v>#REF!</v>
      </c>
      <c r="EDA29" s="170" t="e">
        <f>ECX29*ECZ29</f>
        <v>#REF!</v>
      </c>
      <c r="EDB29" s="170" t="s">
        <v>151</v>
      </c>
      <c r="EDC29" s="170" t="s">
        <v>152</v>
      </c>
      <c r="EDD29" s="170" t="s">
        <v>153</v>
      </c>
      <c r="EDE29" s="170" t="s">
        <v>150</v>
      </c>
      <c r="EDF29" s="170">
        <v>2</v>
      </c>
      <c r="EDG29" s="170">
        <v>69.72</v>
      </c>
      <c r="EDH29" s="170" t="e">
        <f>ROUNDDOWN(EDG29*(#REF!+1),2)</f>
        <v>#REF!</v>
      </c>
      <c r="EDI29" s="170" t="e">
        <f>EDF29*EDH29</f>
        <v>#REF!</v>
      </c>
      <c r="EDJ29" s="170" t="s">
        <v>151</v>
      </c>
      <c r="EDK29" s="170" t="s">
        <v>152</v>
      </c>
      <c r="EDL29" s="170" t="s">
        <v>153</v>
      </c>
      <c r="EDM29" s="170" t="s">
        <v>150</v>
      </c>
      <c r="EDN29" s="170">
        <v>2</v>
      </c>
      <c r="EDO29" s="170">
        <v>69.72</v>
      </c>
      <c r="EDP29" s="170" t="e">
        <f>ROUNDDOWN(EDO29*(#REF!+1),2)</f>
        <v>#REF!</v>
      </c>
      <c r="EDQ29" s="170" t="e">
        <f>EDN29*EDP29</f>
        <v>#REF!</v>
      </c>
      <c r="EDR29" s="170" t="s">
        <v>151</v>
      </c>
      <c r="EDS29" s="170" t="s">
        <v>152</v>
      </c>
      <c r="EDT29" s="170" t="s">
        <v>153</v>
      </c>
      <c r="EDU29" s="170" t="s">
        <v>150</v>
      </c>
      <c r="EDV29" s="170">
        <v>2</v>
      </c>
      <c r="EDW29" s="170">
        <v>69.72</v>
      </c>
      <c r="EDX29" s="170" t="e">
        <f>ROUNDDOWN(EDW29*(#REF!+1),2)</f>
        <v>#REF!</v>
      </c>
      <c r="EDY29" s="170" t="e">
        <f>EDV29*EDX29</f>
        <v>#REF!</v>
      </c>
      <c r="EDZ29" s="170" t="s">
        <v>151</v>
      </c>
      <c r="EEA29" s="170" t="s">
        <v>152</v>
      </c>
      <c r="EEB29" s="170" t="s">
        <v>153</v>
      </c>
      <c r="EEC29" s="170" t="s">
        <v>150</v>
      </c>
      <c r="EED29" s="170">
        <v>2</v>
      </c>
      <c r="EEE29" s="170">
        <v>69.72</v>
      </c>
      <c r="EEF29" s="170" t="e">
        <f>ROUNDDOWN(EEE29*(#REF!+1),2)</f>
        <v>#REF!</v>
      </c>
      <c r="EEG29" s="170" t="e">
        <f>EED29*EEF29</f>
        <v>#REF!</v>
      </c>
      <c r="EEH29" s="170" t="s">
        <v>151</v>
      </c>
      <c r="EEI29" s="170" t="s">
        <v>152</v>
      </c>
      <c r="EEJ29" s="170" t="s">
        <v>153</v>
      </c>
      <c r="EEK29" s="170" t="s">
        <v>150</v>
      </c>
      <c r="EEL29" s="170">
        <v>2</v>
      </c>
      <c r="EEM29" s="170">
        <v>69.72</v>
      </c>
      <c r="EEN29" s="170" t="e">
        <f>ROUNDDOWN(EEM29*(#REF!+1),2)</f>
        <v>#REF!</v>
      </c>
      <c r="EEO29" s="170" t="e">
        <f>EEL29*EEN29</f>
        <v>#REF!</v>
      </c>
      <c r="EEP29" s="170" t="s">
        <v>151</v>
      </c>
      <c r="EEQ29" s="170" t="s">
        <v>152</v>
      </c>
      <c r="EER29" s="170" t="s">
        <v>153</v>
      </c>
      <c r="EES29" s="170" t="s">
        <v>150</v>
      </c>
      <c r="EET29" s="170">
        <v>2</v>
      </c>
      <c r="EEU29" s="170">
        <v>69.72</v>
      </c>
      <c r="EEV29" s="170" t="e">
        <f>ROUNDDOWN(EEU29*(#REF!+1),2)</f>
        <v>#REF!</v>
      </c>
      <c r="EEW29" s="170" t="e">
        <f>EET29*EEV29</f>
        <v>#REF!</v>
      </c>
      <c r="EEX29" s="170" t="s">
        <v>151</v>
      </c>
      <c r="EEY29" s="170" t="s">
        <v>152</v>
      </c>
      <c r="EEZ29" s="170" t="s">
        <v>153</v>
      </c>
      <c r="EFA29" s="170" t="s">
        <v>150</v>
      </c>
      <c r="EFB29" s="170">
        <v>2</v>
      </c>
      <c r="EFC29" s="170">
        <v>69.72</v>
      </c>
      <c r="EFD29" s="170" t="e">
        <f>ROUNDDOWN(EFC29*(#REF!+1),2)</f>
        <v>#REF!</v>
      </c>
      <c r="EFE29" s="170" t="e">
        <f>EFB29*EFD29</f>
        <v>#REF!</v>
      </c>
      <c r="EFF29" s="170" t="s">
        <v>151</v>
      </c>
      <c r="EFG29" s="170" t="s">
        <v>152</v>
      </c>
      <c r="EFH29" s="170" t="s">
        <v>153</v>
      </c>
      <c r="EFI29" s="170" t="s">
        <v>150</v>
      </c>
      <c r="EFJ29" s="170">
        <v>2</v>
      </c>
      <c r="EFK29" s="170">
        <v>69.72</v>
      </c>
      <c r="EFL29" s="170" t="e">
        <f>ROUNDDOWN(EFK29*(#REF!+1),2)</f>
        <v>#REF!</v>
      </c>
      <c r="EFM29" s="170" t="e">
        <f>EFJ29*EFL29</f>
        <v>#REF!</v>
      </c>
      <c r="EFN29" s="170" t="s">
        <v>151</v>
      </c>
      <c r="EFO29" s="170" t="s">
        <v>152</v>
      </c>
      <c r="EFP29" s="170" t="s">
        <v>153</v>
      </c>
      <c r="EFQ29" s="170" t="s">
        <v>150</v>
      </c>
      <c r="EFR29" s="170">
        <v>2</v>
      </c>
      <c r="EFS29" s="170">
        <v>69.72</v>
      </c>
      <c r="EFT29" s="170" t="e">
        <f>ROUNDDOWN(EFS29*(#REF!+1),2)</f>
        <v>#REF!</v>
      </c>
      <c r="EFU29" s="170" t="e">
        <f>EFR29*EFT29</f>
        <v>#REF!</v>
      </c>
      <c r="EFV29" s="170" t="s">
        <v>151</v>
      </c>
      <c r="EFW29" s="170" t="s">
        <v>152</v>
      </c>
      <c r="EFX29" s="170" t="s">
        <v>153</v>
      </c>
      <c r="EFY29" s="170" t="s">
        <v>150</v>
      </c>
      <c r="EFZ29" s="170">
        <v>2</v>
      </c>
      <c r="EGA29" s="170">
        <v>69.72</v>
      </c>
      <c r="EGB29" s="170" t="e">
        <f>ROUNDDOWN(EGA29*(#REF!+1),2)</f>
        <v>#REF!</v>
      </c>
      <c r="EGC29" s="170" t="e">
        <f>EFZ29*EGB29</f>
        <v>#REF!</v>
      </c>
      <c r="EGD29" s="170" t="s">
        <v>151</v>
      </c>
      <c r="EGE29" s="170" t="s">
        <v>152</v>
      </c>
      <c r="EGF29" s="170" t="s">
        <v>153</v>
      </c>
      <c r="EGG29" s="170" t="s">
        <v>150</v>
      </c>
      <c r="EGH29" s="170">
        <v>2</v>
      </c>
      <c r="EGI29" s="170">
        <v>69.72</v>
      </c>
      <c r="EGJ29" s="170" t="e">
        <f>ROUNDDOWN(EGI29*(#REF!+1),2)</f>
        <v>#REF!</v>
      </c>
      <c r="EGK29" s="170" t="e">
        <f>EGH29*EGJ29</f>
        <v>#REF!</v>
      </c>
      <c r="EGL29" s="170" t="s">
        <v>151</v>
      </c>
      <c r="EGM29" s="170" t="s">
        <v>152</v>
      </c>
      <c r="EGN29" s="170" t="s">
        <v>153</v>
      </c>
      <c r="EGO29" s="170" t="s">
        <v>150</v>
      </c>
      <c r="EGP29" s="170">
        <v>2</v>
      </c>
      <c r="EGQ29" s="170">
        <v>69.72</v>
      </c>
      <c r="EGR29" s="170" t="e">
        <f>ROUNDDOWN(EGQ29*(#REF!+1),2)</f>
        <v>#REF!</v>
      </c>
      <c r="EGS29" s="170" t="e">
        <f>EGP29*EGR29</f>
        <v>#REF!</v>
      </c>
      <c r="EGT29" s="170" t="s">
        <v>151</v>
      </c>
      <c r="EGU29" s="170" t="s">
        <v>152</v>
      </c>
      <c r="EGV29" s="170" t="s">
        <v>153</v>
      </c>
      <c r="EGW29" s="170" t="s">
        <v>150</v>
      </c>
      <c r="EGX29" s="170">
        <v>2</v>
      </c>
      <c r="EGY29" s="170">
        <v>69.72</v>
      </c>
      <c r="EGZ29" s="170" t="e">
        <f>ROUNDDOWN(EGY29*(#REF!+1),2)</f>
        <v>#REF!</v>
      </c>
      <c r="EHA29" s="170" t="e">
        <f>EGX29*EGZ29</f>
        <v>#REF!</v>
      </c>
      <c r="EHB29" s="170" t="s">
        <v>151</v>
      </c>
      <c r="EHC29" s="170" t="s">
        <v>152</v>
      </c>
      <c r="EHD29" s="170" t="s">
        <v>153</v>
      </c>
      <c r="EHE29" s="170" t="s">
        <v>150</v>
      </c>
      <c r="EHF29" s="170">
        <v>2</v>
      </c>
      <c r="EHG29" s="170">
        <v>69.72</v>
      </c>
      <c r="EHH29" s="170" t="e">
        <f>ROUNDDOWN(EHG29*(#REF!+1),2)</f>
        <v>#REF!</v>
      </c>
      <c r="EHI29" s="170" t="e">
        <f>EHF29*EHH29</f>
        <v>#REF!</v>
      </c>
      <c r="EHJ29" s="170" t="s">
        <v>151</v>
      </c>
      <c r="EHK29" s="170" t="s">
        <v>152</v>
      </c>
      <c r="EHL29" s="170" t="s">
        <v>153</v>
      </c>
      <c r="EHM29" s="170" t="s">
        <v>150</v>
      </c>
      <c r="EHN29" s="170">
        <v>2</v>
      </c>
      <c r="EHO29" s="170">
        <v>69.72</v>
      </c>
      <c r="EHP29" s="170" t="e">
        <f>ROUNDDOWN(EHO29*(#REF!+1),2)</f>
        <v>#REF!</v>
      </c>
      <c r="EHQ29" s="170" t="e">
        <f>EHN29*EHP29</f>
        <v>#REF!</v>
      </c>
      <c r="EHR29" s="170" t="s">
        <v>151</v>
      </c>
      <c r="EHS29" s="170" t="s">
        <v>152</v>
      </c>
      <c r="EHT29" s="170" t="s">
        <v>153</v>
      </c>
      <c r="EHU29" s="170" t="s">
        <v>150</v>
      </c>
      <c r="EHV29" s="170">
        <v>2</v>
      </c>
      <c r="EHW29" s="170">
        <v>69.72</v>
      </c>
      <c r="EHX29" s="170" t="e">
        <f>ROUNDDOWN(EHW29*(#REF!+1),2)</f>
        <v>#REF!</v>
      </c>
      <c r="EHY29" s="170" t="e">
        <f>EHV29*EHX29</f>
        <v>#REF!</v>
      </c>
      <c r="EHZ29" s="170" t="s">
        <v>151</v>
      </c>
      <c r="EIA29" s="170" t="s">
        <v>152</v>
      </c>
      <c r="EIB29" s="170" t="s">
        <v>153</v>
      </c>
      <c r="EIC29" s="170" t="s">
        <v>150</v>
      </c>
      <c r="EID29" s="170">
        <v>2</v>
      </c>
      <c r="EIE29" s="170">
        <v>69.72</v>
      </c>
      <c r="EIF29" s="170" t="e">
        <f>ROUNDDOWN(EIE29*(#REF!+1),2)</f>
        <v>#REF!</v>
      </c>
      <c r="EIG29" s="170" t="e">
        <f>EID29*EIF29</f>
        <v>#REF!</v>
      </c>
      <c r="EIH29" s="170" t="s">
        <v>151</v>
      </c>
      <c r="EII29" s="170" t="s">
        <v>152</v>
      </c>
      <c r="EIJ29" s="170" t="s">
        <v>153</v>
      </c>
      <c r="EIK29" s="170" t="s">
        <v>150</v>
      </c>
      <c r="EIL29" s="170">
        <v>2</v>
      </c>
      <c r="EIM29" s="170">
        <v>69.72</v>
      </c>
      <c r="EIN29" s="170" t="e">
        <f>ROUNDDOWN(EIM29*(#REF!+1),2)</f>
        <v>#REF!</v>
      </c>
      <c r="EIO29" s="170" t="e">
        <f>EIL29*EIN29</f>
        <v>#REF!</v>
      </c>
      <c r="EIP29" s="170" t="s">
        <v>151</v>
      </c>
      <c r="EIQ29" s="170" t="s">
        <v>152</v>
      </c>
      <c r="EIR29" s="170" t="s">
        <v>153</v>
      </c>
      <c r="EIS29" s="170" t="s">
        <v>150</v>
      </c>
      <c r="EIT29" s="170">
        <v>2</v>
      </c>
      <c r="EIU29" s="170">
        <v>69.72</v>
      </c>
      <c r="EIV29" s="170" t="e">
        <f>ROUNDDOWN(EIU29*(#REF!+1),2)</f>
        <v>#REF!</v>
      </c>
      <c r="EIW29" s="170" t="e">
        <f>EIT29*EIV29</f>
        <v>#REF!</v>
      </c>
      <c r="EIX29" s="170" t="s">
        <v>151</v>
      </c>
      <c r="EIY29" s="170" t="s">
        <v>152</v>
      </c>
      <c r="EIZ29" s="170" t="s">
        <v>153</v>
      </c>
      <c r="EJA29" s="170" t="s">
        <v>150</v>
      </c>
      <c r="EJB29" s="170">
        <v>2</v>
      </c>
      <c r="EJC29" s="170">
        <v>69.72</v>
      </c>
      <c r="EJD29" s="170" t="e">
        <f>ROUNDDOWN(EJC29*(#REF!+1),2)</f>
        <v>#REF!</v>
      </c>
      <c r="EJE29" s="170" t="e">
        <f>EJB29*EJD29</f>
        <v>#REF!</v>
      </c>
      <c r="EJF29" s="170" t="s">
        <v>151</v>
      </c>
      <c r="EJG29" s="170" t="s">
        <v>152</v>
      </c>
      <c r="EJH29" s="170" t="s">
        <v>153</v>
      </c>
      <c r="EJI29" s="170" t="s">
        <v>150</v>
      </c>
      <c r="EJJ29" s="170">
        <v>2</v>
      </c>
      <c r="EJK29" s="170">
        <v>69.72</v>
      </c>
      <c r="EJL29" s="170" t="e">
        <f>ROUNDDOWN(EJK29*(#REF!+1),2)</f>
        <v>#REF!</v>
      </c>
      <c r="EJM29" s="170" t="e">
        <f>EJJ29*EJL29</f>
        <v>#REF!</v>
      </c>
      <c r="EJN29" s="170" t="s">
        <v>151</v>
      </c>
      <c r="EJO29" s="170" t="s">
        <v>152</v>
      </c>
      <c r="EJP29" s="170" t="s">
        <v>153</v>
      </c>
      <c r="EJQ29" s="170" t="s">
        <v>150</v>
      </c>
      <c r="EJR29" s="170">
        <v>2</v>
      </c>
      <c r="EJS29" s="170">
        <v>69.72</v>
      </c>
      <c r="EJT29" s="170" t="e">
        <f>ROUNDDOWN(EJS29*(#REF!+1),2)</f>
        <v>#REF!</v>
      </c>
      <c r="EJU29" s="170" t="e">
        <f>EJR29*EJT29</f>
        <v>#REF!</v>
      </c>
      <c r="EJV29" s="170" t="s">
        <v>151</v>
      </c>
      <c r="EJW29" s="170" t="s">
        <v>152</v>
      </c>
      <c r="EJX29" s="170" t="s">
        <v>153</v>
      </c>
      <c r="EJY29" s="170" t="s">
        <v>150</v>
      </c>
      <c r="EJZ29" s="170">
        <v>2</v>
      </c>
      <c r="EKA29" s="170">
        <v>69.72</v>
      </c>
      <c r="EKB29" s="170" t="e">
        <f>ROUNDDOWN(EKA29*(#REF!+1),2)</f>
        <v>#REF!</v>
      </c>
      <c r="EKC29" s="170" t="e">
        <f>EJZ29*EKB29</f>
        <v>#REF!</v>
      </c>
      <c r="EKD29" s="170" t="s">
        <v>151</v>
      </c>
      <c r="EKE29" s="170" t="s">
        <v>152</v>
      </c>
      <c r="EKF29" s="170" t="s">
        <v>153</v>
      </c>
      <c r="EKG29" s="170" t="s">
        <v>150</v>
      </c>
      <c r="EKH29" s="170">
        <v>2</v>
      </c>
      <c r="EKI29" s="170">
        <v>69.72</v>
      </c>
      <c r="EKJ29" s="170" t="e">
        <f>ROUNDDOWN(EKI29*(#REF!+1),2)</f>
        <v>#REF!</v>
      </c>
      <c r="EKK29" s="170" t="e">
        <f>EKH29*EKJ29</f>
        <v>#REF!</v>
      </c>
      <c r="EKL29" s="170" t="s">
        <v>151</v>
      </c>
      <c r="EKM29" s="170" t="s">
        <v>152</v>
      </c>
      <c r="EKN29" s="170" t="s">
        <v>153</v>
      </c>
      <c r="EKO29" s="170" t="s">
        <v>150</v>
      </c>
      <c r="EKP29" s="170">
        <v>2</v>
      </c>
      <c r="EKQ29" s="170">
        <v>69.72</v>
      </c>
      <c r="EKR29" s="170" t="e">
        <f>ROUNDDOWN(EKQ29*(#REF!+1),2)</f>
        <v>#REF!</v>
      </c>
      <c r="EKS29" s="170" t="e">
        <f>EKP29*EKR29</f>
        <v>#REF!</v>
      </c>
      <c r="EKT29" s="170" t="s">
        <v>151</v>
      </c>
      <c r="EKU29" s="170" t="s">
        <v>152</v>
      </c>
      <c r="EKV29" s="170" t="s">
        <v>153</v>
      </c>
      <c r="EKW29" s="170" t="s">
        <v>150</v>
      </c>
      <c r="EKX29" s="170">
        <v>2</v>
      </c>
      <c r="EKY29" s="170">
        <v>69.72</v>
      </c>
      <c r="EKZ29" s="170" t="e">
        <f>ROUNDDOWN(EKY29*(#REF!+1),2)</f>
        <v>#REF!</v>
      </c>
      <c r="ELA29" s="170" t="e">
        <f>EKX29*EKZ29</f>
        <v>#REF!</v>
      </c>
      <c r="ELB29" s="170" t="s">
        <v>151</v>
      </c>
      <c r="ELC29" s="170" t="s">
        <v>152</v>
      </c>
      <c r="ELD29" s="170" t="s">
        <v>153</v>
      </c>
      <c r="ELE29" s="170" t="s">
        <v>150</v>
      </c>
      <c r="ELF29" s="170">
        <v>2</v>
      </c>
      <c r="ELG29" s="170">
        <v>69.72</v>
      </c>
      <c r="ELH29" s="170" t="e">
        <f>ROUNDDOWN(ELG29*(#REF!+1),2)</f>
        <v>#REF!</v>
      </c>
      <c r="ELI29" s="170" t="e">
        <f>ELF29*ELH29</f>
        <v>#REF!</v>
      </c>
      <c r="ELJ29" s="170" t="s">
        <v>151</v>
      </c>
      <c r="ELK29" s="170" t="s">
        <v>152</v>
      </c>
      <c r="ELL29" s="170" t="s">
        <v>153</v>
      </c>
      <c r="ELM29" s="170" t="s">
        <v>150</v>
      </c>
      <c r="ELN29" s="170">
        <v>2</v>
      </c>
      <c r="ELO29" s="170">
        <v>69.72</v>
      </c>
      <c r="ELP29" s="170" t="e">
        <f>ROUNDDOWN(ELO29*(#REF!+1),2)</f>
        <v>#REF!</v>
      </c>
      <c r="ELQ29" s="170" t="e">
        <f>ELN29*ELP29</f>
        <v>#REF!</v>
      </c>
      <c r="ELR29" s="170" t="s">
        <v>151</v>
      </c>
      <c r="ELS29" s="170" t="s">
        <v>152</v>
      </c>
      <c r="ELT29" s="170" t="s">
        <v>153</v>
      </c>
      <c r="ELU29" s="170" t="s">
        <v>150</v>
      </c>
      <c r="ELV29" s="170">
        <v>2</v>
      </c>
      <c r="ELW29" s="170">
        <v>69.72</v>
      </c>
      <c r="ELX29" s="170" t="e">
        <f>ROUNDDOWN(ELW29*(#REF!+1),2)</f>
        <v>#REF!</v>
      </c>
      <c r="ELY29" s="170" t="e">
        <f>ELV29*ELX29</f>
        <v>#REF!</v>
      </c>
      <c r="ELZ29" s="170" t="s">
        <v>151</v>
      </c>
      <c r="EMA29" s="170" t="s">
        <v>152</v>
      </c>
      <c r="EMB29" s="170" t="s">
        <v>153</v>
      </c>
      <c r="EMC29" s="170" t="s">
        <v>150</v>
      </c>
      <c r="EMD29" s="170">
        <v>2</v>
      </c>
      <c r="EME29" s="170">
        <v>69.72</v>
      </c>
      <c r="EMF29" s="170" t="e">
        <f>ROUNDDOWN(EME29*(#REF!+1),2)</f>
        <v>#REF!</v>
      </c>
      <c r="EMG29" s="170" t="e">
        <f>EMD29*EMF29</f>
        <v>#REF!</v>
      </c>
      <c r="EMH29" s="170" t="s">
        <v>151</v>
      </c>
      <c r="EMI29" s="170" t="s">
        <v>152</v>
      </c>
      <c r="EMJ29" s="170" t="s">
        <v>153</v>
      </c>
      <c r="EMK29" s="170" t="s">
        <v>150</v>
      </c>
      <c r="EML29" s="170">
        <v>2</v>
      </c>
      <c r="EMM29" s="170">
        <v>69.72</v>
      </c>
      <c r="EMN29" s="170" t="e">
        <f>ROUNDDOWN(EMM29*(#REF!+1),2)</f>
        <v>#REF!</v>
      </c>
      <c r="EMO29" s="170" t="e">
        <f>EML29*EMN29</f>
        <v>#REF!</v>
      </c>
      <c r="EMP29" s="170" t="s">
        <v>151</v>
      </c>
      <c r="EMQ29" s="170" t="s">
        <v>152</v>
      </c>
      <c r="EMR29" s="170" t="s">
        <v>153</v>
      </c>
      <c r="EMS29" s="170" t="s">
        <v>150</v>
      </c>
      <c r="EMT29" s="170">
        <v>2</v>
      </c>
      <c r="EMU29" s="170">
        <v>69.72</v>
      </c>
      <c r="EMV29" s="170" t="e">
        <f>ROUNDDOWN(EMU29*(#REF!+1),2)</f>
        <v>#REF!</v>
      </c>
      <c r="EMW29" s="170" t="e">
        <f>EMT29*EMV29</f>
        <v>#REF!</v>
      </c>
      <c r="EMX29" s="170" t="s">
        <v>151</v>
      </c>
      <c r="EMY29" s="170" t="s">
        <v>152</v>
      </c>
      <c r="EMZ29" s="170" t="s">
        <v>153</v>
      </c>
      <c r="ENA29" s="170" t="s">
        <v>150</v>
      </c>
      <c r="ENB29" s="170">
        <v>2</v>
      </c>
      <c r="ENC29" s="170">
        <v>69.72</v>
      </c>
      <c r="END29" s="170" t="e">
        <f>ROUNDDOWN(ENC29*(#REF!+1),2)</f>
        <v>#REF!</v>
      </c>
      <c r="ENE29" s="170" t="e">
        <f>ENB29*END29</f>
        <v>#REF!</v>
      </c>
      <c r="ENF29" s="170" t="s">
        <v>151</v>
      </c>
      <c r="ENG29" s="170" t="s">
        <v>152</v>
      </c>
      <c r="ENH29" s="170" t="s">
        <v>153</v>
      </c>
      <c r="ENI29" s="170" t="s">
        <v>150</v>
      </c>
      <c r="ENJ29" s="170">
        <v>2</v>
      </c>
      <c r="ENK29" s="170">
        <v>69.72</v>
      </c>
      <c r="ENL29" s="170" t="e">
        <f>ROUNDDOWN(ENK29*(#REF!+1),2)</f>
        <v>#REF!</v>
      </c>
      <c r="ENM29" s="170" t="e">
        <f>ENJ29*ENL29</f>
        <v>#REF!</v>
      </c>
      <c r="ENN29" s="170" t="s">
        <v>151</v>
      </c>
      <c r="ENO29" s="170" t="s">
        <v>152</v>
      </c>
      <c r="ENP29" s="170" t="s">
        <v>153</v>
      </c>
      <c r="ENQ29" s="170" t="s">
        <v>150</v>
      </c>
      <c r="ENR29" s="170">
        <v>2</v>
      </c>
      <c r="ENS29" s="170">
        <v>69.72</v>
      </c>
      <c r="ENT29" s="170" t="e">
        <f>ROUNDDOWN(ENS29*(#REF!+1),2)</f>
        <v>#REF!</v>
      </c>
      <c r="ENU29" s="170" t="e">
        <f>ENR29*ENT29</f>
        <v>#REF!</v>
      </c>
      <c r="ENV29" s="170" t="s">
        <v>151</v>
      </c>
      <c r="ENW29" s="170" t="s">
        <v>152</v>
      </c>
      <c r="ENX29" s="170" t="s">
        <v>153</v>
      </c>
      <c r="ENY29" s="170" t="s">
        <v>150</v>
      </c>
      <c r="ENZ29" s="170">
        <v>2</v>
      </c>
      <c r="EOA29" s="170">
        <v>69.72</v>
      </c>
      <c r="EOB29" s="170" t="e">
        <f>ROUNDDOWN(EOA29*(#REF!+1),2)</f>
        <v>#REF!</v>
      </c>
      <c r="EOC29" s="170" t="e">
        <f>ENZ29*EOB29</f>
        <v>#REF!</v>
      </c>
      <c r="EOD29" s="170" t="s">
        <v>151</v>
      </c>
      <c r="EOE29" s="170" t="s">
        <v>152</v>
      </c>
      <c r="EOF29" s="170" t="s">
        <v>153</v>
      </c>
      <c r="EOG29" s="170" t="s">
        <v>150</v>
      </c>
      <c r="EOH29" s="170">
        <v>2</v>
      </c>
      <c r="EOI29" s="170">
        <v>69.72</v>
      </c>
      <c r="EOJ29" s="170" t="e">
        <f>ROUNDDOWN(EOI29*(#REF!+1),2)</f>
        <v>#REF!</v>
      </c>
      <c r="EOK29" s="170" t="e">
        <f>EOH29*EOJ29</f>
        <v>#REF!</v>
      </c>
      <c r="EOL29" s="170" t="s">
        <v>151</v>
      </c>
      <c r="EOM29" s="170" t="s">
        <v>152</v>
      </c>
      <c r="EON29" s="170" t="s">
        <v>153</v>
      </c>
      <c r="EOO29" s="170" t="s">
        <v>150</v>
      </c>
      <c r="EOP29" s="170">
        <v>2</v>
      </c>
      <c r="EOQ29" s="170">
        <v>69.72</v>
      </c>
      <c r="EOR29" s="170" t="e">
        <f>ROUNDDOWN(EOQ29*(#REF!+1),2)</f>
        <v>#REF!</v>
      </c>
      <c r="EOS29" s="170" t="e">
        <f>EOP29*EOR29</f>
        <v>#REF!</v>
      </c>
      <c r="EOT29" s="170" t="s">
        <v>151</v>
      </c>
      <c r="EOU29" s="170" t="s">
        <v>152</v>
      </c>
      <c r="EOV29" s="170" t="s">
        <v>153</v>
      </c>
      <c r="EOW29" s="170" t="s">
        <v>150</v>
      </c>
      <c r="EOX29" s="170">
        <v>2</v>
      </c>
      <c r="EOY29" s="170">
        <v>69.72</v>
      </c>
      <c r="EOZ29" s="170" t="e">
        <f>ROUNDDOWN(EOY29*(#REF!+1),2)</f>
        <v>#REF!</v>
      </c>
      <c r="EPA29" s="170" t="e">
        <f>EOX29*EOZ29</f>
        <v>#REF!</v>
      </c>
      <c r="EPB29" s="170" t="s">
        <v>151</v>
      </c>
      <c r="EPC29" s="170" t="s">
        <v>152</v>
      </c>
      <c r="EPD29" s="170" t="s">
        <v>153</v>
      </c>
      <c r="EPE29" s="170" t="s">
        <v>150</v>
      </c>
      <c r="EPF29" s="170">
        <v>2</v>
      </c>
      <c r="EPG29" s="170">
        <v>69.72</v>
      </c>
      <c r="EPH29" s="170" t="e">
        <f>ROUNDDOWN(EPG29*(#REF!+1),2)</f>
        <v>#REF!</v>
      </c>
      <c r="EPI29" s="170" t="e">
        <f>EPF29*EPH29</f>
        <v>#REF!</v>
      </c>
      <c r="EPJ29" s="170" t="s">
        <v>151</v>
      </c>
      <c r="EPK29" s="170" t="s">
        <v>152</v>
      </c>
      <c r="EPL29" s="170" t="s">
        <v>153</v>
      </c>
      <c r="EPM29" s="170" t="s">
        <v>150</v>
      </c>
      <c r="EPN29" s="170">
        <v>2</v>
      </c>
      <c r="EPO29" s="170">
        <v>69.72</v>
      </c>
      <c r="EPP29" s="170" t="e">
        <f>ROUNDDOWN(EPO29*(#REF!+1),2)</f>
        <v>#REF!</v>
      </c>
      <c r="EPQ29" s="170" t="e">
        <f>EPN29*EPP29</f>
        <v>#REF!</v>
      </c>
      <c r="EPR29" s="170" t="s">
        <v>151</v>
      </c>
      <c r="EPS29" s="170" t="s">
        <v>152</v>
      </c>
      <c r="EPT29" s="170" t="s">
        <v>153</v>
      </c>
      <c r="EPU29" s="170" t="s">
        <v>150</v>
      </c>
      <c r="EPV29" s="170">
        <v>2</v>
      </c>
      <c r="EPW29" s="170">
        <v>69.72</v>
      </c>
      <c r="EPX29" s="170" t="e">
        <f>ROUNDDOWN(EPW29*(#REF!+1),2)</f>
        <v>#REF!</v>
      </c>
      <c r="EPY29" s="170" t="e">
        <f>EPV29*EPX29</f>
        <v>#REF!</v>
      </c>
      <c r="EPZ29" s="170" t="s">
        <v>151</v>
      </c>
      <c r="EQA29" s="170" t="s">
        <v>152</v>
      </c>
      <c r="EQB29" s="170" t="s">
        <v>153</v>
      </c>
      <c r="EQC29" s="170" t="s">
        <v>150</v>
      </c>
      <c r="EQD29" s="170">
        <v>2</v>
      </c>
      <c r="EQE29" s="170">
        <v>69.72</v>
      </c>
      <c r="EQF29" s="170" t="e">
        <f>ROUNDDOWN(EQE29*(#REF!+1),2)</f>
        <v>#REF!</v>
      </c>
      <c r="EQG29" s="170" t="e">
        <f>EQD29*EQF29</f>
        <v>#REF!</v>
      </c>
      <c r="EQH29" s="170" t="s">
        <v>151</v>
      </c>
      <c r="EQI29" s="170" t="s">
        <v>152</v>
      </c>
      <c r="EQJ29" s="170" t="s">
        <v>153</v>
      </c>
      <c r="EQK29" s="170" t="s">
        <v>150</v>
      </c>
      <c r="EQL29" s="170">
        <v>2</v>
      </c>
      <c r="EQM29" s="170">
        <v>69.72</v>
      </c>
      <c r="EQN29" s="170" t="e">
        <f>ROUNDDOWN(EQM29*(#REF!+1),2)</f>
        <v>#REF!</v>
      </c>
      <c r="EQO29" s="170" t="e">
        <f>EQL29*EQN29</f>
        <v>#REF!</v>
      </c>
      <c r="EQP29" s="170" t="s">
        <v>151</v>
      </c>
      <c r="EQQ29" s="170" t="s">
        <v>152</v>
      </c>
      <c r="EQR29" s="170" t="s">
        <v>153</v>
      </c>
      <c r="EQS29" s="170" t="s">
        <v>150</v>
      </c>
      <c r="EQT29" s="170">
        <v>2</v>
      </c>
      <c r="EQU29" s="170">
        <v>69.72</v>
      </c>
      <c r="EQV29" s="170" t="e">
        <f>ROUNDDOWN(EQU29*(#REF!+1),2)</f>
        <v>#REF!</v>
      </c>
      <c r="EQW29" s="170" t="e">
        <f>EQT29*EQV29</f>
        <v>#REF!</v>
      </c>
      <c r="EQX29" s="170" t="s">
        <v>151</v>
      </c>
      <c r="EQY29" s="170" t="s">
        <v>152</v>
      </c>
      <c r="EQZ29" s="170" t="s">
        <v>153</v>
      </c>
      <c r="ERA29" s="170" t="s">
        <v>150</v>
      </c>
      <c r="ERB29" s="170">
        <v>2</v>
      </c>
      <c r="ERC29" s="170">
        <v>69.72</v>
      </c>
      <c r="ERD29" s="170" t="e">
        <f>ROUNDDOWN(ERC29*(#REF!+1),2)</f>
        <v>#REF!</v>
      </c>
      <c r="ERE29" s="170" t="e">
        <f>ERB29*ERD29</f>
        <v>#REF!</v>
      </c>
      <c r="ERF29" s="170" t="s">
        <v>151</v>
      </c>
      <c r="ERG29" s="170" t="s">
        <v>152</v>
      </c>
      <c r="ERH29" s="170" t="s">
        <v>153</v>
      </c>
      <c r="ERI29" s="170" t="s">
        <v>150</v>
      </c>
      <c r="ERJ29" s="170">
        <v>2</v>
      </c>
      <c r="ERK29" s="170">
        <v>69.72</v>
      </c>
      <c r="ERL29" s="170" t="e">
        <f>ROUNDDOWN(ERK29*(#REF!+1),2)</f>
        <v>#REF!</v>
      </c>
      <c r="ERM29" s="170" t="e">
        <f>ERJ29*ERL29</f>
        <v>#REF!</v>
      </c>
      <c r="ERN29" s="170" t="s">
        <v>151</v>
      </c>
      <c r="ERO29" s="170" t="s">
        <v>152</v>
      </c>
      <c r="ERP29" s="170" t="s">
        <v>153</v>
      </c>
      <c r="ERQ29" s="170" t="s">
        <v>150</v>
      </c>
      <c r="ERR29" s="170">
        <v>2</v>
      </c>
      <c r="ERS29" s="170">
        <v>69.72</v>
      </c>
      <c r="ERT29" s="170" t="e">
        <f>ROUNDDOWN(ERS29*(#REF!+1),2)</f>
        <v>#REF!</v>
      </c>
      <c r="ERU29" s="170" t="e">
        <f>ERR29*ERT29</f>
        <v>#REF!</v>
      </c>
      <c r="ERV29" s="170" t="s">
        <v>151</v>
      </c>
      <c r="ERW29" s="170" t="s">
        <v>152</v>
      </c>
      <c r="ERX29" s="170" t="s">
        <v>153</v>
      </c>
      <c r="ERY29" s="170" t="s">
        <v>150</v>
      </c>
      <c r="ERZ29" s="170">
        <v>2</v>
      </c>
      <c r="ESA29" s="170">
        <v>69.72</v>
      </c>
      <c r="ESB29" s="170" t="e">
        <f>ROUNDDOWN(ESA29*(#REF!+1),2)</f>
        <v>#REF!</v>
      </c>
      <c r="ESC29" s="170" t="e">
        <f>ERZ29*ESB29</f>
        <v>#REF!</v>
      </c>
      <c r="ESD29" s="170" t="s">
        <v>151</v>
      </c>
      <c r="ESE29" s="170" t="s">
        <v>152</v>
      </c>
      <c r="ESF29" s="170" t="s">
        <v>153</v>
      </c>
      <c r="ESG29" s="170" t="s">
        <v>150</v>
      </c>
      <c r="ESH29" s="170">
        <v>2</v>
      </c>
      <c r="ESI29" s="170">
        <v>69.72</v>
      </c>
      <c r="ESJ29" s="170" t="e">
        <f>ROUNDDOWN(ESI29*(#REF!+1),2)</f>
        <v>#REF!</v>
      </c>
      <c r="ESK29" s="170" t="e">
        <f>ESH29*ESJ29</f>
        <v>#REF!</v>
      </c>
      <c r="ESL29" s="170" t="s">
        <v>151</v>
      </c>
      <c r="ESM29" s="170" t="s">
        <v>152</v>
      </c>
      <c r="ESN29" s="170" t="s">
        <v>153</v>
      </c>
      <c r="ESO29" s="170" t="s">
        <v>150</v>
      </c>
      <c r="ESP29" s="170">
        <v>2</v>
      </c>
      <c r="ESQ29" s="170">
        <v>69.72</v>
      </c>
      <c r="ESR29" s="170" t="e">
        <f>ROUNDDOWN(ESQ29*(#REF!+1),2)</f>
        <v>#REF!</v>
      </c>
      <c r="ESS29" s="170" t="e">
        <f>ESP29*ESR29</f>
        <v>#REF!</v>
      </c>
      <c r="EST29" s="170" t="s">
        <v>151</v>
      </c>
      <c r="ESU29" s="170" t="s">
        <v>152</v>
      </c>
      <c r="ESV29" s="170" t="s">
        <v>153</v>
      </c>
      <c r="ESW29" s="170" t="s">
        <v>150</v>
      </c>
      <c r="ESX29" s="170">
        <v>2</v>
      </c>
      <c r="ESY29" s="170">
        <v>69.72</v>
      </c>
      <c r="ESZ29" s="170" t="e">
        <f>ROUNDDOWN(ESY29*(#REF!+1),2)</f>
        <v>#REF!</v>
      </c>
      <c r="ETA29" s="170" t="e">
        <f>ESX29*ESZ29</f>
        <v>#REF!</v>
      </c>
      <c r="ETB29" s="170" t="s">
        <v>151</v>
      </c>
      <c r="ETC29" s="170" t="s">
        <v>152</v>
      </c>
      <c r="ETD29" s="170" t="s">
        <v>153</v>
      </c>
      <c r="ETE29" s="170" t="s">
        <v>150</v>
      </c>
      <c r="ETF29" s="170">
        <v>2</v>
      </c>
      <c r="ETG29" s="170">
        <v>69.72</v>
      </c>
      <c r="ETH29" s="170" t="e">
        <f>ROUNDDOWN(ETG29*(#REF!+1),2)</f>
        <v>#REF!</v>
      </c>
      <c r="ETI29" s="170" t="e">
        <f>ETF29*ETH29</f>
        <v>#REF!</v>
      </c>
      <c r="ETJ29" s="170" t="s">
        <v>151</v>
      </c>
      <c r="ETK29" s="170" t="s">
        <v>152</v>
      </c>
      <c r="ETL29" s="170" t="s">
        <v>153</v>
      </c>
      <c r="ETM29" s="170" t="s">
        <v>150</v>
      </c>
      <c r="ETN29" s="170">
        <v>2</v>
      </c>
      <c r="ETO29" s="170">
        <v>69.72</v>
      </c>
      <c r="ETP29" s="170" t="e">
        <f>ROUNDDOWN(ETO29*(#REF!+1),2)</f>
        <v>#REF!</v>
      </c>
      <c r="ETQ29" s="170" t="e">
        <f>ETN29*ETP29</f>
        <v>#REF!</v>
      </c>
      <c r="ETR29" s="170" t="s">
        <v>151</v>
      </c>
      <c r="ETS29" s="170" t="s">
        <v>152</v>
      </c>
      <c r="ETT29" s="170" t="s">
        <v>153</v>
      </c>
      <c r="ETU29" s="170" t="s">
        <v>150</v>
      </c>
      <c r="ETV29" s="170">
        <v>2</v>
      </c>
      <c r="ETW29" s="170">
        <v>69.72</v>
      </c>
      <c r="ETX29" s="170" t="e">
        <f>ROUNDDOWN(ETW29*(#REF!+1),2)</f>
        <v>#REF!</v>
      </c>
      <c r="ETY29" s="170" t="e">
        <f>ETV29*ETX29</f>
        <v>#REF!</v>
      </c>
      <c r="ETZ29" s="170" t="s">
        <v>151</v>
      </c>
      <c r="EUA29" s="170" t="s">
        <v>152</v>
      </c>
      <c r="EUB29" s="170" t="s">
        <v>153</v>
      </c>
      <c r="EUC29" s="170" t="s">
        <v>150</v>
      </c>
      <c r="EUD29" s="170">
        <v>2</v>
      </c>
      <c r="EUE29" s="170">
        <v>69.72</v>
      </c>
      <c r="EUF29" s="170" t="e">
        <f>ROUNDDOWN(EUE29*(#REF!+1),2)</f>
        <v>#REF!</v>
      </c>
      <c r="EUG29" s="170" t="e">
        <f>EUD29*EUF29</f>
        <v>#REF!</v>
      </c>
      <c r="EUH29" s="170" t="s">
        <v>151</v>
      </c>
      <c r="EUI29" s="170" t="s">
        <v>152</v>
      </c>
      <c r="EUJ29" s="170" t="s">
        <v>153</v>
      </c>
      <c r="EUK29" s="170" t="s">
        <v>150</v>
      </c>
      <c r="EUL29" s="170">
        <v>2</v>
      </c>
      <c r="EUM29" s="170">
        <v>69.72</v>
      </c>
      <c r="EUN29" s="170" t="e">
        <f>ROUNDDOWN(EUM29*(#REF!+1),2)</f>
        <v>#REF!</v>
      </c>
      <c r="EUO29" s="170" t="e">
        <f>EUL29*EUN29</f>
        <v>#REF!</v>
      </c>
      <c r="EUP29" s="170" t="s">
        <v>151</v>
      </c>
      <c r="EUQ29" s="170" t="s">
        <v>152</v>
      </c>
      <c r="EUR29" s="170" t="s">
        <v>153</v>
      </c>
      <c r="EUS29" s="170" t="s">
        <v>150</v>
      </c>
      <c r="EUT29" s="170">
        <v>2</v>
      </c>
      <c r="EUU29" s="170">
        <v>69.72</v>
      </c>
      <c r="EUV29" s="170" t="e">
        <f>ROUNDDOWN(EUU29*(#REF!+1),2)</f>
        <v>#REF!</v>
      </c>
      <c r="EUW29" s="170" t="e">
        <f>EUT29*EUV29</f>
        <v>#REF!</v>
      </c>
      <c r="EUX29" s="170" t="s">
        <v>151</v>
      </c>
      <c r="EUY29" s="170" t="s">
        <v>152</v>
      </c>
      <c r="EUZ29" s="170" t="s">
        <v>153</v>
      </c>
      <c r="EVA29" s="170" t="s">
        <v>150</v>
      </c>
      <c r="EVB29" s="170">
        <v>2</v>
      </c>
      <c r="EVC29" s="170">
        <v>69.72</v>
      </c>
      <c r="EVD29" s="170" t="e">
        <f>ROUNDDOWN(EVC29*(#REF!+1),2)</f>
        <v>#REF!</v>
      </c>
      <c r="EVE29" s="170" t="e">
        <f>EVB29*EVD29</f>
        <v>#REF!</v>
      </c>
      <c r="EVF29" s="170" t="s">
        <v>151</v>
      </c>
      <c r="EVG29" s="170" t="s">
        <v>152</v>
      </c>
      <c r="EVH29" s="170" t="s">
        <v>153</v>
      </c>
      <c r="EVI29" s="170" t="s">
        <v>150</v>
      </c>
      <c r="EVJ29" s="170">
        <v>2</v>
      </c>
      <c r="EVK29" s="170">
        <v>69.72</v>
      </c>
      <c r="EVL29" s="170" t="e">
        <f>ROUNDDOWN(EVK29*(#REF!+1),2)</f>
        <v>#REF!</v>
      </c>
      <c r="EVM29" s="170" t="e">
        <f>EVJ29*EVL29</f>
        <v>#REF!</v>
      </c>
      <c r="EVN29" s="170" t="s">
        <v>151</v>
      </c>
      <c r="EVO29" s="170" t="s">
        <v>152</v>
      </c>
      <c r="EVP29" s="170" t="s">
        <v>153</v>
      </c>
      <c r="EVQ29" s="170" t="s">
        <v>150</v>
      </c>
      <c r="EVR29" s="170">
        <v>2</v>
      </c>
      <c r="EVS29" s="170">
        <v>69.72</v>
      </c>
      <c r="EVT29" s="170" t="e">
        <f>ROUNDDOWN(EVS29*(#REF!+1),2)</f>
        <v>#REF!</v>
      </c>
      <c r="EVU29" s="170" t="e">
        <f>EVR29*EVT29</f>
        <v>#REF!</v>
      </c>
      <c r="EVV29" s="170" t="s">
        <v>151</v>
      </c>
      <c r="EVW29" s="170" t="s">
        <v>152</v>
      </c>
      <c r="EVX29" s="170" t="s">
        <v>153</v>
      </c>
      <c r="EVY29" s="170" t="s">
        <v>150</v>
      </c>
      <c r="EVZ29" s="170">
        <v>2</v>
      </c>
      <c r="EWA29" s="170">
        <v>69.72</v>
      </c>
      <c r="EWB29" s="170" t="e">
        <f>ROUNDDOWN(EWA29*(#REF!+1),2)</f>
        <v>#REF!</v>
      </c>
      <c r="EWC29" s="170" t="e">
        <f>EVZ29*EWB29</f>
        <v>#REF!</v>
      </c>
      <c r="EWD29" s="170" t="s">
        <v>151</v>
      </c>
      <c r="EWE29" s="170" t="s">
        <v>152</v>
      </c>
      <c r="EWF29" s="170" t="s">
        <v>153</v>
      </c>
      <c r="EWG29" s="170" t="s">
        <v>150</v>
      </c>
      <c r="EWH29" s="170">
        <v>2</v>
      </c>
      <c r="EWI29" s="170">
        <v>69.72</v>
      </c>
      <c r="EWJ29" s="170" t="e">
        <f>ROUNDDOWN(EWI29*(#REF!+1),2)</f>
        <v>#REF!</v>
      </c>
      <c r="EWK29" s="170" t="e">
        <f>EWH29*EWJ29</f>
        <v>#REF!</v>
      </c>
      <c r="EWL29" s="170" t="s">
        <v>151</v>
      </c>
      <c r="EWM29" s="170" t="s">
        <v>152</v>
      </c>
      <c r="EWN29" s="170" t="s">
        <v>153</v>
      </c>
      <c r="EWO29" s="170" t="s">
        <v>150</v>
      </c>
      <c r="EWP29" s="170">
        <v>2</v>
      </c>
      <c r="EWQ29" s="170">
        <v>69.72</v>
      </c>
      <c r="EWR29" s="170" t="e">
        <f>ROUNDDOWN(EWQ29*(#REF!+1),2)</f>
        <v>#REF!</v>
      </c>
      <c r="EWS29" s="170" t="e">
        <f>EWP29*EWR29</f>
        <v>#REF!</v>
      </c>
      <c r="EWT29" s="170" t="s">
        <v>151</v>
      </c>
      <c r="EWU29" s="170" t="s">
        <v>152</v>
      </c>
      <c r="EWV29" s="170" t="s">
        <v>153</v>
      </c>
      <c r="EWW29" s="170" t="s">
        <v>150</v>
      </c>
      <c r="EWX29" s="170">
        <v>2</v>
      </c>
      <c r="EWY29" s="170">
        <v>69.72</v>
      </c>
      <c r="EWZ29" s="170" t="e">
        <f>ROUNDDOWN(EWY29*(#REF!+1),2)</f>
        <v>#REF!</v>
      </c>
      <c r="EXA29" s="170" t="e">
        <f>EWX29*EWZ29</f>
        <v>#REF!</v>
      </c>
      <c r="EXB29" s="170" t="s">
        <v>151</v>
      </c>
      <c r="EXC29" s="170" t="s">
        <v>152</v>
      </c>
      <c r="EXD29" s="170" t="s">
        <v>153</v>
      </c>
      <c r="EXE29" s="170" t="s">
        <v>150</v>
      </c>
      <c r="EXF29" s="170">
        <v>2</v>
      </c>
      <c r="EXG29" s="170">
        <v>69.72</v>
      </c>
      <c r="EXH29" s="170" t="e">
        <f>ROUNDDOWN(EXG29*(#REF!+1),2)</f>
        <v>#REF!</v>
      </c>
      <c r="EXI29" s="170" t="e">
        <f>EXF29*EXH29</f>
        <v>#REF!</v>
      </c>
      <c r="EXJ29" s="170" t="s">
        <v>151</v>
      </c>
      <c r="EXK29" s="170" t="s">
        <v>152</v>
      </c>
      <c r="EXL29" s="170" t="s">
        <v>153</v>
      </c>
      <c r="EXM29" s="170" t="s">
        <v>150</v>
      </c>
      <c r="EXN29" s="170">
        <v>2</v>
      </c>
      <c r="EXO29" s="170">
        <v>69.72</v>
      </c>
      <c r="EXP29" s="170" t="e">
        <f>ROUNDDOWN(EXO29*(#REF!+1),2)</f>
        <v>#REF!</v>
      </c>
      <c r="EXQ29" s="170" t="e">
        <f>EXN29*EXP29</f>
        <v>#REF!</v>
      </c>
      <c r="EXR29" s="170" t="s">
        <v>151</v>
      </c>
      <c r="EXS29" s="170" t="s">
        <v>152</v>
      </c>
      <c r="EXT29" s="170" t="s">
        <v>153</v>
      </c>
      <c r="EXU29" s="170" t="s">
        <v>150</v>
      </c>
      <c r="EXV29" s="170">
        <v>2</v>
      </c>
      <c r="EXW29" s="170">
        <v>69.72</v>
      </c>
      <c r="EXX29" s="170" t="e">
        <f>ROUNDDOWN(EXW29*(#REF!+1),2)</f>
        <v>#REF!</v>
      </c>
      <c r="EXY29" s="170" t="e">
        <f>EXV29*EXX29</f>
        <v>#REF!</v>
      </c>
      <c r="EXZ29" s="170" t="s">
        <v>151</v>
      </c>
      <c r="EYA29" s="170" t="s">
        <v>152</v>
      </c>
      <c r="EYB29" s="170" t="s">
        <v>153</v>
      </c>
      <c r="EYC29" s="170" t="s">
        <v>150</v>
      </c>
      <c r="EYD29" s="170">
        <v>2</v>
      </c>
      <c r="EYE29" s="170">
        <v>69.72</v>
      </c>
      <c r="EYF29" s="170" t="e">
        <f>ROUNDDOWN(EYE29*(#REF!+1),2)</f>
        <v>#REF!</v>
      </c>
      <c r="EYG29" s="170" t="e">
        <f>EYD29*EYF29</f>
        <v>#REF!</v>
      </c>
      <c r="EYH29" s="170" t="s">
        <v>151</v>
      </c>
      <c r="EYI29" s="170" t="s">
        <v>152</v>
      </c>
      <c r="EYJ29" s="170" t="s">
        <v>153</v>
      </c>
      <c r="EYK29" s="170" t="s">
        <v>150</v>
      </c>
      <c r="EYL29" s="170">
        <v>2</v>
      </c>
      <c r="EYM29" s="170">
        <v>69.72</v>
      </c>
      <c r="EYN29" s="170" t="e">
        <f>ROUNDDOWN(EYM29*(#REF!+1),2)</f>
        <v>#REF!</v>
      </c>
      <c r="EYO29" s="170" t="e">
        <f>EYL29*EYN29</f>
        <v>#REF!</v>
      </c>
      <c r="EYP29" s="170" t="s">
        <v>151</v>
      </c>
      <c r="EYQ29" s="170" t="s">
        <v>152</v>
      </c>
      <c r="EYR29" s="170" t="s">
        <v>153</v>
      </c>
      <c r="EYS29" s="170" t="s">
        <v>150</v>
      </c>
      <c r="EYT29" s="170">
        <v>2</v>
      </c>
      <c r="EYU29" s="170">
        <v>69.72</v>
      </c>
      <c r="EYV29" s="170" t="e">
        <f>ROUNDDOWN(EYU29*(#REF!+1),2)</f>
        <v>#REF!</v>
      </c>
      <c r="EYW29" s="170" t="e">
        <f>EYT29*EYV29</f>
        <v>#REF!</v>
      </c>
      <c r="EYX29" s="170" t="s">
        <v>151</v>
      </c>
      <c r="EYY29" s="170" t="s">
        <v>152</v>
      </c>
      <c r="EYZ29" s="170" t="s">
        <v>153</v>
      </c>
      <c r="EZA29" s="170" t="s">
        <v>150</v>
      </c>
      <c r="EZB29" s="170">
        <v>2</v>
      </c>
      <c r="EZC29" s="170">
        <v>69.72</v>
      </c>
      <c r="EZD29" s="170" t="e">
        <f>ROUNDDOWN(EZC29*(#REF!+1),2)</f>
        <v>#REF!</v>
      </c>
      <c r="EZE29" s="170" t="e">
        <f>EZB29*EZD29</f>
        <v>#REF!</v>
      </c>
      <c r="EZF29" s="170" t="s">
        <v>151</v>
      </c>
      <c r="EZG29" s="170" t="s">
        <v>152</v>
      </c>
      <c r="EZH29" s="170" t="s">
        <v>153</v>
      </c>
      <c r="EZI29" s="170" t="s">
        <v>150</v>
      </c>
      <c r="EZJ29" s="170">
        <v>2</v>
      </c>
      <c r="EZK29" s="170">
        <v>69.72</v>
      </c>
      <c r="EZL29" s="170" t="e">
        <f>ROUNDDOWN(EZK29*(#REF!+1),2)</f>
        <v>#REF!</v>
      </c>
      <c r="EZM29" s="170" t="e">
        <f>EZJ29*EZL29</f>
        <v>#REF!</v>
      </c>
      <c r="EZN29" s="170" t="s">
        <v>151</v>
      </c>
      <c r="EZO29" s="170" t="s">
        <v>152</v>
      </c>
      <c r="EZP29" s="170" t="s">
        <v>153</v>
      </c>
      <c r="EZQ29" s="170" t="s">
        <v>150</v>
      </c>
      <c r="EZR29" s="170">
        <v>2</v>
      </c>
      <c r="EZS29" s="170">
        <v>69.72</v>
      </c>
      <c r="EZT29" s="170" t="e">
        <f>ROUNDDOWN(EZS29*(#REF!+1),2)</f>
        <v>#REF!</v>
      </c>
      <c r="EZU29" s="170" t="e">
        <f>EZR29*EZT29</f>
        <v>#REF!</v>
      </c>
      <c r="EZV29" s="170" t="s">
        <v>151</v>
      </c>
      <c r="EZW29" s="170" t="s">
        <v>152</v>
      </c>
      <c r="EZX29" s="170" t="s">
        <v>153</v>
      </c>
      <c r="EZY29" s="170" t="s">
        <v>150</v>
      </c>
      <c r="EZZ29" s="170">
        <v>2</v>
      </c>
      <c r="FAA29" s="170">
        <v>69.72</v>
      </c>
      <c r="FAB29" s="170" t="e">
        <f>ROUNDDOWN(FAA29*(#REF!+1),2)</f>
        <v>#REF!</v>
      </c>
      <c r="FAC29" s="170" t="e">
        <f>EZZ29*FAB29</f>
        <v>#REF!</v>
      </c>
      <c r="FAD29" s="170" t="s">
        <v>151</v>
      </c>
      <c r="FAE29" s="170" t="s">
        <v>152</v>
      </c>
      <c r="FAF29" s="170" t="s">
        <v>153</v>
      </c>
      <c r="FAG29" s="170" t="s">
        <v>150</v>
      </c>
      <c r="FAH29" s="170">
        <v>2</v>
      </c>
      <c r="FAI29" s="170">
        <v>69.72</v>
      </c>
      <c r="FAJ29" s="170" t="e">
        <f>ROUNDDOWN(FAI29*(#REF!+1),2)</f>
        <v>#REF!</v>
      </c>
      <c r="FAK29" s="170" t="e">
        <f>FAH29*FAJ29</f>
        <v>#REF!</v>
      </c>
      <c r="FAL29" s="170" t="s">
        <v>151</v>
      </c>
      <c r="FAM29" s="170" t="s">
        <v>152</v>
      </c>
      <c r="FAN29" s="170" t="s">
        <v>153</v>
      </c>
      <c r="FAO29" s="170" t="s">
        <v>150</v>
      </c>
      <c r="FAP29" s="170">
        <v>2</v>
      </c>
      <c r="FAQ29" s="170">
        <v>69.72</v>
      </c>
      <c r="FAR29" s="170" t="e">
        <f>ROUNDDOWN(FAQ29*(#REF!+1),2)</f>
        <v>#REF!</v>
      </c>
      <c r="FAS29" s="170" t="e">
        <f>FAP29*FAR29</f>
        <v>#REF!</v>
      </c>
      <c r="FAT29" s="170" t="s">
        <v>151</v>
      </c>
      <c r="FAU29" s="170" t="s">
        <v>152</v>
      </c>
      <c r="FAV29" s="170" t="s">
        <v>153</v>
      </c>
      <c r="FAW29" s="170" t="s">
        <v>150</v>
      </c>
      <c r="FAX29" s="170">
        <v>2</v>
      </c>
      <c r="FAY29" s="170">
        <v>69.72</v>
      </c>
      <c r="FAZ29" s="170" t="e">
        <f>ROUNDDOWN(FAY29*(#REF!+1),2)</f>
        <v>#REF!</v>
      </c>
      <c r="FBA29" s="170" t="e">
        <f>FAX29*FAZ29</f>
        <v>#REF!</v>
      </c>
      <c r="FBB29" s="170" t="s">
        <v>151</v>
      </c>
      <c r="FBC29" s="170" t="s">
        <v>152</v>
      </c>
      <c r="FBD29" s="170" t="s">
        <v>153</v>
      </c>
      <c r="FBE29" s="170" t="s">
        <v>150</v>
      </c>
      <c r="FBF29" s="170">
        <v>2</v>
      </c>
      <c r="FBG29" s="170">
        <v>69.72</v>
      </c>
      <c r="FBH29" s="170" t="e">
        <f>ROUNDDOWN(FBG29*(#REF!+1),2)</f>
        <v>#REF!</v>
      </c>
      <c r="FBI29" s="170" t="e">
        <f>FBF29*FBH29</f>
        <v>#REF!</v>
      </c>
      <c r="FBJ29" s="170" t="s">
        <v>151</v>
      </c>
      <c r="FBK29" s="170" t="s">
        <v>152</v>
      </c>
      <c r="FBL29" s="170" t="s">
        <v>153</v>
      </c>
      <c r="FBM29" s="170" t="s">
        <v>150</v>
      </c>
      <c r="FBN29" s="170">
        <v>2</v>
      </c>
      <c r="FBO29" s="170">
        <v>69.72</v>
      </c>
      <c r="FBP29" s="170" t="e">
        <f>ROUNDDOWN(FBO29*(#REF!+1),2)</f>
        <v>#REF!</v>
      </c>
      <c r="FBQ29" s="170" t="e">
        <f>FBN29*FBP29</f>
        <v>#REF!</v>
      </c>
      <c r="FBR29" s="170" t="s">
        <v>151</v>
      </c>
      <c r="FBS29" s="170" t="s">
        <v>152</v>
      </c>
      <c r="FBT29" s="170" t="s">
        <v>153</v>
      </c>
      <c r="FBU29" s="170" t="s">
        <v>150</v>
      </c>
      <c r="FBV29" s="170">
        <v>2</v>
      </c>
      <c r="FBW29" s="170">
        <v>69.72</v>
      </c>
      <c r="FBX29" s="170" t="e">
        <f>ROUNDDOWN(FBW29*(#REF!+1),2)</f>
        <v>#REF!</v>
      </c>
      <c r="FBY29" s="170" t="e">
        <f>FBV29*FBX29</f>
        <v>#REF!</v>
      </c>
      <c r="FBZ29" s="170" t="s">
        <v>151</v>
      </c>
      <c r="FCA29" s="170" t="s">
        <v>152</v>
      </c>
      <c r="FCB29" s="170" t="s">
        <v>153</v>
      </c>
      <c r="FCC29" s="170" t="s">
        <v>150</v>
      </c>
      <c r="FCD29" s="170">
        <v>2</v>
      </c>
      <c r="FCE29" s="170">
        <v>69.72</v>
      </c>
      <c r="FCF29" s="170" t="e">
        <f>ROUNDDOWN(FCE29*(#REF!+1),2)</f>
        <v>#REF!</v>
      </c>
      <c r="FCG29" s="170" t="e">
        <f>FCD29*FCF29</f>
        <v>#REF!</v>
      </c>
      <c r="FCH29" s="170" t="s">
        <v>151</v>
      </c>
      <c r="FCI29" s="170" t="s">
        <v>152</v>
      </c>
      <c r="FCJ29" s="170" t="s">
        <v>153</v>
      </c>
      <c r="FCK29" s="170" t="s">
        <v>150</v>
      </c>
      <c r="FCL29" s="170">
        <v>2</v>
      </c>
      <c r="FCM29" s="170">
        <v>69.72</v>
      </c>
      <c r="FCN29" s="170" t="e">
        <f>ROUNDDOWN(FCM29*(#REF!+1),2)</f>
        <v>#REF!</v>
      </c>
      <c r="FCO29" s="170" t="e">
        <f>FCL29*FCN29</f>
        <v>#REF!</v>
      </c>
      <c r="FCP29" s="170" t="s">
        <v>151</v>
      </c>
      <c r="FCQ29" s="170" t="s">
        <v>152</v>
      </c>
      <c r="FCR29" s="170" t="s">
        <v>153</v>
      </c>
      <c r="FCS29" s="170" t="s">
        <v>150</v>
      </c>
      <c r="FCT29" s="170">
        <v>2</v>
      </c>
      <c r="FCU29" s="170">
        <v>69.72</v>
      </c>
      <c r="FCV29" s="170" t="e">
        <f>ROUNDDOWN(FCU29*(#REF!+1),2)</f>
        <v>#REF!</v>
      </c>
      <c r="FCW29" s="170" t="e">
        <f>FCT29*FCV29</f>
        <v>#REF!</v>
      </c>
      <c r="FCX29" s="170" t="s">
        <v>151</v>
      </c>
      <c r="FCY29" s="170" t="s">
        <v>152</v>
      </c>
      <c r="FCZ29" s="170" t="s">
        <v>153</v>
      </c>
      <c r="FDA29" s="170" t="s">
        <v>150</v>
      </c>
      <c r="FDB29" s="170">
        <v>2</v>
      </c>
      <c r="FDC29" s="170">
        <v>69.72</v>
      </c>
      <c r="FDD29" s="170" t="e">
        <f>ROUNDDOWN(FDC29*(#REF!+1),2)</f>
        <v>#REF!</v>
      </c>
      <c r="FDE29" s="170" t="e">
        <f>FDB29*FDD29</f>
        <v>#REF!</v>
      </c>
      <c r="FDF29" s="170" t="s">
        <v>151</v>
      </c>
      <c r="FDG29" s="170" t="s">
        <v>152</v>
      </c>
      <c r="FDH29" s="170" t="s">
        <v>153</v>
      </c>
      <c r="FDI29" s="170" t="s">
        <v>150</v>
      </c>
      <c r="FDJ29" s="170">
        <v>2</v>
      </c>
      <c r="FDK29" s="170">
        <v>69.72</v>
      </c>
      <c r="FDL29" s="170" t="e">
        <f>ROUNDDOWN(FDK29*(#REF!+1),2)</f>
        <v>#REF!</v>
      </c>
      <c r="FDM29" s="170" t="e">
        <f>FDJ29*FDL29</f>
        <v>#REF!</v>
      </c>
      <c r="FDN29" s="170" t="s">
        <v>151</v>
      </c>
      <c r="FDO29" s="170" t="s">
        <v>152</v>
      </c>
      <c r="FDP29" s="170" t="s">
        <v>153</v>
      </c>
      <c r="FDQ29" s="170" t="s">
        <v>150</v>
      </c>
      <c r="FDR29" s="170">
        <v>2</v>
      </c>
      <c r="FDS29" s="170">
        <v>69.72</v>
      </c>
      <c r="FDT29" s="170" t="e">
        <f>ROUNDDOWN(FDS29*(#REF!+1),2)</f>
        <v>#REF!</v>
      </c>
      <c r="FDU29" s="170" t="e">
        <f>FDR29*FDT29</f>
        <v>#REF!</v>
      </c>
      <c r="FDV29" s="170" t="s">
        <v>151</v>
      </c>
      <c r="FDW29" s="170" t="s">
        <v>152</v>
      </c>
      <c r="FDX29" s="170" t="s">
        <v>153</v>
      </c>
      <c r="FDY29" s="170" t="s">
        <v>150</v>
      </c>
      <c r="FDZ29" s="170">
        <v>2</v>
      </c>
      <c r="FEA29" s="170">
        <v>69.72</v>
      </c>
      <c r="FEB29" s="170" t="e">
        <f>ROUNDDOWN(FEA29*(#REF!+1),2)</f>
        <v>#REF!</v>
      </c>
      <c r="FEC29" s="170" t="e">
        <f>FDZ29*FEB29</f>
        <v>#REF!</v>
      </c>
      <c r="FED29" s="170" t="s">
        <v>151</v>
      </c>
      <c r="FEE29" s="170" t="s">
        <v>152</v>
      </c>
      <c r="FEF29" s="170" t="s">
        <v>153</v>
      </c>
      <c r="FEG29" s="170" t="s">
        <v>150</v>
      </c>
      <c r="FEH29" s="170">
        <v>2</v>
      </c>
      <c r="FEI29" s="170">
        <v>69.72</v>
      </c>
      <c r="FEJ29" s="170" t="e">
        <f>ROUNDDOWN(FEI29*(#REF!+1),2)</f>
        <v>#REF!</v>
      </c>
      <c r="FEK29" s="170" t="e">
        <f>FEH29*FEJ29</f>
        <v>#REF!</v>
      </c>
      <c r="FEL29" s="170" t="s">
        <v>151</v>
      </c>
      <c r="FEM29" s="170" t="s">
        <v>152</v>
      </c>
      <c r="FEN29" s="170" t="s">
        <v>153</v>
      </c>
      <c r="FEO29" s="170" t="s">
        <v>150</v>
      </c>
      <c r="FEP29" s="170">
        <v>2</v>
      </c>
      <c r="FEQ29" s="170">
        <v>69.72</v>
      </c>
      <c r="FER29" s="170" t="e">
        <f>ROUNDDOWN(FEQ29*(#REF!+1),2)</f>
        <v>#REF!</v>
      </c>
      <c r="FES29" s="170" t="e">
        <f>FEP29*FER29</f>
        <v>#REF!</v>
      </c>
      <c r="FET29" s="170" t="s">
        <v>151</v>
      </c>
      <c r="FEU29" s="170" t="s">
        <v>152</v>
      </c>
      <c r="FEV29" s="170" t="s">
        <v>153</v>
      </c>
      <c r="FEW29" s="170" t="s">
        <v>150</v>
      </c>
      <c r="FEX29" s="170">
        <v>2</v>
      </c>
      <c r="FEY29" s="170">
        <v>69.72</v>
      </c>
      <c r="FEZ29" s="170" t="e">
        <f>ROUNDDOWN(FEY29*(#REF!+1),2)</f>
        <v>#REF!</v>
      </c>
      <c r="FFA29" s="170" t="e">
        <f>FEX29*FEZ29</f>
        <v>#REF!</v>
      </c>
      <c r="FFB29" s="170" t="s">
        <v>151</v>
      </c>
      <c r="FFC29" s="170" t="s">
        <v>152</v>
      </c>
      <c r="FFD29" s="170" t="s">
        <v>153</v>
      </c>
      <c r="FFE29" s="170" t="s">
        <v>150</v>
      </c>
      <c r="FFF29" s="170">
        <v>2</v>
      </c>
      <c r="FFG29" s="170">
        <v>69.72</v>
      </c>
      <c r="FFH29" s="170" t="e">
        <f>ROUNDDOWN(FFG29*(#REF!+1),2)</f>
        <v>#REF!</v>
      </c>
      <c r="FFI29" s="170" t="e">
        <f>FFF29*FFH29</f>
        <v>#REF!</v>
      </c>
      <c r="FFJ29" s="170" t="s">
        <v>151</v>
      </c>
      <c r="FFK29" s="170" t="s">
        <v>152</v>
      </c>
      <c r="FFL29" s="170" t="s">
        <v>153</v>
      </c>
      <c r="FFM29" s="170" t="s">
        <v>150</v>
      </c>
      <c r="FFN29" s="170">
        <v>2</v>
      </c>
      <c r="FFO29" s="170">
        <v>69.72</v>
      </c>
      <c r="FFP29" s="170" t="e">
        <f>ROUNDDOWN(FFO29*(#REF!+1),2)</f>
        <v>#REF!</v>
      </c>
      <c r="FFQ29" s="170" t="e">
        <f>FFN29*FFP29</f>
        <v>#REF!</v>
      </c>
      <c r="FFR29" s="170" t="s">
        <v>151</v>
      </c>
      <c r="FFS29" s="170" t="s">
        <v>152</v>
      </c>
      <c r="FFT29" s="170" t="s">
        <v>153</v>
      </c>
      <c r="FFU29" s="170" t="s">
        <v>150</v>
      </c>
      <c r="FFV29" s="170">
        <v>2</v>
      </c>
      <c r="FFW29" s="170">
        <v>69.72</v>
      </c>
      <c r="FFX29" s="170" t="e">
        <f>ROUNDDOWN(FFW29*(#REF!+1),2)</f>
        <v>#REF!</v>
      </c>
      <c r="FFY29" s="170" t="e">
        <f>FFV29*FFX29</f>
        <v>#REF!</v>
      </c>
      <c r="FFZ29" s="170" t="s">
        <v>151</v>
      </c>
      <c r="FGA29" s="170" t="s">
        <v>152</v>
      </c>
      <c r="FGB29" s="170" t="s">
        <v>153</v>
      </c>
      <c r="FGC29" s="170" t="s">
        <v>150</v>
      </c>
      <c r="FGD29" s="170">
        <v>2</v>
      </c>
      <c r="FGE29" s="170">
        <v>69.72</v>
      </c>
      <c r="FGF29" s="170" t="e">
        <f>ROUNDDOWN(FGE29*(#REF!+1),2)</f>
        <v>#REF!</v>
      </c>
      <c r="FGG29" s="170" t="e">
        <f>FGD29*FGF29</f>
        <v>#REF!</v>
      </c>
      <c r="FGH29" s="170" t="s">
        <v>151</v>
      </c>
      <c r="FGI29" s="170" t="s">
        <v>152</v>
      </c>
      <c r="FGJ29" s="170" t="s">
        <v>153</v>
      </c>
      <c r="FGK29" s="170" t="s">
        <v>150</v>
      </c>
      <c r="FGL29" s="170">
        <v>2</v>
      </c>
      <c r="FGM29" s="170">
        <v>69.72</v>
      </c>
      <c r="FGN29" s="170" t="e">
        <f>ROUNDDOWN(FGM29*(#REF!+1),2)</f>
        <v>#REF!</v>
      </c>
      <c r="FGO29" s="170" t="e">
        <f>FGL29*FGN29</f>
        <v>#REF!</v>
      </c>
      <c r="FGP29" s="170" t="s">
        <v>151</v>
      </c>
      <c r="FGQ29" s="170" t="s">
        <v>152</v>
      </c>
      <c r="FGR29" s="170" t="s">
        <v>153</v>
      </c>
      <c r="FGS29" s="170" t="s">
        <v>150</v>
      </c>
      <c r="FGT29" s="170">
        <v>2</v>
      </c>
      <c r="FGU29" s="170">
        <v>69.72</v>
      </c>
      <c r="FGV29" s="170" t="e">
        <f>ROUNDDOWN(FGU29*(#REF!+1),2)</f>
        <v>#REF!</v>
      </c>
      <c r="FGW29" s="170" t="e">
        <f>FGT29*FGV29</f>
        <v>#REF!</v>
      </c>
      <c r="FGX29" s="170" t="s">
        <v>151</v>
      </c>
      <c r="FGY29" s="170" t="s">
        <v>152</v>
      </c>
      <c r="FGZ29" s="170" t="s">
        <v>153</v>
      </c>
      <c r="FHA29" s="170" t="s">
        <v>150</v>
      </c>
      <c r="FHB29" s="170">
        <v>2</v>
      </c>
      <c r="FHC29" s="170">
        <v>69.72</v>
      </c>
      <c r="FHD29" s="170" t="e">
        <f>ROUNDDOWN(FHC29*(#REF!+1),2)</f>
        <v>#REF!</v>
      </c>
      <c r="FHE29" s="170" t="e">
        <f>FHB29*FHD29</f>
        <v>#REF!</v>
      </c>
      <c r="FHF29" s="170" t="s">
        <v>151</v>
      </c>
      <c r="FHG29" s="170" t="s">
        <v>152</v>
      </c>
      <c r="FHH29" s="170" t="s">
        <v>153</v>
      </c>
      <c r="FHI29" s="170" t="s">
        <v>150</v>
      </c>
      <c r="FHJ29" s="170">
        <v>2</v>
      </c>
      <c r="FHK29" s="170">
        <v>69.72</v>
      </c>
      <c r="FHL29" s="170" t="e">
        <f>ROUNDDOWN(FHK29*(#REF!+1),2)</f>
        <v>#REF!</v>
      </c>
      <c r="FHM29" s="170" t="e">
        <f>FHJ29*FHL29</f>
        <v>#REF!</v>
      </c>
      <c r="FHN29" s="170" t="s">
        <v>151</v>
      </c>
      <c r="FHO29" s="170" t="s">
        <v>152</v>
      </c>
      <c r="FHP29" s="170" t="s">
        <v>153</v>
      </c>
      <c r="FHQ29" s="170" t="s">
        <v>150</v>
      </c>
      <c r="FHR29" s="170">
        <v>2</v>
      </c>
      <c r="FHS29" s="170">
        <v>69.72</v>
      </c>
      <c r="FHT29" s="170" t="e">
        <f>ROUNDDOWN(FHS29*(#REF!+1),2)</f>
        <v>#REF!</v>
      </c>
      <c r="FHU29" s="170" t="e">
        <f>FHR29*FHT29</f>
        <v>#REF!</v>
      </c>
      <c r="FHV29" s="170" t="s">
        <v>151</v>
      </c>
      <c r="FHW29" s="170" t="s">
        <v>152</v>
      </c>
      <c r="FHX29" s="170" t="s">
        <v>153</v>
      </c>
      <c r="FHY29" s="170" t="s">
        <v>150</v>
      </c>
      <c r="FHZ29" s="170">
        <v>2</v>
      </c>
      <c r="FIA29" s="170">
        <v>69.72</v>
      </c>
      <c r="FIB29" s="170" t="e">
        <f>ROUNDDOWN(FIA29*(#REF!+1),2)</f>
        <v>#REF!</v>
      </c>
      <c r="FIC29" s="170" t="e">
        <f>FHZ29*FIB29</f>
        <v>#REF!</v>
      </c>
      <c r="FID29" s="170" t="s">
        <v>151</v>
      </c>
      <c r="FIE29" s="170" t="s">
        <v>152</v>
      </c>
      <c r="FIF29" s="170" t="s">
        <v>153</v>
      </c>
      <c r="FIG29" s="170" t="s">
        <v>150</v>
      </c>
      <c r="FIH29" s="170">
        <v>2</v>
      </c>
      <c r="FII29" s="170">
        <v>69.72</v>
      </c>
      <c r="FIJ29" s="170" t="e">
        <f>ROUNDDOWN(FII29*(#REF!+1),2)</f>
        <v>#REF!</v>
      </c>
      <c r="FIK29" s="170" t="e">
        <f>FIH29*FIJ29</f>
        <v>#REF!</v>
      </c>
      <c r="FIL29" s="170" t="s">
        <v>151</v>
      </c>
      <c r="FIM29" s="170" t="s">
        <v>152</v>
      </c>
      <c r="FIN29" s="170" t="s">
        <v>153</v>
      </c>
      <c r="FIO29" s="170" t="s">
        <v>150</v>
      </c>
      <c r="FIP29" s="170">
        <v>2</v>
      </c>
      <c r="FIQ29" s="170">
        <v>69.72</v>
      </c>
      <c r="FIR29" s="170" t="e">
        <f>ROUNDDOWN(FIQ29*(#REF!+1),2)</f>
        <v>#REF!</v>
      </c>
      <c r="FIS29" s="170" t="e">
        <f>FIP29*FIR29</f>
        <v>#REF!</v>
      </c>
      <c r="FIT29" s="170" t="s">
        <v>151</v>
      </c>
      <c r="FIU29" s="170" t="s">
        <v>152</v>
      </c>
      <c r="FIV29" s="170" t="s">
        <v>153</v>
      </c>
      <c r="FIW29" s="170" t="s">
        <v>150</v>
      </c>
      <c r="FIX29" s="170">
        <v>2</v>
      </c>
      <c r="FIY29" s="170">
        <v>69.72</v>
      </c>
      <c r="FIZ29" s="170" t="e">
        <f>ROUNDDOWN(FIY29*(#REF!+1),2)</f>
        <v>#REF!</v>
      </c>
      <c r="FJA29" s="170" t="e">
        <f>FIX29*FIZ29</f>
        <v>#REF!</v>
      </c>
      <c r="FJB29" s="170" t="s">
        <v>151</v>
      </c>
      <c r="FJC29" s="170" t="s">
        <v>152</v>
      </c>
      <c r="FJD29" s="170" t="s">
        <v>153</v>
      </c>
      <c r="FJE29" s="170" t="s">
        <v>150</v>
      </c>
      <c r="FJF29" s="170">
        <v>2</v>
      </c>
      <c r="FJG29" s="170">
        <v>69.72</v>
      </c>
      <c r="FJH29" s="170" t="e">
        <f>ROUNDDOWN(FJG29*(#REF!+1),2)</f>
        <v>#REF!</v>
      </c>
      <c r="FJI29" s="170" t="e">
        <f>FJF29*FJH29</f>
        <v>#REF!</v>
      </c>
      <c r="FJJ29" s="170" t="s">
        <v>151</v>
      </c>
      <c r="FJK29" s="170" t="s">
        <v>152</v>
      </c>
      <c r="FJL29" s="170" t="s">
        <v>153</v>
      </c>
      <c r="FJM29" s="170" t="s">
        <v>150</v>
      </c>
      <c r="FJN29" s="170">
        <v>2</v>
      </c>
      <c r="FJO29" s="170">
        <v>69.72</v>
      </c>
      <c r="FJP29" s="170" t="e">
        <f>ROUNDDOWN(FJO29*(#REF!+1),2)</f>
        <v>#REF!</v>
      </c>
      <c r="FJQ29" s="170" t="e">
        <f>FJN29*FJP29</f>
        <v>#REF!</v>
      </c>
      <c r="FJR29" s="170" t="s">
        <v>151</v>
      </c>
      <c r="FJS29" s="170" t="s">
        <v>152</v>
      </c>
      <c r="FJT29" s="170" t="s">
        <v>153</v>
      </c>
      <c r="FJU29" s="170" t="s">
        <v>150</v>
      </c>
      <c r="FJV29" s="170">
        <v>2</v>
      </c>
      <c r="FJW29" s="170">
        <v>69.72</v>
      </c>
      <c r="FJX29" s="170" t="e">
        <f>ROUNDDOWN(FJW29*(#REF!+1),2)</f>
        <v>#REF!</v>
      </c>
      <c r="FJY29" s="170" t="e">
        <f>FJV29*FJX29</f>
        <v>#REF!</v>
      </c>
      <c r="FJZ29" s="170" t="s">
        <v>151</v>
      </c>
      <c r="FKA29" s="170" t="s">
        <v>152</v>
      </c>
      <c r="FKB29" s="170" t="s">
        <v>153</v>
      </c>
      <c r="FKC29" s="170" t="s">
        <v>150</v>
      </c>
      <c r="FKD29" s="170">
        <v>2</v>
      </c>
      <c r="FKE29" s="170">
        <v>69.72</v>
      </c>
      <c r="FKF29" s="170" t="e">
        <f>ROUNDDOWN(FKE29*(#REF!+1),2)</f>
        <v>#REF!</v>
      </c>
      <c r="FKG29" s="170" t="e">
        <f>FKD29*FKF29</f>
        <v>#REF!</v>
      </c>
      <c r="FKH29" s="170" t="s">
        <v>151</v>
      </c>
      <c r="FKI29" s="170" t="s">
        <v>152</v>
      </c>
      <c r="FKJ29" s="170" t="s">
        <v>153</v>
      </c>
      <c r="FKK29" s="170" t="s">
        <v>150</v>
      </c>
      <c r="FKL29" s="170">
        <v>2</v>
      </c>
      <c r="FKM29" s="170">
        <v>69.72</v>
      </c>
      <c r="FKN29" s="170" t="e">
        <f>ROUNDDOWN(FKM29*(#REF!+1),2)</f>
        <v>#REF!</v>
      </c>
      <c r="FKO29" s="170" t="e">
        <f>FKL29*FKN29</f>
        <v>#REF!</v>
      </c>
      <c r="FKP29" s="170" t="s">
        <v>151</v>
      </c>
      <c r="FKQ29" s="170" t="s">
        <v>152</v>
      </c>
      <c r="FKR29" s="170" t="s">
        <v>153</v>
      </c>
      <c r="FKS29" s="170" t="s">
        <v>150</v>
      </c>
      <c r="FKT29" s="170">
        <v>2</v>
      </c>
      <c r="FKU29" s="170">
        <v>69.72</v>
      </c>
      <c r="FKV29" s="170" t="e">
        <f>ROUNDDOWN(FKU29*(#REF!+1),2)</f>
        <v>#REF!</v>
      </c>
      <c r="FKW29" s="170" t="e">
        <f>FKT29*FKV29</f>
        <v>#REF!</v>
      </c>
      <c r="FKX29" s="170" t="s">
        <v>151</v>
      </c>
      <c r="FKY29" s="170" t="s">
        <v>152</v>
      </c>
      <c r="FKZ29" s="170" t="s">
        <v>153</v>
      </c>
      <c r="FLA29" s="170" t="s">
        <v>150</v>
      </c>
      <c r="FLB29" s="170">
        <v>2</v>
      </c>
      <c r="FLC29" s="170">
        <v>69.72</v>
      </c>
      <c r="FLD29" s="170" t="e">
        <f>ROUNDDOWN(FLC29*(#REF!+1),2)</f>
        <v>#REF!</v>
      </c>
      <c r="FLE29" s="170" t="e">
        <f>FLB29*FLD29</f>
        <v>#REF!</v>
      </c>
      <c r="FLF29" s="170" t="s">
        <v>151</v>
      </c>
      <c r="FLG29" s="170" t="s">
        <v>152</v>
      </c>
      <c r="FLH29" s="170" t="s">
        <v>153</v>
      </c>
      <c r="FLI29" s="170" t="s">
        <v>150</v>
      </c>
      <c r="FLJ29" s="170">
        <v>2</v>
      </c>
      <c r="FLK29" s="170">
        <v>69.72</v>
      </c>
      <c r="FLL29" s="170" t="e">
        <f>ROUNDDOWN(FLK29*(#REF!+1),2)</f>
        <v>#REF!</v>
      </c>
      <c r="FLM29" s="170" t="e">
        <f>FLJ29*FLL29</f>
        <v>#REF!</v>
      </c>
      <c r="FLN29" s="170" t="s">
        <v>151</v>
      </c>
      <c r="FLO29" s="170" t="s">
        <v>152</v>
      </c>
      <c r="FLP29" s="170" t="s">
        <v>153</v>
      </c>
      <c r="FLQ29" s="170" t="s">
        <v>150</v>
      </c>
      <c r="FLR29" s="170">
        <v>2</v>
      </c>
      <c r="FLS29" s="170">
        <v>69.72</v>
      </c>
      <c r="FLT29" s="170" t="e">
        <f>ROUNDDOWN(FLS29*(#REF!+1),2)</f>
        <v>#REF!</v>
      </c>
      <c r="FLU29" s="170" t="e">
        <f>FLR29*FLT29</f>
        <v>#REF!</v>
      </c>
      <c r="FLV29" s="170" t="s">
        <v>151</v>
      </c>
      <c r="FLW29" s="170" t="s">
        <v>152</v>
      </c>
      <c r="FLX29" s="170" t="s">
        <v>153</v>
      </c>
      <c r="FLY29" s="170" t="s">
        <v>150</v>
      </c>
      <c r="FLZ29" s="170">
        <v>2</v>
      </c>
      <c r="FMA29" s="170">
        <v>69.72</v>
      </c>
      <c r="FMB29" s="170" t="e">
        <f>ROUNDDOWN(FMA29*(#REF!+1),2)</f>
        <v>#REF!</v>
      </c>
      <c r="FMC29" s="170" t="e">
        <f>FLZ29*FMB29</f>
        <v>#REF!</v>
      </c>
      <c r="FMD29" s="170" t="s">
        <v>151</v>
      </c>
      <c r="FME29" s="170" t="s">
        <v>152</v>
      </c>
      <c r="FMF29" s="170" t="s">
        <v>153</v>
      </c>
      <c r="FMG29" s="170" t="s">
        <v>150</v>
      </c>
      <c r="FMH29" s="170">
        <v>2</v>
      </c>
      <c r="FMI29" s="170">
        <v>69.72</v>
      </c>
      <c r="FMJ29" s="170" t="e">
        <f>ROUNDDOWN(FMI29*(#REF!+1),2)</f>
        <v>#REF!</v>
      </c>
      <c r="FMK29" s="170" t="e">
        <f>FMH29*FMJ29</f>
        <v>#REF!</v>
      </c>
      <c r="FML29" s="170" t="s">
        <v>151</v>
      </c>
      <c r="FMM29" s="170" t="s">
        <v>152</v>
      </c>
      <c r="FMN29" s="170" t="s">
        <v>153</v>
      </c>
      <c r="FMO29" s="170" t="s">
        <v>150</v>
      </c>
      <c r="FMP29" s="170">
        <v>2</v>
      </c>
      <c r="FMQ29" s="170">
        <v>69.72</v>
      </c>
      <c r="FMR29" s="170" t="e">
        <f>ROUNDDOWN(FMQ29*(#REF!+1),2)</f>
        <v>#REF!</v>
      </c>
      <c r="FMS29" s="170" t="e">
        <f>FMP29*FMR29</f>
        <v>#REF!</v>
      </c>
      <c r="FMT29" s="170" t="s">
        <v>151</v>
      </c>
      <c r="FMU29" s="170" t="s">
        <v>152</v>
      </c>
      <c r="FMV29" s="170" t="s">
        <v>153</v>
      </c>
      <c r="FMW29" s="170" t="s">
        <v>150</v>
      </c>
      <c r="FMX29" s="170">
        <v>2</v>
      </c>
      <c r="FMY29" s="170">
        <v>69.72</v>
      </c>
      <c r="FMZ29" s="170" t="e">
        <f>ROUNDDOWN(FMY29*(#REF!+1),2)</f>
        <v>#REF!</v>
      </c>
      <c r="FNA29" s="170" t="e">
        <f>FMX29*FMZ29</f>
        <v>#REF!</v>
      </c>
      <c r="FNB29" s="170" t="s">
        <v>151</v>
      </c>
      <c r="FNC29" s="170" t="s">
        <v>152</v>
      </c>
      <c r="FND29" s="170" t="s">
        <v>153</v>
      </c>
      <c r="FNE29" s="170" t="s">
        <v>150</v>
      </c>
      <c r="FNF29" s="170">
        <v>2</v>
      </c>
      <c r="FNG29" s="170">
        <v>69.72</v>
      </c>
      <c r="FNH29" s="170" t="e">
        <f>ROUNDDOWN(FNG29*(#REF!+1),2)</f>
        <v>#REF!</v>
      </c>
      <c r="FNI29" s="170" t="e">
        <f>FNF29*FNH29</f>
        <v>#REF!</v>
      </c>
      <c r="FNJ29" s="170" t="s">
        <v>151</v>
      </c>
      <c r="FNK29" s="170" t="s">
        <v>152</v>
      </c>
      <c r="FNL29" s="170" t="s">
        <v>153</v>
      </c>
      <c r="FNM29" s="170" t="s">
        <v>150</v>
      </c>
      <c r="FNN29" s="170">
        <v>2</v>
      </c>
      <c r="FNO29" s="170">
        <v>69.72</v>
      </c>
      <c r="FNP29" s="170" t="e">
        <f>ROUNDDOWN(FNO29*(#REF!+1),2)</f>
        <v>#REF!</v>
      </c>
      <c r="FNQ29" s="170" t="e">
        <f>FNN29*FNP29</f>
        <v>#REF!</v>
      </c>
      <c r="FNR29" s="170" t="s">
        <v>151</v>
      </c>
      <c r="FNS29" s="170" t="s">
        <v>152</v>
      </c>
      <c r="FNT29" s="170" t="s">
        <v>153</v>
      </c>
      <c r="FNU29" s="170" t="s">
        <v>150</v>
      </c>
      <c r="FNV29" s="170">
        <v>2</v>
      </c>
      <c r="FNW29" s="170">
        <v>69.72</v>
      </c>
      <c r="FNX29" s="170" t="e">
        <f>ROUNDDOWN(FNW29*(#REF!+1),2)</f>
        <v>#REF!</v>
      </c>
      <c r="FNY29" s="170" t="e">
        <f>FNV29*FNX29</f>
        <v>#REF!</v>
      </c>
      <c r="FNZ29" s="170" t="s">
        <v>151</v>
      </c>
      <c r="FOA29" s="170" t="s">
        <v>152</v>
      </c>
      <c r="FOB29" s="170" t="s">
        <v>153</v>
      </c>
      <c r="FOC29" s="170" t="s">
        <v>150</v>
      </c>
      <c r="FOD29" s="170">
        <v>2</v>
      </c>
      <c r="FOE29" s="170">
        <v>69.72</v>
      </c>
      <c r="FOF29" s="170" t="e">
        <f>ROUNDDOWN(FOE29*(#REF!+1),2)</f>
        <v>#REF!</v>
      </c>
      <c r="FOG29" s="170" t="e">
        <f>FOD29*FOF29</f>
        <v>#REF!</v>
      </c>
      <c r="FOH29" s="170" t="s">
        <v>151</v>
      </c>
      <c r="FOI29" s="170" t="s">
        <v>152</v>
      </c>
      <c r="FOJ29" s="170" t="s">
        <v>153</v>
      </c>
      <c r="FOK29" s="170" t="s">
        <v>150</v>
      </c>
      <c r="FOL29" s="170">
        <v>2</v>
      </c>
      <c r="FOM29" s="170">
        <v>69.72</v>
      </c>
      <c r="FON29" s="170" t="e">
        <f>ROUNDDOWN(FOM29*(#REF!+1),2)</f>
        <v>#REF!</v>
      </c>
      <c r="FOO29" s="170" t="e">
        <f>FOL29*FON29</f>
        <v>#REF!</v>
      </c>
      <c r="FOP29" s="170" t="s">
        <v>151</v>
      </c>
      <c r="FOQ29" s="170" t="s">
        <v>152</v>
      </c>
      <c r="FOR29" s="170" t="s">
        <v>153</v>
      </c>
      <c r="FOS29" s="170" t="s">
        <v>150</v>
      </c>
      <c r="FOT29" s="170">
        <v>2</v>
      </c>
      <c r="FOU29" s="170">
        <v>69.72</v>
      </c>
      <c r="FOV29" s="170" t="e">
        <f>ROUNDDOWN(FOU29*(#REF!+1),2)</f>
        <v>#REF!</v>
      </c>
      <c r="FOW29" s="170" t="e">
        <f>FOT29*FOV29</f>
        <v>#REF!</v>
      </c>
      <c r="FOX29" s="170" t="s">
        <v>151</v>
      </c>
      <c r="FOY29" s="170" t="s">
        <v>152</v>
      </c>
      <c r="FOZ29" s="170" t="s">
        <v>153</v>
      </c>
      <c r="FPA29" s="170" t="s">
        <v>150</v>
      </c>
      <c r="FPB29" s="170">
        <v>2</v>
      </c>
      <c r="FPC29" s="170">
        <v>69.72</v>
      </c>
      <c r="FPD29" s="170" t="e">
        <f>ROUNDDOWN(FPC29*(#REF!+1),2)</f>
        <v>#REF!</v>
      </c>
      <c r="FPE29" s="170" t="e">
        <f>FPB29*FPD29</f>
        <v>#REF!</v>
      </c>
      <c r="FPF29" s="170" t="s">
        <v>151</v>
      </c>
      <c r="FPG29" s="170" t="s">
        <v>152</v>
      </c>
      <c r="FPH29" s="170" t="s">
        <v>153</v>
      </c>
      <c r="FPI29" s="170" t="s">
        <v>150</v>
      </c>
      <c r="FPJ29" s="170">
        <v>2</v>
      </c>
      <c r="FPK29" s="170">
        <v>69.72</v>
      </c>
      <c r="FPL29" s="170" t="e">
        <f>ROUNDDOWN(FPK29*(#REF!+1),2)</f>
        <v>#REF!</v>
      </c>
      <c r="FPM29" s="170" t="e">
        <f>FPJ29*FPL29</f>
        <v>#REF!</v>
      </c>
      <c r="FPN29" s="170" t="s">
        <v>151</v>
      </c>
      <c r="FPO29" s="170" t="s">
        <v>152</v>
      </c>
      <c r="FPP29" s="170" t="s">
        <v>153</v>
      </c>
      <c r="FPQ29" s="170" t="s">
        <v>150</v>
      </c>
      <c r="FPR29" s="170">
        <v>2</v>
      </c>
      <c r="FPS29" s="170">
        <v>69.72</v>
      </c>
      <c r="FPT29" s="170" t="e">
        <f>ROUNDDOWN(FPS29*(#REF!+1),2)</f>
        <v>#REF!</v>
      </c>
      <c r="FPU29" s="170" t="e">
        <f>FPR29*FPT29</f>
        <v>#REF!</v>
      </c>
      <c r="FPV29" s="170" t="s">
        <v>151</v>
      </c>
      <c r="FPW29" s="170" t="s">
        <v>152</v>
      </c>
      <c r="FPX29" s="170" t="s">
        <v>153</v>
      </c>
      <c r="FPY29" s="170" t="s">
        <v>150</v>
      </c>
      <c r="FPZ29" s="170">
        <v>2</v>
      </c>
      <c r="FQA29" s="170">
        <v>69.72</v>
      </c>
      <c r="FQB29" s="170" t="e">
        <f>ROUNDDOWN(FQA29*(#REF!+1),2)</f>
        <v>#REF!</v>
      </c>
      <c r="FQC29" s="170" t="e">
        <f>FPZ29*FQB29</f>
        <v>#REF!</v>
      </c>
      <c r="FQD29" s="170" t="s">
        <v>151</v>
      </c>
      <c r="FQE29" s="170" t="s">
        <v>152</v>
      </c>
      <c r="FQF29" s="170" t="s">
        <v>153</v>
      </c>
      <c r="FQG29" s="170" t="s">
        <v>150</v>
      </c>
      <c r="FQH29" s="170">
        <v>2</v>
      </c>
      <c r="FQI29" s="170">
        <v>69.72</v>
      </c>
      <c r="FQJ29" s="170" t="e">
        <f>ROUNDDOWN(FQI29*(#REF!+1),2)</f>
        <v>#REF!</v>
      </c>
      <c r="FQK29" s="170" t="e">
        <f>FQH29*FQJ29</f>
        <v>#REF!</v>
      </c>
      <c r="FQL29" s="170" t="s">
        <v>151</v>
      </c>
      <c r="FQM29" s="170" t="s">
        <v>152</v>
      </c>
      <c r="FQN29" s="170" t="s">
        <v>153</v>
      </c>
      <c r="FQO29" s="170" t="s">
        <v>150</v>
      </c>
      <c r="FQP29" s="170">
        <v>2</v>
      </c>
      <c r="FQQ29" s="170">
        <v>69.72</v>
      </c>
      <c r="FQR29" s="170" t="e">
        <f>ROUNDDOWN(FQQ29*(#REF!+1),2)</f>
        <v>#REF!</v>
      </c>
      <c r="FQS29" s="170" t="e">
        <f>FQP29*FQR29</f>
        <v>#REF!</v>
      </c>
      <c r="FQT29" s="170" t="s">
        <v>151</v>
      </c>
      <c r="FQU29" s="170" t="s">
        <v>152</v>
      </c>
      <c r="FQV29" s="170" t="s">
        <v>153</v>
      </c>
      <c r="FQW29" s="170" t="s">
        <v>150</v>
      </c>
      <c r="FQX29" s="170">
        <v>2</v>
      </c>
      <c r="FQY29" s="170">
        <v>69.72</v>
      </c>
      <c r="FQZ29" s="170" t="e">
        <f>ROUNDDOWN(FQY29*(#REF!+1),2)</f>
        <v>#REF!</v>
      </c>
      <c r="FRA29" s="170" t="e">
        <f>FQX29*FQZ29</f>
        <v>#REF!</v>
      </c>
      <c r="FRB29" s="170" t="s">
        <v>151</v>
      </c>
      <c r="FRC29" s="170" t="s">
        <v>152</v>
      </c>
      <c r="FRD29" s="170" t="s">
        <v>153</v>
      </c>
      <c r="FRE29" s="170" t="s">
        <v>150</v>
      </c>
      <c r="FRF29" s="170">
        <v>2</v>
      </c>
      <c r="FRG29" s="170">
        <v>69.72</v>
      </c>
      <c r="FRH29" s="170" t="e">
        <f>ROUNDDOWN(FRG29*(#REF!+1),2)</f>
        <v>#REF!</v>
      </c>
      <c r="FRI29" s="170" t="e">
        <f>FRF29*FRH29</f>
        <v>#REF!</v>
      </c>
      <c r="FRJ29" s="170" t="s">
        <v>151</v>
      </c>
      <c r="FRK29" s="170" t="s">
        <v>152</v>
      </c>
      <c r="FRL29" s="170" t="s">
        <v>153</v>
      </c>
      <c r="FRM29" s="170" t="s">
        <v>150</v>
      </c>
      <c r="FRN29" s="170">
        <v>2</v>
      </c>
      <c r="FRO29" s="170">
        <v>69.72</v>
      </c>
      <c r="FRP29" s="170" t="e">
        <f>ROUNDDOWN(FRO29*(#REF!+1),2)</f>
        <v>#REF!</v>
      </c>
      <c r="FRQ29" s="170" t="e">
        <f>FRN29*FRP29</f>
        <v>#REF!</v>
      </c>
      <c r="FRR29" s="170" t="s">
        <v>151</v>
      </c>
      <c r="FRS29" s="170" t="s">
        <v>152</v>
      </c>
      <c r="FRT29" s="170" t="s">
        <v>153</v>
      </c>
      <c r="FRU29" s="170" t="s">
        <v>150</v>
      </c>
      <c r="FRV29" s="170">
        <v>2</v>
      </c>
      <c r="FRW29" s="170">
        <v>69.72</v>
      </c>
      <c r="FRX29" s="170" t="e">
        <f>ROUNDDOWN(FRW29*(#REF!+1),2)</f>
        <v>#REF!</v>
      </c>
      <c r="FRY29" s="170" t="e">
        <f>FRV29*FRX29</f>
        <v>#REF!</v>
      </c>
      <c r="FRZ29" s="170" t="s">
        <v>151</v>
      </c>
      <c r="FSA29" s="170" t="s">
        <v>152</v>
      </c>
      <c r="FSB29" s="170" t="s">
        <v>153</v>
      </c>
      <c r="FSC29" s="170" t="s">
        <v>150</v>
      </c>
      <c r="FSD29" s="170">
        <v>2</v>
      </c>
      <c r="FSE29" s="170">
        <v>69.72</v>
      </c>
      <c r="FSF29" s="170" t="e">
        <f>ROUNDDOWN(FSE29*(#REF!+1),2)</f>
        <v>#REF!</v>
      </c>
      <c r="FSG29" s="170" t="e">
        <f>FSD29*FSF29</f>
        <v>#REF!</v>
      </c>
      <c r="FSH29" s="170" t="s">
        <v>151</v>
      </c>
      <c r="FSI29" s="170" t="s">
        <v>152</v>
      </c>
      <c r="FSJ29" s="170" t="s">
        <v>153</v>
      </c>
      <c r="FSK29" s="170" t="s">
        <v>150</v>
      </c>
      <c r="FSL29" s="170">
        <v>2</v>
      </c>
      <c r="FSM29" s="170">
        <v>69.72</v>
      </c>
      <c r="FSN29" s="170" t="e">
        <f>ROUNDDOWN(FSM29*(#REF!+1),2)</f>
        <v>#REF!</v>
      </c>
      <c r="FSO29" s="170" t="e">
        <f>FSL29*FSN29</f>
        <v>#REF!</v>
      </c>
      <c r="FSP29" s="170" t="s">
        <v>151</v>
      </c>
      <c r="FSQ29" s="170" t="s">
        <v>152</v>
      </c>
      <c r="FSR29" s="170" t="s">
        <v>153</v>
      </c>
      <c r="FSS29" s="170" t="s">
        <v>150</v>
      </c>
      <c r="FST29" s="170">
        <v>2</v>
      </c>
      <c r="FSU29" s="170">
        <v>69.72</v>
      </c>
      <c r="FSV29" s="170" t="e">
        <f>ROUNDDOWN(FSU29*(#REF!+1),2)</f>
        <v>#REF!</v>
      </c>
      <c r="FSW29" s="170" t="e">
        <f>FST29*FSV29</f>
        <v>#REF!</v>
      </c>
      <c r="FSX29" s="170" t="s">
        <v>151</v>
      </c>
      <c r="FSY29" s="170" t="s">
        <v>152</v>
      </c>
      <c r="FSZ29" s="170" t="s">
        <v>153</v>
      </c>
      <c r="FTA29" s="170" t="s">
        <v>150</v>
      </c>
      <c r="FTB29" s="170">
        <v>2</v>
      </c>
      <c r="FTC29" s="170">
        <v>69.72</v>
      </c>
      <c r="FTD29" s="170" t="e">
        <f>ROUNDDOWN(FTC29*(#REF!+1),2)</f>
        <v>#REF!</v>
      </c>
      <c r="FTE29" s="170" t="e">
        <f>FTB29*FTD29</f>
        <v>#REF!</v>
      </c>
      <c r="FTF29" s="170" t="s">
        <v>151</v>
      </c>
      <c r="FTG29" s="170" t="s">
        <v>152</v>
      </c>
      <c r="FTH29" s="170" t="s">
        <v>153</v>
      </c>
      <c r="FTI29" s="170" t="s">
        <v>150</v>
      </c>
      <c r="FTJ29" s="170">
        <v>2</v>
      </c>
      <c r="FTK29" s="170">
        <v>69.72</v>
      </c>
      <c r="FTL29" s="170" t="e">
        <f>ROUNDDOWN(FTK29*(#REF!+1),2)</f>
        <v>#REF!</v>
      </c>
      <c r="FTM29" s="170" t="e">
        <f>FTJ29*FTL29</f>
        <v>#REF!</v>
      </c>
      <c r="FTN29" s="170" t="s">
        <v>151</v>
      </c>
      <c r="FTO29" s="170" t="s">
        <v>152</v>
      </c>
      <c r="FTP29" s="170" t="s">
        <v>153</v>
      </c>
      <c r="FTQ29" s="170" t="s">
        <v>150</v>
      </c>
      <c r="FTR29" s="170">
        <v>2</v>
      </c>
      <c r="FTS29" s="170">
        <v>69.72</v>
      </c>
      <c r="FTT29" s="170" t="e">
        <f>ROUNDDOWN(FTS29*(#REF!+1),2)</f>
        <v>#REF!</v>
      </c>
      <c r="FTU29" s="170" t="e">
        <f>FTR29*FTT29</f>
        <v>#REF!</v>
      </c>
      <c r="FTV29" s="170" t="s">
        <v>151</v>
      </c>
      <c r="FTW29" s="170" t="s">
        <v>152</v>
      </c>
      <c r="FTX29" s="170" t="s">
        <v>153</v>
      </c>
      <c r="FTY29" s="170" t="s">
        <v>150</v>
      </c>
      <c r="FTZ29" s="170">
        <v>2</v>
      </c>
      <c r="FUA29" s="170">
        <v>69.72</v>
      </c>
      <c r="FUB29" s="170" t="e">
        <f>ROUNDDOWN(FUA29*(#REF!+1),2)</f>
        <v>#REF!</v>
      </c>
      <c r="FUC29" s="170" t="e">
        <f>FTZ29*FUB29</f>
        <v>#REF!</v>
      </c>
      <c r="FUD29" s="170" t="s">
        <v>151</v>
      </c>
      <c r="FUE29" s="170" t="s">
        <v>152</v>
      </c>
      <c r="FUF29" s="170" t="s">
        <v>153</v>
      </c>
      <c r="FUG29" s="170" t="s">
        <v>150</v>
      </c>
      <c r="FUH29" s="170">
        <v>2</v>
      </c>
      <c r="FUI29" s="170">
        <v>69.72</v>
      </c>
      <c r="FUJ29" s="170" t="e">
        <f>ROUNDDOWN(FUI29*(#REF!+1),2)</f>
        <v>#REF!</v>
      </c>
      <c r="FUK29" s="170" t="e">
        <f>FUH29*FUJ29</f>
        <v>#REF!</v>
      </c>
      <c r="FUL29" s="170" t="s">
        <v>151</v>
      </c>
      <c r="FUM29" s="170" t="s">
        <v>152</v>
      </c>
      <c r="FUN29" s="170" t="s">
        <v>153</v>
      </c>
      <c r="FUO29" s="170" t="s">
        <v>150</v>
      </c>
      <c r="FUP29" s="170">
        <v>2</v>
      </c>
      <c r="FUQ29" s="170">
        <v>69.72</v>
      </c>
      <c r="FUR29" s="170" t="e">
        <f>ROUNDDOWN(FUQ29*(#REF!+1),2)</f>
        <v>#REF!</v>
      </c>
      <c r="FUS29" s="170" t="e">
        <f>FUP29*FUR29</f>
        <v>#REF!</v>
      </c>
      <c r="FUT29" s="170" t="s">
        <v>151</v>
      </c>
      <c r="FUU29" s="170" t="s">
        <v>152</v>
      </c>
      <c r="FUV29" s="170" t="s">
        <v>153</v>
      </c>
      <c r="FUW29" s="170" t="s">
        <v>150</v>
      </c>
      <c r="FUX29" s="170">
        <v>2</v>
      </c>
      <c r="FUY29" s="170">
        <v>69.72</v>
      </c>
      <c r="FUZ29" s="170" t="e">
        <f>ROUNDDOWN(FUY29*(#REF!+1),2)</f>
        <v>#REF!</v>
      </c>
      <c r="FVA29" s="170" t="e">
        <f>FUX29*FUZ29</f>
        <v>#REF!</v>
      </c>
      <c r="FVB29" s="170" t="s">
        <v>151</v>
      </c>
      <c r="FVC29" s="170" t="s">
        <v>152</v>
      </c>
      <c r="FVD29" s="170" t="s">
        <v>153</v>
      </c>
      <c r="FVE29" s="170" t="s">
        <v>150</v>
      </c>
      <c r="FVF29" s="170">
        <v>2</v>
      </c>
      <c r="FVG29" s="170">
        <v>69.72</v>
      </c>
      <c r="FVH29" s="170" t="e">
        <f>ROUNDDOWN(FVG29*(#REF!+1),2)</f>
        <v>#REF!</v>
      </c>
      <c r="FVI29" s="170" t="e">
        <f>FVF29*FVH29</f>
        <v>#REF!</v>
      </c>
      <c r="FVJ29" s="170" t="s">
        <v>151</v>
      </c>
      <c r="FVK29" s="170" t="s">
        <v>152</v>
      </c>
      <c r="FVL29" s="170" t="s">
        <v>153</v>
      </c>
      <c r="FVM29" s="170" t="s">
        <v>150</v>
      </c>
      <c r="FVN29" s="170">
        <v>2</v>
      </c>
      <c r="FVO29" s="170">
        <v>69.72</v>
      </c>
      <c r="FVP29" s="170" t="e">
        <f>ROUNDDOWN(FVO29*(#REF!+1),2)</f>
        <v>#REF!</v>
      </c>
      <c r="FVQ29" s="170" t="e">
        <f>FVN29*FVP29</f>
        <v>#REF!</v>
      </c>
      <c r="FVR29" s="170" t="s">
        <v>151</v>
      </c>
      <c r="FVS29" s="170" t="s">
        <v>152</v>
      </c>
      <c r="FVT29" s="170" t="s">
        <v>153</v>
      </c>
      <c r="FVU29" s="170" t="s">
        <v>150</v>
      </c>
      <c r="FVV29" s="170">
        <v>2</v>
      </c>
      <c r="FVW29" s="170">
        <v>69.72</v>
      </c>
      <c r="FVX29" s="170" t="e">
        <f>ROUNDDOWN(FVW29*(#REF!+1),2)</f>
        <v>#REF!</v>
      </c>
      <c r="FVY29" s="170" t="e">
        <f>FVV29*FVX29</f>
        <v>#REF!</v>
      </c>
      <c r="FVZ29" s="170" t="s">
        <v>151</v>
      </c>
      <c r="FWA29" s="170" t="s">
        <v>152</v>
      </c>
      <c r="FWB29" s="170" t="s">
        <v>153</v>
      </c>
      <c r="FWC29" s="170" t="s">
        <v>150</v>
      </c>
      <c r="FWD29" s="170">
        <v>2</v>
      </c>
      <c r="FWE29" s="170">
        <v>69.72</v>
      </c>
      <c r="FWF29" s="170" t="e">
        <f>ROUNDDOWN(FWE29*(#REF!+1),2)</f>
        <v>#REF!</v>
      </c>
      <c r="FWG29" s="170" t="e">
        <f>FWD29*FWF29</f>
        <v>#REF!</v>
      </c>
      <c r="FWH29" s="170" t="s">
        <v>151</v>
      </c>
      <c r="FWI29" s="170" t="s">
        <v>152</v>
      </c>
      <c r="FWJ29" s="170" t="s">
        <v>153</v>
      </c>
      <c r="FWK29" s="170" t="s">
        <v>150</v>
      </c>
      <c r="FWL29" s="170">
        <v>2</v>
      </c>
      <c r="FWM29" s="170">
        <v>69.72</v>
      </c>
      <c r="FWN29" s="170" t="e">
        <f>ROUNDDOWN(FWM29*(#REF!+1),2)</f>
        <v>#REF!</v>
      </c>
      <c r="FWO29" s="170" t="e">
        <f>FWL29*FWN29</f>
        <v>#REF!</v>
      </c>
      <c r="FWP29" s="170" t="s">
        <v>151</v>
      </c>
      <c r="FWQ29" s="170" t="s">
        <v>152</v>
      </c>
      <c r="FWR29" s="170" t="s">
        <v>153</v>
      </c>
      <c r="FWS29" s="170" t="s">
        <v>150</v>
      </c>
      <c r="FWT29" s="170">
        <v>2</v>
      </c>
      <c r="FWU29" s="170">
        <v>69.72</v>
      </c>
      <c r="FWV29" s="170" t="e">
        <f>ROUNDDOWN(FWU29*(#REF!+1),2)</f>
        <v>#REF!</v>
      </c>
      <c r="FWW29" s="170" t="e">
        <f>FWT29*FWV29</f>
        <v>#REF!</v>
      </c>
      <c r="FWX29" s="170" t="s">
        <v>151</v>
      </c>
      <c r="FWY29" s="170" t="s">
        <v>152</v>
      </c>
      <c r="FWZ29" s="170" t="s">
        <v>153</v>
      </c>
      <c r="FXA29" s="170" t="s">
        <v>150</v>
      </c>
      <c r="FXB29" s="170">
        <v>2</v>
      </c>
      <c r="FXC29" s="170">
        <v>69.72</v>
      </c>
      <c r="FXD29" s="170" t="e">
        <f>ROUNDDOWN(FXC29*(#REF!+1),2)</f>
        <v>#REF!</v>
      </c>
      <c r="FXE29" s="170" t="e">
        <f>FXB29*FXD29</f>
        <v>#REF!</v>
      </c>
      <c r="FXF29" s="170" t="s">
        <v>151</v>
      </c>
      <c r="FXG29" s="170" t="s">
        <v>152</v>
      </c>
      <c r="FXH29" s="170" t="s">
        <v>153</v>
      </c>
      <c r="FXI29" s="170" t="s">
        <v>150</v>
      </c>
      <c r="FXJ29" s="170">
        <v>2</v>
      </c>
      <c r="FXK29" s="170">
        <v>69.72</v>
      </c>
      <c r="FXL29" s="170" t="e">
        <f>ROUNDDOWN(FXK29*(#REF!+1),2)</f>
        <v>#REF!</v>
      </c>
      <c r="FXM29" s="170" t="e">
        <f>FXJ29*FXL29</f>
        <v>#REF!</v>
      </c>
      <c r="FXN29" s="170" t="s">
        <v>151</v>
      </c>
      <c r="FXO29" s="170" t="s">
        <v>152</v>
      </c>
      <c r="FXP29" s="170" t="s">
        <v>153</v>
      </c>
      <c r="FXQ29" s="170" t="s">
        <v>150</v>
      </c>
      <c r="FXR29" s="170">
        <v>2</v>
      </c>
      <c r="FXS29" s="170">
        <v>69.72</v>
      </c>
      <c r="FXT29" s="170" t="e">
        <f>ROUNDDOWN(FXS29*(#REF!+1),2)</f>
        <v>#REF!</v>
      </c>
      <c r="FXU29" s="170" t="e">
        <f>FXR29*FXT29</f>
        <v>#REF!</v>
      </c>
      <c r="FXV29" s="170" t="s">
        <v>151</v>
      </c>
      <c r="FXW29" s="170" t="s">
        <v>152</v>
      </c>
      <c r="FXX29" s="170" t="s">
        <v>153</v>
      </c>
      <c r="FXY29" s="170" t="s">
        <v>150</v>
      </c>
      <c r="FXZ29" s="170">
        <v>2</v>
      </c>
      <c r="FYA29" s="170">
        <v>69.72</v>
      </c>
      <c r="FYB29" s="170" t="e">
        <f>ROUNDDOWN(FYA29*(#REF!+1),2)</f>
        <v>#REF!</v>
      </c>
      <c r="FYC29" s="170" t="e">
        <f>FXZ29*FYB29</f>
        <v>#REF!</v>
      </c>
      <c r="FYD29" s="170" t="s">
        <v>151</v>
      </c>
      <c r="FYE29" s="170" t="s">
        <v>152</v>
      </c>
      <c r="FYF29" s="170" t="s">
        <v>153</v>
      </c>
      <c r="FYG29" s="170" t="s">
        <v>150</v>
      </c>
      <c r="FYH29" s="170">
        <v>2</v>
      </c>
      <c r="FYI29" s="170">
        <v>69.72</v>
      </c>
      <c r="FYJ29" s="170" t="e">
        <f>ROUNDDOWN(FYI29*(#REF!+1),2)</f>
        <v>#REF!</v>
      </c>
      <c r="FYK29" s="170" t="e">
        <f>FYH29*FYJ29</f>
        <v>#REF!</v>
      </c>
      <c r="FYL29" s="170" t="s">
        <v>151</v>
      </c>
      <c r="FYM29" s="170" t="s">
        <v>152</v>
      </c>
      <c r="FYN29" s="170" t="s">
        <v>153</v>
      </c>
      <c r="FYO29" s="170" t="s">
        <v>150</v>
      </c>
      <c r="FYP29" s="170">
        <v>2</v>
      </c>
      <c r="FYQ29" s="170">
        <v>69.72</v>
      </c>
      <c r="FYR29" s="170" t="e">
        <f>ROUNDDOWN(FYQ29*(#REF!+1),2)</f>
        <v>#REF!</v>
      </c>
      <c r="FYS29" s="170" t="e">
        <f>FYP29*FYR29</f>
        <v>#REF!</v>
      </c>
      <c r="FYT29" s="170" t="s">
        <v>151</v>
      </c>
      <c r="FYU29" s="170" t="s">
        <v>152</v>
      </c>
      <c r="FYV29" s="170" t="s">
        <v>153</v>
      </c>
      <c r="FYW29" s="170" t="s">
        <v>150</v>
      </c>
      <c r="FYX29" s="170">
        <v>2</v>
      </c>
      <c r="FYY29" s="170">
        <v>69.72</v>
      </c>
      <c r="FYZ29" s="170" t="e">
        <f>ROUNDDOWN(FYY29*(#REF!+1),2)</f>
        <v>#REF!</v>
      </c>
      <c r="FZA29" s="170" t="e">
        <f>FYX29*FYZ29</f>
        <v>#REF!</v>
      </c>
      <c r="FZB29" s="170" t="s">
        <v>151</v>
      </c>
      <c r="FZC29" s="170" t="s">
        <v>152</v>
      </c>
      <c r="FZD29" s="170" t="s">
        <v>153</v>
      </c>
      <c r="FZE29" s="170" t="s">
        <v>150</v>
      </c>
      <c r="FZF29" s="170">
        <v>2</v>
      </c>
      <c r="FZG29" s="170">
        <v>69.72</v>
      </c>
      <c r="FZH29" s="170" t="e">
        <f>ROUNDDOWN(FZG29*(#REF!+1),2)</f>
        <v>#REF!</v>
      </c>
      <c r="FZI29" s="170" t="e">
        <f>FZF29*FZH29</f>
        <v>#REF!</v>
      </c>
      <c r="FZJ29" s="170" t="s">
        <v>151</v>
      </c>
      <c r="FZK29" s="170" t="s">
        <v>152</v>
      </c>
      <c r="FZL29" s="170" t="s">
        <v>153</v>
      </c>
      <c r="FZM29" s="170" t="s">
        <v>150</v>
      </c>
      <c r="FZN29" s="170">
        <v>2</v>
      </c>
      <c r="FZO29" s="170">
        <v>69.72</v>
      </c>
      <c r="FZP29" s="170" t="e">
        <f>ROUNDDOWN(FZO29*(#REF!+1),2)</f>
        <v>#REF!</v>
      </c>
      <c r="FZQ29" s="170" t="e">
        <f>FZN29*FZP29</f>
        <v>#REF!</v>
      </c>
      <c r="FZR29" s="170" t="s">
        <v>151</v>
      </c>
      <c r="FZS29" s="170" t="s">
        <v>152</v>
      </c>
      <c r="FZT29" s="170" t="s">
        <v>153</v>
      </c>
      <c r="FZU29" s="170" t="s">
        <v>150</v>
      </c>
      <c r="FZV29" s="170">
        <v>2</v>
      </c>
      <c r="FZW29" s="170">
        <v>69.72</v>
      </c>
      <c r="FZX29" s="170" t="e">
        <f>ROUNDDOWN(FZW29*(#REF!+1),2)</f>
        <v>#REF!</v>
      </c>
      <c r="FZY29" s="170" t="e">
        <f>FZV29*FZX29</f>
        <v>#REF!</v>
      </c>
      <c r="FZZ29" s="170" t="s">
        <v>151</v>
      </c>
      <c r="GAA29" s="170" t="s">
        <v>152</v>
      </c>
      <c r="GAB29" s="170" t="s">
        <v>153</v>
      </c>
      <c r="GAC29" s="170" t="s">
        <v>150</v>
      </c>
      <c r="GAD29" s="170">
        <v>2</v>
      </c>
      <c r="GAE29" s="170">
        <v>69.72</v>
      </c>
      <c r="GAF29" s="170" t="e">
        <f>ROUNDDOWN(GAE29*(#REF!+1),2)</f>
        <v>#REF!</v>
      </c>
      <c r="GAG29" s="170" t="e">
        <f>GAD29*GAF29</f>
        <v>#REF!</v>
      </c>
      <c r="GAH29" s="170" t="s">
        <v>151</v>
      </c>
      <c r="GAI29" s="170" t="s">
        <v>152</v>
      </c>
      <c r="GAJ29" s="170" t="s">
        <v>153</v>
      </c>
      <c r="GAK29" s="170" t="s">
        <v>150</v>
      </c>
      <c r="GAL29" s="170">
        <v>2</v>
      </c>
      <c r="GAM29" s="170">
        <v>69.72</v>
      </c>
      <c r="GAN29" s="170" t="e">
        <f>ROUNDDOWN(GAM29*(#REF!+1),2)</f>
        <v>#REF!</v>
      </c>
      <c r="GAO29" s="170" t="e">
        <f>GAL29*GAN29</f>
        <v>#REF!</v>
      </c>
      <c r="GAP29" s="170" t="s">
        <v>151</v>
      </c>
      <c r="GAQ29" s="170" t="s">
        <v>152</v>
      </c>
      <c r="GAR29" s="170" t="s">
        <v>153</v>
      </c>
      <c r="GAS29" s="170" t="s">
        <v>150</v>
      </c>
      <c r="GAT29" s="170">
        <v>2</v>
      </c>
      <c r="GAU29" s="170">
        <v>69.72</v>
      </c>
      <c r="GAV29" s="170" t="e">
        <f>ROUNDDOWN(GAU29*(#REF!+1),2)</f>
        <v>#REF!</v>
      </c>
      <c r="GAW29" s="170" t="e">
        <f>GAT29*GAV29</f>
        <v>#REF!</v>
      </c>
      <c r="GAX29" s="170" t="s">
        <v>151</v>
      </c>
      <c r="GAY29" s="170" t="s">
        <v>152</v>
      </c>
      <c r="GAZ29" s="170" t="s">
        <v>153</v>
      </c>
      <c r="GBA29" s="170" t="s">
        <v>150</v>
      </c>
      <c r="GBB29" s="170">
        <v>2</v>
      </c>
      <c r="GBC29" s="170">
        <v>69.72</v>
      </c>
      <c r="GBD29" s="170" t="e">
        <f>ROUNDDOWN(GBC29*(#REF!+1),2)</f>
        <v>#REF!</v>
      </c>
      <c r="GBE29" s="170" t="e">
        <f>GBB29*GBD29</f>
        <v>#REF!</v>
      </c>
      <c r="GBF29" s="170" t="s">
        <v>151</v>
      </c>
      <c r="GBG29" s="170" t="s">
        <v>152</v>
      </c>
      <c r="GBH29" s="170" t="s">
        <v>153</v>
      </c>
      <c r="GBI29" s="170" t="s">
        <v>150</v>
      </c>
      <c r="GBJ29" s="170">
        <v>2</v>
      </c>
      <c r="GBK29" s="170">
        <v>69.72</v>
      </c>
      <c r="GBL29" s="170" t="e">
        <f>ROUNDDOWN(GBK29*(#REF!+1),2)</f>
        <v>#REF!</v>
      </c>
      <c r="GBM29" s="170" t="e">
        <f>GBJ29*GBL29</f>
        <v>#REF!</v>
      </c>
      <c r="GBN29" s="170" t="s">
        <v>151</v>
      </c>
      <c r="GBO29" s="170" t="s">
        <v>152</v>
      </c>
      <c r="GBP29" s="170" t="s">
        <v>153</v>
      </c>
      <c r="GBQ29" s="170" t="s">
        <v>150</v>
      </c>
      <c r="GBR29" s="170">
        <v>2</v>
      </c>
      <c r="GBS29" s="170">
        <v>69.72</v>
      </c>
      <c r="GBT29" s="170" t="e">
        <f>ROUNDDOWN(GBS29*(#REF!+1),2)</f>
        <v>#REF!</v>
      </c>
      <c r="GBU29" s="170" t="e">
        <f>GBR29*GBT29</f>
        <v>#REF!</v>
      </c>
      <c r="GBV29" s="170" t="s">
        <v>151</v>
      </c>
      <c r="GBW29" s="170" t="s">
        <v>152</v>
      </c>
      <c r="GBX29" s="170" t="s">
        <v>153</v>
      </c>
      <c r="GBY29" s="170" t="s">
        <v>150</v>
      </c>
      <c r="GBZ29" s="170">
        <v>2</v>
      </c>
      <c r="GCA29" s="170">
        <v>69.72</v>
      </c>
      <c r="GCB29" s="170" t="e">
        <f>ROUNDDOWN(GCA29*(#REF!+1),2)</f>
        <v>#REF!</v>
      </c>
      <c r="GCC29" s="170" t="e">
        <f>GBZ29*GCB29</f>
        <v>#REF!</v>
      </c>
      <c r="GCD29" s="170" t="s">
        <v>151</v>
      </c>
      <c r="GCE29" s="170" t="s">
        <v>152</v>
      </c>
      <c r="GCF29" s="170" t="s">
        <v>153</v>
      </c>
      <c r="GCG29" s="170" t="s">
        <v>150</v>
      </c>
      <c r="GCH29" s="170">
        <v>2</v>
      </c>
      <c r="GCI29" s="170">
        <v>69.72</v>
      </c>
      <c r="GCJ29" s="170" t="e">
        <f>ROUNDDOWN(GCI29*(#REF!+1),2)</f>
        <v>#REF!</v>
      </c>
      <c r="GCK29" s="170" t="e">
        <f>GCH29*GCJ29</f>
        <v>#REF!</v>
      </c>
      <c r="GCL29" s="170" t="s">
        <v>151</v>
      </c>
      <c r="GCM29" s="170" t="s">
        <v>152</v>
      </c>
      <c r="GCN29" s="170" t="s">
        <v>153</v>
      </c>
      <c r="GCO29" s="170" t="s">
        <v>150</v>
      </c>
      <c r="GCP29" s="170">
        <v>2</v>
      </c>
      <c r="GCQ29" s="170">
        <v>69.72</v>
      </c>
      <c r="GCR29" s="170" t="e">
        <f>ROUNDDOWN(GCQ29*(#REF!+1),2)</f>
        <v>#REF!</v>
      </c>
      <c r="GCS29" s="170" t="e">
        <f>GCP29*GCR29</f>
        <v>#REF!</v>
      </c>
      <c r="GCT29" s="170" t="s">
        <v>151</v>
      </c>
      <c r="GCU29" s="170" t="s">
        <v>152</v>
      </c>
      <c r="GCV29" s="170" t="s">
        <v>153</v>
      </c>
      <c r="GCW29" s="170" t="s">
        <v>150</v>
      </c>
      <c r="GCX29" s="170">
        <v>2</v>
      </c>
      <c r="GCY29" s="170">
        <v>69.72</v>
      </c>
      <c r="GCZ29" s="170" t="e">
        <f>ROUNDDOWN(GCY29*(#REF!+1),2)</f>
        <v>#REF!</v>
      </c>
      <c r="GDA29" s="170" t="e">
        <f>GCX29*GCZ29</f>
        <v>#REF!</v>
      </c>
      <c r="GDB29" s="170" t="s">
        <v>151</v>
      </c>
      <c r="GDC29" s="170" t="s">
        <v>152</v>
      </c>
      <c r="GDD29" s="170" t="s">
        <v>153</v>
      </c>
      <c r="GDE29" s="170" t="s">
        <v>150</v>
      </c>
      <c r="GDF29" s="170">
        <v>2</v>
      </c>
      <c r="GDG29" s="170">
        <v>69.72</v>
      </c>
      <c r="GDH29" s="170" t="e">
        <f>ROUNDDOWN(GDG29*(#REF!+1),2)</f>
        <v>#REF!</v>
      </c>
      <c r="GDI29" s="170" t="e">
        <f>GDF29*GDH29</f>
        <v>#REF!</v>
      </c>
      <c r="GDJ29" s="170" t="s">
        <v>151</v>
      </c>
      <c r="GDK29" s="170" t="s">
        <v>152</v>
      </c>
      <c r="GDL29" s="170" t="s">
        <v>153</v>
      </c>
      <c r="GDM29" s="170" t="s">
        <v>150</v>
      </c>
      <c r="GDN29" s="170">
        <v>2</v>
      </c>
      <c r="GDO29" s="170">
        <v>69.72</v>
      </c>
      <c r="GDP29" s="170" t="e">
        <f>ROUNDDOWN(GDO29*(#REF!+1),2)</f>
        <v>#REF!</v>
      </c>
      <c r="GDQ29" s="170" t="e">
        <f>GDN29*GDP29</f>
        <v>#REF!</v>
      </c>
      <c r="GDR29" s="170" t="s">
        <v>151</v>
      </c>
      <c r="GDS29" s="170" t="s">
        <v>152</v>
      </c>
      <c r="GDT29" s="170" t="s">
        <v>153</v>
      </c>
      <c r="GDU29" s="170" t="s">
        <v>150</v>
      </c>
      <c r="GDV29" s="170">
        <v>2</v>
      </c>
      <c r="GDW29" s="170">
        <v>69.72</v>
      </c>
      <c r="GDX29" s="170" t="e">
        <f>ROUNDDOWN(GDW29*(#REF!+1),2)</f>
        <v>#REF!</v>
      </c>
      <c r="GDY29" s="170" t="e">
        <f>GDV29*GDX29</f>
        <v>#REF!</v>
      </c>
      <c r="GDZ29" s="170" t="s">
        <v>151</v>
      </c>
      <c r="GEA29" s="170" t="s">
        <v>152</v>
      </c>
      <c r="GEB29" s="170" t="s">
        <v>153</v>
      </c>
      <c r="GEC29" s="170" t="s">
        <v>150</v>
      </c>
      <c r="GED29" s="170">
        <v>2</v>
      </c>
      <c r="GEE29" s="170">
        <v>69.72</v>
      </c>
      <c r="GEF29" s="170" t="e">
        <f>ROUNDDOWN(GEE29*(#REF!+1),2)</f>
        <v>#REF!</v>
      </c>
      <c r="GEG29" s="170" t="e">
        <f>GED29*GEF29</f>
        <v>#REF!</v>
      </c>
      <c r="GEH29" s="170" t="s">
        <v>151</v>
      </c>
      <c r="GEI29" s="170" t="s">
        <v>152</v>
      </c>
      <c r="GEJ29" s="170" t="s">
        <v>153</v>
      </c>
      <c r="GEK29" s="170" t="s">
        <v>150</v>
      </c>
      <c r="GEL29" s="170">
        <v>2</v>
      </c>
      <c r="GEM29" s="170">
        <v>69.72</v>
      </c>
      <c r="GEN29" s="170" t="e">
        <f>ROUNDDOWN(GEM29*(#REF!+1),2)</f>
        <v>#REF!</v>
      </c>
      <c r="GEO29" s="170" t="e">
        <f>GEL29*GEN29</f>
        <v>#REF!</v>
      </c>
      <c r="GEP29" s="170" t="s">
        <v>151</v>
      </c>
      <c r="GEQ29" s="170" t="s">
        <v>152</v>
      </c>
      <c r="GER29" s="170" t="s">
        <v>153</v>
      </c>
      <c r="GES29" s="170" t="s">
        <v>150</v>
      </c>
      <c r="GET29" s="170">
        <v>2</v>
      </c>
      <c r="GEU29" s="170">
        <v>69.72</v>
      </c>
      <c r="GEV29" s="170" t="e">
        <f>ROUNDDOWN(GEU29*(#REF!+1),2)</f>
        <v>#REF!</v>
      </c>
      <c r="GEW29" s="170" t="e">
        <f>GET29*GEV29</f>
        <v>#REF!</v>
      </c>
      <c r="GEX29" s="170" t="s">
        <v>151</v>
      </c>
      <c r="GEY29" s="170" t="s">
        <v>152</v>
      </c>
      <c r="GEZ29" s="170" t="s">
        <v>153</v>
      </c>
      <c r="GFA29" s="170" t="s">
        <v>150</v>
      </c>
      <c r="GFB29" s="170">
        <v>2</v>
      </c>
      <c r="GFC29" s="170">
        <v>69.72</v>
      </c>
      <c r="GFD29" s="170" t="e">
        <f>ROUNDDOWN(GFC29*(#REF!+1),2)</f>
        <v>#REF!</v>
      </c>
      <c r="GFE29" s="170" t="e">
        <f>GFB29*GFD29</f>
        <v>#REF!</v>
      </c>
      <c r="GFF29" s="170" t="s">
        <v>151</v>
      </c>
      <c r="GFG29" s="170" t="s">
        <v>152</v>
      </c>
      <c r="GFH29" s="170" t="s">
        <v>153</v>
      </c>
      <c r="GFI29" s="170" t="s">
        <v>150</v>
      </c>
      <c r="GFJ29" s="170">
        <v>2</v>
      </c>
      <c r="GFK29" s="170">
        <v>69.72</v>
      </c>
      <c r="GFL29" s="170" t="e">
        <f>ROUNDDOWN(GFK29*(#REF!+1),2)</f>
        <v>#REF!</v>
      </c>
      <c r="GFM29" s="170" t="e">
        <f>GFJ29*GFL29</f>
        <v>#REF!</v>
      </c>
      <c r="GFN29" s="170" t="s">
        <v>151</v>
      </c>
      <c r="GFO29" s="170" t="s">
        <v>152</v>
      </c>
      <c r="GFP29" s="170" t="s">
        <v>153</v>
      </c>
      <c r="GFQ29" s="170" t="s">
        <v>150</v>
      </c>
      <c r="GFR29" s="170">
        <v>2</v>
      </c>
      <c r="GFS29" s="170">
        <v>69.72</v>
      </c>
      <c r="GFT29" s="170" t="e">
        <f>ROUNDDOWN(GFS29*(#REF!+1),2)</f>
        <v>#REF!</v>
      </c>
      <c r="GFU29" s="170" t="e">
        <f>GFR29*GFT29</f>
        <v>#REF!</v>
      </c>
      <c r="GFV29" s="170" t="s">
        <v>151</v>
      </c>
      <c r="GFW29" s="170" t="s">
        <v>152</v>
      </c>
      <c r="GFX29" s="170" t="s">
        <v>153</v>
      </c>
      <c r="GFY29" s="170" t="s">
        <v>150</v>
      </c>
      <c r="GFZ29" s="170">
        <v>2</v>
      </c>
      <c r="GGA29" s="170">
        <v>69.72</v>
      </c>
      <c r="GGB29" s="170" t="e">
        <f>ROUNDDOWN(GGA29*(#REF!+1),2)</f>
        <v>#REF!</v>
      </c>
      <c r="GGC29" s="170" t="e">
        <f>GFZ29*GGB29</f>
        <v>#REF!</v>
      </c>
      <c r="GGD29" s="170" t="s">
        <v>151</v>
      </c>
      <c r="GGE29" s="170" t="s">
        <v>152</v>
      </c>
      <c r="GGF29" s="170" t="s">
        <v>153</v>
      </c>
      <c r="GGG29" s="170" t="s">
        <v>150</v>
      </c>
      <c r="GGH29" s="170">
        <v>2</v>
      </c>
      <c r="GGI29" s="170">
        <v>69.72</v>
      </c>
      <c r="GGJ29" s="170" t="e">
        <f>ROUNDDOWN(GGI29*(#REF!+1),2)</f>
        <v>#REF!</v>
      </c>
      <c r="GGK29" s="170" t="e">
        <f>GGH29*GGJ29</f>
        <v>#REF!</v>
      </c>
      <c r="GGL29" s="170" t="s">
        <v>151</v>
      </c>
      <c r="GGM29" s="170" t="s">
        <v>152</v>
      </c>
      <c r="GGN29" s="170" t="s">
        <v>153</v>
      </c>
      <c r="GGO29" s="170" t="s">
        <v>150</v>
      </c>
      <c r="GGP29" s="170">
        <v>2</v>
      </c>
      <c r="GGQ29" s="170">
        <v>69.72</v>
      </c>
      <c r="GGR29" s="170" t="e">
        <f>ROUNDDOWN(GGQ29*(#REF!+1),2)</f>
        <v>#REF!</v>
      </c>
      <c r="GGS29" s="170" t="e">
        <f>GGP29*GGR29</f>
        <v>#REF!</v>
      </c>
      <c r="GGT29" s="170" t="s">
        <v>151</v>
      </c>
      <c r="GGU29" s="170" t="s">
        <v>152</v>
      </c>
      <c r="GGV29" s="170" t="s">
        <v>153</v>
      </c>
      <c r="GGW29" s="170" t="s">
        <v>150</v>
      </c>
      <c r="GGX29" s="170">
        <v>2</v>
      </c>
      <c r="GGY29" s="170">
        <v>69.72</v>
      </c>
      <c r="GGZ29" s="170" t="e">
        <f>ROUNDDOWN(GGY29*(#REF!+1),2)</f>
        <v>#REF!</v>
      </c>
      <c r="GHA29" s="170" t="e">
        <f>GGX29*GGZ29</f>
        <v>#REF!</v>
      </c>
      <c r="GHB29" s="170" t="s">
        <v>151</v>
      </c>
      <c r="GHC29" s="170" t="s">
        <v>152</v>
      </c>
      <c r="GHD29" s="170" t="s">
        <v>153</v>
      </c>
      <c r="GHE29" s="170" t="s">
        <v>150</v>
      </c>
      <c r="GHF29" s="170">
        <v>2</v>
      </c>
      <c r="GHG29" s="170">
        <v>69.72</v>
      </c>
      <c r="GHH29" s="170" t="e">
        <f>ROUNDDOWN(GHG29*(#REF!+1),2)</f>
        <v>#REF!</v>
      </c>
      <c r="GHI29" s="170" t="e">
        <f>GHF29*GHH29</f>
        <v>#REF!</v>
      </c>
      <c r="GHJ29" s="170" t="s">
        <v>151</v>
      </c>
      <c r="GHK29" s="170" t="s">
        <v>152</v>
      </c>
      <c r="GHL29" s="170" t="s">
        <v>153</v>
      </c>
      <c r="GHM29" s="170" t="s">
        <v>150</v>
      </c>
      <c r="GHN29" s="170">
        <v>2</v>
      </c>
      <c r="GHO29" s="170">
        <v>69.72</v>
      </c>
      <c r="GHP29" s="170" t="e">
        <f>ROUNDDOWN(GHO29*(#REF!+1),2)</f>
        <v>#REF!</v>
      </c>
      <c r="GHQ29" s="170" t="e">
        <f>GHN29*GHP29</f>
        <v>#REF!</v>
      </c>
      <c r="GHR29" s="170" t="s">
        <v>151</v>
      </c>
      <c r="GHS29" s="170" t="s">
        <v>152</v>
      </c>
      <c r="GHT29" s="170" t="s">
        <v>153</v>
      </c>
      <c r="GHU29" s="170" t="s">
        <v>150</v>
      </c>
      <c r="GHV29" s="170">
        <v>2</v>
      </c>
      <c r="GHW29" s="170">
        <v>69.72</v>
      </c>
      <c r="GHX29" s="170" t="e">
        <f>ROUNDDOWN(GHW29*(#REF!+1),2)</f>
        <v>#REF!</v>
      </c>
      <c r="GHY29" s="170" t="e">
        <f>GHV29*GHX29</f>
        <v>#REF!</v>
      </c>
      <c r="GHZ29" s="170" t="s">
        <v>151</v>
      </c>
      <c r="GIA29" s="170" t="s">
        <v>152</v>
      </c>
      <c r="GIB29" s="170" t="s">
        <v>153</v>
      </c>
      <c r="GIC29" s="170" t="s">
        <v>150</v>
      </c>
      <c r="GID29" s="170">
        <v>2</v>
      </c>
      <c r="GIE29" s="170">
        <v>69.72</v>
      </c>
      <c r="GIF29" s="170" t="e">
        <f>ROUNDDOWN(GIE29*(#REF!+1),2)</f>
        <v>#REF!</v>
      </c>
      <c r="GIG29" s="170" t="e">
        <f>GID29*GIF29</f>
        <v>#REF!</v>
      </c>
      <c r="GIH29" s="170" t="s">
        <v>151</v>
      </c>
      <c r="GII29" s="170" t="s">
        <v>152</v>
      </c>
      <c r="GIJ29" s="170" t="s">
        <v>153</v>
      </c>
      <c r="GIK29" s="170" t="s">
        <v>150</v>
      </c>
      <c r="GIL29" s="170">
        <v>2</v>
      </c>
      <c r="GIM29" s="170">
        <v>69.72</v>
      </c>
      <c r="GIN29" s="170" t="e">
        <f>ROUNDDOWN(GIM29*(#REF!+1),2)</f>
        <v>#REF!</v>
      </c>
      <c r="GIO29" s="170" t="e">
        <f>GIL29*GIN29</f>
        <v>#REF!</v>
      </c>
      <c r="GIP29" s="170" t="s">
        <v>151</v>
      </c>
      <c r="GIQ29" s="170" t="s">
        <v>152</v>
      </c>
      <c r="GIR29" s="170" t="s">
        <v>153</v>
      </c>
      <c r="GIS29" s="170" t="s">
        <v>150</v>
      </c>
      <c r="GIT29" s="170">
        <v>2</v>
      </c>
      <c r="GIU29" s="170">
        <v>69.72</v>
      </c>
      <c r="GIV29" s="170" t="e">
        <f>ROUNDDOWN(GIU29*(#REF!+1),2)</f>
        <v>#REF!</v>
      </c>
      <c r="GIW29" s="170" t="e">
        <f>GIT29*GIV29</f>
        <v>#REF!</v>
      </c>
      <c r="GIX29" s="170" t="s">
        <v>151</v>
      </c>
      <c r="GIY29" s="170" t="s">
        <v>152</v>
      </c>
      <c r="GIZ29" s="170" t="s">
        <v>153</v>
      </c>
      <c r="GJA29" s="170" t="s">
        <v>150</v>
      </c>
      <c r="GJB29" s="170">
        <v>2</v>
      </c>
      <c r="GJC29" s="170">
        <v>69.72</v>
      </c>
      <c r="GJD29" s="170" t="e">
        <f>ROUNDDOWN(GJC29*(#REF!+1),2)</f>
        <v>#REF!</v>
      </c>
      <c r="GJE29" s="170" t="e">
        <f>GJB29*GJD29</f>
        <v>#REF!</v>
      </c>
      <c r="GJF29" s="170" t="s">
        <v>151</v>
      </c>
      <c r="GJG29" s="170" t="s">
        <v>152</v>
      </c>
      <c r="GJH29" s="170" t="s">
        <v>153</v>
      </c>
      <c r="GJI29" s="170" t="s">
        <v>150</v>
      </c>
      <c r="GJJ29" s="170">
        <v>2</v>
      </c>
      <c r="GJK29" s="170">
        <v>69.72</v>
      </c>
      <c r="GJL29" s="170" t="e">
        <f>ROUNDDOWN(GJK29*(#REF!+1),2)</f>
        <v>#REF!</v>
      </c>
      <c r="GJM29" s="170" t="e">
        <f>GJJ29*GJL29</f>
        <v>#REF!</v>
      </c>
      <c r="GJN29" s="170" t="s">
        <v>151</v>
      </c>
      <c r="GJO29" s="170" t="s">
        <v>152</v>
      </c>
      <c r="GJP29" s="170" t="s">
        <v>153</v>
      </c>
      <c r="GJQ29" s="170" t="s">
        <v>150</v>
      </c>
      <c r="GJR29" s="170">
        <v>2</v>
      </c>
      <c r="GJS29" s="170">
        <v>69.72</v>
      </c>
      <c r="GJT29" s="170" t="e">
        <f>ROUNDDOWN(GJS29*(#REF!+1),2)</f>
        <v>#REF!</v>
      </c>
      <c r="GJU29" s="170" t="e">
        <f>GJR29*GJT29</f>
        <v>#REF!</v>
      </c>
      <c r="GJV29" s="170" t="s">
        <v>151</v>
      </c>
      <c r="GJW29" s="170" t="s">
        <v>152</v>
      </c>
      <c r="GJX29" s="170" t="s">
        <v>153</v>
      </c>
      <c r="GJY29" s="170" t="s">
        <v>150</v>
      </c>
      <c r="GJZ29" s="170">
        <v>2</v>
      </c>
      <c r="GKA29" s="170">
        <v>69.72</v>
      </c>
      <c r="GKB29" s="170" t="e">
        <f>ROUNDDOWN(GKA29*(#REF!+1),2)</f>
        <v>#REF!</v>
      </c>
      <c r="GKC29" s="170" t="e">
        <f>GJZ29*GKB29</f>
        <v>#REF!</v>
      </c>
      <c r="GKD29" s="170" t="s">
        <v>151</v>
      </c>
      <c r="GKE29" s="170" t="s">
        <v>152</v>
      </c>
      <c r="GKF29" s="170" t="s">
        <v>153</v>
      </c>
      <c r="GKG29" s="170" t="s">
        <v>150</v>
      </c>
      <c r="GKH29" s="170">
        <v>2</v>
      </c>
      <c r="GKI29" s="170">
        <v>69.72</v>
      </c>
      <c r="GKJ29" s="170" t="e">
        <f>ROUNDDOWN(GKI29*(#REF!+1),2)</f>
        <v>#REF!</v>
      </c>
      <c r="GKK29" s="170" t="e">
        <f>GKH29*GKJ29</f>
        <v>#REF!</v>
      </c>
      <c r="GKL29" s="170" t="s">
        <v>151</v>
      </c>
      <c r="GKM29" s="170" t="s">
        <v>152</v>
      </c>
      <c r="GKN29" s="170" t="s">
        <v>153</v>
      </c>
      <c r="GKO29" s="170" t="s">
        <v>150</v>
      </c>
      <c r="GKP29" s="170">
        <v>2</v>
      </c>
      <c r="GKQ29" s="170">
        <v>69.72</v>
      </c>
      <c r="GKR29" s="170" t="e">
        <f>ROUNDDOWN(GKQ29*(#REF!+1),2)</f>
        <v>#REF!</v>
      </c>
      <c r="GKS29" s="170" t="e">
        <f>GKP29*GKR29</f>
        <v>#REF!</v>
      </c>
      <c r="GKT29" s="170" t="s">
        <v>151</v>
      </c>
      <c r="GKU29" s="170" t="s">
        <v>152</v>
      </c>
      <c r="GKV29" s="170" t="s">
        <v>153</v>
      </c>
      <c r="GKW29" s="170" t="s">
        <v>150</v>
      </c>
      <c r="GKX29" s="170">
        <v>2</v>
      </c>
      <c r="GKY29" s="170">
        <v>69.72</v>
      </c>
      <c r="GKZ29" s="170" t="e">
        <f>ROUNDDOWN(GKY29*(#REF!+1),2)</f>
        <v>#REF!</v>
      </c>
      <c r="GLA29" s="170" t="e">
        <f>GKX29*GKZ29</f>
        <v>#REF!</v>
      </c>
      <c r="GLB29" s="170" t="s">
        <v>151</v>
      </c>
      <c r="GLC29" s="170" t="s">
        <v>152</v>
      </c>
      <c r="GLD29" s="170" t="s">
        <v>153</v>
      </c>
      <c r="GLE29" s="170" t="s">
        <v>150</v>
      </c>
      <c r="GLF29" s="170">
        <v>2</v>
      </c>
      <c r="GLG29" s="170">
        <v>69.72</v>
      </c>
      <c r="GLH29" s="170" t="e">
        <f>ROUNDDOWN(GLG29*(#REF!+1),2)</f>
        <v>#REF!</v>
      </c>
      <c r="GLI29" s="170" t="e">
        <f>GLF29*GLH29</f>
        <v>#REF!</v>
      </c>
      <c r="GLJ29" s="170" t="s">
        <v>151</v>
      </c>
      <c r="GLK29" s="170" t="s">
        <v>152</v>
      </c>
      <c r="GLL29" s="170" t="s">
        <v>153</v>
      </c>
      <c r="GLM29" s="170" t="s">
        <v>150</v>
      </c>
      <c r="GLN29" s="170">
        <v>2</v>
      </c>
      <c r="GLO29" s="170">
        <v>69.72</v>
      </c>
      <c r="GLP29" s="170" t="e">
        <f>ROUNDDOWN(GLO29*(#REF!+1),2)</f>
        <v>#REF!</v>
      </c>
      <c r="GLQ29" s="170" t="e">
        <f>GLN29*GLP29</f>
        <v>#REF!</v>
      </c>
      <c r="GLR29" s="170" t="s">
        <v>151</v>
      </c>
      <c r="GLS29" s="170" t="s">
        <v>152</v>
      </c>
      <c r="GLT29" s="170" t="s">
        <v>153</v>
      </c>
      <c r="GLU29" s="170" t="s">
        <v>150</v>
      </c>
      <c r="GLV29" s="170">
        <v>2</v>
      </c>
      <c r="GLW29" s="170">
        <v>69.72</v>
      </c>
      <c r="GLX29" s="170" t="e">
        <f>ROUNDDOWN(GLW29*(#REF!+1),2)</f>
        <v>#REF!</v>
      </c>
      <c r="GLY29" s="170" t="e">
        <f>GLV29*GLX29</f>
        <v>#REF!</v>
      </c>
      <c r="GLZ29" s="170" t="s">
        <v>151</v>
      </c>
      <c r="GMA29" s="170" t="s">
        <v>152</v>
      </c>
      <c r="GMB29" s="170" t="s">
        <v>153</v>
      </c>
      <c r="GMC29" s="170" t="s">
        <v>150</v>
      </c>
      <c r="GMD29" s="170">
        <v>2</v>
      </c>
      <c r="GME29" s="170">
        <v>69.72</v>
      </c>
      <c r="GMF29" s="170" t="e">
        <f>ROUNDDOWN(GME29*(#REF!+1),2)</f>
        <v>#REF!</v>
      </c>
      <c r="GMG29" s="170" t="e">
        <f>GMD29*GMF29</f>
        <v>#REF!</v>
      </c>
      <c r="GMH29" s="170" t="s">
        <v>151</v>
      </c>
      <c r="GMI29" s="170" t="s">
        <v>152</v>
      </c>
      <c r="GMJ29" s="170" t="s">
        <v>153</v>
      </c>
      <c r="GMK29" s="170" t="s">
        <v>150</v>
      </c>
      <c r="GML29" s="170">
        <v>2</v>
      </c>
      <c r="GMM29" s="170">
        <v>69.72</v>
      </c>
      <c r="GMN29" s="170" t="e">
        <f>ROUNDDOWN(GMM29*(#REF!+1),2)</f>
        <v>#REF!</v>
      </c>
      <c r="GMO29" s="170" t="e">
        <f>GML29*GMN29</f>
        <v>#REF!</v>
      </c>
      <c r="GMP29" s="170" t="s">
        <v>151</v>
      </c>
      <c r="GMQ29" s="170" t="s">
        <v>152</v>
      </c>
      <c r="GMR29" s="170" t="s">
        <v>153</v>
      </c>
      <c r="GMS29" s="170" t="s">
        <v>150</v>
      </c>
      <c r="GMT29" s="170">
        <v>2</v>
      </c>
      <c r="GMU29" s="170">
        <v>69.72</v>
      </c>
      <c r="GMV29" s="170" t="e">
        <f>ROUNDDOWN(GMU29*(#REF!+1),2)</f>
        <v>#REF!</v>
      </c>
      <c r="GMW29" s="170" t="e">
        <f>GMT29*GMV29</f>
        <v>#REF!</v>
      </c>
      <c r="GMX29" s="170" t="s">
        <v>151</v>
      </c>
      <c r="GMY29" s="170" t="s">
        <v>152</v>
      </c>
      <c r="GMZ29" s="170" t="s">
        <v>153</v>
      </c>
      <c r="GNA29" s="170" t="s">
        <v>150</v>
      </c>
      <c r="GNB29" s="170">
        <v>2</v>
      </c>
      <c r="GNC29" s="170">
        <v>69.72</v>
      </c>
      <c r="GND29" s="170" t="e">
        <f>ROUNDDOWN(GNC29*(#REF!+1),2)</f>
        <v>#REF!</v>
      </c>
      <c r="GNE29" s="170" t="e">
        <f>GNB29*GND29</f>
        <v>#REF!</v>
      </c>
      <c r="GNF29" s="170" t="s">
        <v>151</v>
      </c>
      <c r="GNG29" s="170" t="s">
        <v>152</v>
      </c>
      <c r="GNH29" s="170" t="s">
        <v>153</v>
      </c>
      <c r="GNI29" s="170" t="s">
        <v>150</v>
      </c>
      <c r="GNJ29" s="170">
        <v>2</v>
      </c>
      <c r="GNK29" s="170">
        <v>69.72</v>
      </c>
      <c r="GNL29" s="170" t="e">
        <f>ROUNDDOWN(GNK29*(#REF!+1),2)</f>
        <v>#REF!</v>
      </c>
      <c r="GNM29" s="170" t="e">
        <f>GNJ29*GNL29</f>
        <v>#REF!</v>
      </c>
      <c r="GNN29" s="170" t="s">
        <v>151</v>
      </c>
      <c r="GNO29" s="170" t="s">
        <v>152</v>
      </c>
      <c r="GNP29" s="170" t="s">
        <v>153</v>
      </c>
      <c r="GNQ29" s="170" t="s">
        <v>150</v>
      </c>
      <c r="GNR29" s="170">
        <v>2</v>
      </c>
      <c r="GNS29" s="170">
        <v>69.72</v>
      </c>
      <c r="GNT29" s="170" t="e">
        <f>ROUNDDOWN(GNS29*(#REF!+1),2)</f>
        <v>#REF!</v>
      </c>
      <c r="GNU29" s="170" t="e">
        <f>GNR29*GNT29</f>
        <v>#REF!</v>
      </c>
      <c r="GNV29" s="170" t="s">
        <v>151</v>
      </c>
      <c r="GNW29" s="170" t="s">
        <v>152</v>
      </c>
      <c r="GNX29" s="170" t="s">
        <v>153</v>
      </c>
      <c r="GNY29" s="170" t="s">
        <v>150</v>
      </c>
      <c r="GNZ29" s="170">
        <v>2</v>
      </c>
      <c r="GOA29" s="170">
        <v>69.72</v>
      </c>
      <c r="GOB29" s="170" t="e">
        <f>ROUNDDOWN(GOA29*(#REF!+1),2)</f>
        <v>#REF!</v>
      </c>
      <c r="GOC29" s="170" t="e">
        <f>GNZ29*GOB29</f>
        <v>#REF!</v>
      </c>
      <c r="GOD29" s="170" t="s">
        <v>151</v>
      </c>
      <c r="GOE29" s="170" t="s">
        <v>152</v>
      </c>
      <c r="GOF29" s="170" t="s">
        <v>153</v>
      </c>
      <c r="GOG29" s="170" t="s">
        <v>150</v>
      </c>
      <c r="GOH29" s="170">
        <v>2</v>
      </c>
      <c r="GOI29" s="170">
        <v>69.72</v>
      </c>
      <c r="GOJ29" s="170" t="e">
        <f>ROUNDDOWN(GOI29*(#REF!+1),2)</f>
        <v>#REF!</v>
      </c>
      <c r="GOK29" s="170" t="e">
        <f>GOH29*GOJ29</f>
        <v>#REF!</v>
      </c>
      <c r="GOL29" s="170" t="s">
        <v>151</v>
      </c>
      <c r="GOM29" s="170" t="s">
        <v>152</v>
      </c>
      <c r="GON29" s="170" t="s">
        <v>153</v>
      </c>
      <c r="GOO29" s="170" t="s">
        <v>150</v>
      </c>
      <c r="GOP29" s="170">
        <v>2</v>
      </c>
      <c r="GOQ29" s="170">
        <v>69.72</v>
      </c>
      <c r="GOR29" s="170" t="e">
        <f>ROUNDDOWN(GOQ29*(#REF!+1),2)</f>
        <v>#REF!</v>
      </c>
      <c r="GOS29" s="170" t="e">
        <f>GOP29*GOR29</f>
        <v>#REF!</v>
      </c>
      <c r="GOT29" s="170" t="s">
        <v>151</v>
      </c>
      <c r="GOU29" s="170" t="s">
        <v>152</v>
      </c>
      <c r="GOV29" s="170" t="s">
        <v>153</v>
      </c>
      <c r="GOW29" s="170" t="s">
        <v>150</v>
      </c>
      <c r="GOX29" s="170">
        <v>2</v>
      </c>
      <c r="GOY29" s="170">
        <v>69.72</v>
      </c>
      <c r="GOZ29" s="170" t="e">
        <f>ROUNDDOWN(GOY29*(#REF!+1),2)</f>
        <v>#REF!</v>
      </c>
      <c r="GPA29" s="170" t="e">
        <f>GOX29*GOZ29</f>
        <v>#REF!</v>
      </c>
      <c r="GPB29" s="170" t="s">
        <v>151</v>
      </c>
      <c r="GPC29" s="170" t="s">
        <v>152</v>
      </c>
      <c r="GPD29" s="170" t="s">
        <v>153</v>
      </c>
      <c r="GPE29" s="170" t="s">
        <v>150</v>
      </c>
      <c r="GPF29" s="170">
        <v>2</v>
      </c>
      <c r="GPG29" s="170">
        <v>69.72</v>
      </c>
      <c r="GPH29" s="170" t="e">
        <f>ROUNDDOWN(GPG29*(#REF!+1),2)</f>
        <v>#REF!</v>
      </c>
      <c r="GPI29" s="170" t="e">
        <f>GPF29*GPH29</f>
        <v>#REF!</v>
      </c>
      <c r="GPJ29" s="170" t="s">
        <v>151</v>
      </c>
      <c r="GPK29" s="170" t="s">
        <v>152</v>
      </c>
      <c r="GPL29" s="170" t="s">
        <v>153</v>
      </c>
      <c r="GPM29" s="170" t="s">
        <v>150</v>
      </c>
      <c r="GPN29" s="170">
        <v>2</v>
      </c>
      <c r="GPO29" s="170">
        <v>69.72</v>
      </c>
      <c r="GPP29" s="170" t="e">
        <f>ROUNDDOWN(GPO29*(#REF!+1),2)</f>
        <v>#REF!</v>
      </c>
      <c r="GPQ29" s="170" t="e">
        <f>GPN29*GPP29</f>
        <v>#REF!</v>
      </c>
      <c r="GPR29" s="170" t="s">
        <v>151</v>
      </c>
      <c r="GPS29" s="170" t="s">
        <v>152</v>
      </c>
      <c r="GPT29" s="170" t="s">
        <v>153</v>
      </c>
      <c r="GPU29" s="170" t="s">
        <v>150</v>
      </c>
      <c r="GPV29" s="170">
        <v>2</v>
      </c>
      <c r="GPW29" s="170">
        <v>69.72</v>
      </c>
      <c r="GPX29" s="170" t="e">
        <f>ROUNDDOWN(GPW29*(#REF!+1),2)</f>
        <v>#REF!</v>
      </c>
      <c r="GPY29" s="170" t="e">
        <f>GPV29*GPX29</f>
        <v>#REF!</v>
      </c>
      <c r="GPZ29" s="170" t="s">
        <v>151</v>
      </c>
      <c r="GQA29" s="170" t="s">
        <v>152</v>
      </c>
      <c r="GQB29" s="170" t="s">
        <v>153</v>
      </c>
      <c r="GQC29" s="170" t="s">
        <v>150</v>
      </c>
      <c r="GQD29" s="170">
        <v>2</v>
      </c>
      <c r="GQE29" s="170">
        <v>69.72</v>
      </c>
      <c r="GQF29" s="170" t="e">
        <f>ROUNDDOWN(GQE29*(#REF!+1),2)</f>
        <v>#REF!</v>
      </c>
      <c r="GQG29" s="170" t="e">
        <f>GQD29*GQF29</f>
        <v>#REF!</v>
      </c>
      <c r="GQH29" s="170" t="s">
        <v>151</v>
      </c>
      <c r="GQI29" s="170" t="s">
        <v>152</v>
      </c>
      <c r="GQJ29" s="170" t="s">
        <v>153</v>
      </c>
      <c r="GQK29" s="170" t="s">
        <v>150</v>
      </c>
      <c r="GQL29" s="170">
        <v>2</v>
      </c>
      <c r="GQM29" s="170">
        <v>69.72</v>
      </c>
      <c r="GQN29" s="170" t="e">
        <f>ROUNDDOWN(GQM29*(#REF!+1),2)</f>
        <v>#REF!</v>
      </c>
      <c r="GQO29" s="170" t="e">
        <f>GQL29*GQN29</f>
        <v>#REF!</v>
      </c>
      <c r="GQP29" s="170" t="s">
        <v>151</v>
      </c>
      <c r="GQQ29" s="170" t="s">
        <v>152</v>
      </c>
      <c r="GQR29" s="170" t="s">
        <v>153</v>
      </c>
      <c r="GQS29" s="170" t="s">
        <v>150</v>
      </c>
      <c r="GQT29" s="170">
        <v>2</v>
      </c>
      <c r="GQU29" s="170">
        <v>69.72</v>
      </c>
      <c r="GQV29" s="170" t="e">
        <f>ROUNDDOWN(GQU29*(#REF!+1),2)</f>
        <v>#REF!</v>
      </c>
      <c r="GQW29" s="170" t="e">
        <f>GQT29*GQV29</f>
        <v>#REF!</v>
      </c>
      <c r="GQX29" s="170" t="s">
        <v>151</v>
      </c>
      <c r="GQY29" s="170" t="s">
        <v>152</v>
      </c>
      <c r="GQZ29" s="170" t="s">
        <v>153</v>
      </c>
      <c r="GRA29" s="170" t="s">
        <v>150</v>
      </c>
      <c r="GRB29" s="170">
        <v>2</v>
      </c>
      <c r="GRC29" s="170">
        <v>69.72</v>
      </c>
      <c r="GRD29" s="170" t="e">
        <f>ROUNDDOWN(GRC29*(#REF!+1),2)</f>
        <v>#REF!</v>
      </c>
      <c r="GRE29" s="170" t="e">
        <f>GRB29*GRD29</f>
        <v>#REF!</v>
      </c>
      <c r="GRF29" s="170" t="s">
        <v>151</v>
      </c>
      <c r="GRG29" s="170" t="s">
        <v>152</v>
      </c>
      <c r="GRH29" s="170" t="s">
        <v>153</v>
      </c>
      <c r="GRI29" s="170" t="s">
        <v>150</v>
      </c>
      <c r="GRJ29" s="170">
        <v>2</v>
      </c>
      <c r="GRK29" s="170">
        <v>69.72</v>
      </c>
      <c r="GRL29" s="170" t="e">
        <f>ROUNDDOWN(GRK29*(#REF!+1),2)</f>
        <v>#REF!</v>
      </c>
      <c r="GRM29" s="170" t="e">
        <f>GRJ29*GRL29</f>
        <v>#REF!</v>
      </c>
      <c r="GRN29" s="170" t="s">
        <v>151</v>
      </c>
      <c r="GRO29" s="170" t="s">
        <v>152</v>
      </c>
      <c r="GRP29" s="170" t="s">
        <v>153</v>
      </c>
      <c r="GRQ29" s="170" t="s">
        <v>150</v>
      </c>
      <c r="GRR29" s="170">
        <v>2</v>
      </c>
      <c r="GRS29" s="170">
        <v>69.72</v>
      </c>
      <c r="GRT29" s="170" t="e">
        <f>ROUNDDOWN(GRS29*(#REF!+1),2)</f>
        <v>#REF!</v>
      </c>
      <c r="GRU29" s="170" t="e">
        <f>GRR29*GRT29</f>
        <v>#REF!</v>
      </c>
      <c r="GRV29" s="170" t="s">
        <v>151</v>
      </c>
      <c r="GRW29" s="170" t="s">
        <v>152</v>
      </c>
      <c r="GRX29" s="170" t="s">
        <v>153</v>
      </c>
      <c r="GRY29" s="170" t="s">
        <v>150</v>
      </c>
      <c r="GRZ29" s="170">
        <v>2</v>
      </c>
      <c r="GSA29" s="170">
        <v>69.72</v>
      </c>
      <c r="GSB29" s="170" t="e">
        <f>ROUNDDOWN(GSA29*(#REF!+1),2)</f>
        <v>#REF!</v>
      </c>
      <c r="GSC29" s="170" t="e">
        <f>GRZ29*GSB29</f>
        <v>#REF!</v>
      </c>
      <c r="GSD29" s="170" t="s">
        <v>151</v>
      </c>
      <c r="GSE29" s="170" t="s">
        <v>152</v>
      </c>
      <c r="GSF29" s="170" t="s">
        <v>153</v>
      </c>
      <c r="GSG29" s="170" t="s">
        <v>150</v>
      </c>
      <c r="GSH29" s="170">
        <v>2</v>
      </c>
      <c r="GSI29" s="170">
        <v>69.72</v>
      </c>
      <c r="GSJ29" s="170" t="e">
        <f>ROUNDDOWN(GSI29*(#REF!+1),2)</f>
        <v>#REF!</v>
      </c>
      <c r="GSK29" s="170" t="e">
        <f>GSH29*GSJ29</f>
        <v>#REF!</v>
      </c>
      <c r="GSL29" s="170" t="s">
        <v>151</v>
      </c>
      <c r="GSM29" s="170" t="s">
        <v>152</v>
      </c>
      <c r="GSN29" s="170" t="s">
        <v>153</v>
      </c>
      <c r="GSO29" s="170" t="s">
        <v>150</v>
      </c>
      <c r="GSP29" s="170">
        <v>2</v>
      </c>
      <c r="GSQ29" s="170">
        <v>69.72</v>
      </c>
      <c r="GSR29" s="170" t="e">
        <f>ROUNDDOWN(GSQ29*(#REF!+1),2)</f>
        <v>#REF!</v>
      </c>
      <c r="GSS29" s="170" t="e">
        <f>GSP29*GSR29</f>
        <v>#REF!</v>
      </c>
      <c r="GST29" s="170" t="s">
        <v>151</v>
      </c>
      <c r="GSU29" s="170" t="s">
        <v>152</v>
      </c>
      <c r="GSV29" s="170" t="s">
        <v>153</v>
      </c>
      <c r="GSW29" s="170" t="s">
        <v>150</v>
      </c>
      <c r="GSX29" s="170">
        <v>2</v>
      </c>
      <c r="GSY29" s="170">
        <v>69.72</v>
      </c>
      <c r="GSZ29" s="170" t="e">
        <f>ROUNDDOWN(GSY29*(#REF!+1),2)</f>
        <v>#REF!</v>
      </c>
      <c r="GTA29" s="170" t="e">
        <f>GSX29*GSZ29</f>
        <v>#REF!</v>
      </c>
      <c r="GTB29" s="170" t="s">
        <v>151</v>
      </c>
      <c r="GTC29" s="170" t="s">
        <v>152</v>
      </c>
      <c r="GTD29" s="170" t="s">
        <v>153</v>
      </c>
      <c r="GTE29" s="170" t="s">
        <v>150</v>
      </c>
      <c r="GTF29" s="170">
        <v>2</v>
      </c>
      <c r="GTG29" s="170">
        <v>69.72</v>
      </c>
      <c r="GTH29" s="170" t="e">
        <f>ROUNDDOWN(GTG29*(#REF!+1),2)</f>
        <v>#REF!</v>
      </c>
      <c r="GTI29" s="170" t="e">
        <f>GTF29*GTH29</f>
        <v>#REF!</v>
      </c>
      <c r="GTJ29" s="170" t="s">
        <v>151</v>
      </c>
      <c r="GTK29" s="170" t="s">
        <v>152</v>
      </c>
      <c r="GTL29" s="170" t="s">
        <v>153</v>
      </c>
      <c r="GTM29" s="170" t="s">
        <v>150</v>
      </c>
      <c r="GTN29" s="170">
        <v>2</v>
      </c>
      <c r="GTO29" s="170">
        <v>69.72</v>
      </c>
      <c r="GTP29" s="170" t="e">
        <f>ROUNDDOWN(GTO29*(#REF!+1),2)</f>
        <v>#REF!</v>
      </c>
      <c r="GTQ29" s="170" t="e">
        <f>GTN29*GTP29</f>
        <v>#REF!</v>
      </c>
      <c r="GTR29" s="170" t="s">
        <v>151</v>
      </c>
      <c r="GTS29" s="170" t="s">
        <v>152</v>
      </c>
      <c r="GTT29" s="170" t="s">
        <v>153</v>
      </c>
      <c r="GTU29" s="170" t="s">
        <v>150</v>
      </c>
      <c r="GTV29" s="170">
        <v>2</v>
      </c>
      <c r="GTW29" s="170">
        <v>69.72</v>
      </c>
      <c r="GTX29" s="170" t="e">
        <f>ROUNDDOWN(GTW29*(#REF!+1),2)</f>
        <v>#REF!</v>
      </c>
      <c r="GTY29" s="170" t="e">
        <f>GTV29*GTX29</f>
        <v>#REF!</v>
      </c>
      <c r="GTZ29" s="170" t="s">
        <v>151</v>
      </c>
      <c r="GUA29" s="170" t="s">
        <v>152</v>
      </c>
      <c r="GUB29" s="170" t="s">
        <v>153</v>
      </c>
      <c r="GUC29" s="170" t="s">
        <v>150</v>
      </c>
      <c r="GUD29" s="170">
        <v>2</v>
      </c>
      <c r="GUE29" s="170">
        <v>69.72</v>
      </c>
      <c r="GUF29" s="170" t="e">
        <f>ROUNDDOWN(GUE29*(#REF!+1),2)</f>
        <v>#REF!</v>
      </c>
      <c r="GUG29" s="170" t="e">
        <f>GUD29*GUF29</f>
        <v>#REF!</v>
      </c>
      <c r="GUH29" s="170" t="s">
        <v>151</v>
      </c>
      <c r="GUI29" s="170" t="s">
        <v>152</v>
      </c>
      <c r="GUJ29" s="170" t="s">
        <v>153</v>
      </c>
      <c r="GUK29" s="170" t="s">
        <v>150</v>
      </c>
      <c r="GUL29" s="170">
        <v>2</v>
      </c>
      <c r="GUM29" s="170">
        <v>69.72</v>
      </c>
      <c r="GUN29" s="170" t="e">
        <f>ROUNDDOWN(GUM29*(#REF!+1),2)</f>
        <v>#REF!</v>
      </c>
      <c r="GUO29" s="170" t="e">
        <f>GUL29*GUN29</f>
        <v>#REF!</v>
      </c>
      <c r="GUP29" s="170" t="s">
        <v>151</v>
      </c>
      <c r="GUQ29" s="170" t="s">
        <v>152</v>
      </c>
      <c r="GUR29" s="170" t="s">
        <v>153</v>
      </c>
      <c r="GUS29" s="170" t="s">
        <v>150</v>
      </c>
      <c r="GUT29" s="170">
        <v>2</v>
      </c>
      <c r="GUU29" s="170">
        <v>69.72</v>
      </c>
      <c r="GUV29" s="170" t="e">
        <f>ROUNDDOWN(GUU29*(#REF!+1),2)</f>
        <v>#REF!</v>
      </c>
      <c r="GUW29" s="170" t="e">
        <f>GUT29*GUV29</f>
        <v>#REF!</v>
      </c>
      <c r="GUX29" s="170" t="s">
        <v>151</v>
      </c>
      <c r="GUY29" s="170" t="s">
        <v>152</v>
      </c>
      <c r="GUZ29" s="170" t="s">
        <v>153</v>
      </c>
      <c r="GVA29" s="170" t="s">
        <v>150</v>
      </c>
      <c r="GVB29" s="170">
        <v>2</v>
      </c>
      <c r="GVC29" s="170">
        <v>69.72</v>
      </c>
      <c r="GVD29" s="170" t="e">
        <f>ROUNDDOWN(GVC29*(#REF!+1),2)</f>
        <v>#REF!</v>
      </c>
      <c r="GVE29" s="170" t="e">
        <f>GVB29*GVD29</f>
        <v>#REF!</v>
      </c>
      <c r="GVF29" s="170" t="s">
        <v>151</v>
      </c>
      <c r="GVG29" s="170" t="s">
        <v>152</v>
      </c>
      <c r="GVH29" s="170" t="s">
        <v>153</v>
      </c>
      <c r="GVI29" s="170" t="s">
        <v>150</v>
      </c>
      <c r="GVJ29" s="170">
        <v>2</v>
      </c>
      <c r="GVK29" s="170">
        <v>69.72</v>
      </c>
      <c r="GVL29" s="170" t="e">
        <f>ROUNDDOWN(GVK29*(#REF!+1),2)</f>
        <v>#REF!</v>
      </c>
      <c r="GVM29" s="170" t="e">
        <f>GVJ29*GVL29</f>
        <v>#REF!</v>
      </c>
      <c r="GVN29" s="170" t="s">
        <v>151</v>
      </c>
      <c r="GVO29" s="170" t="s">
        <v>152</v>
      </c>
      <c r="GVP29" s="170" t="s">
        <v>153</v>
      </c>
      <c r="GVQ29" s="170" t="s">
        <v>150</v>
      </c>
      <c r="GVR29" s="170">
        <v>2</v>
      </c>
      <c r="GVS29" s="170">
        <v>69.72</v>
      </c>
      <c r="GVT29" s="170" t="e">
        <f>ROUNDDOWN(GVS29*(#REF!+1),2)</f>
        <v>#REF!</v>
      </c>
      <c r="GVU29" s="170" t="e">
        <f>GVR29*GVT29</f>
        <v>#REF!</v>
      </c>
      <c r="GVV29" s="170" t="s">
        <v>151</v>
      </c>
      <c r="GVW29" s="170" t="s">
        <v>152</v>
      </c>
      <c r="GVX29" s="170" t="s">
        <v>153</v>
      </c>
      <c r="GVY29" s="170" t="s">
        <v>150</v>
      </c>
      <c r="GVZ29" s="170">
        <v>2</v>
      </c>
      <c r="GWA29" s="170">
        <v>69.72</v>
      </c>
      <c r="GWB29" s="170" t="e">
        <f>ROUNDDOWN(GWA29*(#REF!+1),2)</f>
        <v>#REF!</v>
      </c>
      <c r="GWC29" s="170" t="e">
        <f>GVZ29*GWB29</f>
        <v>#REF!</v>
      </c>
      <c r="GWD29" s="170" t="s">
        <v>151</v>
      </c>
      <c r="GWE29" s="170" t="s">
        <v>152</v>
      </c>
      <c r="GWF29" s="170" t="s">
        <v>153</v>
      </c>
      <c r="GWG29" s="170" t="s">
        <v>150</v>
      </c>
      <c r="GWH29" s="170">
        <v>2</v>
      </c>
      <c r="GWI29" s="170">
        <v>69.72</v>
      </c>
      <c r="GWJ29" s="170" t="e">
        <f>ROUNDDOWN(GWI29*(#REF!+1),2)</f>
        <v>#REF!</v>
      </c>
      <c r="GWK29" s="170" t="e">
        <f>GWH29*GWJ29</f>
        <v>#REF!</v>
      </c>
      <c r="GWL29" s="170" t="s">
        <v>151</v>
      </c>
      <c r="GWM29" s="170" t="s">
        <v>152</v>
      </c>
      <c r="GWN29" s="170" t="s">
        <v>153</v>
      </c>
      <c r="GWO29" s="170" t="s">
        <v>150</v>
      </c>
      <c r="GWP29" s="170">
        <v>2</v>
      </c>
      <c r="GWQ29" s="170">
        <v>69.72</v>
      </c>
      <c r="GWR29" s="170" t="e">
        <f>ROUNDDOWN(GWQ29*(#REF!+1),2)</f>
        <v>#REF!</v>
      </c>
      <c r="GWS29" s="170" t="e">
        <f>GWP29*GWR29</f>
        <v>#REF!</v>
      </c>
      <c r="GWT29" s="170" t="s">
        <v>151</v>
      </c>
      <c r="GWU29" s="170" t="s">
        <v>152</v>
      </c>
      <c r="GWV29" s="170" t="s">
        <v>153</v>
      </c>
      <c r="GWW29" s="170" t="s">
        <v>150</v>
      </c>
      <c r="GWX29" s="170">
        <v>2</v>
      </c>
      <c r="GWY29" s="170">
        <v>69.72</v>
      </c>
      <c r="GWZ29" s="170" t="e">
        <f>ROUNDDOWN(GWY29*(#REF!+1),2)</f>
        <v>#REF!</v>
      </c>
      <c r="GXA29" s="170" t="e">
        <f>GWX29*GWZ29</f>
        <v>#REF!</v>
      </c>
      <c r="GXB29" s="170" t="s">
        <v>151</v>
      </c>
      <c r="GXC29" s="170" t="s">
        <v>152</v>
      </c>
      <c r="GXD29" s="170" t="s">
        <v>153</v>
      </c>
      <c r="GXE29" s="170" t="s">
        <v>150</v>
      </c>
      <c r="GXF29" s="170">
        <v>2</v>
      </c>
      <c r="GXG29" s="170">
        <v>69.72</v>
      </c>
      <c r="GXH29" s="170" t="e">
        <f>ROUNDDOWN(GXG29*(#REF!+1),2)</f>
        <v>#REF!</v>
      </c>
      <c r="GXI29" s="170" t="e">
        <f>GXF29*GXH29</f>
        <v>#REF!</v>
      </c>
      <c r="GXJ29" s="170" t="s">
        <v>151</v>
      </c>
      <c r="GXK29" s="170" t="s">
        <v>152</v>
      </c>
      <c r="GXL29" s="170" t="s">
        <v>153</v>
      </c>
      <c r="GXM29" s="170" t="s">
        <v>150</v>
      </c>
      <c r="GXN29" s="170">
        <v>2</v>
      </c>
      <c r="GXO29" s="170">
        <v>69.72</v>
      </c>
      <c r="GXP29" s="170" t="e">
        <f>ROUNDDOWN(GXO29*(#REF!+1),2)</f>
        <v>#REF!</v>
      </c>
      <c r="GXQ29" s="170" t="e">
        <f>GXN29*GXP29</f>
        <v>#REF!</v>
      </c>
      <c r="GXR29" s="170" t="s">
        <v>151</v>
      </c>
      <c r="GXS29" s="170" t="s">
        <v>152</v>
      </c>
      <c r="GXT29" s="170" t="s">
        <v>153</v>
      </c>
      <c r="GXU29" s="170" t="s">
        <v>150</v>
      </c>
      <c r="GXV29" s="170">
        <v>2</v>
      </c>
      <c r="GXW29" s="170">
        <v>69.72</v>
      </c>
      <c r="GXX29" s="170" t="e">
        <f>ROUNDDOWN(GXW29*(#REF!+1),2)</f>
        <v>#REF!</v>
      </c>
      <c r="GXY29" s="170" t="e">
        <f>GXV29*GXX29</f>
        <v>#REF!</v>
      </c>
      <c r="GXZ29" s="170" t="s">
        <v>151</v>
      </c>
      <c r="GYA29" s="170" t="s">
        <v>152</v>
      </c>
      <c r="GYB29" s="170" t="s">
        <v>153</v>
      </c>
      <c r="GYC29" s="170" t="s">
        <v>150</v>
      </c>
      <c r="GYD29" s="170">
        <v>2</v>
      </c>
      <c r="GYE29" s="170">
        <v>69.72</v>
      </c>
      <c r="GYF29" s="170" t="e">
        <f>ROUNDDOWN(GYE29*(#REF!+1),2)</f>
        <v>#REF!</v>
      </c>
      <c r="GYG29" s="170" t="e">
        <f>GYD29*GYF29</f>
        <v>#REF!</v>
      </c>
      <c r="GYH29" s="170" t="s">
        <v>151</v>
      </c>
      <c r="GYI29" s="170" t="s">
        <v>152</v>
      </c>
      <c r="GYJ29" s="170" t="s">
        <v>153</v>
      </c>
      <c r="GYK29" s="170" t="s">
        <v>150</v>
      </c>
      <c r="GYL29" s="170">
        <v>2</v>
      </c>
      <c r="GYM29" s="170">
        <v>69.72</v>
      </c>
      <c r="GYN29" s="170" t="e">
        <f>ROUNDDOWN(GYM29*(#REF!+1),2)</f>
        <v>#REF!</v>
      </c>
      <c r="GYO29" s="170" t="e">
        <f>GYL29*GYN29</f>
        <v>#REF!</v>
      </c>
      <c r="GYP29" s="170" t="s">
        <v>151</v>
      </c>
      <c r="GYQ29" s="170" t="s">
        <v>152</v>
      </c>
      <c r="GYR29" s="170" t="s">
        <v>153</v>
      </c>
      <c r="GYS29" s="170" t="s">
        <v>150</v>
      </c>
      <c r="GYT29" s="170">
        <v>2</v>
      </c>
      <c r="GYU29" s="170">
        <v>69.72</v>
      </c>
      <c r="GYV29" s="170" t="e">
        <f>ROUNDDOWN(GYU29*(#REF!+1),2)</f>
        <v>#REF!</v>
      </c>
      <c r="GYW29" s="170" t="e">
        <f>GYT29*GYV29</f>
        <v>#REF!</v>
      </c>
      <c r="GYX29" s="170" t="s">
        <v>151</v>
      </c>
      <c r="GYY29" s="170" t="s">
        <v>152</v>
      </c>
      <c r="GYZ29" s="170" t="s">
        <v>153</v>
      </c>
      <c r="GZA29" s="170" t="s">
        <v>150</v>
      </c>
      <c r="GZB29" s="170">
        <v>2</v>
      </c>
      <c r="GZC29" s="170">
        <v>69.72</v>
      </c>
      <c r="GZD29" s="170" t="e">
        <f>ROUNDDOWN(GZC29*(#REF!+1),2)</f>
        <v>#REF!</v>
      </c>
      <c r="GZE29" s="170" t="e">
        <f>GZB29*GZD29</f>
        <v>#REF!</v>
      </c>
      <c r="GZF29" s="170" t="s">
        <v>151</v>
      </c>
      <c r="GZG29" s="170" t="s">
        <v>152</v>
      </c>
      <c r="GZH29" s="170" t="s">
        <v>153</v>
      </c>
      <c r="GZI29" s="170" t="s">
        <v>150</v>
      </c>
      <c r="GZJ29" s="170">
        <v>2</v>
      </c>
      <c r="GZK29" s="170">
        <v>69.72</v>
      </c>
      <c r="GZL29" s="170" t="e">
        <f>ROUNDDOWN(GZK29*(#REF!+1),2)</f>
        <v>#REF!</v>
      </c>
      <c r="GZM29" s="170" t="e">
        <f>GZJ29*GZL29</f>
        <v>#REF!</v>
      </c>
      <c r="GZN29" s="170" t="s">
        <v>151</v>
      </c>
      <c r="GZO29" s="170" t="s">
        <v>152</v>
      </c>
      <c r="GZP29" s="170" t="s">
        <v>153</v>
      </c>
      <c r="GZQ29" s="170" t="s">
        <v>150</v>
      </c>
      <c r="GZR29" s="170">
        <v>2</v>
      </c>
      <c r="GZS29" s="170">
        <v>69.72</v>
      </c>
      <c r="GZT29" s="170" t="e">
        <f>ROUNDDOWN(GZS29*(#REF!+1),2)</f>
        <v>#REF!</v>
      </c>
      <c r="GZU29" s="170" t="e">
        <f>GZR29*GZT29</f>
        <v>#REF!</v>
      </c>
      <c r="GZV29" s="170" t="s">
        <v>151</v>
      </c>
      <c r="GZW29" s="170" t="s">
        <v>152</v>
      </c>
      <c r="GZX29" s="170" t="s">
        <v>153</v>
      </c>
      <c r="GZY29" s="170" t="s">
        <v>150</v>
      </c>
      <c r="GZZ29" s="170">
        <v>2</v>
      </c>
      <c r="HAA29" s="170">
        <v>69.72</v>
      </c>
      <c r="HAB29" s="170" t="e">
        <f>ROUNDDOWN(HAA29*(#REF!+1),2)</f>
        <v>#REF!</v>
      </c>
      <c r="HAC29" s="170" t="e">
        <f>GZZ29*HAB29</f>
        <v>#REF!</v>
      </c>
      <c r="HAD29" s="170" t="s">
        <v>151</v>
      </c>
      <c r="HAE29" s="170" t="s">
        <v>152</v>
      </c>
      <c r="HAF29" s="170" t="s">
        <v>153</v>
      </c>
      <c r="HAG29" s="170" t="s">
        <v>150</v>
      </c>
      <c r="HAH29" s="170">
        <v>2</v>
      </c>
      <c r="HAI29" s="170">
        <v>69.72</v>
      </c>
      <c r="HAJ29" s="170" t="e">
        <f>ROUNDDOWN(HAI29*(#REF!+1),2)</f>
        <v>#REF!</v>
      </c>
      <c r="HAK29" s="170" t="e">
        <f>HAH29*HAJ29</f>
        <v>#REF!</v>
      </c>
      <c r="HAL29" s="170" t="s">
        <v>151</v>
      </c>
      <c r="HAM29" s="170" t="s">
        <v>152</v>
      </c>
      <c r="HAN29" s="170" t="s">
        <v>153</v>
      </c>
      <c r="HAO29" s="170" t="s">
        <v>150</v>
      </c>
      <c r="HAP29" s="170">
        <v>2</v>
      </c>
      <c r="HAQ29" s="170">
        <v>69.72</v>
      </c>
      <c r="HAR29" s="170" t="e">
        <f>ROUNDDOWN(HAQ29*(#REF!+1),2)</f>
        <v>#REF!</v>
      </c>
      <c r="HAS29" s="170" t="e">
        <f>HAP29*HAR29</f>
        <v>#REF!</v>
      </c>
      <c r="HAT29" s="170" t="s">
        <v>151</v>
      </c>
      <c r="HAU29" s="170" t="s">
        <v>152</v>
      </c>
      <c r="HAV29" s="170" t="s">
        <v>153</v>
      </c>
      <c r="HAW29" s="170" t="s">
        <v>150</v>
      </c>
      <c r="HAX29" s="170">
        <v>2</v>
      </c>
      <c r="HAY29" s="170">
        <v>69.72</v>
      </c>
      <c r="HAZ29" s="170" t="e">
        <f>ROUNDDOWN(HAY29*(#REF!+1),2)</f>
        <v>#REF!</v>
      </c>
      <c r="HBA29" s="170" t="e">
        <f>HAX29*HAZ29</f>
        <v>#REF!</v>
      </c>
      <c r="HBB29" s="170" t="s">
        <v>151</v>
      </c>
      <c r="HBC29" s="170" t="s">
        <v>152</v>
      </c>
      <c r="HBD29" s="170" t="s">
        <v>153</v>
      </c>
      <c r="HBE29" s="170" t="s">
        <v>150</v>
      </c>
      <c r="HBF29" s="170">
        <v>2</v>
      </c>
      <c r="HBG29" s="170">
        <v>69.72</v>
      </c>
      <c r="HBH29" s="170" t="e">
        <f>ROUNDDOWN(HBG29*(#REF!+1),2)</f>
        <v>#REF!</v>
      </c>
      <c r="HBI29" s="170" t="e">
        <f>HBF29*HBH29</f>
        <v>#REF!</v>
      </c>
      <c r="HBJ29" s="170" t="s">
        <v>151</v>
      </c>
      <c r="HBK29" s="170" t="s">
        <v>152</v>
      </c>
      <c r="HBL29" s="170" t="s">
        <v>153</v>
      </c>
      <c r="HBM29" s="170" t="s">
        <v>150</v>
      </c>
      <c r="HBN29" s="170">
        <v>2</v>
      </c>
      <c r="HBO29" s="170">
        <v>69.72</v>
      </c>
      <c r="HBP29" s="170" t="e">
        <f>ROUNDDOWN(HBO29*(#REF!+1),2)</f>
        <v>#REF!</v>
      </c>
      <c r="HBQ29" s="170" t="e">
        <f>HBN29*HBP29</f>
        <v>#REF!</v>
      </c>
      <c r="HBR29" s="170" t="s">
        <v>151</v>
      </c>
      <c r="HBS29" s="170" t="s">
        <v>152</v>
      </c>
      <c r="HBT29" s="170" t="s">
        <v>153</v>
      </c>
      <c r="HBU29" s="170" t="s">
        <v>150</v>
      </c>
      <c r="HBV29" s="170">
        <v>2</v>
      </c>
      <c r="HBW29" s="170">
        <v>69.72</v>
      </c>
      <c r="HBX29" s="170" t="e">
        <f>ROUNDDOWN(HBW29*(#REF!+1),2)</f>
        <v>#REF!</v>
      </c>
      <c r="HBY29" s="170" t="e">
        <f>HBV29*HBX29</f>
        <v>#REF!</v>
      </c>
      <c r="HBZ29" s="170" t="s">
        <v>151</v>
      </c>
      <c r="HCA29" s="170" t="s">
        <v>152</v>
      </c>
      <c r="HCB29" s="170" t="s">
        <v>153</v>
      </c>
      <c r="HCC29" s="170" t="s">
        <v>150</v>
      </c>
      <c r="HCD29" s="170">
        <v>2</v>
      </c>
      <c r="HCE29" s="170">
        <v>69.72</v>
      </c>
      <c r="HCF29" s="170" t="e">
        <f>ROUNDDOWN(HCE29*(#REF!+1),2)</f>
        <v>#REF!</v>
      </c>
      <c r="HCG29" s="170" t="e">
        <f>HCD29*HCF29</f>
        <v>#REF!</v>
      </c>
      <c r="HCH29" s="170" t="s">
        <v>151</v>
      </c>
      <c r="HCI29" s="170" t="s">
        <v>152</v>
      </c>
      <c r="HCJ29" s="170" t="s">
        <v>153</v>
      </c>
      <c r="HCK29" s="170" t="s">
        <v>150</v>
      </c>
      <c r="HCL29" s="170">
        <v>2</v>
      </c>
      <c r="HCM29" s="170">
        <v>69.72</v>
      </c>
      <c r="HCN29" s="170" t="e">
        <f>ROUNDDOWN(HCM29*(#REF!+1),2)</f>
        <v>#REF!</v>
      </c>
      <c r="HCO29" s="170" t="e">
        <f>HCL29*HCN29</f>
        <v>#REF!</v>
      </c>
      <c r="HCP29" s="170" t="s">
        <v>151</v>
      </c>
      <c r="HCQ29" s="170" t="s">
        <v>152</v>
      </c>
      <c r="HCR29" s="170" t="s">
        <v>153</v>
      </c>
      <c r="HCS29" s="170" t="s">
        <v>150</v>
      </c>
      <c r="HCT29" s="170">
        <v>2</v>
      </c>
      <c r="HCU29" s="170">
        <v>69.72</v>
      </c>
      <c r="HCV29" s="170" t="e">
        <f>ROUNDDOWN(HCU29*(#REF!+1),2)</f>
        <v>#REF!</v>
      </c>
      <c r="HCW29" s="170" t="e">
        <f>HCT29*HCV29</f>
        <v>#REF!</v>
      </c>
      <c r="HCX29" s="170" t="s">
        <v>151</v>
      </c>
      <c r="HCY29" s="170" t="s">
        <v>152</v>
      </c>
      <c r="HCZ29" s="170" t="s">
        <v>153</v>
      </c>
      <c r="HDA29" s="170" t="s">
        <v>150</v>
      </c>
      <c r="HDB29" s="170">
        <v>2</v>
      </c>
      <c r="HDC29" s="170">
        <v>69.72</v>
      </c>
      <c r="HDD29" s="170" t="e">
        <f>ROUNDDOWN(HDC29*(#REF!+1),2)</f>
        <v>#REF!</v>
      </c>
      <c r="HDE29" s="170" t="e">
        <f>HDB29*HDD29</f>
        <v>#REF!</v>
      </c>
      <c r="HDF29" s="170" t="s">
        <v>151</v>
      </c>
      <c r="HDG29" s="170" t="s">
        <v>152</v>
      </c>
      <c r="HDH29" s="170" t="s">
        <v>153</v>
      </c>
      <c r="HDI29" s="170" t="s">
        <v>150</v>
      </c>
      <c r="HDJ29" s="170">
        <v>2</v>
      </c>
      <c r="HDK29" s="170">
        <v>69.72</v>
      </c>
      <c r="HDL29" s="170" t="e">
        <f>ROUNDDOWN(HDK29*(#REF!+1),2)</f>
        <v>#REF!</v>
      </c>
      <c r="HDM29" s="170" t="e">
        <f>HDJ29*HDL29</f>
        <v>#REF!</v>
      </c>
      <c r="HDN29" s="170" t="s">
        <v>151</v>
      </c>
      <c r="HDO29" s="170" t="s">
        <v>152</v>
      </c>
      <c r="HDP29" s="170" t="s">
        <v>153</v>
      </c>
      <c r="HDQ29" s="170" t="s">
        <v>150</v>
      </c>
      <c r="HDR29" s="170">
        <v>2</v>
      </c>
      <c r="HDS29" s="170">
        <v>69.72</v>
      </c>
      <c r="HDT29" s="170" t="e">
        <f>ROUNDDOWN(HDS29*(#REF!+1),2)</f>
        <v>#REF!</v>
      </c>
      <c r="HDU29" s="170" t="e">
        <f>HDR29*HDT29</f>
        <v>#REF!</v>
      </c>
      <c r="HDV29" s="170" t="s">
        <v>151</v>
      </c>
      <c r="HDW29" s="170" t="s">
        <v>152</v>
      </c>
      <c r="HDX29" s="170" t="s">
        <v>153</v>
      </c>
      <c r="HDY29" s="170" t="s">
        <v>150</v>
      </c>
      <c r="HDZ29" s="170">
        <v>2</v>
      </c>
      <c r="HEA29" s="170">
        <v>69.72</v>
      </c>
      <c r="HEB29" s="170" t="e">
        <f>ROUNDDOWN(HEA29*(#REF!+1),2)</f>
        <v>#REF!</v>
      </c>
      <c r="HEC29" s="170" t="e">
        <f>HDZ29*HEB29</f>
        <v>#REF!</v>
      </c>
      <c r="HED29" s="170" t="s">
        <v>151</v>
      </c>
      <c r="HEE29" s="170" t="s">
        <v>152</v>
      </c>
      <c r="HEF29" s="170" t="s">
        <v>153</v>
      </c>
      <c r="HEG29" s="170" t="s">
        <v>150</v>
      </c>
      <c r="HEH29" s="170">
        <v>2</v>
      </c>
      <c r="HEI29" s="170">
        <v>69.72</v>
      </c>
      <c r="HEJ29" s="170" t="e">
        <f>ROUNDDOWN(HEI29*(#REF!+1),2)</f>
        <v>#REF!</v>
      </c>
      <c r="HEK29" s="170" t="e">
        <f>HEH29*HEJ29</f>
        <v>#REF!</v>
      </c>
      <c r="HEL29" s="170" t="s">
        <v>151</v>
      </c>
      <c r="HEM29" s="170" t="s">
        <v>152</v>
      </c>
      <c r="HEN29" s="170" t="s">
        <v>153</v>
      </c>
      <c r="HEO29" s="170" t="s">
        <v>150</v>
      </c>
      <c r="HEP29" s="170">
        <v>2</v>
      </c>
      <c r="HEQ29" s="170">
        <v>69.72</v>
      </c>
      <c r="HER29" s="170" t="e">
        <f>ROUNDDOWN(HEQ29*(#REF!+1),2)</f>
        <v>#REF!</v>
      </c>
      <c r="HES29" s="170" t="e">
        <f>HEP29*HER29</f>
        <v>#REF!</v>
      </c>
      <c r="HET29" s="170" t="s">
        <v>151</v>
      </c>
      <c r="HEU29" s="170" t="s">
        <v>152</v>
      </c>
      <c r="HEV29" s="170" t="s">
        <v>153</v>
      </c>
      <c r="HEW29" s="170" t="s">
        <v>150</v>
      </c>
      <c r="HEX29" s="170">
        <v>2</v>
      </c>
      <c r="HEY29" s="170">
        <v>69.72</v>
      </c>
      <c r="HEZ29" s="170" t="e">
        <f>ROUNDDOWN(HEY29*(#REF!+1),2)</f>
        <v>#REF!</v>
      </c>
      <c r="HFA29" s="170" t="e">
        <f>HEX29*HEZ29</f>
        <v>#REF!</v>
      </c>
      <c r="HFB29" s="170" t="s">
        <v>151</v>
      </c>
      <c r="HFC29" s="170" t="s">
        <v>152</v>
      </c>
      <c r="HFD29" s="170" t="s">
        <v>153</v>
      </c>
      <c r="HFE29" s="170" t="s">
        <v>150</v>
      </c>
      <c r="HFF29" s="170">
        <v>2</v>
      </c>
      <c r="HFG29" s="170">
        <v>69.72</v>
      </c>
      <c r="HFH29" s="170" t="e">
        <f>ROUNDDOWN(HFG29*(#REF!+1),2)</f>
        <v>#REF!</v>
      </c>
      <c r="HFI29" s="170" t="e">
        <f>HFF29*HFH29</f>
        <v>#REF!</v>
      </c>
      <c r="HFJ29" s="170" t="s">
        <v>151</v>
      </c>
      <c r="HFK29" s="170" t="s">
        <v>152</v>
      </c>
      <c r="HFL29" s="170" t="s">
        <v>153</v>
      </c>
      <c r="HFM29" s="170" t="s">
        <v>150</v>
      </c>
      <c r="HFN29" s="170">
        <v>2</v>
      </c>
      <c r="HFO29" s="170">
        <v>69.72</v>
      </c>
      <c r="HFP29" s="170" t="e">
        <f>ROUNDDOWN(HFO29*(#REF!+1),2)</f>
        <v>#REF!</v>
      </c>
      <c r="HFQ29" s="170" t="e">
        <f>HFN29*HFP29</f>
        <v>#REF!</v>
      </c>
      <c r="HFR29" s="170" t="s">
        <v>151</v>
      </c>
      <c r="HFS29" s="170" t="s">
        <v>152</v>
      </c>
      <c r="HFT29" s="170" t="s">
        <v>153</v>
      </c>
      <c r="HFU29" s="170" t="s">
        <v>150</v>
      </c>
      <c r="HFV29" s="170">
        <v>2</v>
      </c>
      <c r="HFW29" s="170">
        <v>69.72</v>
      </c>
      <c r="HFX29" s="170" t="e">
        <f>ROUNDDOWN(HFW29*(#REF!+1),2)</f>
        <v>#REF!</v>
      </c>
      <c r="HFY29" s="170" t="e">
        <f>HFV29*HFX29</f>
        <v>#REF!</v>
      </c>
      <c r="HFZ29" s="170" t="s">
        <v>151</v>
      </c>
      <c r="HGA29" s="170" t="s">
        <v>152</v>
      </c>
      <c r="HGB29" s="170" t="s">
        <v>153</v>
      </c>
      <c r="HGC29" s="170" t="s">
        <v>150</v>
      </c>
      <c r="HGD29" s="170">
        <v>2</v>
      </c>
      <c r="HGE29" s="170">
        <v>69.72</v>
      </c>
      <c r="HGF29" s="170" t="e">
        <f>ROUNDDOWN(HGE29*(#REF!+1),2)</f>
        <v>#REF!</v>
      </c>
      <c r="HGG29" s="170" t="e">
        <f>HGD29*HGF29</f>
        <v>#REF!</v>
      </c>
      <c r="HGH29" s="170" t="s">
        <v>151</v>
      </c>
      <c r="HGI29" s="170" t="s">
        <v>152</v>
      </c>
      <c r="HGJ29" s="170" t="s">
        <v>153</v>
      </c>
      <c r="HGK29" s="170" t="s">
        <v>150</v>
      </c>
      <c r="HGL29" s="170">
        <v>2</v>
      </c>
      <c r="HGM29" s="170">
        <v>69.72</v>
      </c>
      <c r="HGN29" s="170" t="e">
        <f>ROUNDDOWN(HGM29*(#REF!+1),2)</f>
        <v>#REF!</v>
      </c>
      <c r="HGO29" s="170" t="e">
        <f>HGL29*HGN29</f>
        <v>#REF!</v>
      </c>
      <c r="HGP29" s="170" t="s">
        <v>151</v>
      </c>
      <c r="HGQ29" s="170" t="s">
        <v>152</v>
      </c>
      <c r="HGR29" s="170" t="s">
        <v>153</v>
      </c>
      <c r="HGS29" s="170" t="s">
        <v>150</v>
      </c>
      <c r="HGT29" s="170">
        <v>2</v>
      </c>
      <c r="HGU29" s="170">
        <v>69.72</v>
      </c>
      <c r="HGV29" s="170" t="e">
        <f>ROUNDDOWN(HGU29*(#REF!+1),2)</f>
        <v>#REF!</v>
      </c>
      <c r="HGW29" s="170" t="e">
        <f>HGT29*HGV29</f>
        <v>#REF!</v>
      </c>
      <c r="HGX29" s="170" t="s">
        <v>151</v>
      </c>
      <c r="HGY29" s="170" t="s">
        <v>152</v>
      </c>
      <c r="HGZ29" s="170" t="s">
        <v>153</v>
      </c>
      <c r="HHA29" s="170" t="s">
        <v>150</v>
      </c>
      <c r="HHB29" s="170">
        <v>2</v>
      </c>
      <c r="HHC29" s="170">
        <v>69.72</v>
      </c>
      <c r="HHD29" s="170" t="e">
        <f>ROUNDDOWN(HHC29*(#REF!+1),2)</f>
        <v>#REF!</v>
      </c>
      <c r="HHE29" s="170" t="e">
        <f>HHB29*HHD29</f>
        <v>#REF!</v>
      </c>
      <c r="HHF29" s="170" t="s">
        <v>151</v>
      </c>
      <c r="HHG29" s="170" t="s">
        <v>152</v>
      </c>
      <c r="HHH29" s="170" t="s">
        <v>153</v>
      </c>
      <c r="HHI29" s="170" t="s">
        <v>150</v>
      </c>
      <c r="HHJ29" s="170">
        <v>2</v>
      </c>
      <c r="HHK29" s="170">
        <v>69.72</v>
      </c>
      <c r="HHL29" s="170" t="e">
        <f>ROUNDDOWN(HHK29*(#REF!+1),2)</f>
        <v>#REF!</v>
      </c>
      <c r="HHM29" s="170" t="e">
        <f>HHJ29*HHL29</f>
        <v>#REF!</v>
      </c>
      <c r="HHN29" s="170" t="s">
        <v>151</v>
      </c>
      <c r="HHO29" s="170" t="s">
        <v>152</v>
      </c>
      <c r="HHP29" s="170" t="s">
        <v>153</v>
      </c>
      <c r="HHQ29" s="170" t="s">
        <v>150</v>
      </c>
      <c r="HHR29" s="170">
        <v>2</v>
      </c>
      <c r="HHS29" s="170">
        <v>69.72</v>
      </c>
      <c r="HHT29" s="170" t="e">
        <f>ROUNDDOWN(HHS29*(#REF!+1),2)</f>
        <v>#REF!</v>
      </c>
      <c r="HHU29" s="170" t="e">
        <f>HHR29*HHT29</f>
        <v>#REF!</v>
      </c>
      <c r="HHV29" s="170" t="s">
        <v>151</v>
      </c>
      <c r="HHW29" s="170" t="s">
        <v>152</v>
      </c>
      <c r="HHX29" s="170" t="s">
        <v>153</v>
      </c>
      <c r="HHY29" s="170" t="s">
        <v>150</v>
      </c>
      <c r="HHZ29" s="170">
        <v>2</v>
      </c>
      <c r="HIA29" s="170">
        <v>69.72</v>
      </c>
      <c r="HIB29" s="170" t="e">
        <f>ROUNDDOWN(HIA29*(#REF!+1),2)</f>
        <v>#REF!</v>
      </c>
      <c r="HIC29" s="170" t="e">
        <f>HHZ29*HIB29</f>
        <v>#REF!</v>
      </c>
      <c r="HID29" s="170" t="s">
        <v>151</v>
      </c>
      <c r="HIE29" s="170" t="s">
        <v>152</v>
      </c>
      <c r="HIF29" s="170" t="s">
        <v>153</v>
      </c>
      <c r="HIG29" s="170" t="s">
        <v>150</v>
      </c>
      <c r="HIH29" s="170">
        <v>2</v>
      </c>
      <c r="HII29" s="170">
        <v>69.72</v>
      </c>
      <c r="HIJ29" s="170" t="e">
        <f>ROUNDDOWN(HII29*(#REF!+1),2)</f>
        <v>#REF!</v>
      </c>
      <c r="HIK29" s="170" t="e">
        <f>HIH29*HIJ29</f>
        <v>#REF!</v>
      </c>
      <c r="HIL29" s="170" t="s">
        <v>151</v>
      </c>
      <c r="HIM29" s="170" t="s">
        <v>152</v>
      </c>
      <c r="HIN29" s="170" t="s">
        <v>153</v>
      </c>
      <c r="HIO29" s="170" t="s">
        <v>150</v>
      </c>
      <c r="HIP29" s="170">
        <v>2</v>
      </c>
      <c r="HIQ29" s="170">
        <v>69.72</v>
      </c>
      <c r="HIR29" s="170" t="e">
        <f>ROUNDDOWN(HIQ29*(#REF!+1),2)</f>
        <v>#REF!</v>
      </c>
      <c r="HIS29" s="170" t="e">
        <f>HIP29*HIR29</f>
        <v>#REF!</v>
      </c>
      <c r="HIT29" s="170" t="s">
        <v>151</v>
      </c>
      <c r="HIU29" s="170" t="s">
        <v>152</v>
      </c>
      <c r="HIV29" s="170" t="s">
        <v>153</v>
      </c>
      <c r="HIW29" s="170" t="s">
        <v>150</v>
      </c>
      <c r="HIX29" s="170">
        <v>2</v>
      </c>
      <c r="HIY29" s="170">
        <v>69.72</v>
      </c>
      <c r="HIZ29" s="170" t="e">
        <f>ROUNDDOWN(HIY29*(#REF!+1),2)</f>
        <v>#REF!</v>
      </c>
      <c r="HJA29" s="170" t="e">
        <f>HIX29*HIZ29</f>
        <v>#REF!</v>
      </c>
      <c r="HJB29" s="170" t="s">
        <v>151</v>
      </c>
      <c r="HJC29" s="170" t="s">
        <v>152</v>
      </c>
      <c r="HJD29" s="170" t="s">
        <v>153</v>
      </c>
      <c r="HJE29" s="170" t="s">
        <v>150</v>
      </c>
      <c r="HJF29" s="170">
        <v>2</v>
      </c>
      <c r="HJG29" s="170">
        <v>69.72</v>
      </c>
      <c r="HJH29" s="170" t="e">
        <f>ROUNDDOWN(HJG29*(#REF!+1),2)</f>
        <v>#REF!</v>
      </c>
      <c r="HJI29" s="170" t="e">
        <f>HJF29*HJH29</f>
        <v>#REF!</v>
      </c>
      <c r="HJJ29" s="170" t="s">
        <v>151</v>
      </c>
      <c r="HJK29" s="170" t="s">
        <v>152</v>
      </c>
      <c r="HJL29" s="170" t="s">
        <v>153</v>
      </c>
      <c r="HJM29" s="170" t="s">
        <v>150</v>
      </c>
      <c r="HJN29" s="170">
        <v>2</v>
      </c>
      <c r="HJO29" s="170">
        <v>69.72</v>
      </c>
      <c r="HJP29" s="170" t="e">
        <f>ROUNDDOWN(HJO29*(#REF!+1),2)</f>
        <v>#REF!</v>
      </c>
      <c r="HJQ29" s="170" t="e">
        <f>HJN29*HJP29</f>
        <v>#REF!</v>
      </c>
      <c r="HJR29" s="170" t="s">
        <v>151</v>
      </c>
      <c r="HJS29" s="170" t="s">
        <v>152</v>
      </c>
      <c r="HJT29" s="170" t="s">
        <v>153</v>
      </c>
      <c r="HJU29" s="170" t="s">
        <v>150</v>
      </c>
      <c r="HJV29" s="170">
        <v>2</v>
      </c>
      <c r="HJW29" s="170">
        <v>69.72</v>
      </c>
      <c r="HJX29" s="170" t="e">
        <f>ROUNDDOWN(HJW29*(#REF!+1),2)</f>
        <v>#REF!</v>
      </c>
      <c r="HJY29" s="170" t="e">
        <f>HJV29*HJX29</f>
        <v>#REF!</v>
      </c>
      <c r="HJZ29" s="170" t="s">
        <v>151</v>
      </c>
      <c r="HKA29" s="170" t="s">
        <v>152</v>
      </c>
      <c r="HKB29" s="170" t="s">
        <v>153</v>
      </c>
      <c r="HKC29" s="170" t="s">
        <v>150</v>
      </c>
      <c r="HKD29" s="170">
        <v>2</v>
      </c>
      <c r="HKE29" s="170">
        <v>69.72</v>
      </c>
      <c r="HKF29" s="170" t="e">
        <f>ROUNDDOWN(HKE29*(#REF!+1),2)</f>
        <v>#REF!</v>
      </c>
      <c r="HKG29" s="170" t="e">
        <f>HKD29*HKF29</f>
        <v>#REF!</v>
      </c>
      <c r="HKH29" s="170" t="s">
        <v>151</v>
      </c>
      <c r="HKI29" s="170" t="s">
        <v>152</v>
      </c>
      <c r="HKJ29" s="170" t="s">
        <v>153</v>
      </c>
      <c r="HKK29" s="170" t="s">
        <v>150</v>
      </c>
      <c r="HKL29" s="170">
        <v>2</v>
      </c>
      <c r="HKM29" s="170">
        <v>69.72</v>
      </c>
      <c r="HKN29" s="170" t="e">
        <f>ROUNDDOWN(HKM29*(#REF!+1),2)</f>
        <v>#REF!</v>
      </c>
      <c r="HKO29" s="170" t="e">
        <f>HKL29*HKN29</f>
        <v>#REF!</v>
      </c>
      <c r="HKP29" s="170" t="s">
        <v>151</v>
      </c>
      <c r="HKQ29" s="170" t="s">
        <v>152</v>
      </c>
      <c r="HKR29" s="170" t="s">
        <v>153</v>
      </c>
      <c r="HKS29" s="170" t="s">
        <v>150</v>
      </c>
      <c r="HKT29" s="170">
        <v>2</v>
      </c>
      <c r="HKU29" s="170">
        <v>69.72</v>
      </c>
      <c r="HKV29" s="170" t="e">
        <f>ROUNDDOWN(HKU29*(#REF!+1),2)</f>
        <v>#REF!</v>
      </c>
      <c r="HKW29" s="170" t="e">
        <f>HKT29*HKV29</f>
        <v>#REF!</v>
      </c>
      <c r="HKX29" s="170" t="s">
        <v>151</v>
      </c>
      <c r="HKY29" s="170" t="s">
        <v>152</v>
      </c>
      <c r="HKZ29" s="170" t="s">
        <v>153</v>
      </c>
      <c r="HLA29" s="170" t="s">
        <v>150</v>
      </c>
      <c r="HLB29" s="170">
        <v>2</v>
      </c>
      <c r="HLC29" s="170">
        <v>69.72</v>
      </c>
      <c r="HLD29" s="170" t="e">
        <f>ROUNDDOWN(HLC29*(#REF!+1),2)</f>
        <v>#REF!</v>
      </c>
      <c r="HLE29" s="170" t="e">
        <f>HLB29*HLD29</f>
        <v>#REF!</v>
      </c>
      <c r="HLF29" s="170" t="s">
        <v>151</v>
      </c>
      <c r="HLG29" s="170" t="s">
        <v>152</v>
      </c>
      <c r="HLH29" s="170" t="s">
        <v>153</v>
      </c>
      <c r="HLI29" s="170" t="s">
        <v>150</v>
      </c>
      <c r="HLJ29" s="170">
        <v>2</v>
      </c>
      <c r="HLK29" s="170">
        <v>69.72</v>
      </c>
      <c r="HLL29" s="170" t="e">
        <f>ROUNDDOWN(HLK29*(#REF!+1),2)</f>
        <v>#REF!</v>
      </c>
      <c r="HLM29" s="170" t="e">
        <f>HLJ29*HLL29</f>
        <v>#REF!</v>
      </c>
      <c r="HLN29" s="170" t="s">
        <v>151</v>
      </c>
      <c r="HLO29" s="170" t="s">
        <v>152</v>
      </c>
      <c r="HLP29" s="170" t="s">
        <v>153</v>
      </c>
      <c r="HLQ29" s="170" t="s">
        <v>150</v>
      </c>
      <c r="HLR29" s="170">
        <v>2</v>
      </c>
      <c r="HLS29" s="170">
        <v>69.72</v>
      </c>
      <c r="HLT29" s="170" t="e">
        <f>ROUNDDOWN(HLS29*(#REF!+1),2)</f>
        <v>#REF!</v>
      </c>
      <c r="HLU29" s="170" t="e">
        <f>HLR29*HLT29</f>
        <v>#REF!</v>
      </c>
      <c r="HLV29" s="170" t="s">
        <v>151</v>
      </c>
      <c r="HLW29" s="170" t="s">
        <v>152</v>
      </c>
      <c r="HLX29" s="170" t="s">
        <v>153</v>
      </c>
      <c r="HLY29" s="170" t="s">
        <v>150</v>
      </c>
      <c r="HLZ29" s="170">
        <v>2</v>
      </c>
      <c r="HMA29" s="170">
        <v>69.72</v>
      </c>
      <c r="HMB29" s="170" t="e">
        <f>ROUNDDOWN(HMA29*(#REF!+1),2)</f>
        <v>#REF!</v>
      </c>
      <c r="HMC29" s="170" t="e">
        <f>HLZ29*HMB29</f>
        <v>#REF!</v>
      </c>
      <c r="HMD29" s="170" t="s">
        <v>151</v>
      </c>
      <c r="HME29" s="170" t="s">
        <v>152</v>
      </c>
      <c r="HMF29" s="170" t="s">
        <v>153</v>
      </c>
      <c r="HMG29" s="170" t="s">
        <v>150</v>
      </c>
      <c r="HMH29" s="170">
        <v>2</v>
      </c>
      <c r="HMI29" s="170">
        <v>69.72</v>
      </c>
      <c r="HMJ29" s="170" t="e">
        <f>ROUNDDOWN(HMI29*(#REF!+1),2)</f>
        <v>#REF!</v>
      </c>
      <c r="HMK29" s="170" t="e">
        <f>HMH29*HMJ29</f>
        <v>#REF!</v>
      </c>
      <c r="HML29" s="170" t="s">
        <v>151</v>
      </c>
      <c r="HMM29" s="170" t="s">
        <v>152</v>
      </c>
      <c r="HMN29" s="170" t="s">
        <v>153</v>
      </c>
      <c r="HMO29" s="170" t="s">
        <v>150</v>
      </c>
      <c r="HMP29" s="170">
        <v>2</v>
      </c>
      <c r="HMQ29" s="170">
        <v>69.72</v>
      </c>
      <c r="HMR29" s="170" t="e">
        <f>ROUNDDOWN(HMQ29*(#REF!+1),2)</f>
        <v>#REF!</v>
      </c>
      <c r="HMS29" s="170" t="e">
        <f>HMP29*HMR29</f>
        <v>#REF!</v>
      </c>
      <c r="HMT29" s="170" t="s">
        <v>151</v>
      </c>
      <c r="HMU29" s="170" t="s">
        <v>152</v>
      </c>
      <c r="HMV29" s="170" t="s">
        <v>153</v>
      </c>
      <c r="HMW29" s="170" t="s">
        <v>150</v>
      </c>
      <c r="HMX29" s="170">
        <v>2</v>
      </c>
      <c r="HMY29" s="170">
        <v>69.72</v>
      </c>
      <c r="HMZ29" s="170" t="e">
        <f>ROUNDDOWN(HMY29*(#REF!+1),2)</f>
        <v>#REF!</v>
      </c>
      <c r="HNA29" s="170" t="e">
        <f>HMX29*HMZ29</f>
        <v>#REF!</v>
      </c>
      <c r="HNB29" s="170" t="s">
        <v>151</v>
      </c>
      <c r="HNC29" s="170" t="s">
        <v>152</v>
      </c>
      <c r="HND29" s="170" t="s">
        <v>153</v>
      </c>
      <c r="HNE29" s="170" t="s">
        <v>150</v>
      </c>
      <c r="HNF29" s="170">
        <v>2</v>
      </c>
      <c r="HNG29" s="170">
        <v>69.72</v>
      </c>
      <c r="HNH29" s="170" t="e">
        <f>ROUNDDOWN(HNG29*(#REF!+1),2)</f>
        <v>#REF!</v>
      </c>
      <c r="HNI29" s="170" t="e">
        <f>HNF29*HNH29</f>
        <v>#REF!</v>
      </c>
      <c r="HNJ29" s="170" t="s">
        <v>151</v>
      </c>
      <c r="HNK29" s="170" t="s">
        <v>152</v>
      </c>
      <c r="HNL29" s="170" t="s">
        <v>153</v>
      </c>
      <c r="HNM29" s="170" t="s">
        <v>150</v>
      </c>
      <c r="HNN29" s="170">
        <v>2</v>
      </c>
      <c r="HNO29" s="170">
        <v>69.72</v>
      </c>
      <c r="HNP29" s="170" t="e">
        <f>ROUNDDOWN(HNO29*(#REF!+1),2)</f>
        <v>#REF!</v>
      </c>
      <c r="HNQ29" s="170" t="e">
        <f>HNN29*HNP29</f>
        <v>#REF!</v>
      </c>
      <c r="HNR29" s="170" t="s">
        <v>151</v>
      </c>
      <c r="HNS29" s="170" t="s">
        <v>152</v>
      </c>
      <c r="HNT29" s="170" t="s">
        <v>153</v>
      </c>
      <c r="HNU29" s="170" t="s">
        <v>150</v>
      </c>
      <c r="HNV29" s="170">
        <v>2</v>
      </c>
      <c r="HNW29" s="170">
        <v>69.72</v>
      </c>
      <c r="HNX29" s="170" t="e">
        <f>ROUNDDOWN(HNW29*(#REF!+1),2)</f>
        <v>#REF!</v>
      </c>
      <c r="HNY29" s="170" t="e">
        <f>HNV29*HNX29</f>
        <v>#REF!</v>
      </c>
      <c r="HNZ29" s="170" t="s">
        <v>151</v>
      </c>
      <c r="HOA29" s="170" t="s">
        <v>152</v>
      </c>
      <c r="HOB29" s="170" t="s">
        <v>153</v>
      </c>
      <c r="HOC29" s="170" t="s">
        <v>150</v>
      </c>
      <c r="HOD29" s="170">
        <v>2</v>
      </c>
      <c r="HOE29" s="170">
        <v>69.72</v>
      </c>
      <c r="HOF29" s="170" t="e">
        <f>ROUNDDOWN(HOE29*(#REF!+1),2)</f>
        <v>#REF!</v>
      </c>
      <c r="HOG29" s="170" t="e">
        <f>HOD29*HOF29</f>
        <v>#REF!</v>
      </c>
      <c r="HOH29" s="170" t="s">
        <v>151</v>
      </c>
      <c r="HOI29" s="170" t="s">
        <v>152</v>
      </c>
      <c r="HOJ29" s="170" t="s">
        <v>153</v>
      </c>
      <c r="HOK29" s="170" t="s">
        <v>150</v>
      </c>
      <c r="HOL29" s="170">
        <v>2</v>
      </c>
      <c r="HOM29" s="170">
        <v>69.72</v>
      </c>
      <c r="HON29" s="170" t="e">
        <f>ROUNDDOWN(HOM29*(#REF!+1),2)</f>
        <v>#REF!</v>
      </c>
      <c r="HOO29" s="170" t="e">
        <f>HOL29*HON29</f>
        <v>#REF!</v>
      </c>
      <c r="HOP29" s="170" t="s">
        <v>151</v>
      </c>
      <c r="HOQ29" s="170" t="s">
        <v>152</v>
      </c>
      <c r="HOR29" s="170" t="s">
        <v>153</v>
      </c>
      <c r="HOS29" s="170" t="s">
        <v>150</v>
      </c>
      <c r="HOT29" s="170">
        <v>2</v>
      </c>
      <c r="HOU29" s="170">
        <v>69.72</v>
      </c>
      <c r="HOV29" s="170" t="e">
        <f>ROUNDDOWN(HOU29*(#REF!+1),2)</f>
        <v>#REF!</v>
      </c>
      <c r="HOW29" s="170" t="e">
        <f>HOT29*HOV29</f>
        <v>#REF!</v>
      </c>
      <c r="HOX29" s="170" t="s">
        <v>151</v>
      </c>
      <c r="HOY29" s="170" t="s">
        <v>152</v>
      </c>
      <c r="HOZ29" s="170" t="s">
        <v>153</v>
      </c>
      <c r="HPA29" s="170" t="s">
        <v>150</v>
      </c>
      <c r="HPB29" s="170">
        <v>2</v>
      </c>
      <c r="HPC29" s="170">
        <v>69.72</v>
      </c>
      <c r="HPD29" s="170" t="e">
        <f>ROUNDDOWN(HPC29*(#REF!+1),2)</f>
        <v>#REF!</v>
      </c>
      <c r="HPE29" s="170" t="e">
        <f>HPB29*HPD29</f>
        <v>#REF!</v>
      </c>
      <c r="HPF29" s="170" t="s">
        <v>151</v>
      </c>
      <c r="HPG29" s="170" t="s">
        <v>152</v>
      </c>
      <c r="HPH29" s="170" t="s">
        <v>153</v>
      </c>
      <c r="HPI29" s="170" t="s">
        <v>150</v>
      </c>
      <c r="HPJ29" s="170">
        <v>2</v>
      </c>
      <c r="HPK29" s="170">
        <v>69.72</v>
      </c>
      <c r="HPL29" s="170" t="e">
        <f>ROUNDDOWN(HPK29*(#REF!+1),2)</f>
        <v>#REF!</v>
      </c>
      <c r="HPM29" s="170" t="e">
        <f>HPJ29*HPL29</f>
        <v>#REF!</v>
      </c>
      <c r="HPN29" s="170" t="s">
        <v>151</v>
      </c>
      <c r="HPO29" s="170" t="s">
        <v>152</v>
      </c>
      <c r="HPP29" s="170" t="s">
        <v>153</v>
      </c>
      <c r="HPQ29" s="170" t="s">
        <v>150</v>
      </c>
      <c r="HPR29" s="170">
        <v>2</v>
      </c>
      <c r="HPS29" s="170">
        <v>69.72</v>
      </c>
      <c r="HPT29" s="170" t="e">
        <f>ROUNDDOWN(HPS29*(#REF!+1),2)</f>
        <v>#REF!</v>
      </c>
      <c r="HPU29" s="170" t="e">
        <f>HPR29*HPT29</f>
        <v>#REF!</v>
      </c>
      <c r="HPV29" s="170" t="s">
        <v>151</v>
      </c>
      <c r="HPW29" s="170" t="s">
        <v>152</v>
      </c>
      <c r="HPX29" s="170" t="s">
        <v>153</v>
      </c>
      <c r="HPY29" s="170" t="s">
        <v>150</v>
      </c>
      <c r="HPZ29" s="170">
        <v>2</v>
      </c>
      <c r="HQA29" s="170">
        <v>69.72</v>
      </c>
      <c r="HQB29" s="170" t="e">
        <f>ROUNDDOWN(HQA29*(#REF!+1),2)</f>
        <v>#REF!</v>
      </c>
      <c r="HQC29" s="170" t="e">
        <f>HPZ29*HQB29</f>
        <v>#REF!</v>
      </c>
      <c r="HQD29" s="170" t="s">
        <v>151</v>
      </c>
      <c r="HQE29" s="170" t="s">
        <v>152</v>
      </c>
      <c r="HQF29" s="170" t="s">
        <v>153</v>
      </c>
      <c r="HQG29" s="170" t="s">
        <v>150</v>
      </c>
      <c r="HQH29" s="170">
        <v>2</v>
      </c>
      <c r="HQI29" s="170">
        <v>69.72</v>
      </c>
      <c r="HQJ29" s="170" t="e">
        <f>ROUNDDOWN(HQI29*(#REF!+1),2)</f>
        <v>#REF!</v>
      </c>
      <c r="HQK29" s="170" t="e">
        <f>HQH29*HQJ29</f>
        <v>#REF!</v>
      </c>
      <c r="HQL29" s="170" t="s">
        <v>151</v>
      </c>
      <c r="HQM29" s="170" t="s">
        <v>152</v>
      </c>
      <c r="HQN29" s="170" t="s">
        <v>153</v>
      </c>
      <c r="HQO29" s="170" t="s">
        <v>150</v>
      </c>
      <c r="HQP29" s="170">
        <v>2</v>
      </c>
      <c r="HQQ29" s="170">
        <v>69.72</v>
      </c>
      <c r="HQR29" s="170" t="e">
        <f>ROUNDDOWN(HQQ29*(#REF!+1),2)</f>
        <v>#REF!</v>
      </c>
      <c r="HQS29" s="170" t="e">
        <f>HQP29*HQR29</f>
        <v>#REF!</v>
      </c>
      <c r="HQT29" s="170" t="s">
        <v>151</v>
      </c>
      <c r="HQU29" s="170" t="s">
        <v>152</v>
      </c>
      <c r="HQV29" s="170" t="s">
        <v>153</v>
      </c>
      <c r="HQW29" s="170" t="s">
        <v>150</v>
      </c>
      <c r="HQX29" s="170">
        <v>2</v>
      </c>
      <c r="HQY29" s="170">
        <v>69.72</v>
      </c>
      <c r="HQZ29" s="170" t="e">
        <f>ROUNDDOWN(HQY29*(#REF!+1),2)</f>
        <v>#REF!</v>
      </c>
      <c r="HRA29" s="170" t="e">
        <f>HQX29*HQZ29</f>
        <v>#REF!</v>
      </c>
      <c r="HRB29" s="170" t="s">
        <v>151</v>
      </c>
      <c r="HRC29" s="170" t="s">
        <v>152</v>
      </c>
      <c r="HRD29" s="170" t="s">
        <v>153</v>
      </c>
      <c r="HRE29" s="170" t="s">
        <v>150</v>
      </c>
      <c r="HRF29" s="170">
        <v>2</v>
      </c>
      <c r="HRG29" s="170">
        <v>69.72</v>
      </c>
      <c r="HRH29" s="170" t="e">
        <f>ROUNDDOWN(HRG29*(#REF!+1),2)</f>
        <v>#REF!</v>
      </c>
      <c r="HRI29" s="170" t="e">
        <f>HRF29*HRH29</f>
        <v>#REF!</v>
      </c>
      <c r="HRJ29" s="170" t="s">
        <v>151</v>
      </c>
      <c r="HRK29" s="170" t="s">
        <v>152</v>
      </c>
      <c r="HRL29" s="170" t="s">
        <v>153</v>
      </c>
      <c r="HRM29" s="170" t="s">
        <v>150</v>
      </c>
      <c r="HRN29" s="170">
        <v>2</v>
      </c>
      <c r="HRO29" s="170">
        <v>69.72</v>
      </c>
      <c r="HRP29" s="170" t="e">
        <f>ROUNDDOWN(HRO29*(#REF!+1),2)</f>
        <v>#REF!</v>
      </c>
      <c r="HRQ29" s="170" t="e">
        <f>HRN29*HRP29</f>
        <v>#REF!</v>
      </c>
      <c r="HRR29" s="170" t="s">
        <v>151</v>
      </c>
      <c r="HRS29" s="170" t="s">
        <v>152</v>
      </c>
      <c r="HRT29" s="170" t="s">
        <v>153</v>
      </c>
      <c r="HRU29" s="170" t="s">
        <v>150</v>
      </c>
      <c r="HRV29" s="170">
        <v>2</v>
      </c>
      <c r="HRW29" s="170">
        <v>69.72</v>
      </c>
      <c r="HRX29" s="170" t="e">
        <f>ROUNDDOWN(HRW29*(#REF!+1),2)</f>
        <v>#REF!</v>
      </c>
      <c r="HRY29" s="170" t="e">
        <f>HRV29*HRX29</f>
        <v>#REF!</v>
      </c>
      <c r="HRZ29" s="170" t="s">
        <v>151</v>
      </c>
      <c r="HSA29" s="170" t="s">
        <v>152</v>
      </c>
      <c r="HSB29" s="170" t="s">
        <v>153</v>
      </c>
      <c r="HSC29" s="170" t="s">
        <v>150</v>
      </c>
      <c r="HSD29" s="170">
        <v>2</v>
      </c>
      <c r="HSE29" s="170">
        <v>69.72</v>
      </c>
      <c r="HSF29" s="170" t="e">
        <f>ROUNDDOWN(HSE29*(#REF!+1),2)</f>
        <v>#REF!</v>
      </c>
      <c r="HSG29" s="170" t="e">
        <f>HSD29*HSF29</f>
        <v>#REF!</v>
      </c>
      <c r="HSH29" s="170" t="s">
        <v>151</v>
      </c>
      <c r="HSI29" s="170" t="s">
        <v>152</v>
      </c>
      <c r="HSJ29" s="170" t="s">
        <v>153</v>
      </c>
      <c r="HSK29" s="170" t="s">
        <v>150</v>
      </c>
      <c r="HSL29" s="170">
        <v>2</v>
      </c>
      <c r="HSM29" s="170">
        <v>69.72</v>
      </c>
      <c r="HSN29" s="170" t="e">
        <f>ROUNDDOWN(HSM29*(#REF!+1),2)</f>
        <v>#REF!</v>
      </c>
      <c r="HSO29" s="170" t="e">
        <f>HSL29*HSN29</f>
        <v>#REF!</v>
      </c>
      <c r="HSP29" s="170" t="s">
        <v>151</v>
      </c>
      <c r="HSQ29" s="170" t="s">
        <v>152</v>
      </c>
      <c r="HSR29" s="170" t="s">
        <v>153</v>
      </c>
      <c r="HSS29" s="170" t="s">
        <v>150</v>
      </c>
      <c r="HST29" s="170">
        <v>2</v>
      </c>
      <c r="HSU29" s="170">
        <v>69.72</v>
      </c>
      <c r="HSV29" s="170" t="e">
        <f>ROUNDDOWN(HSU29*(#REF!+1),2)</f>
        <v>#REF!</v>
      </c>
      <c r="HSW29" s="170" t="e">
        <f>HST29*HSV29</f>
        <v>#REF!</v>
      </c>
      <c r="HSX29" s="170" t="s">
        <v>151</v>
      </c>
      <c r="HSY29" s="170" t="s">
        <v>152</v>
      </c>
      <c r="HSZ29" s="170" t="s">
        <v>153</v>
      </c>
      <c r="HTA29" s="170" t="s">
        <v>150</v>
      </c>
      <c r="HTB29" s="170">
        <v>2</v>
      </c>
      <c r="HTC29" s="170">
        <v>69.72</v>
      </c>
      <c r="HTD29" s="170" t="e">
        <f>ROUNDDOWN(HTC29*(#REF!+1),2)</f>
        <v>#REF!</v>
      </c>
      <c r="HTE29" s="170" t="e">
        <f>HTB29*HTD29</f>
        <v>#REF!</v>
      </c>
      <c r="HTF29" s="170" t="s">
        <v>151</v>
      </c>
      <c r="HTG29" s="170" t="s">
        <v>152</v>
      </c>
      <c r="HTH29" s="170" t="s">
        <v>153</v>
      </c>
      <c r="HTI29" s="170" t="s">
        <v>150</v>
      </c>
      <c r="HTJ29" s="170">
        <v>2</v>
      </c>
      <c r="HTK29" s="170">
        <v>69.72</v>
      </c>
      <c r="HTL29" s="170" t="e">
        <f>ROUNDDOWN(HTK29*(#REF!+1),2)</f>
        <v>#REF!</v>
      </c>
      <c r="HTM29" s="170" t="e">
        <f>HTJ29*HTL29</f>
        <v>#REF!</v>
      </c>
      <c r="HTN29" s="170" t="s">
        <v>151</v>
      </c>
      <c r="HTO29" s="170" t="s">
        <v>152</v>
      </c>
      <c r="HTP29" s="170" t="s">
        <v>153</v>
      </c>
      <c r="HTQ29" s="170" t="s">
        <v>150</v>
      </c>
      <c r="HTR29" s="170">
        <v>2</v>
      </c>
      <c r="HTS29" s="170">
        <v>69.72</v>
      </c>
      <c r="HTT29" s="170" t="e">
        <f>ROUNDDOWN(HTS29*(#REF!+1),2)</f>
        <v>#REF!</v>
      </c>
      <c r="HTU29" s="170" t="e">
        <f>HTR29*HTT29</f>
        <v>#REF!</v>
      </c>
      <c r="HTV29" s="170" t="s">
        <v>151</v>
      </c>
      <c r="HTW29" s="170" t="s">
        <v>152</v>
      </c>
      <c r="HTX29" s="170" t="s">
        <v>153</v>
      </c>
      <c r="HTY29" s="170" t="s">
        <v>150</v>
      </c>
      <c r="HTZ29" s="170">
        <v>2</v>
      </c>
      <c r="HUA29" s="170">
        <v>69.72</v>
      </c>
      <c r="HUB29" s="170" t="e">
        <f>ROUNDDOWN(HUA29*(#REF!+1),2)</f>
        <v>#REF!</v>
      </c>
      <c r="HUC29" s="170" t="e">
        <f>HTZ29*HUB29</f>
        <v>#REF!</v>
      </c>
      <c r="HUD29" s="170" t="s">
        <v>151</v>
      </c>
      <c r="HUE29" s="170" t="s">
        <v>152</v>
      </c>
      <c r="HUF29" s="170" t="s">
        <v>153</v>
      </c>
      <c r="HUG29" s="170" t="s">
        <v>150</v>
      </c>
      <c r="HUH29" s="170">
        <v>2</v>
      </c>
      <c r="HUI29" s="170">
        <v>69.72</v>
      </c>
      <c r="HUJ29" s="170" t="e">
        <f>ROUNDDOWN(HUI29*(#REF!+1),2)</f>
        <v>#REF!</v>
      </c>
      <c r="HUK29" s="170" t="e">
        <f>HUH29*HUJ29</f>
        <v>#REF!</v>
      </c>
      <c r="HUL29" s="170" t="s">
        <v>151</v>
      </c>
      <c r="HUM29" s="170" t="s">
        <v>152</v>
      </c>
      <c r="HUN29" s="170" t="s">
        <v>153</v>
      </c>
      <c r="HUO29" s="170" t="s">
        <v>150</v>
      </c>
      <c r="HUP29" s="170">
        <v>2</v>
      </c>
      <c r="HUQ29" s="170">
        <v>69.72</v>
      </c>
      <c r="HUR29" s="170" t="e">
        <f>ROUNDDOWN(HUQ29*(#REF!+1),2)</f>
        <v>#REF!</v>
      </c>
      <c r="HUS29" s="170" t="e">
        <f>HUP29*HUR29</f>
        <v>#REF!</v>
      </c>
      <c r="HUT29" s="170" t="s">
        <v>151</v>
      </c>
      <c r="HUU29" s="170" t="s">
        <v>152</v>
      </c>
      <c r="HUV29" s="170" t="s">
        <v>153</v>
      </c>
      <c r="HUW29" s="170" t="s">
        <v>150</v>
      </c>
      <c r="HUX29" s="170">
        <v>2</v>
      </c>
      <c r="HUY29" s="170">
        <v>69.72</v>
      </c>
      <c r="HUZ29" s="170" t="e">
        <f>ROUNDDOWN(HUY29*(#REF!+1),2)</f>
        <v>#REF!</v>
      </c>
      <c r="HVA29" s="170" t="e">
        <f>HUX29*HUZ29</f>
        <v>#REF!</v>
      </c>
      <c r="HVB29" s="170" t="s">
        <v>151</v>
      </c>
      <c r="HVC29" s="170" t="s">
        <v>152</v>
      </c>
      <c r="HVD29" s="170" t="s">
        <v>153</v>
      </c>
      <c r="HVE29" s="170" t="s">
        <v>150</v>
      </c>
      <c r="HVF29" s="170">
        <v>2</v>
      </c>
      <c r="HVG29" s="170">
        <v>69.72</v>
      </c>
      <c r="HVH29" s="170" t="e">
        <f>ROUNDDOWN(HVG29*(#REF!+1),2)</f>
        <v>#REF!</v>
      </c>
      <c r="HVI29" s="170" t="e">
        <f>HVF29*HVH29</f>
        <v>#REF!</v>
      </c>
      <c r="HVJ29" s="170" t="s">
        <v>151</v>
      </c>
      <c r="HVK29" s="170" t="s">
        <v>152</v>
      </c>
      <c r="HVL29" s="170" t="s">
        <v>153</v>
      </c>
      <c r="HVM29" s="170" t="s">
        <v>150</v>
      </c>
      <c r="HVN29" s="170">
        <v>2</v>
      </c>
      <c r="HVO29" s="170">
        <v>69.72</v>
      </c>
      <c r="HVP29" s="170" t="e">
        <f>ROUNDDOWN(HVO29*(#REF!+1),2)</f>
        <v>#REF!</v>
      </c>
      <c r="HVQ29" s="170" t="e">
        <f>HVN29*HVP29</f>
        <v>#REF!</v>
      </c>
      <c r="HVR29" s="170" t="s">
        <v>151</v>
      </c>
      <c r="HVS29" s="170" t="s">
        <v>152</v>
      </c>
      <c r="HVT29" s="170" t="s">
        <v>153</v>
      </c>
      <c r="HVU29" s="170" t="s">
        <v>150</v>
      </c>
      <c r="HVV29" s="170">
        <v>2</v>
      </c>
      <c r="HVW29" s="170">
        <v>69.72</v>
      </c>
      <c r="HVX29" s="170" t="e">
        <f>ROUNDDOWN(HVW29*(#REF!+1),2)</f>
        <v>#REF!</v>
      </c>
      <c r="HVY29" s="170" t="e">
        <f>HVV29*HVX29</f>
        <v>#REF!</v>
      </c>
      <c r="HVZ29" s="170" t="s">
        <v>151</v>
      </c>
      <c r="HWA29" s="170" t="s">
        <v>152</v>
      </c>
      <c r="HWB29" s="170" t="s">
        <v>153</v>
      </c>
      <c r="HWC29" s="170" t="s">
        <v>150</v>
      </c>
      <c r="HWD29" s="170">
        <v>2</v>
      </c>
      <c r="HWE29" s="170">
        <v>69.72</v>
      </c>
      <c r="HWF29" s="170" t="e">
        <f>ROUNDDOWN(HWE29*(#REF!+1),2)</f>
        <v>#REF!</v>
      </c>
      <c r="HWG29" s="170" t="e">
        <f>HWD29*HWF29</f>
        <v>#REF!</v>
      </c>
      <c r="HWH29" s="170" t="s">
        <v>151</v>
      </c>
      <c r="HWI29" s="170" t="s">
        <v>152</v>
      </c>
      <c r="HWJ29" s="170" t="s">
        <v>153</v>
      </c>
      <c r="HWK29" s="170" t="s">
        <v>150</v>
      </c>
      <c r="HWL29" s="170">
        <v>2</v>
      </c>
      <c r="HWM29" s="170">
        <v>69.72</v>
      </c>
      <c r="HWN29" s="170" t="e">
        <f>ROUNDDOWN(HWM29*(#REF!+1),2)</f>
        <v>#REF!</v>
      </c>
      <c r="HWO29" s="170" t="e">
        <f>HWL29*HWN29</f>
        <v>#REF!</v>
      </c>
      <c r="HWP29" s="170" t="s">
        <v>151</v>
      </c>
      <c r="HWQ29" s="170" t="s">
        <v>152</v>
      </c>
      <c r="HWR29" s="170" t="s">
        <v>153</v>
      </c>
      <c r="HWS29" s="170" t="s">
        <v>150</v>
      </c>
      <c r="HWT29" s="170">
        <v>2</v>
      </c>
      <c r="HWU29" s="170">
        <v>69.72</v>
      </c>
      <c r="HWV29" s="170" t="e">
        <f>ROUNDDOWN(HWU29*(#REF!+1),2)</f>
        <v>#REF!</v>
      </c>
      <c r="HWW29" s="170" t="e">
        <f>HWT29*HWV29</f>
        <v>#REF!</v>
      </c>
      <c r="HWX29" s="170" t="s">
        <v>151</v>
      </c>
      <c r="HWY29" s="170" t="s">
        <v>152</v>
      </c>
      <c r="HWZ29" s="170" t="s">
        <v>153</v>
      </c>
      <c r="HXA29" s="170" t="s">
        <v>150</v>
      </c>
      <c r="HXB29" s="170">
        <v>2</v>
      </c>
      <c r="HXC29" s="170">
        <v>69.72</v>
      </c>
      <c r="HXD29" s="170" t="e">
        <f>ROUNDDOWN(HXC29*(#REF!+1),2)</f>
        <v>#REF!</v>
      </c>
      <c r="HXE29" s="170" t="e">
        <f>HXB29*HXD29</f>
        <v>#REF!</v>
      </c>
      <c r="HXF29" s="170" t="s">
        <v>151</v>
      </c>
      <c r="HXG29" s="170" t="s">
        <v>152</v>
      </c>
      <c r="HXH29" s="170" t="s">
        <v>153</v>
      </c>
      <c r="HXI29" s="170" t="s">
        <v>150</v>
      </c>
      <c r="HXJ29" s="170">
        <v>2</v>
      </c>
      <c r="HXK29" s="170">
        <v>69.72</v>
      </c>
      <c r="HXL29" s="170" t="e">
        <f>ROUNDDOWN(HXK29*(#REF!+1),2)</f>
        <v>#REF!</v>
      </c>
      <c r="HXM29" s="170" t="e">
        <f>HXJ29*HXL29</f>
        <v>#REF!</v>
      </c>
      <c r="HXN29" s="170" t="s">
        <v>151</v>
      </c>
      <c r="HXO29" s="170" t="s">
        <v>152</v>
      </c>
      <c r="HXP29" s="170" t="s">
        <v>153</v>
      </c>
      <c r="HXQ29" s="170" t="s">
        <v>150</v>
      </c>
      <c r="HXR29" s="170">
        <v>2</v>
      </c>
      <c r="HXS29" s="170">
        <v>69.72</v>
      </c>
      <c r="HXT29" s="170" t="e">
        <f>ROUNDDOWN(HXS29*(#REF!+1),2)</f>
        <v>#REF!</v>
      </c>
      <c r="HXU29" s="170" t="e">
        <f>HXR29*HXT29</f>
        <v>#REF!</v>
      </c>
      <c r="HXV29" s="170" t="s">
        <v>151</v>
      </c>
      <c r="HXW29" s="170" t="s">
        <v>152</v>
      </c>
      <c r="HXX29" s="170" t="s">
        <v>153</v>
      </c>
      <c r="HXY29" s="170" t="s">
        <v>150</v>
      </c>
      <c r="HXZ29" s="170">
        <v>2</v>
      </c>
      <c r="HYA29" s="170">
        <v>69.72</v>
      </c>
      <c r="HYB29" s="170" t="e">
        <f>ROUNDDOWN(HYA29*(#REF!+1),2)</f>
        <v>#REF!</v>
      </c>
      <c r="HYC29" s="170" t="e">
        <f>HXZ29*HYB29</f>
        <v>#REF!</v>
      </c>
      <c r="HYD29" s="170" t="s">
        <v>151</v>
      </c>
      <c r="HYE29" s="170" t="s">
        <v>152</v>
      </c>
      <c r="HYF29" s="170" t="s">
        <v>153</v>
      </c>
      <c r="HYG29" s="170" t="s">
        <v>150</v>
      </c>
      <c r="HYH29" s="170">
        <v>2</v>
      </c>
      <c r="HYI29" s="170">
        <v>69.72</v>
      </c>
      <c r="HYJ29" s="170" t="e">
        <f>ROUNDDOWN(HYI29*(#REF!+1),2)</f>
        <v>#REF!</v>
      </c>
      <c r="HYK29" s="170" t="e">
        <f>HYH29*HYJ29</f>
        <v>#REF!</v>
      </c>
      <c r="HYL29" s="170" t="s">
        <v>151</v>
      </c>
      <c r="HYM29" s="170" t="s">
        <v>152</v>
      </c>
      <c r="HYN29" s="170" t="s">
        <v>153</v>
      </c>
      <c r="HYO29" s="170" t="s">
        <v>150</v>
      </c>
      <c r="HYP29" s="170">
        <v>2</v>
      </c>
      <c r="HYQ29" s="170">
        <v>69.72</v>
      </c>
      <c r="HYR29" s="170" t="e">
        <f>ROUNDDOWN(HYQ29*(#REF!+1),2)</f>
        <v>#REF!</v>
      </c>
      <c r="HYS29" s="170" t="e">
        <f>HYP29*HYR29</f>
        <v>#REF!</v>
      </c>
      <c r="HYT29" s="170" t="s">
        <v>151</v>
      </c>
      <c r="HYU29" s="170" t="s">
        <v>152</v>
      </c>
      <c r="HYV29" s="170" t="s">
        <v>153</v>
      </c>
      <c r="HYW29" s="170" t="s">
        <v>150</v>
      </c>
      <c r="HYX29" s="170">
        <v>2</v>
      </c>
      <c r="HYY29" s="170">
        <v>69.72</v>
      </c>
      <c r="HYZ29" s="170" t="e">
        <f>ROUNDDOWN(HYY29*(#REF!+1),2)</f>
        <v>#REF!</v>
      </c>
      <c r="HZA29" s="170" t="e">
        <f>HYX29*HYZ29</f>
        <v>#REF!</v>
      </c>
      <c r="HZB29" s="170" t="s">
        <v>151</v>
      </c>
      <c r="HZC29" s="170" t="s">
        <v>152</v>
      </c>
      <c r="HZD29" s="170" t="s">
        <v>153</v>
      </c>
      <c r="HZE29" s="170" t="s">
        <v>150</v>
      </c>
      <c r="HZF29" s="170">
        <v>2</v>
      </c>
      <c r="HZG29" s="170">
        <v>69.72</v>
      </c>
      <c r="HZH29" s="170" t="e">
        <f>ROUNDDOWN(HZG29*(#REF!+1),2)</f>
        <v>#REF!</v>
      </c>
      <c r="HZI29" s="170" t="e">
        <f>HZF29*HZH29</f>
        <v>#REF!</v>
      </c>
      <c r="HZJ29" s="170" t="s">
        <v>151</v>
      </c>
      <c r="HZK29" s="170" t="s">
        <v>152</v>
      </c>
      <c r="HZL29" s="170" t="s">
        <v>153</v>
      </c>
      <c r="HZM29" s="170" t="s">
        <v>150</v>
      </c>
      <c r="HZN29" s="170">
        <v>2</v>
      </c>
      <c r="HZO29" s="170">
        <v>69.72</v>
      </c>
      <c r="HZP29" s="170" t="e">
        <f>ROUNDDOWN(HZO29*(#REF!+1),2)</f>
        <v>#REF!</v>
      </c>
      <c r="HZQ29" s="170" t="e">
        <f>HZN29*HZP29</f>
        <v>#REF!</v>
      </c>
      <c r="HZR29" s="170" t="s">
        <v>151</v>
      </c>
      <c r="HZS29" s="170" t="s">
        <v>152</v>
      </c>
      <c r="HZT29" s="170" t="s">
        <v>153</v>
      </c>
      <c r="HZU29" s="170" t="s">
        <v>150</v>
      </c>
      <c r="HZV29" s="170">
        <v>2</v>
      </c>
      <c r="HZW29" s="170">
        <v>69.72</v>
      </c>
      <c r="HZX29" s="170" t="e">
        <f>ROUNDDOWN(HZW29*(#REF!+1),2)</f>
        <v>#REF!</v>
      </c>
      <c r="HZY29" s="170" t="e">
        <f>HZV29*HZX29</f>
        <v>#REF!</v>
      </c>
      <c r="HZZ29" s="170" t="s">
        <v>151</v>
      </c>
      <c r="IAA29" s="170" t="s">
        <v>152</v>
      </c>
      <c r="IAB29" s="170" t="s">
        <v>153</v>
      </c>
      <c r="IAC29" s="170" t="s">
        <v>150</v>
      </c>
      <c r="IAD29" s="170">
        <v>2</v>
      </c>
      <c r="IAE29" s="170">
        <v>69.72</v>
      </c>
      <c r="IAF29" s="170" t="e">
        <f>ROUNDDOWN(IAE29*(#REF!+1),2)</f>
        <v>#REF!</v>
      </c>
      <c r="IAG29" s="170" t="e">
        <f>IAD29*IAF29</f>
        <v>#REF!</v>
      </c>
      <c r="IAH29" s="170" t="s">
        <v>151</v>
      </c>
      <c r="IAI29" s="170" t="s">
        <v>152</v>
      </c>
      <c r="IAJ29" s="170" t="s">
        <v>153</v>
      </c>
      <c r="IAK29" s="170" t="s">
        <v>150</v>
      </c>
      <c r="IAL29" s="170">
        <v>2</v>
      </c>
      <c r="IAM29" s="170">
        <v>69.72</v>
      </c>
      <c r="IAN29" s="170" t="e">
        <f>ROUNDDOWN(IAM29*(#REF!+1),2)</f>
        <v>#REF!</v>
      </c>
      <c r="IAO29" s="170" t="e">
        <f>IAL29*IAN29</f>
        <v>#REF!</v>
      </c>
      <c r="IAP29" s="170" t="s">
        <v>151</v>
      </c>
      <c r="IAQ29" s="170" t="s">
        <v>152</v>
      </c>
      <c r="IAR29" s="170" t="s">
        <v>153</v>
      </c>
      <c r="IAS29" s="170" t="s">
        <v>150</v>
      </c>
      <c r="IAT29" s="170">
        <v>2</v>
      </c>
      <c r="IAU29" s="170">
        <v>69.72</v>
      </c>
      <c r="IAV29" s="170" t="e">
        <f>ROUNDDOWN(IAU29*(#REF!+1),2)</f>
        <v>#REF!</v>
      </c>
      <c r="IAW29" s="170" t="e">
        <f>IAT29*IAV29</f>
        <v>#REF!</v>
      </c>
      <c r="IAX29" s="170" t="s">
        <v>151</v>
      </c>
      <c r="IAY29" s="170" t="s">
        <v>152</v>
      </c>
      <c r="IAZ29" s="170" t="s">
        <v>153</v>
      </c>
      <c r="IBA29" s="170" t="s">
        <v>150</v>
      </c>
      <c r="IBB29" s="170">
        <v>2</v>
      </c>
      <c r="IBC29" s="170">
        <v>69.72</v>
      </c>
      <c r="IBD29" s="170" t="e">
        <f>ROUNDDOWN(IBC29*(#REF!+1),2)</f>
        <v>#REF!</v>
      </c>
      <c r="IBE29" s="170" t="e">
        <f>IBB29*IBD29</f>
        <v>#REF!</v>
      </c>
      <c r="IBF29" s="170" t="s">
        <v>151</v>
      </c>
      <c r="IBG29" s="170" t="s">
        <v>152</v>
      </c>
      <c r="IBH29" s="170" t="s">
        <v>153</v>
      </c>
      <c r="IBI29" s="170" t="s">
        <v>150</v>
      </c>
      <c r="IBJ29" s="170">
        <v>2</v>
      </c>
      <c r="IBK29" s="170">
        <v>69.72</v>
      </c>
      <c r="IBL29" s="170" t="e">
        <f>ROUNDDOWN(IBK29*(#REF!+1),2)</f>
        <v>#REF!</v>
      </c>
      <c r="IBM29" s="170" t="e">
        <f>IBJ29*IBL29</f>
        <v>#REF!</v>
      </c>
      <c r="IBN29" s="170" t="s">
        <v>151</v>
      </c>
      <c r="IBO29" s="170" t="s">
        <v>152</v>
      </c>
      <c r="IBP29" s="170" t="s">
        <v>153</v>
      </c>
      <c r="IBQ29" s="170" t="s">
        <v>150</v>
      </c>
      <c r="IBR29" s="170">
        <v>2</v>
      </c>
      <c r="IBS29" s="170">
        <v>69.72</v>
      </c>
      <c r="IBT29" s="170" t="e">
        <f>ROUNDDOWN(IBS29*(#REF!+1),2)</f>
        <v>#REF!</v>
      </c>
      <c r="IBU29" s="170" t="e">
        <f>IBR29*IBT29</f>
        <v>#REF!</v>
      </c>
      <c r="IBV29" s="170" t="s">
        <v>151</v>
      </c>
      <c r="IBW29" s="170" t="s">
        <v>152</v>
      </c>
      <c r="IBX29" s="170" t="s">
        <v>153</v>
      </c>
      <c r="IBY29" s="170" t="s">
        <v>150</v>
      </c>
      <c r="IBZ29" s="170">
        <v>2</v>
      </c>
      <c r="ICA29" s="170">
        <v>69.72</v>
      </c>
      <c r="ICB29" s="170" t="e">
        <f>ROUNDDOWN(ICA29*(#REF!+1),2)</f>
        <v>#REF!</v>
      </c>
      <c r="ICC29" s="170" t="e">
        <f>IBZ29*ICB29</f>
        <v>#REF!</v>
      </c>
      <c r="ICD29" s="170" t="s">
        <v>151</v>
      </c>
      <c r="ICE29" s="170" t="s">
        <v>152</v>
      </c>
      <c r="ICF29" s="170" t="s">
        <v>153</v>
      </c>
      <c r="ICG29" s="170" t="s">
        <v>150</v>
      </c>
      <c r="ICH29" s="170">
        <v>2</v>
      </c>
      <c r="ICI29" s="170">
        <v>69.72</v>
      </c>
      <c r="ICJ29" s="170" t="e">
        <f>ROUNDDOWN(ICI29*(#REF!+1),2)</f>
        <v>#REF!</v>
      </c>
      <c r="ICK29" s="170" t="e">
        <f>ICH29*ICJ29</f>
        <v>#REF!</v>
      </c>
      <c r="ICL29" s="170" t="s">
        <v>151</v>
      </c>
      <c r="ICM29" s="170" t="s">
        <v>152</v>
      </c>
      <c r="ICN29" s="170" t="s">
        <v>153</v>
      </c>
      <c r="ICO29" s="170" t="s">
        <v>150</v>
      </c>
      <c r="ICP29" s="170">
        <v>2</v>
      </c>
      <c r="ICQ29" s="170">
        <v>69.72</v>
      </c>
      <c r="ICR29" s="170" t="e">
        <f>ROUNDDOWN(ICQ29*(#REF!+1),2)</f>
        <v>#REF!</v>
      </c>
      <c r="ICS29" s="170" t="e">
        <f>ICP29*ICR29</f>
        <v>#REF!</v>
      </c>
      <c r="ICT29" s="170" t="s">
        <v>151</v>
      </c>
      <c r="ICU29" s="170" t="s">
        <v>152</v>
      </c>
      <c r="ICV29" s="170" t="s">
        <v>153</v>
      </c>
      <c r="ICW29" s="170" t="s">
        <v>150</v>
      </c>
      <c r="ICX29" s="170">
        <v>2</v>
      </c>
      <c r="ICY29" s="170">
        <v>69.72</v>
      </c>
      <c r="ICZ29" s="170" t="e">
        <f>ROUNDDOWN(ICY29*(#REF!+1),2)</f>
        <v>#REF!</v>
      </c>
      <c r="IDA29" s="170" t="e">
        <f>ICX29*ICZ29</f>
        <v>#REF!</v>
      </c>
      <c r="IDB29" s="170" t="s">
        <v>151</v>
      </c>
      <c r="IDC29" s="170" t="s">
        <v>152</v>
      </c>
      <c r="IDD29" s="170" t="s">
        <v>153</v>
      </c>
      <c r="IDE29" s="170" t="s">
        <v>150</v>
      </c>
      <c r="IDF29" s="170">
        <v>2</v>
      </c>
      <c r="IDG29" s="170">
        <v>69.72</v>
      </c>
      <c r="IDH29" s="170" t="e">
        <f>ROUNDDOWN(IDG29*(#REF!+1),2)</f>
        <v>#REF!</v>
      </c>
      <c r="IDI29" s="170" t="e">
        <f>IDF29*IDH29</f>
        <v>#REF!</v>
      </c>
      <c r="IDJ29" s="170" t="s">
        <v>151</v>
      </c>
      <c r="IDK29" s="170" t="s">
        <v>152</v>
      </c>
      <c r="IDL29" s="170" t="s">
        <v>153</v>
      </c>
      <c r="IDM29" s="170" t="s">
        <v>150</v>
      </c>
      <c r="IDN29" s="170">
        <v>2</v>
      </c>
      <c r="IDO29" s="170">
        <v>69.72</v>
      </c>
      <c r="IDP29" s="170" t="e">
        <f>ROUNDDOWN(IDO29*(#REF!+1),2)</f>
        <v>#REF!</v>
      </c>
      <c r="IDQ29" s="170" t="e">
        <f>IDN29*IDP29</f>
        <v>#REF!</v>
      </c>
      <c r="IDR29" s="170" t="s">
        <v>151</v>
      </c>
      <c r="IDS29" s="170" t="s">
        <v>152</v>
      </c>
      <c r="IDT29" s="170" t="s">
        <v>153</v>
      </c>
      <c r="IDU29" s="170" t="s">
        <v>150</v>
      </c>
      <c r="IDV29" s="170">
        <v>2</v>
      </c>
      <c r="IDW29" s="170">
        <v>69.72</v>
      </c>
      <c r="IDX29" s="170" t="e">
        <f>ROUNDDOWN(IDW29*(#REF!+1),2)</f>
        <v>#REF!</v>
      </c>
      <c r="IDY29" s="170" t="e">
        <f>IDV29*IDX29</f>
        <v>#REF!</v>
      </c>
      <c r="IDZ29" s="170" t="s">
        <v>151</v>
      </c>
      <c r="IEA29" s="170" t="s">
        <v>152</v>
      </c>
      <c r="IEB29" s="170" t="s">
        <v>153</v>
      </c>
      <c r="IEC29" s="170" t="s">
        <v>150</v>
      </c>
      <c r="IED29" s="170">
        <v>2</v>
      </c>
      <c r="IEE29" s="170">
        <v>69.72</v>
      </c>
      <c r="IEF29" s="170" t="e">
        <f>ROUNDDOWN(IEE29*(#REF!+1),2)</f>
        <v>#REF!</v>
      </c>
      <c r="IEG29" s="170" t="e">
        <f>IED29*IEF29</f>
        <v>#REF!</v>
      </c>
      <c r="IEH29" s="170" t="s">
        <v>151</v>
      </c>
      <c r="IEI29" s="170" t="s">
        <v>152</v>
      </c>
      <c r="IEJ29" s="170" t="s">
        <v>153</v>
      </c>
      <c r="IEK29" s="170" t="s">
        <v>150</v>
      </c>
      <c r="IEL29" s="170">
        <v>2</v>
      </c>
      <c r="IEM29" s="170">
        <v>69.72</v>
      </c>
      <c r="IEN29" s="170" t="e">
        <f>ROUNDDOWN(IEM29*(#REF!+1),2)</f>
        <v>#REF!</v>
      </c>
      <c r="IEO29" s="170" t="e">
        <f>IEL29*IEN29</f>
        <v>#REF!</v>
      </c>
      <c r="IEP29" s="170" t="s">
        <v>151</v>
      </c>
      <c r="IEQ29" s="170" t="s">
        <v>152</v>
      </c>
      <c r="IER29" s="170" t="s">
        <v>153</v>
      </c>
      <c r="IES29" s="170" t="s">
        <v>150</v>
      </c>
      <c r="IET29" s="170">
        <v>2</v>
      </c>
      <c r="IEU29" s="170">
        <v>69.72</v>
      </c>
      <c r="IEV29" s="170" t="e">
        <f>ROUNDDOWN(IEU29*(#REF!+1),2)</f>
        <v>#REF!</v>
      </c>
      <c r="IEW29" s="170" t="e">
        <f>IET29*IEV29</f>
        <v>#REF!</v>
      </c>
      <c r="IEX29" s="170" t="s">
        <v>151</v>
      </c>
      <c r="IEY29" s="170" t="s">
        <v>152</v>
      </c>
      <c r="IEZ29" s="170" t="s">
        <v>153</v>
      </c>
      <c r="IFA29" s="170" t="s">
        <v>150</v>
      </c>
      <c r="IFB29" s="170">
        <v>2</v>
      </c>
      <c r="IFC29" s="170">
        <v>69.72</v>
      </c>
      <c r="IFD29" s="170" t="e">
        <f>ROUNDDOWN(IFC29*(#REF!+1),2)</f>
        <v>#REF!</v>
      </c>
      <c r="IFE29" s="170" t="e">
        <f>IFB29*IFD29</f>
        <v>#REF!</v>
      </c>
      <c r="IFF29" s="170" t="s">
        <v>151</v>
      </c>
      <c r="IFG29" s="170" t="s">
        <v>152</v>
      </c>
      <c r="IFH29" s="170" t="s">
        <v>153</v>
      </c>
      <c r="IFI29" s="170" t="s">
        <v>150</v>
      </c>
      <c r="IFJ29" s="170">
        <v>2</v>
      </c>
      <c r="IFK29" s="170">
        <v>69.72</v>
      </c>
      <c r="IFL29" s="170" t="e">
        <f>ROUNDDOWN(IFK29*(#REF!+1),2)</f>
        <v>#REF!</v>
      </c>
      <c r="IFM29" s="170" t="e">
        <f>IFJ29*IFL29</f>
        <v>#REF!</v>
      </c>
      <c r="IFN29" s="170" t="s">
        <v>151</v>
      </c>
      <c r="IFO29" s="170" t="s">
        <v>152</v>
      </c>
      <c r="IFP29" s="170" t="s">
        <v>153</v>
      </c>
      <c r="IFQ29" s="170" t="s">
        <v>150</v>
      </c>
      <c r="IFR29" s="170">
        <v>2</v>
      </c>
      <c r="IFS29" s="170">
        <v>69.72</v>
      </c>
      <c r="IFT29" s="170" t="e">
        <f>ROUNDDOWN(IFS29*(#REF!+1),2)</f>
        <v>#REF!</v>
      </c>
      <c r="IFU29" s="170" t="e">
        <f>IFR29*IFT29</f>
        <v>#REF!</v>
      </c>
      <c r="IFV29" s="170" t="s">
        <v>151</v>
      </c>
      <c r="IFW29" s="170" t="s">
        <v>152</v>
      </c>
      <c r="IFX29" s="170" t="s">
        <v>153</v>
      </c>
      <c r="IFY29" s="170" t="s">
        <v>150</v>
      </c>
      <c r="IFZ29" s="170">
        <v>2</v>
      </c>
      <c r="IGA29" s="170">
        <v>69.72</v>
      </c>
      <c r="IGB29" s="170" t="e">
        <f>ROUNDDOWN(IGA29*(#REF!+1),2)</f>
        <v>#REF!</v>
      </c>
      <c r="IGC29" s="170" t="e">
        <f>IFZ29*IGB29</f>
        <v>#REF!</v>
      </c>
      <c r="IGD29" s="170" t="s">
        <v>151</v>
      </c>
      <c r="IGE29" s="170" t="s">
        <v>152</v>
      </c>
      <c r="IGF29" s="170" t="s">
        <v>153</v>
      </c>
      <c r="IGG29" s="170" t="s">
        <v>150</v>
      </c>
      <c r="IGH29" s="170">
        <v>2</v>
      </c>
      <c r="IGI29" s="170">
        <v>69.72</v>
      </c>
      <c r="IGJ29" s="170" t="e">
        <f>ROUNDDOWN(IGI29*(#REF!+1),2)</f>
        <v>#REF!</v>
      </c>
      <c r="IGK29" s="170" t="e">
        <f>IGH29*IGJ29</f>
        <v>#REF!</v>
      </c>
      <c r="IGL29" s="170" t="s">
        <v>151</v>
      </c>
      <c r="IGM29" s="170" t="s">
        <v>152</v>
      </c>
      <c r="IGN29" s="170" t="s">
        <v>153</v>
      </c>
      <c r="IGO29" s="170" t="s">
        <v>150</v>
      </c>
      <c r="IGP29" s="170">
        <v>2</v>
      </c>
      <c r="IGQ29" s="170">
        <v>69.72</v>
      </c>
      <c r="IGR29" s="170" t="e">
        <f>ROUNDDOWN(IGQ29*(#REF!+1),2)</f>
        <v>#REF!</v>
      </c>
      <c r="IGS29" s="170" t="e">
        <f>IGP29*IGR29</f>
        <v>#REF!</v>
      </c>
      <c r="IGT29" s="170" t="s">
        <v>151</v>
      </c>
      <c r="IGU29" s="170" t="s">
        <v>152</v>
      </c>
      <c r="IGV29" s="170" t="s">
        <v>153</v>
      </c>
      <c r="IGW29" s="170" t="s">
        <v>150</v>
      </c>
      <c r="IGX29" s="170">
        <v>2</v>
      </c>
      <c r="IGY29" s="170">
        <v>69.72</v>
      </c>
      <c r="IGZ29" s="170" t="e">
        <f>ROUNDDOWN(IGY29*(#REF!+1),2)</f>
        <v>#REF!</v>
      </c>
      <c r="IHA29" s="170" t="e">
        <f>IGX29*IGZ29</f>
        <v>#REF!</v>
      </c>
      <c r="IHB29" s="170" t="s">
        <v>151</v>
      </c>
      <c r="IHC29" s="170" t="s">
        <v>152</v>
      </c>
      <c r="IHD29" s="170" t="s">
        <v>153</v>
      </c>
      <c r="IHE29" s="170" t="s">
        <v>150</v>
      </c>
      <c r="IHF29" s="170">
        <v>2</v>
      </c>
      <c r="IHG29" s="170">
        <v>69.72</v>
      </c>
      <c r="IHH29" s="170" t="e">
        <f>ROUNDDOWN(IHG29*(#REF!+1),2)</f>
        <v>#REF!</v>
      </c>
      <c r="IHI29" s="170" t="e">
        <f>IHF29*IHH29</f>
        <v>#REF!</v>
      </c>
      <c r="IHJ29" s="170" t="s">
        <v>151</v>
      </c>
      <c r="IHK29" s="170" t="s">
        <v>152</v>
      </c>
      <c r="IHL29" s="170" t="s">
        <v>153</v>
      </c>
      <c r="IHM29" s="170" t="s">
        <v>150</v>
      </c>
      <c r="IHN29" s="170">
        <v>2</v>
      </c>
      <c r="IHO29" s="170">
        <v>69.72</v>
      </c>
      <c r="IHP29" s="170" t="e">
        <f>ROUNDDOWN(IHO29*(#REF!+1),2)</f>
        <v>#REF!</v>
      </c>
      <c r="IHQ29" s="170" t="e">
        <f>IHN29*IHP29</f>
        <v>#REF!</v>
      </c>
      <c r="IHR29" s="170" t="s">
        <v>151</v>
      </c>
      <c r="IHS29" s="170" t="s">
        <v>152</v>
      </c>
      <c r="IHT29" s="170" t="s">
        <v>153</v>
      </c>
      <c r="IHU29" s="170" t="s">
        <v>150</v>
      </c>
      <c r="IHV29" s="170">
        <v>2</v>
      </c>
      <c r="IHW29" s="170">
        <v>69.72</v>
      </c>
      <c r="IHX29" s="170" t="e">
        <f>ROUNDDOWN(IHW29*(#REF!+1),2)</f>
        <v>#REF!</v>
      </c>
      <c r="IHY29" s="170" t="e">
        <f>IHV29*IHX29</f>
        <v>#REF!</v>
      </c>
      <c r="IHZ29" s="170" t="s">
        <v>151</v>
      </c>
      <c r="IIA29" s="170" t="s">
        <v>152</v>
      </c>
      <c r="IIB29" s="170" t="s">
        <v>153</v>
      </c>
      <c r="IIC29" s="170" t="s">
        <v>150</v>
      </c>
      <c r="IID29" s="170">
        <v>2</v>
      </c>
      <c r="IIE29" s="170">
        <v>69.72</v>
      </c>
      <c r="IIF29" s="170" t="e">
        <f>ROUNDDOWN(IIE29*(#REF!+1),2)</f>
        <v>#REF!</v>
      </c>
      <c r="IIG29" s="170" t="e">
        <f>IID29*IIF29</f>
        <v>#REF!</v>
      </c>
      <c r="IIH29" s="170" t="s">
        <v>151</v>
      </c>
      <c r="III29" s="170" t="s">
        <v>152</v>
      </c>
      <c r="IIJ29" s="170" t="s">
        <v>153</v>
      </c>
      <c r="IIK29" s="170" t="s">
        <v>150</v>
      </c>
      <c r="IIL29" s="170">
        <v>2</v>
      </c>
      <c r="IIM29" s="170">
        <v>69.72</v>
      </c>
      <c r="IIN29" s="170" t="e">
        <f>ROUNDDOWN(IIM29*(#REF!+1),2)</f>
        <v>#REF!</v>
      </c>
      <c r="IIO29" s="170" t="e">
        <f>IIL29*IIN29</f>
        <v>#REF!</v>
      </c>
      <c r="IIP29" s="170" t="s">
        <v>151</v>
      </c>
      <c r="IIQ29" s="170" t="s">
        <v>152</v>
      </c>
      <c r="IIR29" s="170" t="s">
        <v>153</v>
      </c>
      <c r="IIS29" s="170" t="s">
        <v>150</v>
      </c>
      <c r="IIT29" s="170">
        <v>2</v>
      </c>
      <c r="IIU29" s="170">
        <v>69.72</v>
      </c>
      <c r="IIV29" s="170" t="e">
        <f>ROUNDDOWN(IIU29*(#REF!+1),2)</f>
        <v>#REF!</v>
      </c>
      <c r="IIW29" s="170" t="e">
        <f>IIT29*IIV29</f>
        <v>#REF!</v>
      </c>
      <c r="IIX29" s="170" t="s">
        <v>151</v>
      </c>
      <c r="IIY29" s="170" t="s">
        <v>152</v>
      </c>
      <c r="IIZ29" s="170" t="s">
        <v>153</v>
      </c>
      <c r="IJA29" s="170" t="s">
        <v>150</v>
      </c>
      <c r="IJB29" s="170">
        <v>2</v>
      </c>
      <c r="IJC29" s="170">
        <v>69.72</v>
      </c>
      <c r="IJD29" s="170" t="e">
        <f>ROUNDDOWN(IJC29*(#REF!+1),2)</f>
        <v>#REF!</v>
      </c>
      <c r="IJE29" s="170" t="e">
        <f>IJB29*IJD29</f>
        <v>#REF!</v>
      </c>
      <c r="IJF29" s="170" t="s">
        <v>151</v>
      </c>
      <c r="IJG29" s="170" t="s">
        <v>152</v>
      </c>
      <c r="IJH29" s="170" t="s">
        <v>153</v>
      </c>
      <c r="IJI29" s="170" t="s">
        <v>150</v>
      </c>
      <c r="IJJ29" s="170">
        <v>2</v>
      </c>
      <c r="IJK29" s="170">
        <v>69.72</v>
      </c>
      <c r="IJL29" s="170" t="e">
        <f>ROUNDDOWN(IJK29*(#REF!+1),2)</f>
        <v>#REF!</v>
      </c>
      <c r="IJM29" s="170" t="e">
        <f>IJJ29*IJL29</f>
        <v>#REF!</v>
      </c>
      <c r="IJN29" s="170" t="s">
        <v>151</v>
      </c>
      <c r="IJO29" s="170" t="s">
        <v>152</v>
      </c>
      <c r="IJP29" s="170" t="s">
        <v>153</v>
      </c>
      <c r="IJQ29" s="170" t="s">
        <v>150</v>
      </c>
      <c r="IJR29" s="170">
        <v>2</v>
      </c>
      <c r="IJS29" s="170">
        <v>69.72</v>
      </c>
      <c r="IJT29" s="170" t="e">
        <f>ROUNDDOWN(IJS29*(#REF!+1),2)</f>
        <v>#REF!</v>
      </c>
      <c r="IJU29" s="170" t="e">
        <f>IJR29*IJT29</f>
        <v>#REF!</v>
      </c>
      <c r="IJV29" s="170" t="s">
        <v>151</v>
      </c>
      <c r="IJW29" s="170" t="s">
        <v>152</v>
      </c>
      <c r="IJX29" s="170" t="s">
        <v>153</v>
      </c>
      <c r="IJY29" s="170" t="s">
        <v>150</v>
      </c>
      <c r="IJZ29" s="170">
        <v>2</v>
      </c>
      <c r="IKA29" s="170">
        <v>69.72</v>
      </c>
      <c r="IKB29" s="170" t="e">
        <f>ROUNDDOWN(IKA29*(#REF!+1),2)</f>
        <v>#REF!</v>
      </c>
      <c r="IKC29" s="170" t="e">
        <f>IJZ29*IKB29</f>
        <v>#REF!</v>
      </c>
      <c r="IKD29" s="170" t="s">
        <v>151</v>
      </c>
      <c r="IKE29" s="170" t="s">
        <v>152</v>
      </c>
      <c r="IKF29" s="170" t="s">
        <v>153</v>
      </c>
      <c r="IKG29" s="170" t="s">
        <v>150</v>
      </c>
      <c r="IKH29" s="170">
        <v>2</v>
      </c>
      <c r="IKI29" s="170">
        <v>69.72</v>
      </c>
      <c r="IKJ29" s="170" t="e">
        <f>ROUNDDOWN(IKI29*(#REF!+1),2)</f>
        <v>#REF!</v>
      </c>
      <c r="IKK29" s="170" t="e">
        <f>IKH29*IKJ29</f>
        <v>#REF!</v>
      </c>
      <c r="IKL29" s="170" t="s">
        <v>151</v>
      </c>
      <c r="IKM29" s="170" t="s">
        <v>152</v>
      </c>
      <c r="IKN29" s="170" t="s">
        <v>153</v>
      </c>
      <c r="IKO29" s="170" t="s">
        <v>150</v>
      </c>
      <c r="IKP29" s="170">
        <v>2</v>
      </c>
      <c r="IKQ29" s="170">
        <v>69.72</v>
      </c>
      <c r="IKR29" s="170" t="e">
        <f>ROUNDDOWN(IKQ29*(#REF!+1),2)</f>
        <v>#REF!</v>
      </c>
      <c r="IKS29" s="170" t="e">
        <f>IKP29*IKR29</f>
        <v>#REF!</v>
      </c>
      <c r="IKT29" s="170" t="s">
        <v>151</v>
      </c>
      <c r="IKU29" s="170" t="s">
        <v>152</v>
      </c>
      <c r="IKV29" s="170" t="s">
        <v>153</v>
      </c>
      <c r="IKW29" s="170" t="s">
        <v>150</v>
      </c>
      <c r="IKX29" s="170">
        <v>2</v>
      </c>
      <c r="IKY29" s="170">
        <v>69.72</v>
      </c>
      <c r="IKZ29" s="170" t="e">
        <f>ROUNDDOWN(IKY29*(#REF!+1),2)</f>
        <v>#REF!</v>
      </c>
      <c r="ILA29" s="170" t="e">
        <f>IKX29*IKZ29</f>
        <v>#REF!</v>
      </c>
      <c r="ILB29" s="170" t="s">
        <v>151</v>
      </c>
      <c r="ILC29" s="170" t="s">
        <v>152</v>
      </c>
      <c r="ILD29" s="170" t="s">
        <v>153</v>
      </c>
      <c r="ILE29" s="170" t="s">
        <v>150</v>
      </c>
      <c r="ILF29" s="170">
        <v>2</v>
      </c>
      <c r="ILG29" s="170">
        <v>69.72</v>
      </c>
      <c r="ILH29" s="170" t="e">
        <f>ROUNDDOWN(ILG29*(#REF!+1),2)</f>
        <v>#REF!</v>
      </c>
      <c r="ILI29" s="170" t="e">
        <f>ILF29*ILH29</f>
        <v>#REF!</v>
      </c>
      <c r="ILJ29" s="170" t="s">
        <v>151</v>
      </c>
      <c r="ILK29" s="170" t="s">
        <v>152</v>
      </c>
      <c r="ILL29" s="170" t="s">
        <v>153</v>
      </c>
      <c r="ILM29" s="170" t="s">
        <v>150</v>
      </c>
      <c r="ILN29" s="170">
        <v>2</v>
      </c>
      <c r="ILO29" s="170">
        <v>69.72</v>
      </c>
      <c r="ILP29" s="170" t="e">
        <f>ROUNDDOWN(ILO29*(#REF!+1),2)</f>
        <v>#REF!</v>
      </c>
      <c r="ILQ29" s="170" t="e">
        <f>ILN29*ILP29</f>
        <v>#REF!</v>
      </c>
      <c r="ILR29" s="170" t="s">
        <v>151</v>
      </c>
      <c r="ILS29" s="170" t="s">
        <v>152</v>
      </c>
      <c r="ILT29" s="170" t="s">
        <v>153</v>
      </c>
      <c r="ILU29" s="170" t="s">
        <v>150</v>
      </c>
      <c r="ILV29" s="170">
        <v>2</v>
      </c>
      <c r="ILW29" s="170">
        <v>69.72</v>
      </c>
      <c r="ILX29" s="170" t="e">
        <f>ROUNDDOWN(ILW29*(#REF!+1),2)</f>
        <v>#REF!</v>
      </c>
      <c r="ILY29" s="170" t="e">
        <f>ILV29*ILX29</f>
        <v>#REF!</v>
      </c>
      <c r="ILZ29" s="170" t="s">
        <v>151</v>
      </c>
      <c r="IMA29" s="170" t="s">
        <v>152</v>
      </c>
      <c r="IMB29" s="170" t="s">
        <v>153</v>
      </c>
      <c r="IMC29" s="170" t="s">
        <v>150</v>
      </c>
      <c r="IMD29" s="170">
        <v>2</v>
      </c>
      <c r="IME29" s="170">
        <v>69.72</v>
      </c>
      <c r="IMF29" s="170" t="e">
        <f>ROUNDDOWN(IME29*(#REF!+1),2)</f>
        <v>#REF!</v>
      </c>
      <c r="IMG29" s="170" t="e">
        <f>IMD29*IMF29</f>
        <v>#REF!</v>
      </c>
      <c r="IMH29" s="170" t="s">
        <v>151</v>
      </c>
      <c r="IMI29" s="170" t="s">
        <v>152</v>
      </c>
      <c r="IMJ29" s="170" t="s">
        <v>153</v>
      </c>
      <c r="IMK29" s="170" t="s">
        <v>150</v>
      </c>
      <c r="IML29" s="170">
        <v>2</v>
      </c>
      <c r="IMM29" s="170">
        <v>69.72</v>
      </c>
      <c r="IMN29" s="170" t="e">
        <f>ROUNDDOWN(IMM29*(#REF!+1),2)</f>
        <v>#REF!</v>
      </c>
      <c r="IMO29" s="170" t="e">
        <f>IML29*IMN29</f>
        <v>#REF!</v>
      </c>
      <c r="IMP29" s="170" t="s">
        <v>151</v>
      </c>
      <c r="IMQ29" s="170" t="s">
        <v>152</v>
      </c>
      <c r="IMR29" s="170" t="s">
        <v>153</v>
      </c>
      <c r="IMS29" s="170" t="s">
        <v>150</v>
      </c>
      <c r="IMT29" s="170">
        <v>2</v>
      </c>
      <c r="IMU29" s="170">
        <v>69.72</v>
      </c>
      <c r="IMV29" s="170" t="e">
        <f>ROUNDDOWN(IMU29*(#REF!+1),2)</f>
        <v>#REF!</v>
      </c>
      <c r="IMW29" s="170" t="e">
        <f>IMT29*IMV29</f>
        <v>#REF!</v>
      </c>
      <c r="IMX29" s="170" t="s">
        <v>151</v>
      </c>
      <c r="IMY29" s="170" t="s">
        <v>152</v>
      </c>
      <c r="IMZ29" s="170" t="s">
        <v>153</v>
      </c>
      <c r="INA29" s="170" t="s">
        <v>150</v>
      </c>
      <c r="INB29" s="170">
        <v>2</v>
      </c>
      <c r="INC29" s="170">
        <v>69.72</v>
      </c>
      <c r="IND29" s="170" t="e">
        <f>ROUNDDOWN(INC29*(#REF!+1),2)</f>
        <v>#REF!</v>
      </c>
      <c r="INE29" s="170" t="e">
        <f>INB29*IND29</f>
        <v>#REF!</v>
      </c>
      <c r="INF29" s="170" t="s">
        <v>151</v>
      </c>
      <c r="ING29" s="170" t="s">
        <v>152</v>
      </c>
      <c r="INH29" s="170" t="s">
        <v>153</v>
      </c>
      <c r="INI29" s="170" t="s">
        <v>150</v>
      </c>
      <c r="INJ29" s="170">
        <v>2</v>
      </c>
      <c r="INK29" s="170">
        <v>69.72</v>
      </c>
      <c r="INL29" s="170" t="e">
        <f>ROUNDDOWN(INK29*(#REF!+1),2)</f>
        <v>#REF!</v>
      </c>
      <c r="INM29" s="170" t="e">
        <f>INJ29*INL29</f>
        <v>#REF!</v>
      </c>
      <c r="INN29" s="170" t="s">
        <v>151</v>
      </c>
      <c r="INO29" s="170" t="s">
        <v>152</v>
      </c>
      <c r="INP29" s="170" t="s">
        <v>153</v>
      </c>
      <c r="INQ29" s="170" t="s">
        <v>150</v>
      </c>
      <c r="INR29" s="170">
        <v>2</v>
      </c>
      <c r="INS29" s="170">
        <v>69.72</v>
      </c>
      <c r="INT29" s="170" t="e">
        <f>ROUNDDOWN(INS29*(#REF!+1),2)</f>
        <v>#REF!</v>
      </c>
      <c r="INU29" s="170" t="e">
        <f>INR29*INT29</f>
        <v>#REF!</v>
      </c>
      <c r="INV29" s="170" t="s">
        <v>151</v>
      </c>
      <c r="INW29" s="170" t="s">
        <v>152</v>
      </c>
      <c r="INX29" s="170" t="s">
        <v>153</v>
      </c>
      <c r="INY29" s="170" t="s">
        <v>150</v>
      </c>
      <c r="INZ29" s="170">
        <v>2</v>
      </c>
      <c r="IOA29" s="170">
        <v>69.72</v>
      </c>
      <c r="IOB29" s="170" t="e">
        <f>ROUNDDOWN(IOA29*(#REF!+1),2)</f>
        <v>#REF!</v>
      </c>
      <c r="IOC29" s="170" t="e">
        <f>INZ29*IOB29</f>
        <v>#REF!</v>
      </c>
      <c r="IOD29" s="170" t="s">
        <v>151</v>
      </c>
      <c r="IOE29" s="170" t="s">
        <v>152</v>
      </c>
      <c r="IOF29" s="170" t="s">
        <v>153</v>
      </c>
      <c r="IOG29" s="170" t="s">
        <v>150</v>
      </c>
      <c r="IOH29" s="170">
        <v>2</v>
      </c>
      <c r="IOI29" s="170">
        <v>69.72</v>
      </c>
      <c r="IOJ29" s="170" t="e">
        <f>ROUNDDOWN(IOI29*(#REF!+1),2)</f>
        <v>#REF!</v>
      </c>
      <c r="IOK29" s="170" t="e">
        <f>IOH29*IOJ29</f>
        <v>#REF!</v>
      </c>
      <c r="IOL29" s="170" t="s">
        <v>151</v>
      </c>
      <c r="IOM29" s="170" t="s">
        <v>152</v>
      </c>
      <c r="ION29" s="170" t="s">
        <v>153</v>
      </c>
      <c r="IOO29" s="170" t="s">
        <v>150</v>
      </c>
      <c r="IOP29" s="170">
        <v>2</v>
      </c>
      <c r="IOQ29" s="170">
        <v>69.72</v>
      </c>
      <c r="IOR29" s="170" t="e">
        <f>ROUNDDOWN(IOQ29*(#REF!+1),2)</f>
        <v>#REF!</v>
      </c>
      <c r="IOS29" s="170" t="e">
        <f>IOP29*IOR29</f>
        <v>#REF!</v>
      </c>
      <c r="IOT29" s="170" t="s">
        <v>151</v>
      </c>
      <c r="IOU29" s="170" t="s">
        <v>152</v>
      </c>
      <c r="IOV29" s="170" t="s">
        <v>153</v>
      </c>
      <c r="IOW29" s="170" t="s">
        <v>150</v>
      </c>
      <c r="IOX29" s="170">
        <v>2</v>
      </c>
      <c r="IOY29" s="170">
        <v>69.72</v>
      </c>
      <c r="IOZ29" s="170" t="e">
        <f>ROUNDDOWN(IOY29*(#REF!+1),2)</f>
        <v>#REF!</v>
      </c>
      <c r="IPA29" s="170" t="e">
        <f>IOX29*IOZ29</f>
        <v>#REF!</v>
      </c>
      <c r="IPB29" s="170" t="s">
        <v>151</v>
      </c>
      <c r="IPC29" s="170" t="s">
        <v>152</v>
      </c>
      <c r="IPD29" s="170" t="s">
        <v>153</v>
      </c>
      <c r="IPE29" s="170" t="s">
        <v>150</v>
      </c>
      <c r="IPF29" s="170">
        <v>2</v>
      </c>
      <c r="IPG29" s="170">
        <v>69.72</v>
      </c>
      <c r="IPH29" s="170" t="e">
        <f>ROUNDDOWN(IPG29*(#REF!+1),2)</f>
        <v>#REF!</v>
      </c>
      <c r="IPI29" s="170" t="e">
        <f>IPF29*IPH29</f>
        <v>#REF!</v>
      </c>
      <c r="IPJ29" s="170" t="s">
        <v>151</v>
      </c>
      <c r="IPK29" s="170" t="s">
        <v>152</v>
      </c>
      <c r="IPL29" s="170" t="s">
        <v>153</v>
      </c>
      <c r="IPM29" s="170" t="s">
        <v>150</v>
      </c>
      <c r="IPN29" s="170">
        <v>2</v>
      </c>
      <c r="IPO29" s="170">
        <v>69.72</v>
      </c>
      <c r="IPP29" s="170" t="e">
        <f>ROUNDDOWN(IPO29*(#REF!+1),2)</f>
        <v>#REF!</v>
      </c>
      <c r="IPQ29" s="170" t="e">
        <f>IPN29*IPP29</f>
        <v>#REF!</v>
      </c>
      <c r="IPR29" s="170" t="s">
        <v>151</v>
      </c>
      <c r="IPS29" s="170" t="s">
        <v>152</v>
      </c>
      <c r="IPT29" s="170" t="s">
        <v>153</v>
      </c>
      <c r="IPU29" s="170" t="s">
        <v>150</v>
      </c>
      <c r="IPV29" s="170">
        <v>2</v>
      </c>
      <c r="IPW29" s="170">
        <v>69.72</v>
      </c>
      <c r="IPX29" s="170" t="e">
        <f>ROUNDDOWN(IPW29*(#REF!+1),2)</f>
        <v>#REF!</v>
      </c>
      <c r="IPY29" s="170" t="e">
        <f>IPV29*IPX29</f>
        <v>#REF!</v>
      </c>
      <c r="IPZ29" s="170" t="s">
        <v>151</v>
      </c>
      <c r="IQA29" s="170" t="s">
        <v>152</v>
      </c>
      <c r="IQB29" s="170" t="s">
        <v>153</v>
      </c>
      <c r="IQC29" s="170" t="s">
        <v>150</v>
      </c>
      <c r="IQD29" s="170">
        <v>2</v>
      </c>
      <c r="IQE29" s="170">
        <v>69.72</v>
      </c>
      <c r="IQF29" s="170" t="e">
        <f>ROUNDDOWN(IQE29*(#REF!+1),2)</f>
        <v>#REF!</v>
      </c>
      <c r="IQG29" s="170" t="e">
        <f>IQD29*IQF29</f>
        <v>#REF!</v>
      </c>
      <c r="IQH29" s="170" t="s">
        <v>151</v>
      </c>
      <c r="IQI29" s="170" t="s">
        <v>152</v>
      </c>
      <c r="IQJ29" s="170" t="s">
        <v>153</v>
      </c>
      <c r="IQK29" s="170" t="s">
        <v>150</v>
      </c>
      <c r="IQL29" s="170">
        <v>2</v>
      </c>
      <c r="IQM29" s="170">
        <v>69.72</v>
      </c>
      <c r="IQN29" s="170" t="e">
        <f>ROUNDDOWN(IQM29*(#REF!+1),2)</f>
        <v>#REF!</v>
      </c>
      <c r="IQO29" s="170" t="e">
        <f>IQL29*IQN29</f>
        <v>#REF!</v>
      </c>
      <c r="IQP29" s="170" t="s">
        <v>151</v>
      </c>
      <c r="IQQ29" s="170" t="s">
        <v>152</v>
      </c>
      <c r="IQR29" s="170" t="s">
        <v>153</v>
      </c>
      <c r="IQS29" s="170" t="s">
        <v>150</v>
      </c>
      <c r="IQT29" s="170">
        <v>2</v>
      </c>
      <c r="IQU29" s="170">
        <v>69.72</v>
      </c>
      <c r="IQV29" s="170" t="e">
        <f>ROUNDDOWN(IQU29*(#REF!+1),2)</f>
        <v>#REF!</v>
      </c>
      <c r="IQW29" s="170" t="e">
        <f>IQT29*IQV29</f>
        <v>#REF!</v>
      </c>
      <c r="IQX29" s="170" t="s">
        <v>151</v>
      </c>
      <c r="IQY29" s="170" t="s">
        <v>152</v>
      </c>
      <c r="IQZ29" s="170" t="s">
        <v>153</v>
      </c>
      <c r="IRA29" s="170" t="s">
        <v>150</v>
      </c>
      <c r="IRB29" s="170">
        <v>2</v>
      </c>
      <c r="IRC29" s="170">
        <v>69.72</v>
      </c>
      <c r="IRD29" s="170" t="e">
        <f>ROUNDDOWN(IRC29*(#REF!+1),2)</f>
        <v>#REF!</v>
      </c>
      <c r="IRE29" s="170" t="e">
        <f>IRB29*IRD29</f>
        <v>#REF!</v>
      </c>
      <c r="IRF29" s="170" t="s">
        <v>151</v>
      </c>
      <c r="IRG29" s="170" t="s">
        <v>152</v>
      </c>
      <c r="IRH29" s="170" t="s">
        <v>153</v>
      </c>
      <c r="IRI29" s="170" t="s">
        <v>150</v>
      </c>
      <c r="IRJ29" s="170">
        <v>2</v>
      </c>
      <c r="IRK29" s="170">
        <v>69.72</v>
      </c>
      <c r="IRL29" s="170" t="e">
        <f>ROUNDDOWN(IRK29*(#REF!+1),2)</f>
        <v>#REF!</v>
      </c>
      <c r="IRM29" s="170" t="e">
        <f>IRJ29*IRL29</f>
        <v>#REF!</v>
      </c>
      <c r="IRN29" s="170" t="s">
        <v>151</v>
      </c>
      <c r="IRO29" s="170" t="s">
        <v>152</v>
      </c>
      <c r="IRP29" s="170" t="s">
        <v>153</v>
      </c>
      <c r="IRQ29" s="170" t="s">
        <v>150</v>
      </c>
      <c r="IRR29" s="170">
        <v>2</v>
      </c>
      <c r="IRS29" s="170">
        <v>69.72</v>
      </c>
      <c r="IRT29" s="170" t="e">
        <f>ROUNDDOWN(IRS29*(#REF!+1),2)</f>
        <v>#REF!</v>
      </c>
      <c r="IRU29" s="170" t="e">
        <f>IRR29*IRT29</f>
        <v>#REF!</v>
      </c>
      <c r="IRV29" s="170" t="s">
        <v>151</v>
      </c>
      <c r="IRW29" s="170" t="s">
        <v>152</v>
      </c>
      <c r="IRX29" s="170" t="s">
        <v>153</v>
      </c>
      <c r="IRY29" s="170" t="s">
        <v>150</v>
      </c>
      <c r="IRZ29" s="170">
        <v>2</v>
      </c>
      <c r="ISA29" s="170">
        <v>69.72</v>
      </c>
      <c r="ISB29" s="170" t="e">
        <f>ROUNDDOWN(ISA29*(#REF!+1),2)</f>
        <v>#REF!</v>
      </c>
      <c r="ISC29" s="170" t="e">
        <f>IRZ29*ISB29</f>
        <v>#REF!</v>
      </c>
      <c r="ISD29" s="170" t="s">
        <v>151</v>
      </c>
      <c r="ISE29" s="170" t="s">
        <v>152</v>
      </c>
      <c r="ISF29" s="170" t="s">
        <v>153</v>
      </c>
      <c r="ISG29" s="170" t="s">
        <v>150</v>
      </c>
      <c r="ISH29" s="170">
        <v>2</v>
      </c>
      <c r="ISI29" s="170">
        <v>69.72</v>
      </c>
      <c r="ISJ29" s="170" t="e">
        <f>ROUNDDOWN(ISI29*(#REF!+1),2)</f>
        <v>#REF!</v>
      </c>
      <c r="ISK29" s="170" t="e">
        <f>ISH29*ISJ29</f>
        <v>#REF!</v>
      </c>
      <c r="ISL29" s="170" t="s">
        <v>151</v>
      </c>
      <c r="ISM29" s="170" t="s">
        <v>152</v>
      </c>
      <c r="ISN29" s="170" t="s">
        <v>153</v>
      </c>
      <c r="ISO29" s="170" t="s">
        <v>150</v>
      </c>
      <c r="ISP29" s="170">
        <v>2</v>
      </c>
      <c r="ISQ29" s="170">
        <v>69.72</v>
      </c>
      <c r="ISR29" s="170" t="e">
        <f>ROUNDDOWN(ISQ29*(#REF!+1),2)</f>
        <v>#REF!</v>
      </c>
      <c r="ISS29" s="170" t="e">
        <f>ISP29*ISR29</f>
        <v>#REF!</v>
      </c>
      <c r="IST29" s="170" t="s">
        <v>151</v>
      </c>
      <c r="ISU29" s="170" t="s">
        <v>152</v>
      </c>
      <c r="ISV29" s="170" t="s">
        <v>153</v>
      </c>
      <c r="ISW29" s="170" t="s">
        <v>150</v>
      </c>
      <c r="ISX29" s="170">
        <v>2</v>
      </c>
      <c r="ISY29" s="170">
        <v>69.72</v>
      </c>
      <c r="ISZ29" s="170" t="e">
        <f>ROUNDDOWN(ISY29*(#REF!+1),2)</f>
        <v>#REF!</v>
      </c>
      <c r="ITA29" s="170" t="e">
        <f>ISX29*ISZ29</f>
        <v>#REF!</v>
      </c>
      <c r="ITB29" s="170" t="s">
        <v>151</v>
      </c>
      <c r="ITC29" s="170" t="s">
        <v>152</v>
      </c>
      <c r="ITD29" s="170" t="s">
        <v>153</v>
      </c>
      <c r="ITE29" s="170" t="s">
        <v>150</v>
      </c>
      <c r="ITF29" s="170">
        <v>2</v>
      </c>
      <c r="ITG29" s="170">
        <v>69.72</v>
      </c>
      <c r="ITH29" s="170" t="e">
        <f>ROUNDDOWN(ITG29*(#REF!+1),2)</f>
        <v>#REF!</v>
      </c>
      <c r="ITI29" s="170" t="e">
        <f>ITF29*ITH29</f>
        <v>#REF!</v>
      </c>
      <c r="ITJ29" s="170" t="s">
        <v>151</v>
      </c>
      <c r="ITK29" s="170" t="s">
        <v>152</v>
      </c>
      <c r="ITL29" s="170" t="s">
        <v>153</v>
      </c>
      <c r="ITM29" s="170" t="s">
        <v>150</v>
      </c>
      <c r="ITN29" s="170">
        <v>2</v>
      </c>
      <c r="ITO29" s="170">
        <v>69.72</v>
      </c>
      <c r="ITP29" s="170" t="e">
        <f>ROUNDDOWN(ITO29*(#REF!+1),2)</f>
        <v>#REF!</v>
      </c>
      <c r="ITQ29" s="170" t="e">
        <f>ITN29*ITP29</f>
        <v>#REF!</v>
      </c>
      <c r="ITR29" s="170" t="s">
        <v>151</v>
      </c>
      <c r="ITS29" s="170" t="s">
        <v>152</v>
      </c>
      <c r="ITT29" s="170" t="s">
        <v>153</v>
      </c>
      <c r="ITU29" s="170" t="s">
        <v>150</v>
      </c>
      <c r="ITV29" s="170">
        <v>2</v>
      </c>
      <c r="ITW29" s="170">
        <v>69.72</v>
      </c>
      <c r="ITX29" s="170" t="e">
        <f>ROUNDDOWN(ITW29*(#REF!+1),2)</f>
        <v>#REF!</v>
      </c>
      <c r="ITY29" s="170" t="e">
        <f>ITV29*ITX29</f>
        <v>#REF!</v>
      </c>
      <c r="ITZ29" s="170" t="s">
        <v>151</v>
      </c>
      <c r="IUA29" s="170" t="s">
        <v>152</v>
      </c>
      <c r="IUB29" s="170" t="s">
        <v>153</v>
      </c>
      <c r="IUC29" s="170" t="s">
        <v>150</v>
      </c>
      <c r="IUD29" s="170">
        <v>2</v>
      </c>
      <c r="IUE29" s="170">
        <v>69.72</v>
      </c>
      <c r="IUF29" s="170" t="e">
        <f>ROUNDDOWN(IUE29*(#REF!+1),2)</f>
        <v>#REF!</v>
      </c>
      <c r="IUG29" s="170" t="e">
        <f>IUD29*IUF29</f>
        <v>#REF!</v>
      </c>
      <c r="IUH29" s="170" t="s">
        <v>151</v>
      </c>
      <c r="IUI29" s="170" t="s">
        <v>152</v>
      </c>
      <c r="IUJ29" s="170" t="s">
        <v>153</v>
      </c>
      <c r="IUK29" s="170" t="s">
        <v>150</v>
      </c>
      <c r="IUL29" s="170">
        <v>2</v>
      </c>
      <c r="IUM29" s="170">
        <v>69.72</v>
      </c>
      <c r="IUN29" s="170" t="e">
        <f>ROUNDDOWN(IUM29*(#REF!+1),2)</f>
        <v>#REF!</v>
      </c>
      <c r="IUO29" s="170" t="e">
        <f>IUL29*IUN29</f>
        <v>#REF!</v>
      </c>
      <c r="IUP29" s="170" t="s">
        <v>151</v>
      </c>
      <c r="IUQ29" s="170" t="s">
        <v>152</v>
      </c>
      <c r="IUR29" s="170" t="s">
        <v>153</v>
      </c>
      <c r="IUS29" s="170" t="s">
        <v>150</v>
      </c>
      <c r="IUT29" s="170">
        <v>2</v>
      </c>
      <c r="IUU29" s="170">
        <v>69.72</v>
      </c>
      <c r="IUV29" s="170" t="e">
        <f>ROUNDDOWN(IUU29*(#REF!+1),2)</f>
        <v>#REF!</v>
      </c>
      <c r="IUW29" s="170" t="e">
        <f>IUT29*IUV29</f>
        <v>#REF!</v>
      </c>
      <c r="IUX29" s="170" t="s">
        <v>151</v>
      </c>
      <c r="IUY29" s="170" t="s">
        <v>152</v>
      </c>
      <c r="IUZ29" s="170" t="s">
        <v>153</v>
      </c>
      <c r="IVA29" s="170" t="s">
        <v>150</v>
      </c>
      <c r="IVB29" s="170">
        <v>2</v>
      </c>
      <c r="IVC29" s="170">
        <v>69.72</v>
      </c>
      <c r="IVD29" s="170" t="e">
        <f>ROUNDDOWN(IVC29*(#REF!+1),2)</f>
        <v>#REF!</v>
      </c>
      <c r="IVE29" s="170" t="e">
        <f>IVB29*IVD29</f>
        <v>#REF!</v>
      </c>
      <c r="IVF29" s="170" t="s">
        <v>151</v>
      </c>
      <c r="IVG29" s="170" t="s">
        <v>152</v>
      </c>
      <c r="IVH29" s="170" t="s">
        <v>153</v>
      </c>
      <c r="IVI29" s="170" t="s">
        <v>150</v>
      </c>
      <c r="IVJ29" s="170">
        <v>2</v>
      </c>
      <c r="IVK29" s="170">
        <v>69.72</v>
      </c>
      <c r="IVL29" s="170" t="e">
        <f>ROUNDDOWN(IVK29*(#REF!+1),2)</f>
        <v>#REF!</v>
      </c>
      <c r="IVM29" s="170" t="e">
        <f>IVJ29*IVL29</f>
        <v>#REF!</v>
      </c>
      <c r="IVN29" s="170" t="s">
        <v>151</v>
      </c>
      <c r="IVO29" s="170" t="s">
        <v>152</v>
      </c>
      <c r="IVP29" s="170" t="s">
        <v>153</v>
      </c>
      <c r="IVQ29" s="170" t="s">
        <v>150</v>
      </c>
      <c r="IVR29" s="170">
        <v>2</v>
      </c>
      <c r="IVS29" s="170">
        <v>69.72</v>
      </c>
      <c r="IVT29" s="170" t="e">
        <f>ROUNDDOWN(IVS29*(#REF!+1),2)</f>
        <v>#REF!</v>
      </c>
      <c r="IVU29" s="170" t="e">
        <f>IVR29*IVT29</f>
        <v>#REF!</v>
      </c>
      <c r="IVV29" s="170" t="s">
        <v>151</v>
      </c>
      <c r="IVW29" s="170" t="s">
        <v>152</v>
      </c>
      <c r="IVX29" s="170" t="s">
        <v>153</v>
      </c>
      <c r="IVY29" s="170" t="s">
        <v>150</v>
      </c>
      <c r="IVZ29" s="170">
        <v>2</v>
      </c>
      <c r="IWA29" s="170">
        <v>69.72</v>
      </c>
      <c r="IWB29" s="170" t="e">
        <f>ROUNDDOWN(IWA29*(#REF!+1),2)</f>
        <v>#REF!</v>
      </c>
      <c r="IWC29" s="170" t="e">
        <f>IVZ29*IWB29</f>
        <v>#REF!</v>
      </c>
      <c r="IWD29" s="170" t="s">
        <v>151</v>
      </c>
      <c r="IWE29" s="170" t="s">
        <v>152</v>
      </c>
      <c r="IWF29" s="170" t="s">
        <v>153</v>
      </c>
      <c r="IWG29" s="170" t="s">
        <v>150</v>
      </c>
      <c r="IWH29" s="170">
        <v>2</v>
      </c>
      <c r="IWI29" s="170">
        <v>69.72</v>
      </c>
      <c r="IWJ29" s="170" t="e">
        <f>ROUNDDOWN(IWI29*(#REF!+1),2)</f>
        <v>#REF!</v>
      </c>
      <c r="IWK29" s="170" t="e">
        <f>IWH29*IWJ29</f>
        <v>#REF!</v>
      </c>
      <c r="IWL29" s="170" t="s">
        <v>151</v>
      </c>
      <c r="IWM29" s="170" t="s">
        <v>152</v>
      </c>
      <c r="IWN29" s="170" t="s">
        <v>153</v>
      </c>
      <c r="IWO29" s="170" t="s">
        <v>150</v>
      </c>
      <c r="IWP29" s="170">
        <v>2</v>
      </c>
      <c r="IWQ29" s="170">
        <v>69.72</v>
      </c>
      <c r="IWR29" s="170" t="e">
        <f>ROUNDDOWN(IWQ29*(#REF!+1),2)</f>
        <v>#REF!</v>
      </c>
      <c r="IWS29" s="170" t="e">
        <f>IWP29*IWR29</f>
        <v>#REF!</v>
      </c>
      <c r="IWT29" s="170" t="s">
        <v>151</v>
      </c>
      <c r="IWU29" s="170" t="s">
        <v>152</v>
      </c>
      <c r="IWV29" s="170" t="s">
        <v>153</v>
      </c>
      <c r="IWW29" s="170" t="s">
        <v>150</v>
      </c>
      <c r="IWX29" s="170">
        <v>2</v>
      </c>
      <c r="IWY29" s="170">
        <v>69.72</v>
      </c>
      <c r="IWZ29" s="170" t="e">
        <f>ROUNDDOWN(IWY29*(#REF!+1),2)</f>
        <v>#REF!</v>
      </c>
      <c r="IXA29" s="170" t="e">
        <f>IWX29*IWZ29</f>
        <v>#REF!</v>
      </c>
      <c r="IXB29" s="170" t="s">
        <v>151</v>
      </c>
      <c r="IXC29" s="170" t="s">
        <v>152</v>
      </c>
      <c r="IXD29" s="170" t="s">
        <v>153</v>
      </c>
      <c r="IXE29" s="170" t="s">
        <v>150</v>
      </c>
      <c r="IXF29" s="170">
        <v>2</v>
      </c>
      <c r="IXG29" s="170">
        <v>69.72</v>
      </c>
      <c r="IXH29" s="170" t="e">
        <f>ROUNDDOWN(IXG29*(#REF!+1),2)</f>
        <v>#REF!</v>
      </c>
      <c r="IXI29" s="170" t="e">
        <f>IXF29*IXH29</f>
        <v>#REF!</v>
      </c>
      <c r="IXJ29" s="170" t="s">
        <v>151</v>
      </c>
      <c r="IXK29" s="170" t="s">
        <v>152</v>
      </c>
      <c r="IXL29" s="170" t="s">
        <v>153</v>
      </c>
      <c r="IXM29" s="170" t="s">
        <v>150</v>
      </c>
      <c r="IXN29" s="170">
        <v>2</v>
      </c>
      <c r="IXO29" s="170">
        <v>69.72</v>
      </c>
      <c r="IXP29" s="170" t="e">
        <f>ROUNDDOWN(IXO29*(#REF!+1),2)</f>
        <v>#REF!</v>
      </c>
      <c r="IXQ29" s="170" t="e">
        <f>IXN29*IXP29</f>
        <v>#REF!</v>
      </c>
      <c r="IXR29" s="170" t="s">
        <v>151</v>
      </c>
      <c r="IXS29" s="170" t="s">
        <v>152</v>
      </c>
      <c r="IXT29" s="170" t="s">
        <v>153</v>
      </c>
      <c r="IXU29" s="170" t="s">
        <v>150</v>
      </c>
      <c r="IXV29" s="170">
        <v>2</v>
      </c>
      <c r="IXW29" s="170">
        <v>69.72</v>
      </c>
      <c r="IXX29" s="170" t="e">
        <f>ROUNDDOWN(IXW29*(#REF!+1),2)</f>
        <v>#REF!</v>
      </c>
      <c r="IXY29" s="170" t="e">
        <f>IXV29*IXX29</f>
        <v>#REF!</v>
      </c>
      <c r="IXZ29" s="170" t="s">
        <v>151</v>
      </c>
      <c r="IYA29" s="170" t="s">
        <v>152</v>
      </c>
      <c r="IYB29" s="170" t="s">
        <v>153</v>
      </c>
      <c r="IYC29" s="170" t="s">
        <v>150</v>
      </c>
      <c r="IYD29" s="170">
        <v>2</v>
      </c>
      <c r="IYE29" s="170">
        <v>69.72</v>
      </c>
      <c r="IYF29" s="170" t="e">
        <f>ROUNDDOWN(IYE29*(#REF!+1),2)</f>
        <v>#REF!</v>
      </c>
      <c r="IYG29" s="170" t="e">
        <f>IYD29*IYF29</f>
        <v>#REF!</v>
      </c>
      <c r="IYH29" s="170" t="s">
        <v>151</v>
      </c>
      <c r="IYI29" s="170" t="s">
        <v>152</v>
      </c>
      <c r="IYJ29" s="170" t="s">
        <v>153</v>
      </c>
      <c r="IYK29" s="170" t="s">
        <v>150</v>
      </c>
      <c r="IYL29" s="170">
        <v>2</v>
      </c>
      <c r="IYM29" s="170">
        <v>69.72</v>
      </c>
      <c r="IYN29" s="170" t="e">
        <f>ROUNDDOWN(IYM29*(#REF!+1),2)</f>
        <v>#REF!</v>
      </c>
      <c r="IYO29" s="170" t="e">
        <f>IYL29*IYN29</f>
        <v>#REF!</v>
      </c>
      <c r="IYP29" s="170" t="s">
        <v>151</v>
      </c>
      <c r="IYQ29" s="170" t="s">
        <v>152</v>
      </c>
      <c r="IYR29" s="170" t="s">
        <v>153</v>
      </c>
      <c r="IYS29" s="170" t="s">
        <v>150</v>
      </c>
      <c r="IYT29" s="170">
        <v>2</v>
      </c>
      <c r="IYU29" s="170">
        <v>69.72</v>
      </c>
      <c r="IYV29" s="170" t="e">
        <f>ROUNDDOWN(IYU29*(#REF!+1),2)</f>
        <v>#REF!</v>
      </c>
      <c r="IYW29" s="170" t="e">
        <f>IYT29*IYV29</f>
        <v>#REF!</v>
      </c>
      <c r="IYX29" s="170" t="s">
        <v>151</v>
      </c>
      <c r="IYY29" s="170" t="s">
        <v>152</v>
      </c>
      <c r="IYZ29" s="170" t="s">
        <v>153</v>
      </c>
      <c r="IZA29" s="170" t="s">
        <v>150</v>
      </c>
      <c r="IZB29" s="170">
        <v>2</v>
      </c>
      <c r="IZC29" s="170">
        <v>69.72</v>
      </c>
      <c r="IZD29" s="170" t="e">
        <f>ROUNDDOWN(IZC29*(#REF!+1),2)</f>
        <v>#REF!</v>
      </c>
      <c r="IZE29" s="170" t="e">
        <f>IZB29*IZD29</f>
        <v>#REF!</v>
      </c>
      <c r="IZF29" s="170" t="s">
        <v>151</v>
      </c>
      <c r="IZG29" s="170" t="s">
        <v>152</v>
      </c>
      <c r="IZH29" s="170" t="s">
        <v>153</v>
      </c>
      <c r="IZI29" s="170" t="s">
        <v>150</v>
      </c>
      <c r="IZJ29" s="170">
        <v>2</v>
      </c>
      <c r="IZK29" s="170">
        <v>69.72</v>
      </c>
      <c r="IZL29" s="170" t="e">
        <f>ROUNDDOWN(IZK29*(#REF!+1),2)</f>
        <v>#REF!</v>
      </c>
      <c r="IZM29" s="170" t="e">
        <f>IZJ29*IZL29</f>
        <v>#REF!</v>
      </c>
      <c r="IZN29" s="170" t="s">
        <v>151</v>
      </c>
      <c r="IZO29" s="170" t="s">
        <v>152</v>
      </c>
      <c r="IZP29" s="170" t="s">
        <v>153</v>
      </c>
      <c r="IZQ29" s="170" t="s">
        <v>150</v>
      </c>
      <c r="IZR29" s="170">
        <v>2</v>
      </c>
      <c r="IZS29" s="170">
        <v>69.72</v>
      </c>
      <c r="IZT29" s="170" t="e">
        <f>ROUNDDOWN(IZS29*(#REF!+1),2)</f>
        <v>#REF!</v>
      </c>
      <c r="IZU29" s="170" t="e">
        <f>IZR29*IZT29</f>
        <v>#REF!</v>
      </c>
      <c r="IZV29" s="170" t="s">
        <v>151</v>
      </c>
      <c r="IZW29" s="170" t="s">
        <v>152</v>
      </c>
      <c r="IZX29" s="170" t="s">
        <v>153</v>
      </c>
      <c r="IZY29" s="170" t="s">
        <v>150</v>
      </c>
      <c r="IZZ29" s="170">
        <v>2</v>
      </c>
      <c r="JAA29" s="170">
        <v>69.72</v>
      </c>
      <c r="JAB29" s="170" t="e">
        <f>ROUNDDOWN(JAA29*(#REF!+1),2)</f>
        <v>#REF!</v>
      </c>
      <c r="JAC29" s="170" t="e">
        <f>IZZ29*JAB29</f>
        <v>#REF!</v>
      </c>
      <c r="JAD29" s="170" t="s">
        <v>151</v>
      </c>
      <c r="JAE29" s="170" t="s">
        <v>152</v>
      </c>
      <c r="JAF29" s="170" t="s">
        <v>153</v>
      </c>
      <c r="JAG29" s="170" t="s">
        <v>150</v>
      </c>
      <c r="JAH29" s="170">
        <v>2</v>
      </c>
      <c r="JAI29" s="170">
        <v>69.72</v>
      </c>
      <c r="JAJ29" s="170" t="e">
        <f>ROUNDDOWN(JAI29*(#REF!+1),2)</f>
        <v>#REF!</v>
      </c>
      <c r="JAK29" s="170" t="e">
        <f>JAH29*JAJ29</f>
        <v>#REF!</v>
      </c>
      <c r="JAL29" s="170" t="s">
        <v>151</v>
      </c>
      <c r="JAM29" s="170" t="s">
        <v>152</v>
      </c>
      <c r="JAN29" s="170" t="s">
        <v>153</v>
      </c>
      <c r="JAO29" s="170" t="s">
        <v>150</v>
      </c>
      <c r="JAP29" s="170">
        <v>2</v>
      </c>
      <c r="JAQ29" s="170">
        <v>69.72</v>
      </c>
      <c r="JAR29" s="170" t="e">
        <f>ROUNDDOWN(JAQ29*(#REF!+1),2)</f>
        <v>#REF!</v>
      </c>
      <c r="JAS29" s="170" t="e">
        <f>JAP29*JAR29</f>
        <v>#REF!</v>
      </c>
      <c r="JAT29" s="170" t="s">
        <v>151</v>
      </c>
      <c r="JAU29" s="170" t="s">
        <v>152</v>
      </c>
      <c r="JAV29" s="170" t="s">
        <v>153</v>
      </c>
      <c r="JAW29" s="170" t="s">
        <v>150</v>
      </c>
      <c r="JAX29" s="170">
        <v>2</v>
      </c>
      <c r="JAY29" s="170">
        <v>69.72</v>
      </c>
      <c r="JAZ29" s="170" t="e">
        <f>ROUNDDOWN(JAY29*(#REF!+1),2)</f>
        <v>#REF!</v>
      </c>
      <c r="JBA29" s="170" t="e">
        <f>JAX29*JAZ29</f>
        <v>#REF!</v>
      </c>
      <c r="JBB29" s="170" t="s">
        <v>151</v>
      </c>
      <c r="JBC29" s="170" t="s">
        <v>152</v>
      </c>
      <c r="JBD29" s="170" t="s">
        <v>153</v>
      </c>
      <c r="JBE29" s="170" t="s">
        <v>150</v>
      </c>
      <c r="JBF29" s="170">
        <v>2</v>
      </c>
      <c r="JBG29" s="170">
        <v>69.72</v>
      </c>
      <c r="JBH29" s="170" t="e">
        <f>ROUNDDOWN(JBG29*(#REF!+1),2)</f>
        <v>#REF!</v>
      </c>
      <c r="JBI29" s="170" t="e">
        <f>JBF29*JBH29</f>
        <v>#REF!</v>
      </c>
      <c r="JBJ29" s="170" t="s">
        <v>151</v>
      </c>
      <c r="JBK29" s="170" t="s">
        <v>152</v>
      </c>
      <c r="JBL29" s="170" t="s">
        <v>153</v>
      </c>
      <c r="JBM29" s="170" t="s">
        <v>150</v>
      </c>
      <c r="JBN29" s="170">
        <v>2</v>
      </c>
      <c r="JBO29" s="170">
        <v>69.72</v>
      </c>
      <c r="JBP29" s="170" t="e">
        <f>ROUNDDOWN(JBO29*(#REF!+1),2)</f>
        <v>#REF!</v>
      </c>
      <c r="JBQ29" s="170" t="e">
        <f>JBN29*JBP29</f>
        <v>#REF!</v>
      </c>
      <c r="JBR29" s="170" t="s">
        <v>151</v>
      </c>
      <c r="JBS29" s="170" t="s">
        <v>152</v>
      </c>
      <c r="JBT29" s="170" t="s">
        <v>153</v>
      </c>
      <c r="JBU29" s="170" t="s">
        <v>150</v>
      </c>
      <c r="JBV29" s="170">
        <v>2</v>
      </c>
      <c r="JBW29" s="170">
        <v>69.72</v>
      </c>
      <c r="JBX29" s="170" t="e">
        <f>ROUNDDOWN(JBW29*(#REF!+1),2)</f>
        <v>#REF!</v>
      </c>
      <c r="JBY29" s="170" t="e">
        <f>JBV29*JBX29</f>
        <v>#REF!</v>
      </c>
      <c r="JBZ29" s="170" t="s">
        <v>151</v>
      </c>
      <c r="JCA29" s="170" t="s">
        <v>152</v>
      </c>
      <c r="JCB29" s="170" t="s">
        <v>153</v>
      </c>
      <c r="JCC29" s="170" t="s">
        <v>150</v>
      </c>
      <c r="JCD29" s="170">
        <v>2</v>
      </c>
      <c r="JCE29" s="170">
        <v>69.72</v>
      </c>
      <c r="JCF29" s="170" t="e">
        <f>ROUNDDOWN(JCE29*(#REF!+1),2)</f>
        <v>#REF!</v>
      </c>
      <c r="JCG29" s="170" t="e">
        <f>JCD29*JCF29</f>
        <v>#REF!</v>
      </c>
      <c r="JCH29" s="170" t="s">
        <v>151</v>
      </c>
      <c r="JCI29" s="170" t="s">
        <v>152</v>
      </c>
      <c r="JCJ29" s="170" t="s">
        <v>153</v>
      </c>
      <c r="JCK29" s="170" t="s">
        <v>150</v>
      </c>
      <c r="JCL29" s="170">
        <v>2</v>
      </c>
      <c r="JCM29" s="170">
        <v>69.72</v>
      </c>
      <c r="JCN29" s="170" t="e">
        <f>ROUNDDOWN(JCM29*(#REF!+1),2)</f>
        <v>#REF!</v>
      </c>
      <c r="JCO29" s="170" t="e">
        <f>JCL29*JCN29</f>
        <v>#REF!</v>
      </c>
      <c r="JCP29" s="170" t="s">
        <v>151</v>
      </c>
      <c r="JCQ29" s="170" t="s">
        <v>152</v>
      </c>
      <c r="JCR29" s="170" t="s">
        <v>153</v>
      </c>
      <c r="JCS29" s="170" t="s">
        <v>150</v>
      </c>
      <c r="JCT29" s="170">
        <v>2</v>
      </c>
      <c r="JCU29" s="170">
        <v>69.72</v>
      </c>
      <c r="JCV29" s="170" t="e">
        <f>ROUNDDOWN(JCU29*(#REF!+1),2)</f>
        <v>#REF!</v>
      </c>
      <c r="JCW29" s="170" t="e">
        <f>JCT29*JCV29</f>
        <v>#REF!</v>
      </c>
      <c r="JCX29" s="170" t="s">
        <v>151</v>
      </c>
      <c r="JCY29" s="170" t="s">
        <v>152</v>
      </c>
      <c r="JCZ29" s="170" t="s">
        <v>153</v>
      </c>
      <c r="JDA29" s="170" t="s">
        <v>150</v>
      </c>
      <c r="JDB29" s="170">
        <v>2</v>
      </c>
      <c r="JDC29" s="170">
        <v>69.72</v>
      </c>
      <c r="JDD29" s="170" t="e">
        <f>ROUNDDOWN(JDC29*(#REF!+1),2)</f>
        <v>#REF!</v>
      </c>
      <c r="JDE29" s="170" t="e">
        <f>JDB29*JDD29</f>
        <v>#REF!</v>
      </c>
      <c r="JDF29" s="170" t="s">
        <v>151</v>
      </c>
      <c r="JDG29" s="170" t="s">
        <v>152</v>
      </c>
      <c r="JDH29" s="170" t="s">
        <v>153</v>
      </c>
      <c r="JDI29" s="170" t="s">
        <v>150</v>
      </c>
      <c r="JDJ29" s="170">
        <v>2</v>
      </c>
      <c r="JDK29" s="170">
        <v>69.72</v>
      </c>
      <c r="JDL29" s="170" t="e">
        <f>ROUNDDOWN(JDK29*(#REF!+1),2)</f>
        <v>#REF!</v>
      </c>
      <c r="JDM29" s="170" t="e">
        <f>JDJ29*JDL29</f>
        <v>#REF!</v>
      </c>
      <c r="JDN29" s="170" t="s">
        <v>151</v>
      </c>
      <c r="JDO29" s="170" t="s">
        <v>152</v>
      </c>
      <c r="JDP29" s="170" t="s">
        <v>153</v>
      </c>
      <c r="JDQ29" s="170" t="s">
        <v>150</v>
      </c>
      <c r="JDR29" s="170">
        <v>2</v>
      </c>
      <c r="JDS29" s="170">
        <v>69.72</v>
      </c>
      <c r="JDT29" s="170" t="e">
        <f>ROUNDDOWN(JDS29*(#REF!+1),2)</f>
        <v>#REF!</v>
      </c>
      <c r="JDU29" s="170" t="e">
        <f>JDR29*JDT29</f>
        <v>#REF!</v>
      </c>
      <c r="JDV29" s="170" t="s">
        <v>151</v>
      </c>
      <c r="JDW29" s="170" t="s">
        <v>152</v>
      </c>
      <c r="JDX29" s="170" t="s">
        <v>153</v>
      </c>
      <c r="JDY29" s="170" t="s">
        <v>150</v>
      </c>
      <c r="JDZ29" s="170">
        <v>2</v>
      </c>
      <c r="JEA29" s="170">
        <v>69.72</v>
      </c>
      <c r="JEB29" s="170" t="e">
        <f>ROUNDDOWN(JEA29*(#REF!+1),2)</f>
        <v>#REF!</v>
      </c>
      <c r="JEC29" s="170" t="e">
        <f>JDZ29*JEB29</f>
        <v>#REF!</v>
      </c>
      <c r="JED29" s="170" t="s">
        <v>151</v>
      </c>
      <c r="JEE29" s="170" t="s">
        <v>152</v>
      </c>
      <c r="JEF29" s="170" t="s">
        <v>153</v>
      </c>
      <c r="JEG29" s="170" t="s">
        <v>150</v>
      </c>
      <c r="JEH29" s="170">
        <v>2</v>
      </c>
      <c r="JEI29" s="170">
        <v>69.72</v>
      </c>
      <c r="JEJ29" s="170" t="e">
        <f>ROUNDDOWN(JEI29*(#REF!+1),2)</f>
        <v>#REF!</v>
      </c>
      <c r="JEK29" s="170" t="e">
        <f>JEH29*JEJ29</f>
        <v>#REF!</v>
      </c>
      <c r="JEL29" s="170" t="s">
        <v>151</v>
      </c>
      <c r="JEM29" s="170" t="s">
        <v>152</v>
      </c>
      <c r="JEN29" s="170" t="s">
        <v>153</v>
      </c>
      <c r="JEO29" s="170" t="s">
        <v>150</v>
      </c>
      <c r="JEP29" s="170">
        <v>2</v>
      </c>
      <c r="JEQ29" s="170">
        <v>69.72</v>
      </c>
      <c r="JER29" s="170" t="e">
        <f>ROUNDDOWN(JEQ29*(#REF!+1),2)</f>
        <v>#REF!</v>
      </c>
      <c r="JES29" s="170" t="e">
        <f>JEP29*JER29</f>
        <v>#REF!</v>
      </c>
      <c r="JET29" s="170" t="s">
        <v>151</v>
      </c>
      <c r="JEU29" s="170" t="s">
        <v>152</v>
      </c>
      <c r="JEV29" s="170" t="s">
        <v>153</v>
      </c>
      <c r="JEW29" s="170" t="s">
        <v>150</v>
      </c>
      <c r="JEX29" s="170">
        <v>2</v>
      </c>
      <c r="JEY29" s="170">
        <v>69.72</v>
      </c>
      <c r="JEZ29" s="170" t="e">
        <f>ROUNDDOWN(JEY29*(#REF!+1),2)</f>
        <v>#REF!</v>
      </c>
      <c r="JFA29" s="170" t="e">
        <f>JEX29*JEZ29</f>
        <v>#REF!</v>
      </c>
      <c r="JFB29" s="170" t="s">
        <v>151</v>
      </c>
      <c r="JFC29" s="170" t="s">
        <v>152</v>
      </c>
      <c r="JFD29" s="170" t="s">
        <v>153</v>
      </c>
      <c r="JFE29" s="170" t="s">
        <v>150</v>
      </c>
      <c r="JFF29" s="170">
        <v>2</v>
      </c>
      <c r="JFG29" s="170">
        <v>69.72</v>
      </c>
      <c r="JFH29" s="170" t="e">
        <f>ROUNDDOWN(JFG29*(#REF!+1),2)</f>
        <v>#REF!</v>
      </c>
      <c r="JFI29" s="170" t="e">
        <f>JFF29*JFH29</f>
        <v>#REF!</v>
      </c>
      <c r="JFJ29" s="170" t="s">
        <v>151</v>
      </c>
      <c r="JFK29" s="170" t="s">
        <v>152</v>
      </c>
      <c r="JFL29" s="170" t="s">
        <v>153</v>
      </c>
      <c r="JFM29" s="170" t="s">
        <v>150</v>
      </c>
      <c r="JFN29" s="170">
        <v>2</v>
      </c>
      <c r="JFO29" s="170">
        <v>69.72</v>
      </c>
      <c r="JFP29" s="170" t="e">
        <f>ROUNDDOWN(JFO29*(#REF!+1),2)</f>
        <v>#REF!</v>
      </c>
      <c r="JFQ29" s="170" t="e">
        <f>JFN29*JFP29</f>
        <v>#REF!</v>
      </c>
      <c r="JFR29" s="170" t="s">
        <v>151</v>
      </c>
      <c r="JFS29" s="170" t="s">
        <v>152</v>
      </c>
      <c r="JFT29" s="170" t="s">
        <v>153</v>
      </c>
      <c r="JFU29" s="170" t="s">
        <v>150</v>
      </c>
      <c r="JFV29" s="170">
        <v>2</v>
      </c>
      <c r="JFW29" s="170">
        <v>69.72</v>
      </c>
      <c r="JFX29" s="170" t="e">
        <f>ROUNDDOWN(JFW29*(#REF!+1),2)</f>
        <v>#REF!</v>
      </c>
      <c r="JFY29" s="170" t="e">
        <f>JFV29*JFX29</f>
        <v>#REF!</v>
      </c>
      <c r="JFZ29" s="170" t="s">
        <v>151</v>
      </c>
      <c r="JGA29" s="170" t="s">
        <v>152</v>
      </c>
      <c r="JGB29" s="170" t="s">
        <v>153</v>
      </c>
      <c r="JGC29" s="170" t="s">
        <v>150</v>
      </c>
      <c r="JGD29" s="170">
        <v>2</v>
      </c>
      <c r="JGE29" s="170">
        <v>69.72</v>
      </c>
      <c r="JGF29" s="170" t="e">
        <f>ROUNDDOWN(JGE29*(#REF!+1),2)</f>
        <v>#REF!</v>
      </c>
      <c r="JGG29" s="170" t="e">
        <f>JGD29*JGF29</f>
        <v>#REF!</v>
      </c>
      <c r="JGH29" s="170" t="s">
        <v>151</v>
      </c>
      <c r="JGI29" s="170" t="s">
        <v>152</v>
      </c>
      <c r="JGJ29" s="170" t="s">
        <v>153</v>
      </c>
      <c r="JGK29" s="170" t="s">
        <v>150</v>
      </c>
      <c r="JGL29" s="170">
        <v>2</v>
      </c>
      <c r="JGM29" s="170">
        <v>69.72</v>
      </c>
      <c r="JGN29" s="170" t="e">
        <f>ROUNDDOWN(JGM29*(#REF!+1),2)</f>
        <v>#REF!</v>
      </c>
      <c r="JGO29" s="170" t="e">
        <f>JGL29*JGN29</f>
        <v>#REF!</v>
      </c>
      <c r="JGP29" s="170" t="s">
        <v>151</v>
      </c>
      <c r="JGQ29" s="170" t="s">
        <v>152</v>
      </c>
      <c r="JGR29" s="170" t="s">
        <v>153</v>
      </c>
      <c r="JGS29" s="170" t="s">
        <v>150</v>
      </c>
      <c r="JGT29" s="170">
        <v>2</v>
      </c>
      <c r="JGU29" s="170">
        <v>69.72</v>
      </c>
      <c r="JGV29" s="170" t="e">
        <f>ROUNDDOWN(JGU29*(#REF!+1),2)</f>
        <v>#REF!</v>
      </c>
      <c r="JGW29" s="170" t="e">
        <f>JGT29*JGV29</f>
        <v>#REF!</v>
      </c>
      <c r="JGX29" s="170" t="s">
        <v>151</v>
      </c>
      <c r="JGY29" s="170" t="s">
        <v>152</v>
      </c>
      <c r="JGZ29" s="170" t="s">
        <v>153</v>
      </c>
      <c r="JHA29" s="170" t="s">
        <v>150</v>
      </c>
      <c r="JHB29" s="170">
        <v>2</v>
      </c>
      <c r="JHC29" s="170">
        <v>69.72</v>
      </c>
      <c r="JHD29" s="170" t="e">
        <f>ROUNDDOWN(JHC29*(#REF!+1),2)</f>
        <v>#REF!</v>
      </c>
      <c r="JHE29" s="170" t="e">
        <f>JHB29*JHD29</f>
        <v>#REF!</v>
      </c>
      <c r="JHF29" s="170" t="s">
        <v>151</v>
      </c>
      <c r="JHG29" s="170" t="s">
        <v>152</v>
      </c>
      <c r="JHH29" s="170" t="s">
        <v>153</v>
      </c>
      <c r="JHI29" s="170" t="s">
        <v>150</v>
      </c>
      <c r="JHJ29" s="170">
        <v>2</v>
      </c>
      <c r="JHK29" s="170">
        <v>69.72</v>
      </c>
      <c r="JHL29" s="170" t="e">
        <f>ROUNDDOWN(JHK29*(#REF!+1),2)</f>
        <v>#REF!</v>
      </c>
      <c r="JHM29" s="170" t="e">
        <f>JHJ29*JHL29</f>
        <v>#REF!</v>
      </c>
      <c r="JHN29" s="170" t="s">
        <v>151</v>
      </c>
      <c r="JHO29" s="170" t="s">
        <v>152</v>
      </c>
      <c r="JHP29" s="170" t="s">
        <v>153</v>
      </c>
      <c r="JHQ29" s="170" t="s">
        <v>150</v>
      </c>
      <c r="JHR29" s="170">
        <v>2</v>
      </c>
      <c r="JHS29" s="170">
        <v>69.72</v>
      </c>
      <c r="JHT29" s="170" t="e">
        <f>ROUNDDOWN(JHS29*(#REF!+1),2)</f>
        <v>#REF!</v>
      </c>
      <c r="JHU29" s="170" t="e">
        <f>JHR29*JHT29</f>
        <v>#REF!</v>
      </c>
      <c r="JHV29" s="170" t="s">
        <v>151</v>
      </c>
      <c r="JHW29" s="170" t="s">
        <v>152</v>
      </c>
      <c r="JHX29" s="170" t="s">
        <v>153</v>
      </c>
      <c r="JHY29" s="170" t="s">
        <v>150</v>
      </c>
      <c r="JHZ29" s="170">
        <v>2</v>
      </c>
      <c r="JIA29" s="170">
        <v>69.72</v>
      </c>
      <c r="JIB29" s="170" t="e">
        <f>ROUNDDOWN(JIA29*(#REF!+1),2)</f>
        <v>#REF!</v>
      </c>
      <c r="JIC29" s="170" t="e">
        <f>JHZ29*JIB29</f>
        <v>#REF!</v>
      </c>
      <c r="JID29" s="170" t="s">
        <v>151</v>
      </c>
      <c r="JIE29" s="170" t="s">
        <v>152</v>
      </c>
      <c r="JIF29" s="170" t="s">
        <v>153</v>
      </c>
      <c r="JIG29" s="170" t="s">
        <v>150</v>
      </c>
      <c r="JIH29" s="170">
        <v>2</v>
      </c>
      <c r="JII29" s="170">
        <v>69.72</v>
      </c>
      <c r="JIJ29" s="170" t="e">
        <f>ROUNDDOWN(JII29*(#REF!+1),2)</f>
        <v>#REF!</v>
      </c>
      <c r="JIK29" s="170" t="e">
        <f>JIH29*JIJ29</f>
        <v>#REF!</v>
      </c>
      <c r="JIL29" s="170" t="s">
        <v>151</v>
      </c>
      <c r="JIM29" s="170" t="s">
        <v>152</v>
      </c>
      <c r="JIN29" s="170" t="s">
        <v>153</v>
      </c>
      <c r="JIO29" s="170" t="s">
        <v>150</v>
      </c>
      <c r="JIP29" s="170">
        <v>2</v>
      </c>
      <c r="JIQ29" s="170">
        <v>69.72</v>
      </c>
      <c r="JIR29" s="170" t="e">
        <f>ROUNDDOWN(JIQ29*(#REF!+1),2)</f>
        <v>#REF!</v>
      </c>
      <c r="JIS29" s="170" t="e">
        <f>JIP29*JIR29</f>
        <v>#REF!</v>
      </c>
      <c r="JIT29" s="170" t="s">
        <v>151</v>
      </c>
      <c r="JIU29" s="170" t="s">
        <v>152</v>
      </c>
      <c r="JIV29" s="170" t="s">
        <v>153</v>
      </c>
      <c r="JIW29" s="170" t="s">
        <v>150</v>
      </c>
      <c r="JIX29" s="170">
        <v>2</v>
      </c>
      <c r="JIY29" s="170">
        <v>69.72</v>
      </c>
      <c r="JIZ29" s="170" t="e">
        <f>ROUNDDOWN(JIY29*(#REF!+1),2)</f>
        <v>#REF!</v>
      </c>
      <c r="JJA29" s="170" t="e">
        <f>JIX29*JIZ29</f>
        <v>#REF!</v>
      </c>
      <c r="JJB29" s="170" t="s">
        <v>151</v>
      </c>
      <c r="JJC29" s="170" t="s">
        <v>152</v>
      </c>
      <c r="JJD29" s="170" t="s">
        <v>153</v>
      </c>
      <c r="JJE29" s="170" t="s">
        <v>150</v>
      </c>
      <c r="JJF29" s="170">
        <v>2</v>
      </c>
      <c r="JJG29" s="170">
        <v>69.72</v>
      </c>
      <c r="JJH29" s="170" t="e">
        <f>ROUNDDOWN(JJG29*(#REF!+1),2)</f>
        <v>#REF!</v>
      </c>
      <c r="JJI29" s="170" t="e">
        <f>JJF29*JJH29</f>
        <v>#REF!</v>
      </c>
      <c r="JJJ29" s="170" t="s">
        <v>151</v>
      </c>
      <c r="JJK29" s="170" t="s">
        <v>152</v>
      </c>
      <c r="JJL29" s="170" t="s">
        <v>153</v>
      </c>
      <c r="JJM29" s="170" t="s">
        <v>150</v>
      </c>
      <c r="JJN29" s="170">
        <v>2</v>
      </c>
      <c r="JJO29" s="170">
        <v>69.72</v>
      </c>
      <c r="JJP29" s="170" t="e">
        <f>ROUNDDOWN(JJO29*(#REF!+1),2)</f>
        <v>#REF!</v>
      </c>
      <c r="JJQ29" s="170" t="e">
        <f>JJN29*JJP29</f>
        <v>#REF!</v>
      </c>
      <c r="JJR29" s="170" t="s">
        <v>151</v>
      </c>
      <c r="JJS29" s="170" t="s">
        <v>152</v>
      </c>
      <c r="JJT29" s="170" t="s">
        <v>153</v>
      </c>
      <c r="JJU29" s="170" t="s">
        <v>150</v>
      </c>
      <c r="JJV29" s="170">
        <v>2</v>
      </c>
      <c r="JJW29" s="170">
        <v>69.72</v>
      </c>
      <c r="JJX29" s="170" t="e">
        <f>ROUNDDOWN(JJW29*(#REF!+1),2)</f>
        <v>#REF!</v>
      </c>
      <c r="JJY29" s="170" t="e">
        <f>JJV29*JJX29</f>
        <v>#REF!</v>
      </c>
      <c r="JJZ29" s="170" t="s">
        <v>151</v>
      </c>
      <c r="JKA29" s="170" t="s">
        <v>152</v>
      </c>
      <c r="JKB29" s="170" t="s">
        <v>153</v>
      </c>
      <c r="JKC29" s="170" t="s">
        <v>150</v>
      </c>
      <c r="JKD29" s="170">
        <v>2</v>
      </c>
      <c r="JKE29" s="170">
        <v>69.72</v>
      </c>
      <c r="JKF29" s="170" t="e">
        <f>ROUNDDOWN(JKE29*(#REF!+1),2)</f>
        <v>#REF!</v>
      </c>
      <c r="JKG29" s="170" t="e">
        <f>JKD29*JKF29</f>
        <v>#REF!</v>
      </c>
      <c r="JKH29" s="170" t="s">
        <v>151</v>
      </c>
      <c r="JKI29" s="170" t="s">
        <v>152</v>
      </c>
      <c r="JKJ29" s="170" t="s">
        <v>153</v>
      </c>
      <c r="JKK29" s="170" t="s">
        <v>150</v>
      </c>
      <c r="JKL29" s="170">
        <v>2</v>
      </c>
      <c r="JKM29" s="170">
        <v>69.72</v>
      </c>
      <c r="JKN29" s="170" t="e">
        <f>ROUNDDOWN(JKM29*(#REF!+1),2)</f>
        <v>#REF!</v>
      </c>
      <c r="JKO29" s="170" t="e">
        <f>JKL29*JKN29</f>
        <v>#REF!</v>
      </c>
      <c r="JKP29" s="170" t="s">
        <v>151</v>
      </c>
      <c r="JKQ29" s="170" t="s">
        <v>152</v>
      </c>
      <c r="JKR29" s="170" t="s">
        <v>153</v>
      </c>
      <c r="JKS29" s="170" t="s">
        <v>150</v>
      </c>
      <c r="JKT29" s="170">
        <v>2</v>
      </c>
      <c r="JKU29" s="170">
        <v>69.72</v>
      </c>
      <c r="JKV29" s="170" t="e">
        <f>ROUNDDOWN(JKU29*(#REF!+1),2)</f>
        <v>#REF!</v>
      </c>
      <c r="JKW29" s="170" t="e">
        <f>JKT29*JKV29</f>
        <v>#REF!</v>
      </c>
      <c r="JKX29" s="170" t="s">
        <v>151</v>
      </c>
      <c r="JKY29" s="170" t="s">
        <v>152</v>
      </c>
      <c r="JKZ29" s="170" t="s">
        <v>153</v>
      </c>
      <c r="JLA29" s="170" t="s">
        <v>150</v>
      </c>
      <c r="JLB29" s="170">
        <v>2</v>
      </c>
      <c r="JLC29" s="170">
        <v>69.72</v>
      </c>
      <c r="JLD29" s="170" t="e">
        <f>ROUNDDOWN(JLC29*(#REF!+1),2)</f>
        <v>#REF!</v>
      </c>
      <c r="JLE29" s="170" t="e">
        <f>JLB29*JLD29</f>
        <v>#REF!</v>
      </c>
      <c r="JLF29" s="170" t="s">
        <v>151</v>
      </c>
      <c r="JLG29" s="170" t="s">
        <v>152</v>
      </c>
      <c r="JLH29" s="170" t="s">
        <v>153</v>
      </c>
      <c r="JLI29" s="170" t="s">
        <v>150</v>
      </c>
      <c r="JLJ29" s="170">
        <v>2</v>
      </c>
      <c r="JLK29" s="170">
        <v>69.72</v>
      </c>
      <c r="JLL29" s="170" t="e">
        <f>ROUNDDOWN(JLK29*(#REF!+1),2)</f>
        <v>#REF!</v>
      </c>
      <c r="JLM29" s="170" t="e">
        <f>JLJ29*JLL29</f>
        <v>#REF!</v>
      </c>
      <c r="JLN29" s="170" t="s">
        <v>151</v>
      </c>
      <c r="JLO29" s="170" t="s">
        <v>152</v>
      </c>
      <c r="JLP29" s="170" t="s">
        <v>153</v>
      </c>
      <c r="JLQ29" s="170" t="s">
        <v>150</v>
      </c>
      <c r="JLR29" s="170">
        <v>2</v>
      </c>
      <c r="JLS29" s="170">
        <v>69.72</v>
      </c>
      <c r="JLT29" s="170" t="e">
        <f>ROUNDDOWN(JLS29*(#REF!+1),2)</f>
        <v>#REF!</v>
      </c>
      <c r="JLU29" s="170" t="e">
        <f>JLR29*JLT29</f>
        <v>#REF!</v>
      </c>
      <c r="JLV29" s="170" t="s">
        <v>151</v>
      </c>
      <c r="JLW29" s="170" t="s">
        <v>152</v>
      </c>
      <c r="JLX29" s="170" t="s">
        <v>153</v>
      </c>
      <c r="JLY29" s="170" t="s">
        <v>150</v>
      </c>
      <c r="JLZ29" s="170">
        <v>2</v>
      </c>
      <c r="JMA29" s="170">
        <v>69.72</v>
      </c>
      <c r="JMB29" s="170" t="e">
        <f>ROUNDDOWN(JMA29*(#REF!+1),2)</f>
        <v>#REF!</v>
      </c>
      <c r="JMC29" s="170" t="e">
        <f>JLZ29*JMB29</f>
        <v>#REF!</v>
      </c>
      <c r="JMD29" s="170" t="s">
        <v>151</v>
      </c>
      <c r="JME29" s="170" t="s">
        <v>152</v>
      </c>
      <c r="JMF29" s="170" t="s">
        <v>153</v>
      </c>
      <c r="JMG29" s="170" t="s">
        <v>150</v>
      </c>
      <c r="JMH29" s="170">
        <v>2</v>
      </c>
      <c r="JMI29" s="170">
        <v>69.72</v>
      </c>
      <c r="JMJ29" s="170" t="e">
        <f>ROUNDDOWN(JMI29*(#REF!+1),2)</f>
        <v>#REF!</v>
      </c>
      <c r="JMK29" s="170" t="e">
        <f>JMH29*JMJ29</f>
        <v>#REF!</v>
      </c>
      <c r="JML29" s="170" t="s">
        <v>151</v>
      </c>
      <c r="JMM29" s="170" t="s">
        <v>152</v>
      </c>
      <c r="JMN29" s="170" t="s">
        <v>153</v>
      </c>
      <c r="JMO29" s="170" t="s">
        <v>150</v>
      </c>
      <c r="JMP29" s="170">
        <v>2</v>
      </c>
      <c r="JMQ29" s="170">
        <v>69.72</v>
      </c>
      <c r="JMR29" s="170" t="e">
        <f>ROUNDDOWN(JMQ29*(#REF!+1),2)</f>
        <v>#REF!</v>
      </c>
      <c r="JMS29" s="170" t="e">
        <f>JMP29*JMR29</f>
        <v>#REF!</v>
      </c>
      <c r="JMT29" s="170" t="s">
        <v>151</v>
      </c>
      <c r="JMU29" s="170" t="s">
        <v>152</v>
      </c>
      <c r="JMV29" s="170" t="s">
        <v>153</v>
      </c>
      <c r="JMW29" s="170" t="s">
        <v>150</v>
      </c>
      <c r="JMX29" s="170">
        <v>2</v>
      </c>
      <c r="JMY29" s="170">
        <v>69.72</v>
      </c>
      <c r="JMZ29" s="170" t="e">
        <f>ROUNDDOWN(JMY29*(#REF!+1),2)</f>
        <v>#REF!</v>
      </c>
      <c r="JNA29" s="170" t="e">
        <f>JMX29*JMZ29</f>
        <v>#REF!</v>
      </c>
      <c r="JNB29" s="170" t="s">
        <v>151</v>
      </c>
      <c r="JNC29" s="170" t="s">
        <v>152</v>
      </c>
      <c r="JND29" s="170" t="s">
        <v>153</v>
      </c>
      <c r="JNE29" s="170" t="s">
        <v>150</v>
      </c>
      <c r="JNF29" s="170">
        <v>2</v>
      </c>
      <c r="JNG29" s="170">
        <v>69.72</v>
      </c>
      <c r="JNH29" s="170" t="e">
        <f>ROUNDDOWN(JNG29*(#REF!+1),2)</f>
        <v>#REF!</v>
      </c>
      <c r="JNI29" s="170" t="e">
        <f>JNF29*JNH29</f>
        <v>#REF!</v>
      </c>
      <c r="JNJ29" s="170" t="s">
        <v>151</v>
      </c>
      <c r="JNK29" s="170" t="s">
        <v>152</v>
      </c>
      <c r="JNL29" s="170" t="s">
        <v>153</v>
      </c>
      <c r="JNM29" s="170" t="s">
        <v>150</v>
      </c>
      <c r="JNN29" s="170">
        <v>2</v>
      </c>
      <c r="JNO29" s="170">
        <v>69.72</v>
      </c>
      <c r="JNP29" s="170" t="e">
        <f>ROUNDDOWN(JNO29*(#REF!+1),2)</f>
        <v>#REF!</v>
      </c>
      <c r="JNQ29" s="170" t="e">
        <f>JNN29*JNP29</f>
        <v>#REF!</v>
      </c>
      <c r="JNR29" s="170" t="s">
        <v>151</v>
      </c>
      <c r="JNS29" s="170" t="s">
        <v>152</v>
      </c>
      <c r="JNT29" s="170" t="s">
        <v>153</v>
      </c>
      <c r="JNU29" s="170" t="s">
        <v>150</v>
      </c>
      <c r="JNV29" s="170">
        <v>2</v>
      </c>
      <c r="JNW29" s="170">
        <v>69.72</v>
      </c>
      <c r="JNX29" s="170" t="e">
        <f>ROUNDDOWN(JNW29*(#REF!+1),2)</f>
        <v>#REF!</v>
      </c>
      <c r="JNY29" s="170" t="e">
        <f>JNV29*JNX29</f>
        <v>#REF!</v>
      </c>
      <c r="JNZ29" s="170" t="s">
        <v>151</v>
      </c>
      <c r="JOA29" s="170" t="s">
        <v>152</v>
      </c>
      <c r="JOB29" s="170" t="s">
        <v>153</v>
      </c>
      <c r="JOC29" s="170" t="s">
        <v>150</v>
      </c>
      <c r="JOD29" s="170">
        <v>2</v>
      </c>
      <c r="JOE29" s="170">
        <v>69.72</v>
      </c>
      <c r="JOF29" s="170" t="e">
        <f>ROUNDDOWN(JOE29*(#REF!+1),2)</f>
        <v>#REF!</v>
      </c>
      <c r="JOG29" s="170" t="e">
        <f>JOD29*JOF29</f>
        <v>#REF!</v>
      </c>
      <c r="JOH29" s="170" t="s">
        <v>151</v>
      </c>
      <c r="JOI29" s="170" t="s">
        <v>152</v>
      </c>
      <c r="JOJ29" s="170" t="s">
        <v>153</v>
      </c>
      <c r="JOK29" s="170" t="s">
        <v>150</v>
      </c>
      <c r="JOL29" s="170">
        <v>2</v>
      </c>
      <c r="JOM29" s="170">
        <v>69.72</v>
      </c>
      <c r="JON29" s="170" t="e">
        <f>ROUNDDOWN(JOM29*(#REF!+1),2)</f>
        <v>#REF!</v>
      </c>
      <c r="JOO29" s="170" t="e">
        <f>JOL29*JON29</f>
        <v>#REF!</v>
      </c>
      <c r="JOP29" s="170" t="s">
        <v>151</v>
      </c>
      <c r="JOQ29" s="170" t="s">
        <v>152</v>
      </c>
      <c r="JOR29" s="170" t="s">
        <v>153</v>
      </c>
      <c r="JOS29" s="170" t="s">
        <v>150</v>
      </c>
      <c r="JOT29" s="170">
        <v>2</v>
      </c>
      <c r="JOU29" s="170">
        <v>69.72</v>
      </c>
      <c r="JOV29" s="170" t="e">
        <f>ROUNDDOWN(JOU29*(#REF!+1),2)</f>
        <v>#REF!</v>
      </c>
      <c r="JOW29" s="170" t="e">
        <f>JOT29*JOV29</f>
        <v>#REF!</v>
      </c>
      <c r="JOX29" s="170" t="s">
        <v>151</v>
      </c>
      <c r="JOY29" s="170" t="s">
        <v>152</v>
      </c>
      <c r="JOZ29" s="170" t="s">
        <v>153</v>
      </c>
      <c r="JPA29" s="170" t="s">
        <v>150</v>
      </c>
      <c r="JPB29" s="170">
        <v>2</v>
      </c>
      <c r="JPC29" s="170">
        <v>69.72</v>
      </c>
      <c r="JPD29" s="170" t="e">
        <f>ROUNDDOWN(JPC29*(#REF!+1),2)</f>
        <v>#REF!</v>
      </c>
      <c r="JPE29" s="170" t="e">
        <f>JPB29*JPD29</f>
        <v>#REF!</v>
      </c>
      <c r="JPF29" s="170" t="s">
        <v>151</v>
      </c>
      <c r="JPG29" s="170" t="s">
        <v>152</v>
      </c>
      <c r="JPH29" s="170" t="s">
        <v>153</v>
      </c>
      <c r="JPI29" s="170" t="s">
        <v>150</v>
      </c>
      <c r="JPJ29" s="170">
        <v>2</v>
      </c>
      <c r="JPK29" s="170">
        <v>69.72</v>
      </c>
      <c r="JPL29" s="170" t="e">
        <f>ROUNDDOWN(JPK29*(#REF!+1),2)</f>
        <v>#REF!</v>
      </c>
      <c r="JPM29" s="170" t="e">
        <f>JPJ29*JPL29</f>
        <v>#REF!</v>
      </c>
      <c r="JPN29" s="170" t="s">
        <v>151</v>
      </c>
      <c r="JPO29" s="170" t="s">
        <v>152</v>
      </c>
      <c r="JPP29" s="170" t="s">
        <v>153</v>
      </c>
      <c r="JPQ29" s="170" t="s">
        <v>150</v>
      </c>
      <c r="JPR29" s="170">
        <v>2</v>
      </c>
      <c r="JPS29" s="170">
        <v>69.72</v>
      </c>
      <c r="JPT29" s="170" t="e">
        <f>ROUNDDOWN(JPS29*(#REF!+1),2)</f>
        <v>#REF!</v>
      </c>
      <c r="JPU29" s="170" t="e">
        <f>JPR29*JPT29</f>
        <v>#REF!</v>
      </c>
      <c r="JPV29" s="170" t="s">
        <v>151</v>
      </c>
      <c r="JPW29" s="170" t="s">
        <v>152</v>
      </c>
      <c r="JPX29" s="170" t="s">
        <v>153</v>
      </c>
      <c r="JPY29" s="170" t="s">
        <v>150</v>
      </c>
      <c r="JPZ29" s="170">
        <v>2</v>
      </c>
      <c r="JQA29" s="170">
        <v>69.72</v>
      </c>
      <c r="JQB29" s="170" t="e">
        <f>ROUNDDOWN(JQA29*(#REF!+1),2)</f>
        <v>#REF!</v>
      </c>
      <c r="JQC29" s="170" t="e">
        <f>JPZ29*JQB29</f>
        <v>#REF!</v>
      </c>
      <c r="JQD29" s="170" t="s">
        <v>151</v>
      </c>
      <c r="JQE29" s="170" t="s">
        <v>152</v>
      </c>
      <c r="JQF29" s="170" t="s">
        <v>153</v>
      </c>
      <c r="JQG29" s="170" t="s">
        <v>150</v>
      </c>
      <c r="JQH29" s="170">
        <v>2</v>
      </c>
      <c r="JQI29" s="170">
        <v>69.72</v>
      </c>
      <c r="JQJ29" s="170" t="e">
        <f>ROUNDDOWN(JQI29*(#REF!+1),2)</f>
        <v>#REF!</v>
      </c>
      <c r="JQK29" s="170" t="e">
        <f>JQH29*JQJ29</f>
        <v>#REF!</v>
      </c>
      <c r="JQL29" s="170" t="s">
        <v>151</v>
      </c>
      <c r="JQM29" s="170" t="s">
        <v>152</v>
      </c>
      <c r="JQN29" s="170" t="s">
        <v>153</v>
      </c>
      <c r="JQO29" s="170" t="s">
        <v>150</v>
      </c>
      <c r="JQP29" s="170">
        <v>2</v>
      </c>
      <c r="JQQ29" s="170">
        <v>69.72</v>
      </c>
      <c r="JQR29" s="170" t="e">
        <f>ROUNDDOWN(JQQ29*(#REF!+1),2)</f>
        <v>#REF!</v>
      </c>
      <c r="JQS29" s="170" t="e">
        <f>JQP29*JQR29</f>
        <v>#REF!</v>
      </c>
      <c r="JQT29" s="170" t="s">
        <v>151</v>
      </c>
      <c r="JQU29" s="170" t="s">
        <v>152</v>
      </c>
      <c r="JQV29" s="170" t="s">
        <v>153</v>
      </c>
      <c r="JQW29" s="170" t="s">
        <v>150</v>
      </c>
      <c r="JQX29" s="170">
        <v>2</v>
      </c>
      <c r="JQY29" s="170">
        <v>69.72</v>
      </c>
      <c r="JQZ29" s="170" t="e">
        <f>ROUNDDOWN(JQY29*(#REF!+1),2)</f>
        <v>#REF!</v>
      </c>
      <c r="JRA29" s="170" t="e">
        <f>JQX29*JQZ29</f>
        <v>#REF!</v>
      </c>
      <c r="JRB29" s="170" t="s">
        <v>151</v>
      </c>
      <c r="JRC29" s="170" t="s">
        <v>152</v>
      </c>
      <c r="JRD29" s="170" t="s">
        <v>153</v>
      </c>
      <c r="JRE29" s="170" t="s">
        <v>150</v>
      </c>
      <c r="JRF29" s="170">
        <v>2</v>
      </c>
      <c r="JRG29" s="170">
        <v>69.72</v>
      </c>
      <c r="JRH29" s="170" t="e">
        <f>ROUNDDOWN(JRG29*(#REF!+1),2)</f>
        <v>#REF!</v>
      </c>
      <c r="JRI29" s="170" t="e">
        <f>JRF29*JRH29</f>
        <v>#REF!</v>
      </c>
      <c r="JRJ29" s="170" t="s">
        <v>151</v>
      </c>
      <c r="JRK29" s="170" t="s">
        <v>152</v>
      </c>
      <c r="JRL29" s="170" t="s">
        <v>153</v>
      </c>
      <c r="JRM29" s="170" t="s">
        <v>150</v>
      </c>
      <c r="JRN29" s="170">
        <v>2</v>
      </c>
      <c r="JRO29" s="170">
        <v>69.72</v>
      </c>
      <c r="JRP29" s="170" t="e">
        <f>ROUNDDOWN(JRO29*(#REF!+1),2)</f>
        <v>#REF!</v>
      </c>
      <c r="JRQ29" s="170" t="e">
        <f>JRN29*JRP29</f>
        <v>#REF!</v>
      </c>
      <c r="JRR29" s="170" t="s">
        <v>151</v>
      </c>
      <c r="JRS29" s="170" t="s">
        <v>152</v>
      </c>
      <c r="JRT29" s="170" t="s">
        <v>153</v>
      </c>
      <c r="JRU29" s="170" t="s">
        <v>150</v>
      </c>
      <c r="JRV29" s="170">
        <v>2</v>
      </c>
      <c r="JRW29" s="170">
        <v>69.72</v>
      </c>
      <c r="JRX29" s="170" t="e">
        <f>ROUNDDOWN(JRW29*(#REF!+1),2)</f>
        <v>#REF!</v>
      </c>
      <c r="JRY29" s="170" t="e">
        <f>JRV29*JRX29</f>
        <v>#REF!</v>
      </c>
      <c r="JRZ29" s="170" t="s">
        <v>151</v>
      </c>
      <c r="JSA29" s="170" t="s">
        <v>152</v>
      </c>
      <c r="JSB29" s="170" t="s">
        <v>153</v>
      </c>
      <c r="JSC29" s="170" t="s">
        <v>150</v>
      </c>
      <c r="JSD29" s="170">
        <v>2</v>
      </c>
      <c r="JSE29" s="170">
        <v>69.72</v>
      </c>
      <c r="JSF29" s="170" t="e">
        <f>ROUNDDOWN(JSE29*(#REF!+1),2)</f>
        <v>#REF!</v>
      </c>
      <c r="JSG29" s="170" t="e">
        <f>JSD29*JSF29</f>
        <v>#REF!</v>
      </c>
      <c r="JSH29" s="170" t="s">
        <v>151</v>
      </c>
      <c r="JSI29" s="170" t="s">
        <v>152</v>
      </c>
      <c r="JSJ29" s="170" t="s">
        <v>153</v>
      </c>
      <c r="JSK29" s="170" t="s">
        <v>150</v>
      </c>
      <c r="JSL29" s="170">
        <v>2</v>
      </c>
      <c r="JSM29" s="170">
        <v>69.72</v>
      </c>
      <c r="JSN29" s="170" t="e">
        <f>ROUNDDOWN(JSM29*(#REF!+1),2)</f>
        <v>#REF!</v>
      </c>
      <c r="JSO29" s="170" t="e">
        <f>JSL29*JSN29</f>
        <v>#REF!</v>
      </c>
      <c r="JSP29" s="170" t="s">
        <v>151</v>
      </c>
      <c r="JSQ29" s="170" t="s">
        <v>152</v>
      </c>
      <c r="JSR29" s="170" t="s">
        <v>153</v>
      </c>
      <c r="JSS29" s="170" t="s">
        <v>150</v>
      </c>
      <c r="JST29" s="170">
        <v>2</v>
      </c>
      <c r="JSU29" s="170">
        <v>69.72</v>
      </c>
      <c r="JSV29" s="170" t="e">
        <f>ROUNDDOWN(JSU29*(#REF!+1),2)</f>
        <v>#REF!</v>
      </c>
      <c r="JSW29" s="170" t="e">
        <f>JST29*JSV29</f>
        <v>#REF!</v>
      </c>
      <c r="JSX29" s="170" t="s">
        <v>151</v>
      </c>
      <c r="JSY29" s="170" t="s">
        <v>152</v>
      </c>
      <c r="JSZ29" s="170" t="s">
        <v>153</v>
      </c>
      <c r="JTA29" s="170" t="s">
        <v>150</v>
      </c>
      <c r="JTB29" s="170">
        <v>2</v>
      </c>
      <c r="JTC29" s="170">
        <v>69.72</v>
      </c>
      <c r="JTD29" s="170" t="e">
        <f>ROUNDDOWN(JTC29*(#REF!+1),2)</f>
        <v>#REF!</v>
      </c>
      <c r="JTE29" s="170" t="e">
        <f>JTB29*JTD29</f>
        <v>#REF!</v>
      </c>
      <c r="JTF29" s="170" t="s">
        <v>151</v>
      </c>
      <c r="JTG29" s="170" t="s">
        <v>152</v>
      </c>
      <c r="JTH29" s="170" t="s">
        <v>153</v>
      </c>
      <c r="JTI29" s="170" t="s">
        <v>150</v>
      </c>
      <c r="JTJ29" s="170">
        <v>2</v>
      </c>
      <c r="JTK29" s="170">
        <v>69.72</v>
      </c>
      <c r="JTL29" s="170" t="e">
        <f>ROUNDDOWN(JTK29*(#REF!+1),2)</f>
        <v>#REF!</v>
      </c>
      <c r="JTM29" s="170" t="e">
        <f>JTJ29*JTL29</f>
        <v>#REF!</v>
      </c>
      <c r="JTN29" s="170" t="s">
        <v>151</v>
      </c>
      <c r="JTO29" s="170" t="s">
        <v>152</v>
      </c>
      <c r="JTP29" s="170" t="s">
        <v>153</v>
      </c>
      <c r="JTQ29" s="170" t="s">
        <v>150</v>
      </c>
      <c r="JTR29" s="170">
        <v>2</v>
      </c>
      <c r="JTS29" s="170">
        <v>69.72</v>
      </c>
      <c r="JTT29" s="170" t="e">
        <f>ROUNDDOWN(JTS29*(#REF!+1),2)</f>
        <v>#REF!</v>
      </c>
      <c r="JTU29" s="170" t="e">
        <f>JTR29*JTT29</f>
        <v>#REF!</v>
      </c>
      <c r="JTV29" s="170" t="s">
        <v>151</v>
      </c>
      <c r="JTW29" s="170" t="s">
        <v>152</v>
      </c>
      <c r="JTX29" s="170" t="s">
        <v>153</v>
      </c>
      <c r="JTY29" s="170" t="s">
        <v>150</v>
      </c>
      <c r="JTZ29" s="170">
        <v>2</v>
      </c>
      <c r="JUA29" s="170">
        <v>69.72</v>
      </c>
      <c r="JUB29" s="170" t="e">
        <f>ROUNDDOWN(JUA29*(#REF!+1),2)</f>
        <v>#REF!</v>
      </c>
      <c r="JUC29" s="170" t="e">
        <f>JTZ29*JUB29</f>
        <v>#REF!</v>
      </c>
      <c r="JUD29" s="170" t="s">
        <v>151</v>
      </c>
      <c r="JUE29" s="170" t="s">
        <v>152</v>
      </c>
      <c r="JUF29" s="170" t="s">
        <v>153</v>
      </c>
      <c r="JUG29" s="170" t="s">
        <v>150</v>
      </c>
      <c r="JUH29" s="170">
        <v>2</v>
      </c>
      <c r="JUI29" s="170">
        <v>69.72</v>
      </c>
      <c r="JUJ29" s="170" t="e">
        <f>ROUNDDOWN(JUI29*(#REF!+1),2)</f>
        <v>#REF!</v>
      </c>
      <c r="JUK29" s="170" t="e">
        <f>JUH29*JUJ29</f>
        <v>#REF!</v>
      </c>
      <c r="JUL29" s="170" t="s">
        <v>151</v>
      </c>
      <c r="JUM29" s="170" t="s">
        <v>152</v>
      </c>
      <c r="JUN29" s="170" t="s">
        <v>153</v>
      </c>
      <c r="JUO29" s="170" t="s">
        <v>150</v>
      </c>
      <c r="JUP29" s="170">
        <v>2</v>
      </c>
      <c r="JUQ29" s="170">
        <v>69.72</v>
      </c>
      <c r="JUR29" s="170" t="e">
        <f>ROUNDDOWN(JUQ29*(#REF!+1),2)</f>
        <v>#REF!</v>
      </c>
      <c r="JUS29" s="170" t="e">
        <f>JUP29*JUR29</f>
        <v>#REF!</v>
      </c>
      <c r="JUT29" s="170" t="s">
        <v>151</v>
      </c>
      <c r="JUU29" s="170" t="s">
        <v>152</v>
      </c>
      <c r="JUV29" s="170" t="s">
        <v>153</v>
      </c>
      <c r="JUW29" s="170" t="s">
        <v>150</v>
      </c>
      <c r="JUX29" s="170">
        <v>2</v>
      </c>
      <c r="JUY29" s="170">
        <v>69.72</v>
      </c>
      <c r="JUZ29" s="170" t="e">
        <f>ROUNDDOWN(JUY29*(#REF!+1),2)</f>
        <v>#REF!</v>
      </c>
      <c r="JVA29" s="170" t="e">
        <f>JUX29*JUZ29</f>
        <v>#REF!</v>
      </c>
      <c r="JVB29" s="170" t="s">
        <v>151</v>
      </c>
      <c r="JVC29" s="170" t="s">
        <v>152</v>
      </c>
      <c r="JVD29" s="170" t="s">
        <v>153</v>
      </c>
      <c r="JVE29" s="170" t="s">
        <v>150</v>
      </c>
      <c r="JVF29" s="170">
        <v>2</v>
      </c>
      <c r="JVG29" s="170">
        <v>69.72</v>
      </c>
      <c r="JVH29" s="170" t="e">
        <f>ROUNDDOWN(JVG29*(#REF!+1),2)</f>
        <v>#REF!</v>
      </c>
      <c r="JVI29" s="170" t="e">
        <f>JVF29*JVH29</f>
        <v>#REF!</v>
      </c>
      <c r="JVJ29" s="170" t="s">
        <v>151</v>
      </c>
      <c r="JVK29" s="170" t="s">
        <v>152</v>
      </c>
      <c r="JVL29" s="170" t="s">
        <v>153</v>
      </c>
      <c r="JVM29" s="170" t="s">
        <v>150</v>
      </c>
      <c r="JVN29" s="170">
        <v>2</v>
      </c>
      <c r="JVO29" s="170">
        <v>69.72</v>
      </c>
      <c r="JVP29" s="170" t="e">
        <f>ROUNDDOWN(JVO29*(#REF!+1),2)</f>
        <v>#REF!</v>
      </c>
      <c r="JVQ29" s="170" t="e">
        <f>JVN29*JVP29</f>
        <v>#REF!</v>
      </c>
      <c r="JVR29" s="170" t="s">
        <v>151</v>
      </c>
      <c r="JVS29" s="170" t="s">
        <v>152</v>
      </c>
      <c r="JVT29" s="170" t="s">
        <v>153</v>
      </c>
      <c r="JVU29" s="170" t="s">
        <v>150</v>
      </c>
      <c r="JVV29" s="170">
        <v>2</v>
      </c>
      <c r="JVW29" s="170">
        <v>69.72</v>
      </c>
      <c r="JVX29" s="170" t="e">
        <f>ROUNDDOWN(JVW29*(#REF!+1),2)</f>
        <v>#REF!</v>
      </c>
      <c r="JVY29" s="170" t="e">
        <f>JVV29*JVX29</f>
        <v>#REF!</v>
      </c>
      <c r="JVZ29" s="170" t="s">
        <v>151</v>
      </c>
      <c r="JWA29" s="170" t="s">
        <v>152</v>
      </c>
      <c r="JWB29" s="170" t="s">
        <v>153</v>
      </c>
      <c r="JWC29" s="170" t="s">
        <v>150</v>
      </c>
      <c r="JWD29" s="170">
        <v>2</v>
      </c>
      <c r="JWE29" s="170">
        <v>69.72</v>
      </c>
      <c r="JWF29" s="170" t="e">
        <f>ROUNDDOWN(JWE29*(#REF!+1),2)</f>
        <v>#REF!</v>
      </c>
      <c r="JWG29" s="170" t="e">
        <f>JWD29*JWF29</f>
        <v>#REF!</v>
      </c>
      <c r="JWH29" s="170" t="s">
        <v>151</v>
      </c>
      <c r="JWI29" s="170" t="s">
        <v>152</v>
      </c>
      <c r="JWJ29" s="170" t="s">
        <v>153</v>
      </c>
      <c r="JWK29" s="170" t="s">
        <v>150</v>
      </c>
      <c r="JWL29" s="170">
        <v>2</v>
      </c>
      <c r="JWM29" s="170">
        <v>69.72</v>
      </c>
      <c r="JWN29" s="170" t="e">
        <f>ROUNDDOWN(JWM29*(#REF!+1),2)</f>
        <v>#REF!</v>
      </c>
      <c r="JWO29" s="170" t="e">
        <f>JWL29*JWN29</f>
        <v>#REF!</v>
      </c>
      <c r="JWP29" s="170" t="s">
        <v>151</v>
      </c>
      <c r="JWQ29" s="170" t="s">
        <v>152</v>
      </c>
      <c r="JWR29" s="170" t="s">
        <v>153</v>
      </c>
      <c r="JWS29" s="170" t="s">
        <v>150</v>
      </c>
      <c r="JWT29" s="170">
        <v>2</v>
      </c>
      <c r="JWU29" s="170">
        <v>69.72</v>
      </c>
      <c r="JWV29" s="170" t="e">
        <f>ROUNDDOWN(JWU29*(#REF!+1),2)</f>
        <v>#REF!</v>
      </c>
      <c r="JWW29" s="170" t="e">
        <f>JWT29*JWV29</f>
        <v>#REF!</v>
      </c>
      <c r="JWX29" s="170" t="s">
        <v>151</v>
      </c>
      <c r="JWY29" s="170" t="s">
        <v>152</v>
      </c>
      <c r="JWZ29" s="170" t="s">
        <v>153</v>
      </c>
      <c r="JXA29" s="170" t="s">
        <v>150</v>
      </c>
      <c r="JXB29" s="170">
        <v>2</v>
      </c>
      <c r="JXC29" s="170">
        <v>69.72</v>
      </c>
      <c r="JXD29" s="170" t="e">
        <f>ROUNDDOWN(JXC29*(#REF!+1),2)</f>
        <v>#REF!</v>
      </c>
      <c r="JXE29" s="170" t="e">
        <f>JXB29*JXD29</f>
        <v>#REF!</v>
      </c>
      <c r="JXF29" s="170" t="s">
        <v>151</v>
      </c>
      <c r="JXG29" s="170" t="s">
        <v>152</v>
      </c>
      <c r="JXH29" s="170" t="s">
        <v>153</v>
      </c>
      <c r="JXI29" s="170" t="s">
        <v>150</v>
      </c>
      <c r="JXJ29" s="170">
        <v>2</v>
      </c>
      <c r="JXK29" s="170">
        <v>69.72</v>
      </c>
      <c r="JXL29" s="170" t="e">
        <f>ROUNDDOWN(JXK29*(#REF!+1),2)</f>
        <v>#REF!</v>
      </c>
      <c r="JXM29" s="170" t="e">
        <f>JXJ29*JXL29</f>
        <v>#REF!</v>
      </c>
      <c r="JXN29" s="170" t="s">
        <v>151</v>
      </c>
      <c r="JXO29" s="170" t="s">
        <v>152</v>
      </c>
      <c r="JXP29" s="170" t="s">
        <v>153</v>
      </c>
      <c r="JXQ29" s="170" t="s">
        <v>150</v>
      </c>
      <c r="JXR29" s="170">
        <v>2</v>
      </c>
      <c r="JXS29" s="170">
        <v>69.72</v>
      </c>
      <c r="JXT29" s="170" t="e">
        <f>ROUNDDOWN(JXS29*(#REF!+1),2)</f>
        <v>#REF!</v>
      </c>
      <c r="JXU29" s="170" t="e">
        <f>JXR29*JXT29</f>
        <v>#REF!</v>
      </c>
      <c r="JXV29" s="170" t="s">
        <v>151</v>
      </c>
      <c r="JXW29" s="170" t="s">
        <v>152</v>
      </c>
      <c r="JXX29" s="170" t="s">
        <v>153</v>
      </c>
      <c r="JXY29" s="170" t="s">
        <v>150</v>
      </c>
      <c r="JXZ29" s="170">
        <v>2</v>
      </c>
      <c r="JYA29" s="170">
        <v>69.72</v>
      </c>
      <c r="JYB29" s="170" t="e">
        <f>ROUNDDOWN(JYA29*(#REF!+1),2)</f>
        <v>#REF!</v>
      </c>
      <c r="JYC29" s="170" t="e">
        <f>JXZ29*JYB29</f>
        <v>#REF!</v>
      </c>
      <c r="JYD29" s="170" t="s">
        <v>151</v>
      </c>
      <c r="JYE29" s="170" t="s">
        <v>152</v>
      </c>
      <c r="JYF29" s="170" t="s">
        <v>153</v>
      </c>
      <c r="JYG29" s="170" t="s">
        <v>150</v>
      </c>
      <c r="JYH29" s="170">
        <v>2</v>
      </c>
      <c r="JYI29" s="170">
        <v>69.72</v>
      </c>
      <c r="JYJ29" s="170" t="e">
        <f>ROUNDDOWN(JYI29*(#REF!+1),2)</f>
        <v>#REF!</v>
      </c>
      <c r="JYK29" s="170" t="e">
        <f>JYH29*JYJ29</f>
        <v>#REF!</v>
      </c>
      <c r="JYL29" s="170" t="s">
        <v>151</v>
      </c>
      <c r="JYM29" s="170" t="s">
        <v>152</v>
      </c>
      <c r="JYN29" s="170" t="s">
        <v>153</v>
      </c>
      <c r="JYO29" s="170" t="s">
        <v>150</v>
      </c>
      <c r="JYP29" s="170">
        <v>2</v>
      </c>
      <c r="JYQ29" s="170">
        <v>69.72</v>
      </c>
      <c r="JYR29" s="170" t="e">
        <f>ROUNDDOWN(JYQ29*(#REF!+1),2)</f>
        <v>#REF!</v>
      </c>
      <c r="JYS29" s="170" t="e">
        <f>JYP29*JYR29</f>
        <v>#REF!</v>
      </c>
      <c r="JYT29" s="170" t="s">
        <v>151</v>
      </c>
      <c r="JYU29" s="170" t="s">
        <v>152</v>
      </c>
      <c r="JYV29" s="170" t="s">
        <v>153</v>
      </c>
      <c r="JYW29" s="170" t="s">
        <v>150</v>
      </c>
      <c r="JYX29" s="170">
        <v>2</v>
      </c>
      <c r="JYY29" s="170">
        <v>69.72</v>
      </c>
      <c r="JYZ29" s="170" t="e">
        <f>ROUNDDOWN(JYY29*(#REF!+1),2)</f>
        <v>#REF!</v>
      </c>
      <c r="JZA29" s="170" t="e">
        <f>JYX29*JYZ29</f>
        <v>#REF!</v>
      </c>
      <c r="JZB29" s="170" t="s">
        <v>151</v>
      </c>
      <c r="JZC29" s="170" t="s">
        <v>152</v>
      </c>
      <c r="JZD29" s="170" t="s">
        <v>153</v>
      </c>
      <c r="JZE29" s="170" t="s">
        <v>150</v>
      </c>
      <c r="JZF29" s="170">
        <v>2</v>
      </c>
      <c r="JZG29" s="170">
        <v>69.72</v>
      </c>
      <c r="JZH29" s="170" t="e">
        <f>ROUNDDOWN(JZG29*(#REF!+1),2)</f>
        <v>#REF!</v>
      </c>
      <c r="JZI29" s="170" t="e">
        <f>JZF29*JZH29</f>
        <v>#REF!</v>
      </c>
      <c r="JZJ29" s="170" t="s">
        <v>151</v>
      </c>
      <c r="JZK29" s="170" t="s">
        <v>152</v>
      </c>
      <c r="JZL29" s="170" t="s">
        <v>153</v>
      </c>
      <c r="JZM29" s="170" t="s">
        <v>150</v>
      </c>
      <c r="JZN29" s="170">
        <v>2</v>
      </c>
      <c r="JZO29" s="170">
        <v>69.72</v>
      </c>
      <c r="JZP29" s="170" t="e">
        <f>ROUNDDOWN(JZO29*(#REF!+1),2)</f>
        <v>#REF!</v>
      </c>
      <c r="JZQ29" s="170" t="e">
        <f>JZN29*JZP29</f>
        <v>#REF!</v>
      </c>
      <c r="JZR29" s="170" t="s">
        <v>151</v>
      </c>
      <c r="JZS29" s="170" t="s">
        <v>152</v>
      </c>
      <c r="JZT29" s="170" t="s">
        <v>153</v>
      </c>
      <c r="JZU29" s="170" t="s">
        <v>150</v>
      </c>
      <c r="JZV29" s="170">
        <v>2</v>
      </c>
      <c r="JZW29" s="170">
        <v>69.72</v>
      </c>
      <c r="JZX29" s="170" t="e">
        <f>ROUNDDOWN(JZW29*(#REF!+1),2)</f>
        <v>#REF!</v>
      </c>
      <c r="JZY29" s="170" t="e">
        <f>JZV29*JZX29</f>
        <v>#REF!</v>
      </c>
      <c r="JZZ29" s="170" t="s">
        <v>151</v>
      </c>
      <c r="KAA29" s="170" t="s">
        <v>152</v>
      </c>
      <c r="KAB29" s="170" t="s">
        <v>153</v>
      </c>
      <c r="KAC29" s="170" t="s">
        <v>150</v>
      </c>
      <c r="KAD29" s="170">
        <v>2</v>
      </c>
      <c r="KAE29" s="170">
        <v>69.72</v>
      </c>
      <c r="KAF29" s="170" t="e">
        <f>ROUNDDOWN(KAE29*(#REF!+1),2)</f>
        <v>#REF!</v>
      </c>
      <c r="KAG29" s="170" t="e">
        <f>KAD29*KAF29</f>
        <v>#REF!</v>
      </c>
      <c r="KAH29" s="170" t="s">
        <v>151</v>
      </c>
      <c r="KAI29" s="170" t="s">
        <v>152</v>
      </c>
      <c r="KAJ29" s="170" t="s">
        <v>153</v>
      </c>
      <c r="KAK29" s="170" t="s">
        <v>150</v>
      </c>
      <c r="KAL29" s="170">
        <v>2</v>
      </c>
      <c r="KAM29" s="170">
        <v>69.72</v>
      </c>
      <c r="KAN29" s="170" t="e">
        <f>ROUNDDOWN(KAM29*(#REF!+1),2)</f>
        <v>#REF!</v>
      </c>
      <c r="KAO29" s="170" t="e">
        <f>KAL29*KAN29</f>
        <v>#REF!</v>
      </c>
      <c r="KAP29" s="170" t="s">
        <v>151</v>
      </c>
      <c r="KAQ29" s="170" t="s">
        <v>152</v>
      </c>
      <c r="KAR29" s="170" t="s">
        <v>153</v>
      </c>
      <c r="KAS29" s="170" t="s">
        <v>150</v>
      </c>
      <c r="KAT29" s="170">
        <v>2</v>
      </c>
      <c r="KAU29" s="170">
        <v>69.72</v>
      </c>
      <c r="KAV29" s="170" t="e">
        <f>ROUNDDOWN(KAU29*(#REF!+1),2)</f>
        <v>#REF!</v>
      </c>
      <c r="KAW29" s="170" t="e">
        <f>KAT29*KAV29</f>
        <v>#REF!</v>
      </c>
      <c r="KAX29" s="170" t="s">
        <v>151</v>
      </c>
      <c r="KAY29" s="170" t="s">
        <v>152</v>
      </c>
      <c r="KAZ29" s="170" t="s">
        <v>153</v>
      </c>
      <c r="KBA29" s="170" t="s">
        <v>150</v>
      </c>
      <c r="KBB29" s="170">
        <v>2</v>
      </c>
      <c r="KBC29" s="170">
        <v>69.72</v>
      </c>
      <c r="KBD29" s="170" t="e">
        <f>ROUNDDOWN(KBC29*(#REF!+1),2)</f>
        <v>#REF!</v>
      </c>
      <c r="KBE29" s="170" t="e">
        <f>KBB29*KBD29</f>
        <v>#REF!</v>
      </c>
      <c r="KBF29" s="170" t="s">
        <v>151</v>
      </c>
      <c r="KBG29" s="170" t="s">
        <v>152</v>
      </c>
      <c r="KBH29" s="170" t="s">
        <v>153</v>
      </c>
      <c r="KBI29" s="170" t="s">
        <v>150</v>
      </c>
      <c r="KBJ29" s="170">
        <v>2</v>
      </c>
      <c r="KBK29" s="170">
        <v>69.72</v>
      </c>
      <c r="KBL29" s="170" t="e">
        <f>ROUNDDOWN(KBK29*(#REF!+1),2)</f>
        <v>#REF!</v>
      </c>
      <c r="KBM29" s="170" t="e">
        <f>KBJ29*KBL29</f>
        <v>#REF!</v>
      </c>
      <c r="KBN29" s="170" t="s">
        <v>151</v>
      </c>
      <c r="KBO29" s="170" t="s">
        <v>152</v>
      </c>
      <c r="KBP29" s="170" t="s">
        <v>153</v>
      </c>
      <c r="KBQ29" s="170" t="s">
        <v>150</v>
      </c>
      <c r="KBR29" s="170">
        <v>2</v>
      </c>
      <c r="KBS29" s="170">
        <v>69.72</v>
      </c>
      <c r="KBT29" s="170" t="e">
        <f>ROUNDDOWN(KBS29*(#REF!+1),2)</f>
        <v>#REF!</v>
      </c>
      <c r="KBU29" s="170" t="e">
        <f>KBR29*KBT29</f>
        <v>#REF!</v>
      </c>
      <c r="KBV29" s="170" t="s">
        <v>151</v>
      </c>
      <c r="KBW29" s="170" t="s">
        <v>152</v>
      </c>
      <c r="KBX29" s="170" t="s">
        <v>153</v>
      </c>
      <c r="KBY29" s="170" t="s">
        <v>150</v>
      </c>
      <c r="KBZ29" s="170">
        <v>2</v>
      </c>
      <c r="KCA29" s="170">
        <v>69.72</v>
      </c>
      <c r="KCB29" s="170" t="e">
        <f>ROUNDDOWN(KCA29*(#REF!+1),2)</f>
        <v>#REF!</v>
      </c>
      <c r="KCC29" s="170" t="e">
        <f>KBZ29*KCB29</f>
        <v>#REF!</v>
      </c>
      <c r="KCD29" s="170" t="s">
        <v>151</v>
      </c>
      <c r="KCE29" s="170" t="s">
        <v>152</v>
      </c>
      <c r="KCF29" s="170" t="s">
        <v>153</v>
      </c>
      <c r="KCG29" s="170" t="s">
        <v>150</v>
      </c>
      <c r="KCH29" s="170">
        <v>2</v>
      </c>
      <c r="KCI29" s="170">
        <v>69.72</v>
      </c>
      <c r="KCJ29" s="170" t="e">
        <f>ROUNDDOWN(KCI29*(#REF!+1),2)</f>
        <v>#REF!</v>
      </c>
      <c r="KCK29" s="170" t="e">
        <f>KCH29*KCJ29</f>
        <v>#REF!</v>
      </c>
      <c r="KCL29" s="170" t="s">
        <v>151</v>
      </c>
      <c r="KCM29" s="170" t="s">
        <v>152</v>
      </c>
      <c r="KCN29" s="170" t="s">
        <v>153</v>
      </c>
      <c r="KCO29" s="170" t="s">
        <v>150</v>
      </c>
      <c r="KCP29" s="170">
        <v>2</v>
      </c>
      <c r="KCQ29" s="170">
        <v>69.72</v>
      </c>
      <c r="KCR29" s="170" t="e">
        <f>ROUNDDOWN(KCQ29*(#REF!+1),2)</f>
        <v>#REF!</v>
      </c>
      <c r="KCS29" s="170" t="e">
        <f>KCP29*KCR29</f>
        <v>#REF!</v>
      </c>
      <c r="KCT29" s="170" t="s">
        <v>151</v>
      </c>
      <c r="KCU29" s="170" t="s">
        <v>152</v>
      </c>
      <c r="KCV29" s="170" t="s">
        <v>153</v>
      </c>
      <c r="KCW29" s="170" t="s">
        <v>150</v>
      </c>
      <c r="KCX29" s="170">
        <v>2</v>
      </c>
      <c r="KCY29" s="170">
        <v>69.72</v>
      </c>
      <c r="KCZ29" s="170" t="e">
        <f>ROUNDDOWN(KCY29*(#REF!+1),2)</f>
        <v>#REF!</v>
      </c>
      <c r="KDA29" s="170" t="e">
        <f>KCX29*KCZ29</f>
        <v>#REF!</v>
      </c>
      <c r="KDB29" s="170" t="s">
        <v>151</v>
      </c>
      <c r="KDC29" s="170" t="s">
        <v>152</v>
      </c>
      <c r="KDD29" s="170" t="s">
        <v>153</v>
      </c>
      <c r="KDE29" s="170" t="s">
        <v>150</v>
      </c>
      <c r="KDF29" s="170">
        <v>2</v>
      </c>
      <c r="KDG29" s="170">
        <v>69.72</v>
      </c>
      <c r="KDH29" s="170" t="e">
        <f>ROUNDDOWN(KDG29*(#REF!+1),2)</f>
        <v>#REF!</v>
      </c>
      <c r="KDI29" s="170" t="e">
        <f>KDF29*KDH29</f>
        <v>#REF!</v>
      </c>
      <c r="KDJ29" s="170" t="s">
        <v>151</v>
      </c>
      <c r="KDK29" s="170" t="s">
        <v>152</v>
      </c>
      <c r="KDL29" s="170" t="s">
        <v>153</v>
      </c>
      <c r="KDM29" s="170" t="s">
        <v>150</v>
      </c>
      <c r="KDN29" s="170">
        <v>2</v>
      </c>
      <c r="KDO29" s="170">
        <v>69.72</v>
      </c>
      <c r="KDP29" s="170" t="e">
        <f>ROUNDDOWN(KDO29*(#REF!+1),2)</f>
        <v>#REF!</v>
      </c>
      <c r="KDQ29" s="170" t="e">
        <f>KDN29*KDP29</f>
        <v>#REF!</v>
      </c>
      <c r="KDR29" s="170" t="s">
        <v>151</v>
      </c>
      <c r="KDS29" s="170" t="s">
        <v>152</v>
      </c>
      <c r="KDT29" s="170" t="s">
        <v>153</v>
      </c>
      <c r="KDU29" s="170" t="s">
        <v>150</v>
      </c>
      <c r="KDV29" s="170">
        <v>2</v>
      </c>
      <c r="KDW29" s="170">
        <v>69.72</v>
      </c>
      <c r="KDX29" s="170" t="e">
        <f>ROUNDDOWN(KDW29*(#REF!+1),2)</f>
        <v>#REF!</v>
      </c>
      <c r="KDY29" s="170" t="e">
        <f>KDV29*KDX29</f>
        <v>#REF!</v>
      </c>
      <c r="KDZ29" s="170" t="s">
        <v>151</v>
      </c>
      <c r="KEA29" s="170" t="s">
        <v>152</v>
      </c>
      <c r="KEB29" s="170" t="s">
        <v>153</v>
      </c>
      <c r="KEC29" s="170" t="s">
        <v>150</v>
      </c>
      <c r="KED29" s="170">
        <v>2</v>
      </c>
      <c r="KEE29" s="170">
        <v>69.72</v>
      </c>
      <c r="KEF29" s="170" t="e">
        <f>ROUNDDOWN(KEE29*(#REF!+1),2)</f>
        <v>#REF!</v>
      </c>
      <c r="KEG29" s="170" t="e">
        <f>KED29*KEF29</f>
        <v>#REF!</v>
      </c>
      <c r="KEH29" s="170" t="s">
        <v>151</v>
      </c>
      <c r="KEI29" s="170" t="s">
        <v>152</v>
      </c>
      <c r="KEJ29" s="170" t="s">
        <v>153</v>
      </c>
      <c r="KEK29" s="170" t="s">
        <v>150</v>
      </c>
      <c r="KEL29" s="170">
        <v>2</v>
      </c>
      <c r="KEM29" s="170">
        <v>69.72</v>
      </c>
      <c r="KEN29" s="170" t="e">
        <f>ROUNDDOWN(KEM29*(#REF!+1),2)</f>
        <v>#REF!</v>
      </c>
      <c r="KEO29" s="170" t="e">
        <f>KEL29*KEN29</f>
        <v>#REF!</v>
      </c>
      <c r="KEP29" s="170" t="s">
        <v>151</v>
      </c>
      <c r="KEQ29" s="170" t="s">
        <v>152</v>
      </c>
      <c r="KER29" s="170" t="s">
        <v>153</v>
      </c>
      <c r="KES29" s="170" t="s">
        <v>150</v>
      </c>
      <c r="KET29" s="170">
        <v>2</v>
      </c>
      <c r="KEU29" s="170">
        <v>69.72</v>
      </c>
      <c r="KEV29" s="170" t="e">
        <f>ROUNDDOWN(KEU29*(#REF!+1),2)</f>
        <v>#REF!</v>
      </c>
      <c r="KEW29" s="170" t="e">
        <f>KET29*KEV29</f>
        <v>#REF!</v>
      </c>
      <c r="KEX29" s="170" t="s">
        <v>151</v>
      </c>
      <c r="KEY29" s="170" t="s">
        <v>152</v>
      </c>
      <c r="KEZ29" s="170" t="s">
        <v>153</v>
      </c>
      <c r="KFA29" s="170" t="s">
        <v>150</v>
      </c>
      <c r="KFB29" s="170">
        <v>2</v>
      </c>
      <c r="KFC29" s="170">
        <v>69.72</v>
      </c>
      <c r="KFD29" s="170" t="e">
        <f>ROUNDDOWN(KFC29*(#REF!+1),2)</f>
        <v>#REF!</v>
      </c>
      <c r="KFE29" s="170" t="e">
        <f>KFB29*KFD29</f>
        <v>#REF!</v>
      </c>
      <c r="KFF29" s="170" t="s">
        <v>151</v>
      </c>
      <c r="KFG29" s="170" t="s">
        <v>152</v>
      </c>
      <c r="KFH29" s="170" t="s">
        <v>153</v>
      </c>
      <c r="KFI29" s="170" t="s">
        <v>150</v>
      </c>
      <c r="KFJ29" s="170">
        <v>2</v>
      </c>
      <c r="KFK29" s="170">
        <v>69.72</v>
      </c>
      <c r="KFL29" s="170" t="e">
        <f>ROUNDDOWN(KFK29*(#REF!+1),2)</f>
        <v>#REF!</v>
      </c>
      <c r="KFM29" s="170" t="e">
        <f>KFJ29*KFL29</f>
        <v>#REF!</v>
      </c>
      <c r="KFN29" s="170" t="s">
        <v>151</v>
      </c>
      <c r="KFO29" s="170" t="s">
        <v>152</v>
      </c>
      <c r="KFP29" s="170" t="s">
        <v>153</v>
      </c>
      <c r="KFQ29" s="170" t="s">
        <v>150</v>
      </c>
      <c r="KFR29" s="170">
        <v>2</v>
      </c>
      <c r="KFS29" s="170">
        <v>69.72</v>
      </c>
      <c r="KFT29" s="170" t="e">
        <f>ROUNDDOWN(KFS29*(#REF!+1),2)</f>
        <v>#REF!</v>
      </c>
      <c r="KFU29" s="170" t="e">
        <f>KFR29*KFT29</f>
        <v>#REF!</v>
      </c>
      <c r="KFV29" s="170" t="s">
        <v>151</v>
      </c>
      <c r="KFW29" s="170" t="s">
        <v>152</v>
      </c>
      <c r="KFX29" s="170" t="s">
        <v>153</v>
      </c>
      <c r="KFY29" s="170" t="s">
        <v>150</v>
      </c>
      <c r="KFZ29" s="170">
        <v>2</v>
      </c>
      <c r="KGA29" s="170">
        <v>69.72</v>
      </c>
      <c r="KGB29" s="170" t="e">
        <f>ROUNDDOWN(KGA29*(#REF!+1),2)</f>
        <v>#REF!</v>
      </c>
      <c r="KGC29" s="170" t="e">
        <f>KFZ29*KGB29</f>
        <v>#REF!</v>
      </c>
      <c r="KGD29" s="170" t="s">
        <v>151</v>
      </c>
      <c r="KGE29" s="170" t="s">
        <v>152</v>
      </c>
      <c r="KGF29" s="170" t="s">
        <v>153</v>
      </c>
      <c r="KGG29" s="170" t="s">
        <v>150</v>
      </c>
      <c r="KGH29" s="170">
        <v>2</v>
      </c>
      <c r="KGI29" s="170">
        <v>69.72</v>
      </c>
      <c r="KGJ29" s="170" t="e">
        <f>ROUNDDOWN(KGI29*(#REF!+1),2)</f>
        <v>#REF!</v>
      </c>
      <c r="KGK29" s="170" t="e">
        <f>KGH29*KGJ29</f>
        <v>#REF!</v>
      </c>
      <c r="KGL29" s="170" t="s">
        <v>151</v>
      </c>
      <c r="KGM29" s="170" t="s">
        <v>152</v>
      </c>
      <c r="KGN29" s="170" t="s">
        <v>153</v>
      </c>
      <c r="KGO29" s="170" t="s">
        <v>150</v>
      </c>
      <c r="KGP29" s="170">
        <v>2</v>
      </c>
      <c r="KGQ29" s="170">
        <v>69.72</v>
      </c>
      <c r="KGR29" s="170" t="e">
        <f>ROUNDDOWN(KGQ29*(#REF!+1),2)</f>
        <v>#REF!</v>
      </c>
      <c r="KGS29" s="170" t="e">
        <f>KGP29*KGR29</f>
        <v>#REF!</v>
      </c>
      <c r="KGT29" s="170" t="s">
        <v>151</v>
      </c>
      <c r="KGU29" s="170" t="s">
        <v>152</v>
      </c>
      <c r="KGV29" s="170" t="s">
        <v>153</v>
      </c>
      <c r="KGW29" s="170" t="s">
        <v>150</v>
      </c>
      <c r="KGX29" s="170">
        <v>2</v>
      </c>
      <c r="KGY29" s="170">
        <v>69.72</v>
      </c>
      <c r="KGZ29" s="170" t="e">
        <f>ROUNDDOWN(KGY29*(#REF!+1),2)</f>
        <v>#REF!</v>
      </c>
      <c r="KHA29" s="170" t="e">
        <f>KGX29*KGZ29</f>
        <v>#REF!</v>
      </c>
      <c r="KHB29" s="170" t="s">
        <v>151</v>
      </c>
      <c r="KHC29" s="170" t="s">
        <v>152</v>
      </c>
      <c r="KHD29" s="170" t="s">
        <v>153</v>
      </c>
      <c r="KHE29" s="170" t="s">
        <v>150</v>
      </c>
      <c r="KHF29" s="170">
        <v>2</v>
      </c>
      <c r="KHG29" s="170">
        <v>69.72</v>
      </c>
      <c r="KHH29" s="170" t="e">
        <f>ROUNDDOWN(KHG29*(#REF!+1),2)</f>
        <v>#REF!</v>
      </c>
      <c r="KHI29" s="170" t="e">
        <f>KHF29*KHH29</f>
        <v>#REF!</v>
      </c>
      <c r="KHJ29" s="170" t="s">
        <v>151</v>
      </c>
      <c r="KHK29" s="170" t="s">
        <v>152</v>
      </c>
      <c r="KHL29" s="170" t="s">
        <v>153</v>
      </c>
      <c r="KHM29" s="170" t="s">
        <v>150</v>
      </c>
      <c r="KHN29" s="170">
        <v>2</v>
      </c>
      <c r="KHO29" s="170">
        <v>69.72</v>
      </c>
      <c r="KHP29" s="170" t="e">
        <f>ROUNDDOWN(KHO29*(#REF!+1),2)</f>
        <v>#REF!</v>
      </c>
      <c r="KHQ29" s="170" t="e">
        <f>KHN29*KHP29</f>
        <v>#REF!</v>
      </c>
      <c r="KHR29" s="170" t="s">
        <v>151</v>
      </c>
      <c r="KHS29" s="170" t="s">
        <v>152</v>
      </c>
      <c r="KHT29" s="170" t="s">
        <v>153</v>
      </c>
      <c r="KHU29" s="170" t="s">
        <v>150</v>
      </c>
      <c r="KHV29" s="170">
        <v>2</v>
      </c>
      <c r="KHW29" s="170">
        <v>69.72</v>
      </c>
      <c r="KHX29" s="170" t="e">
        <f>ROUNDDOWN(KHW29*(#REF!+1),2)</f>
        <v>#REF!</v>
      </c>
      <c r="KHY29" s="170" t="e">
        <f>KHV29*KHX29</f>
        <v>#REF!</v>
      </c>
      <c r="KHZ29" s="170" t="s">
        <v>151</v>
      </c>
      <c r="KIA29" s="170" t="s">
        <v>152</v>
      </c>
      <c r="KIB29" s="170" t="s">
        <v>153</v>
      </c>
      <c r="KIC29" s="170" t="s">
        <v>150</v>
      </c>
      <c r="KID29" s="170">
        <v>2</v>
      </c>
      <c r="KIE29" s="170">
        <v>69.72</v>
      </c>
      <c r="KIF29" s="170" t="e">
        <f>ROUNDDOWN(KIE29*(#REF!+1),2)</f>
        <v>#REF!</v>
      </c>
      <c r="KIG29" s="170" t="e">
        <f>KID29*KIF29</f>
        <v>#REF!</v>
      </c>
      <c r="KIH29" s="170" t="s">
        <v>151</v>
      </c>
      <c r="KII29" s="170" t="s">
        <v>152</v>
      </c>
      <c r="KIJ29" s="170" t="s">
        <v>153</v>
      </c>
      <c r="KIK29" s="170" t="s">
        <v>150</v>
      </c>
      <c r="KIL29" s="170">
        <v>2</v>
      </c>
      <c r="KIM29" s="170">
        <v>69.72</v>
      </c>
      <c r="KIN29" s="170" t="e">
        <f>ROUNDDOWN(KIM29*(#REF!+1),2)</f>
        <v>#REF!</v>
      </c>
      <c r="KIO29" s="170" t="e">
        <f>KIL29*KIN29</f>
        <v>#REF!</v>
      </c>
      <c r="KIP29" s="170" t="s">
        <v>151</v>
      </c>
      <c r="KIQ29" s="170" t="s">
        <v>152</v>
      </c>
      <c r="KIR29" s="170" t="s">
        <v>153</v>
      </c>
      <c r="KIS29" s="170" t="s">
        <v>150</v>
      </c>
      <c r="KIT29" s="170">
        <v>2</v>
      </c>
      <c r="KIU29" s="170">
        <v>69.72</v>
      </c>
      <c r="KIV29" s="170" t="e">
        <f>ROUNDDOWN(KIU29*(#REF!+1),2)</f>
        <v>#REF!</v>
      </c>
      <c r="KIW29" s="170" t="e">
        <f>KIT29*KIV29</f>
        <v>#REF!</v>
      </c>
      <c r="KIX29" s="170" t="s">
        <v>151</v>
      </c>
      <c r="KIY29" s="170" t="s">
        <v>152</v>
      </c>
      <c r="KIZ29" s="170" t="s">
        <v>153</v>
      </c>
      <c r="KJA29" s="170" t="s">
        <v>150</v>
      </c>
      <c r="KJB29" s="170">
        <v>2</v>
      </c>
      <c r="KJC29" s="170">
        <v>69.72</v>
      </c>
      <c r="KJD29" s="170" t="e">
        <f>ROUNDDOWN(KJC29*(#REF!+1),2)</f>
        <v>#REF!</v>
      </c>
      <c r="KJE29" s="170" t="e">
        <f>KJB29*KJD29</f>
        <v>#REF!</v>
      </c>
      <c r="KJF29" s="170" t="s">
        <v>151</v>
      </c>
      <c r="KJG29" s="170" t="s">
        <v>152</v>
      </c>
      <c r="KJH29" s="170" t="s">
        <v>153</v>
      </c>
      <c r="KJI29" s="170" t="s">
        <v>150</v>
      </c>
      <c r="KJJ29" s="170">
        <v>2</v>
      </c>
      <c r="KJK29" s="170">
        <v>69.72</v>
      </c>
      <c r="KJL29" s="170" t="e">
        <f>ROUNDDOWN(KJK29*(#REF!+1),2)</f>
        <v>#REF!</v>
      </c>
      <c r="KJM29" s="170" t="e">
        <f>KJJ29*KJL29</f>
        <v>#REF!</v>
      </c>
      <c r="KJN29" s="170" t="s">
        <v>151</v>
      </c>
      <c r="KJO29" s="170" t="s">
        <v>152</v>
      </c>
      <c r="KJP29" s="170" t="s">
        <v>153</v>
      </c>
      <c r="KJQ29" s="170" t="s">
        <v>150</v>
      </c>
      <c r="KJR29" s="170">
        <v>2</v>
      </c>
      <c r="KJS29" s="170">
        <v>69.72</v>
      </c>
      <c r="KJT29" s="170" t="e">
        <f>ROUNDDOWN(KJS29*(#REF!+1),2)</f>
        <v>#REF!</v>
      </c>
      <c r="KJU29" s="170" t="e">
        <f>KJR29*KJT29</f>
        <v>#REF!</v>
      </c>
      <c r="KJV29" s="170" t="s">
        <v>151</v>
      </c>
      <c r="KJW29" s="170" t="s">
        <v>152</v>
      </c>
      <c r="KJX29" s="170" t="s">
        <v>153</v>
      </c>
      <c r="KJY29" s="170" t="s">
        <v>150</v>
      </c>
      <c r="KJZ29" s="170">
        <v>2</v>
      </c>
      <c r="KKA29" s="170">
        <v>69.72</v>
      </c>
      <c r="KKB29" s="170" t="e">
        <f>ROUNDDOWN(KKA29*(#REF!+1),2)</f>
        <v>#REF!</v>
      </c>
      <c r="KKC29" s="170" t="e">
        <f>KJZ29*KKB29</f>
        <v>#REF!</v>
      </c>
      <c r="KKD29" s="170" t="s">
        <v>151</v>
      </c>
      <c r="KKE29" s="170" t="s">
        <v>152</v>
      </c>
      <c r="KKF29" s="170" t="s">
        <v>153</v>
      </c>
      <c r="KKG29" s="170" t="s">
        <v>150</v>
      </c>
      <c r="KKH29" s="170">
        <v>2</v>
      </c>
      <c r="KKI29" s="170">
        <v>69.72</v>
      </c>
      <c r="KKJ29" s="170" t="e">
        <f>ROUNDDOWN(KKI29*(#REF!+1),2)</f>
        <v>#REF!</v>
      </c>
      <c r="KKK29" s="170" t="e">
        <f>KKH29*KKJ29</f>
        <v>#REF!</v>
      </c>
      <c r="KKL29" s="170" t="s">
        <v>151</v>
      </c>
      <c r="KKM29" s="170" t="s">
        <v>152</v>
      </c>
      <c r="KKN29" s="170" t="s">
        <v>153</v>
      </c>
      <c r="KKO29" s="170" t="s">
        <v>150</v>
      </c>
      <c r="KKP29" s="170">
        <v>2</v>
      </c>
      <c r="KKQ29" s="170">
        <v>69.72</v>
      </c>
      <c r="KKR29" s="170" t="e">
        <f>ROUNDDOWN(KKQ29*(#REF!+1),2)</f>
        <v>#REF!</v>
      </c>
      <c r="KKS29" s="170" t="e">
        <f>KKP29*KKR29</f>
        <v>#REF!</v>
      </c>
      <c r="KKT29" s="170" t="s">
        <v>151</v>
      </c>
      <c r="KKU29" s="170" t="s">
        <v>152</v>
      </c>
      <c r="KKV29" s="170" t="s">
        <v>153</v>
      </c>
      <c r="KKW29" s="170" t="s">
        <v>150</v>
      </c>
      <c r="KKX29" s="170">
        <v>2</v>
      </c>
      <c r="KKY29" s="170">
        <v>69.72</v>
      </c>
      <c r="KKZ29" s="170" t="e">
        <f>ROUNDDOWN(KKY29*(#REF!+1),2)</f>
        <v>#REF!</v>
      </c>
      <c r="KLA29" s="170" t="e">
        <f>KKX29*KKZ29</f>
        <v>#REF!</v>
      </c>
      <c r="KLB29" s="170" t="s">
        <v>151</v>
      </c>
      <c r="KLC29" s="170" t="s">
        <v>152</v>
      </c>
      <c r="KLD29" s="170" t="s">
        <v>153</v>
      </c>
      <c r="KLE29" s="170" t="s">
        <v>150</v>
      </c>
      <c r="KLF29" s="170">
        <v>2</v>
      </c>
      <c r="KLG29" s="170">
        <v>69.72</v>
      </c>
      <c r="KLH29" s="170" t="e">
        <f>ROUNDDOWN(KLG29*(#REF!+1),2)</f>
        <v>#REF!</v>
      </c>
      <c r="KLI29" s="170" t="e">
        <f>KLF29*KLH29</f>
        <v>#REF!</v>
      </c>
      <c r="KLJ29" s="170" t="s">
        <v>151</v>
      </c>
      <c r="KLK29" s="170" t="s">
        <v>152</v>
      </c>
      <c r="KLL29" s="170" t="s">
        <v>153</v>
      </c>
      <c r="KLM29" s="170" t="s">
        <v>150</v>
      </c>
      <c r="KLN29" s="170">
        <v>2</v>
      </c>
      <c r="KLO29" s="170">
        <v>69.72</v>
      </c>
      <c r="KLP29" s="170" t="e">
        <f>ROUNDDOWN(KLO29*(#REF!+1),2)</f>
        <v>#REF!</v>
      </c>
      <c r="KLQ29" s="170" t="e">
        <f>KLN29*KLP29</f>
        <v>#REF!</v>
      </c>
      <c r="KLR29" s="170" t="s">
        <v>151</v>
      </c>
      <c r="KLS29" s="170" t="s">
        <v>152</v>
      </c>
      <c r="KLT29" s="170" t="s">
        <v>153</v>
      </c>
      <c r="KLU29" s="170" t="s">
        <v>150</v>
      </c>
      <c r="KLV29" s="170">
        <v>2</v>
      </c>
      <c r="KLW29" s="170">
        <v>69.72</v>
      </c>
      <c r="KLX29" s="170" t="e">
        <f>ROUNDDOWN(KLW29*(#REF!+1),2)</f>
        <v>#REF!</v>
      </c>
      <c r="KLY29" s="170" t="e">
        <f>KLV29*KLX29</f>
        <v>#REF!</v>
      </c>
      <c r="KLZ29" s="170" t="s">
        <v>151</v>
      </c>
      <c r="KMA29" s="170" t="s">
        <v>152</v>
      </c>
      <c r="KMB29" s="170" t="s">
        <v>153</v>
      </c>
      <c r="KMC29" s="170" t="s">
        <v>150</v>
      </c>
      <c r="KMD29" s="170">
        <v>2</v>
      </c>
      <c r="KME29" s="170">
        <v>69.72</v>
      </c>
      <c r="KMF29" s="170" t="e">
        <f>ROUNDDOWN(KME29*(#REF!+1),2)</f>
        <v>#REF!</v>
      </c>
      <c r="KMG29" s="170" t="e">
        <f>KMD29*KMF29</f>
        <v>#REF!</v>
      </c>
      <c r="KMH29" s="170" t="s">
        <v>151</v>
      </c>
      <c r="KMI29" s="170" t="s">
        <v>152</v>
      </c>
      <c r="KMJ29" s="170" t="s">
        <v>153</v>
      </c>
      <c r="KMK29" s="170" t="s">
        <v>150</v>
      </c>
      <c r="KML29" s="170">
        <v>2</v>
      </c>
      <c r="KMM29" s="170">
        <v>69.72</v>
      </c>
      <c r="KMN29" s="170" t="e">
        <f>ROUNDDOWN(KMM29*(#REF!+1),2)</f>
        <v>#REF!</v>
      </c>
      <c r="KMO29" s="170" t="e">
        <f>KML29*KMN29</f>
        <v>#REF!</v>
      </c>
      <c r="KMP29" s="170" t="s">
        <v>151</v>
      </c>
      <c r="KMQ29" s="170" t="s">
        <v>152</v>
      </c>
      <c r="KMR29" s="170" t="s">
        <v>153</v>
      </c>
      <c r="KMS29" s="170" t="s">
        <v>150</v>
      </c>
      <c r="KMT29" s="170">
        <v>2</v>
      </c>
      <c r="KMU29" s="170">
        <v>69.72</v>
      </c>
      <c r="KMV29" s="170" t="e">
        <f>ROUNDDOWN(KMU29*(#REF!+1),2)</f>
        <v>#REF!</v>
      </c>
      <c r="KMW29" s="170" t="e">
        <f>KMT29*KMV29</f>
        <v>#REF!</v>
      </c>
      <c r="KMX29" s="170" t="s">
        <v>151</v>
      </c>
      <c r="KMY29" s="170" t="s">
        <v>152</v>
      </c>
      <c r="KMZ29" s="170" t="s">
        <v>153</v>
      </c>
      <c r="KNA29" s="170" t="s">
        <v>150</v>
      </c>
      <c r="KNB29" s="170">
        <v>2</v>
      </c>
      <c r="KNC29" s="170">
        <v>69.72</v>
      </c>
      <c r="KND29" s="170" t="e">
        <f>ROUNDDOWN(KNC29*(#REF!+1),2)</f>
        <v>#REF!</v>
      </c>
      <c r="KNE29" s="170" t="e">
        <f>KNB29*KND29</f>
        <v>#REF!</v>
      </c>
      <c r="KNF29" s="170" t="s">
        <v>151</v>
      </c>
      <c r="KNG29" s="170" t="s">
        <v>152</v>
      </c>
      <c r="KNH29" s="170" t="s">
        <v>153</v>
      </c>
      <c r="KNI29" s="170" t="s">
        <v>150</v>
      </c>
      <c r="KNJ29" s="170">
        <v>2</v>
      </c>
      <c r="KNK29" s="170">
        <v>69.72</v>
      </c>
      <c r="KNL29" s="170" t="e">
        <f>ROUNDDOWN(KNK29*(#REF!+1),2)</f>
        <v>#REF!</v>
      </c>
      <c r="KNM29" s="170" t="e">
        <f>KNJ29*KNL29</f>
        <v>#REF!</v>
      </c>
      <c r="KNN29" s="170" t="s">
        <v>151</v>
      </c>
      <c r="KNO29" s="170" t="s">
        <v>152</v>
      </c>
      <c r="KNP29" s="170" t="s">
        <v>153</v>
      </c>
      <c r="KNQ29" s="170" t="s">
        <v>150</v>
      </c>
      <c r="KNR29" s="170">
        <v>2</v>
      </c>
      <c r="KNS29" s="170">
        <v>69.72</v>
      </c>
      <c r="KNT29" s="170" t="e">
        <f>ROUNDDOWN(KNS29*(#REF!+1),2)</f>
        <v>#REF!</v>
      </c>
      <c r="KNU29" s="170" t="e">
        <f>KNR29*KNT29</f>
        <v>#REF!</v>
      </c>
      <c r="KNV29" s="170" t="s">
        <v>151</v>
      </c>
      <c r="KNW29" s="170" t="s">
        <v>152</v>
      </c>
      <c r="KNX29" s="170" t="s">
        <v>153</v>
      </c>
      <c r="KNY29" s="170" t="s">
        <v>150</v>
      </c>
      <c r="KNZ29" s="170">
        <v>2</v>
      </c>
      <c r="KOA29" s="170">
        <v>69.72</v>
      </c>
      <c r="KOB29" s="170" t="e">
        <f>ROUNDDOWN(KOA29*(#REF!+1),2)</f>
        <v>#REF!</v>
      </c>
      <c r="KOC29" s="170" t="e">
        <f>KNZ29*KOB29</f>
        <v>#REF!</v>
      </c>
      <c r="KOD29" s="170" t="s">
        <v>151</v>
      </c>
      <c r="KOE29" s="170" t="s">
        <v>152</v>
      </c>
      <c r="KOF29" s="170" t="s">
        <v>153</v>
      </c>
      <c r="KOG29" s="170" t="s">
        <v>150</v>
      </c>
      <c r="KOH29" s="170">
        <v>2</v>
      </c>
      <c r="KOI29" s="170">
        <v>69.72</v>
      </c>
      <c r="KOJ29" s="170" t="e">
        <f>ROUNDDOWN(KOI29*(#REF!+1),2)</f>
        <v>#REF!</v>
      </c>
      <c r="KOK29" s="170" t="e">
        <f>KOH29*KOJ29</f>
        <v>#REF!</v>
      </c>
      <c r="KOL29" s="170" t="s">
        <v>151</v>
      </c>
      <c r="KOM29" s="170" t="s">
        <v>152</v>
      </c>
      <c r="KON29" s="170" t="s">
        <v>153</v>
      </c>
      <c r="KOO29" s="170" t="s">
        <v>150</v>
      </c>
      <c r="KOP29" s="170">
        <v>2</v>
      </c>
      <c r="KOQ29" s="170">
        <v>69.72</v>
      </c>
      <c r="KOR29" s="170" t="e">
        <f>ROUNDDOWN(KOQ29*(#REF!+1),2)</f>
        <v>#REF!</v>
      </c>
      <c r="KOS29" s="170" t="e">
        <f>KOP29*KOR29</f>
        <v>#REF!</v>
      </c>
      <c r="KOT29" s="170" t="s">
        <v>151</v>
      </c>
      <c r="KOU29" s="170" t="s">
        <v>152</v>
      </c>
      <c r="KOV29" s="170" t="s">
        <v>153</v>
      </c>
      <c r="KOW29" s="170" t="s">
        <v>150</v>
      </c>
      <c r="KOX29" s="170">
        <v>2</v>
      </c>
      <c r="KOY29" s="170">
        <v>69.72</v>
      </c>
      <c r="KOZ29" s="170" t="e">
        <f>ROUNDDOWN(KOY29*(#REF!+1),2)</f>
        <v>#REF!</v>
      </c>
      <c r="KPA29" s="170" t="e">
        <f>KOX29*KOZ29</f>
        <v>#REF!</v>
      </c>
      <c r="KPB29" s="170" t="s">
        <v>151</v>
      </c>
      <c r="KPC29" s="170" t="s">
        <v>152</v>
      </c>
      <c r="KPD29" s="170" t="s">
        <v>153</v>
      </c>
      <c r="KPE29" s="170" t="s">
        <v>150</v>
      </c>
      <c r="KPF29" s="170">
        <v>2</v>
      </c>
      <c r="KPG29" s="170">
        <v>69.72</v>
      </c>
      <c r="KPH29" s="170" t="e">
        <f>ROUNDDOWN(KPG29*(#REF!+1),2)</f>
        <v>#REF!</v>
      </c>
      <c r="KPI29" s="170" t="e">
        <f>KPF29*KPH29</f>
        <v>#REF!</v>
      </c>
      <c r="KPJ29" s="170" t="s">
        <v>151</v>
      </c>
      <c r="KPK29" s="170" t="s">
        <v>152</v>
      </c>
      <c r="KPL29" s="170" t="s">
        <v>153</v>
      </c>
      <c r="KPM29" s="170" t="s">
        <v>150</v>
      </c>
      <c r="KPN29" s="170">
        <v>2</v>
      </c>
      <c r="KPO29" s="170">
        <v>69.72</v>
      </c>
      <c r="KPP29" s="170" t="e">
        <f>ROUNDDOWN(KPO29*(#REF!+1),2)</f>
        <v>#REF!</v>
      </c>
      <c r="KPQ29" s="170" t="e">
        <f>KPN29*KPP29</f>
        <v>#REF!</v>
      </c>
      <c r="KPR29" s="170" t="s">
        <v>151</v>
      </c>
      <c r="KPS29" s="170" t="s">
        <v>152</v>
      </c>
      <c r="KPT29" s="170" t="s">
        <v>153</v>
      </c>
      <c r="KPU29" s="170" t="s">
        <v>150</v>
      </c>
      <c r="KPV29" s="170">
        <v>2</v>
      </c>
      <c r="KPW29" s="170">
        <v>69.72</v>
      </c>
      <c r="KPX29" s="170" t="e">
        <f>ROUNDDOWN(KPW29*(#REF!+1),2)</f>
        <v>#REF!</v>
      </c>
      <c r="KPY29" s="170" t="e">
        <f>KPV29*KPX29</f>
        <v>#REF!</v>
      </c>
      <c r="KPZ29" s="170" t="s">
        <v>151</v>
      </c>
      <c r="KQA29" s="170" t="s">
        <v>152</v>
      </c>
      <c r="KQB29" s="170" t="s">
        <v>153</v>
      </c>
      <c r="KQC29" s="170" t="s">
        <v>150</v>
      </c>
      <c r="KQD29" s="170">
        <v>2</v>
      </c>
      <c r="KQE29" s="170">
        <v>69.72</v>
      </c>
      <c r="KQF29" s="170" t="e">
        <f>ROUNDDOWN(KQE29*(#REF!+1),2)</f>
        <v>#REF!</v>
      </c>
      <c r="KQG29" s="170" t="e">
        <f>KQD29*KQF29</f>
        <v>#REF!</v>
      </c>
      <c r="KQH29" s="170" t="s">
        <v>151</v>
      </c>
      <c r="KQI29" s="170" t="s">
        <v>152</v>
      </c>
      <c r="KQJ29" s="170" t="s">
        <v>153</v>
      </c>
      <c r="KQK29" s="170" t="s">
        <v>150</v>
      </c>
      <c r="KQL29" s="170">
        <v>2</v>
      </c>
      <c r="KQM29" s="170">
        <v>69.72</v>
      </c>
      <c r="KQN29" s="170" t="e">
        <f>ROUNDDOWN(KQM29*(#REF!+1),2)</f>
        <v>#REF!</v>
      </c>
      <c r="KQO29" s="170" t="e">
        <f>KQL29*KQN29</f>
        <v>#REF!</v>
      </c>
      <c r="KQP29" s="170" t="s">
        <v>151</v>
      </c>
      <c r="KQQ29" s="170" t="s">
        <v>152</v>
      </c>
      <c r="KQR29" s="170" t="s">
        <v>153</v>
      </c>
      <c r="KQS29" s="170" t="s">
        <v>150</v>
      </c>
      <c r="KQT29" s="170">
        <v>2</v>
      </c>
      <c r="KQU29" s="170">
        <v>69.72</v>
      </c>
      <c r="KQV29" s="170" t="e">
        <f>ROUNDDOWN(KQU29*(#REF!+1),2)</f>
        <v>#REF!</v>
      </c>
      <c r="KQW29" s="170" t="e">
        <f>KQT29*KQV29</f>
        <v>#REF!</v>
      </c>
      <c r="KQX29" s="170" t="s">
        <v>151</v>
      </c>
      <c r="KQY29" s="170" t="s">
        <v>152</v>
      </c>
      <c r="KQZ29" s="170" t="s">
        <v>153</v>
      </c>
      <c r="KRA29" s="170" t="s">
        <v>150</v>
      </c>
      <c r="KRB29" s="170">
        <v>2</v>
      </c>
      <c r="KRC29" s="170">
        <v>69.72</v>
      </c>
      <c r="KRD29" s="170" t="e">
        <f>ROUNDDOWN(KRC29*(#REF!+1),2)</f>
        <v>#REF!</v>
      </c>
      <c r="KRE29" s="170" t="e">
        <f>KRB29*KRD29</f>
        <v>#REF!</v>
      </c>
      <c r="KRF29" s="170" t="s">
        <v>151</v>
      </c>
      <c r="KRG29" s="170" t="s">
        <v>152</v>
      </c>
      <c r="KRH29" s="170" t="s">
        <v>153</v>
      </c>
      <c r="KRI29" s="170" t="s">
        <v>150</v>
      </c>
      <c r="KRJ29" s="170">
        <v>2</v>
      </c>
      <c r="KRK29" s="170">
        <v>69.72</v>
      </c>
      <c r="KRL29" s="170" t="e">
        <f>ROUNDDOWN(KRK29*(#REF!+1),2)</f>
        <v>#REF!</v>
      </c>
      <c r="KRM29" s="170" t="e">
        <f>KRJ29*KRL29</f>
        <v>#REF!</v>
      </c>
      <c r="KRN29" s="170" t="s">
        <v>151</v>
      </c>
      <c r="KRO29" s="170" t="s">
        <v>152</v>
      </c>
      <c r="KRP29" s="170" t="s">
        <v>153</v>
      </c>
      <c r="KRQ29" s="170" t="s">
        <v>150</v>
      </c>
      <c r="KRR29" s="170">
        <v>2</v>
      </c>
      <c r="KRS29" s="170">
        <v>69.72</v>
      </c>
      <c r="KRT29" s="170" t="e">
        <f>ROUNDDOWN(KRS29*(#REF!+1),2)</f>
        <v>#REF!</v>
      </c>
      <c r="KRU29" s="170" t="e">
        <f>KRR29*KRT29</f>
        <v>#REF!</v>
      </c>
      <c r="KRV29" s="170" t="s">
        <v>151</v>
      </c>
      <c r="KRW29" s="170" t="s">
        <v>152</v>
      </c>
      <c r="KRX29" s="170" t="s">
        <v>153</v>
      </c>
      <c r="KRY29" s="170" t="s">
        <v>150</v>
      </c>
      <c r="KRZ29" s="170">
        <v>2</v>
      </c>
      <c r="KSA29" s="170">
        <v>69.72</v>
      </c>
      <c r="KSB29" s="170" t="e">
        <f>ROUNDDOWN(KSA29*(#REF!+1),2)</f>
        <v>#REF!</v>
      </c>
      <c r="KSC29" s="170" t="e">
        <f>KRZ29*KSB29</f>
        <v>#REF!</v>
      </c>
      <c r="KSD29" s="170" t="s">
        <v>151</v>
      </c>
      <c r="KSE29" s="170" t="s">
        <v>152</v>
      </c>
      <c r="KSF29" s="170" t="s">
        <v>153</v>
      </c>
      <c r="KSG29" s="170" t="s">
        <v>150</v>
      </c>
      <c r="KSH29" s="170">
        <v>2</v>
      </c>
      <c r="KSI29" s="170">
        <v>69.72</v>
      </c>
      <c r="KSJ29" s="170" t="e">
        <f>ROUNDDOWN(KSI29*(#REF!+1),2)</f>
        <v>#REF!</v>
      </c>
      <c r="KSK29" s="170" t="e">
        <f>KSH29*KSJ29</f>
        <v>#REF!</v>
      </c>
      <c r="KSL29" s="170" t="s">
        <v>151</v>
      </c>
      <c r="KSM29" s="170" t="s">
        <v>152</v>
      </c>
      <c r="KSN29" s="170" t="s">
        <v>153</v>
      </c>
      <c r="KSO29" s="170" t="s">
        <v>150</v>
      </c>
      <c r="KSP29" s="170">
        <v>2</v>
      </c>
      <c r="KSQ29" s="170">
        <v>69.72</v>
      </c>
      <c r="KSR29" s="170" t="e">
        <f>ROUNDDOWN(KSQ29*(#REF!+1),2)</f>
        <v>#REF!</v>
      </c>
      <c r="KSS29" s="170" t="e">
        <f>KSP29*KSR29</f>
        <v>#REF!</v>
      </c>
      <c r="KST29" s="170" t="s">
        <v>151</v>
      </c>
      <c r="KSU29" s="170" t="s">
        <v>152</v>
      </c>
      <c r="KSV29" s="170" t="s">
        <v>153</v>
      </c>
      <c r="KSW29" s="170" t="s">
        <v>150</v>
      </c>
      <c r="KSX29" s="170">
        <v>2</v>
      </c>
      <c r="KSY29" s="170">
        <v>69.72</v>
      </c>
      <c r="KSZ29" s="170" t="e">
        <f>ROUNDDOWN(KSY29*(#REF!+1),2)</f>
        <v>#REF!</v>
      </c>
      <c r="KTA29" s="170" t="e">
        <f>KSX29*KSZ29</f>
        <v>#REF!</v>
      </c>
      <c r="KTB29" s="170" t="s">
        <v>151</v>
      </c>
      <c r="KTC29" s="170" t="s">
        <v>152</v>
      </c>
      <c r="KTD29" s="170" t="s">
        <v>153</v>
      </c>
      <c r="KTE29" s="170" t="s">
        <v>150</v>
      </c>
      <c r="KTF29" s="170">
        <v>2</v>
      </c>
      <c r="KTG29" s="170">
        <v>69.72</v>
      </c>
      <c r="KTH29" s="170" t="e">
        <f>ROUNDDOWN(KTG29*(#REF!+1),2)</f>
        <v>#REF!</v>
      </c>
      <c r="KTI29" s="170" t="e">
        <f>KTF29*KTH29</f>
        <v>#REF!</v>
      </c>
      <c r="KTJ29" s="170" t="s">
        <v>151</v>
      </c>
      <c r="KTK29" s="170" t="s">
        <v>152</v>
      </c>
      <c r="KTL29" s="170" t="s">
        <v>153</v>
      </c>
      <c r="KTM29" s="170" t="s">
        <v>150</v>
      </c>
      <c r="KTN29" s="170">
        <v>2</v>
      </c>
      <c r="KTO29" s="170">
        <v>69.72</v>
      </c>
      <c r="KTP29" s="170" t="e">
        <f>ROUNDDOWN(KTO29*(#REF!+1),2)</f>
        <v>#REF!</v>
      </c>
      <c r="KTQ29" s="170" t="e">
        <f>KTN29*KTP29</f>
        <v>#REF!</v>
      </c>
      <c r="KTR29" s="170" t="s">
        <v>151</v>
      </c>
      <c r="KTS29" s="170" t="s">
        <v>152</v>
      </c>
      <c r="KTT29" s="170" t="s">
        <v>153</v>
      </c>
      <c r="KTU29" s="170" t="s">
        <v>150</v>
      </c>
      <c r="KTV29" s="170">
        <v>2</v>
      </c>
      <c r="KTW29" s="170">
        <v>69.72</v>
      </c>
      <c r="KTX29" s="170" t="e">
        <f>ROUNDDOWN(KTW29*(#REF!+1),2)</f>
        <v>#REF!</v>
      </c>
      <c r="KTY29" s="170" t="e">
        <f>KTV29*KTX29</f>
        <v>#REF!</v>
      </c>
      <c r="KTZ29" s="170" t="s">
        <v>151</v>
      </c>
      <c r="KUA29" s="170" t="s">
        <v>152</v>
      </c>
      <c r="KUB29" s="170" t="s">
        <v>153</v>
      </c>
      <c r="KUC29" s="170" t="s">
        <v>150</v>
      </c>
      <c r="KUD29" s="170">
        <v>2</v>
      </c>
      <c r="KUE29" s="170">
        <v>69.72</v>
      </c>
      <c r="KUF29" s="170" t="e">
        <f>ROUNDDOWN(KUE29*(#REF!+1),2)</f>
        <v>#REF!</v>
      </c>
      <c r="KUG29" s="170" t="e">
        <f>KUD29*KUF29</f>
        <v>#REF!</v>
      </c>
      <c r="KUH29" s="170" t="s">
        <v>151</v>
      </c>
      <c r="KUI29" s="170" t="s">
        <v>152</v>
      </c>
      <c r="KUJ29" s="170" t="s">
        <v>153</v>
      </c>
      <c r="KUK29" s="170" t="s">
        <v>150</v>
      </c>
      <c r="KUL29" s="170">
        <v>2</v>
      </c>
      <c r="KUM29" s="170">
        <v>69.72</v>
      </c>
      <c r="KUN29" s="170" t="e">
        <f>ROUNDDOWN(KUM29*(#REF!+1),2)</f>
        <v>#REF!</v>
      </c>
      <c r="KUO29" s="170" t="e">
        <f>KUL29*KUN29</f>
        <v>#REF!</v>
      </c>
      <c r="KUP29" s="170" t="s">
        <v>151</v>
      </c>
      <c r="KUQ29" s="170" t="s">
        <v>152</v>
      </c>
      <c r="KUR29" s="170" t="s">
        <v>153</v>
      </c>
      <c r="KUS29" s="170" t="s">
        <v>150</v>
      </c>
      <c r="KUT29" s="170">
        <v>2</v>
      </c>
      <c r="KUU29" s="170">
        <v>69.72</v>
      </c>
      <c r="KUV29" s="170" t="e">
        <f>ROUNDDOWN(KUU29*(#REF!+1),2)</f>
        <v>#REF!</v>
      </c>
      <c r="KUW29" s="170" t="e">
        <f>KUT29*KUV29</f>
        <v>#REF!</v>
      </c>
      <c r="KUX29" s="170" t="s">
        <v>151</v>
      </c>
      <c r="KUY29" s="170" t="s">
        <v>152</v>
      </c>
      <c r="KUZ29" s="170" t="s">
        <v>153</v>
      </c>
      <c r="KVA29" s="170" t="s">
        <v>150</v>
      </c>
      <c r="KVB29" s="170">
        <v>2</v>
      </c>
      <c r="KVC29" s="170">
        <v>69.72</v>
      </c>
      <c r="KVD29" s="170" t="e">
        <f>ROUNDDOWN(KVC29*(#REF!+1),2)</f>
        <v>#REF!</v>
      </c>
      <c r="KVE29" s="170" t="e">
        <f>KVB29*KVD29</f>
        <v>#REF!</v>
      </c>
      <c r="KVF29" s="170" t="s">
        <v>151</v>
      </c>
      <c r="KVG29" s="170" t="s">
        <v>152</v>
      </c>
      <c r="KVH29" s="170" t="s">
        <v>153</v>
      </c>
      <c r="KVI29" s="170" t="s">
        <v>150</v>
      </c>
      <c r="KVJ29" s="170">
        <v>2</v>
      </c>
      <c r="KVK29" s="170">
        <v>69.72</v>
      </c>
      <c r="KVL29" s="170" t="e">
        <f>ROUNDDOWN(KVK29*(#REF!+1),2)</f>
        <v>#REF!</v>
      </c>
      <c r="KVM29" s="170" t="e">
        <f>KVJ29*KVL29</f>
        <v>#REF!</v>
      </c>
      <c r="KVN29" s="170" t="s">
        <v>151</v>
      </c>
      <c r="KVO29" s="170" t="s">
        <v>152</v>
      </c>
      <c r="KVP29" s="170" t="s">
        <v>153</v>
      </c>
      <c r="KVQ29" s="170" t="s">
        <v>150</v>
      </c>
      <c r="KVR29" s="170">
        <v>2</v>
      </c>
      <c r="KVS29" s="170">
        <v>69.72</v>
      </c>
      <c r="KVT29" s="170" t="e">
        <f>ROUNDDOWN(KVS29*(#REF!+1),2)</f>
        <v>#REF!</v>
      </c>
      <c r="KVU29" s="170" t="e">
        <f>KVR29*KVT29</f>
        <v>#REF!</v>
      </c>
      <c r="KVV29" s="170" t="s">
        <v>151</v>
      </c>
      <c r="KVW29" s="170" t="s">
        <v>152</v>
      </c>
      <c r="KVX29" s="170" t="s">
        <v>153</v>
      </c>
      <c r="KVY29" s="170" t="s">
        <v>150</v>
      </c>
      <c r="KVZ29" s="170">
        <v>2</v>
      </c>
      <c r="KWA29" s="170">
        <v>69.72</v>
      </c>
      <c r="KWB29" s="170" t="e">
        <f>ROUNDDOWN(KWA29*(#REF!+1),2)</f>
        <v>#REF!</v>
      </c>
      <c r="KWC29" s="170" t="e">
        <f>KVZ29*KWB29</f>
        <v>#REF!</v>
      </c>
      <c r="KWD29" s="170" t="s">
        <v>151</v>
      </c>
      <c r="KWE29" s="170" t="s">
        <v>152</v>
      </c>
      <c r="KWF29" s="170" t="s">
        <v>153</v>
      </c>
      <c r="KWG29" s="170" t="s">
        <v>150</v>
      </c>
      <c r="KWH29" s="170">
        <v>2</v>
      </c>
      <c r="KWI29" s="170">
        <v>69.72</v>
      </c>
      <c r="KWJ29" s="170" t="e">
        <f>ROUNDDOWN(KWI29*(#REF!+1),2)</f>
        <v>#REF!</v>
      </c>
      <c r="KWK29" s="170" t="e">
        <f>KWH29*KWJ29</f>
        <v>#REF!</v>
      </c>
      <c r="KWL29" s="170" t="s">
        <v>151</v>
      </c>
      <c r="KWM29" s="170" t="s">
        <v>152</v>
      </c>
      <c r="KWN29" s="170" t="s">
        <v>153</v>
      </c>
      <c r="KWO29" s="170" t="s">
        <v>150</v>
      </c>
      <c r="KWP29" s="170">
        <v>2</v>
      </c>
      <c r="KWQ29" s="170">
        <v>69.72</v>
      </c>
      <c r="KWR29" s="170" t="e">
        <f>ROUNDDOWN(KWQ29*(#REF!+1),2)</f>
        <v>#REF!</v>
      </c>
      <c r="KWS29" s="170" t="e">
        <f>KWP29*KWR29</f>
        <v>#REF!</v>
      </c>
      <c r="KWT29" s="170" t="s">
        <v>151</v>
      </c>
      <c r="KWU29" s="170" t="s">
        <v>152</v>
      </c>
      <c r="KWV29" s="170" t="s">
        <v>153</v>
      </c>
      <c r="KWW29" s="170" t="s">
        <v>150</v>
      </c>
      <c r="KWX29" s="170">
        <v>2</v>
      </c>
      <c r="KWY29" s="170">
        <v>69.72</v>
      </c>
      <c r="KWZ29" s="170" t="e">
        <f>ROUNDDOWN(KWY29*(#REF!+1),2)</f>
        <v>#REF!</v>
      </c>
      <c r="KXA29" s="170" t="e">
        <f>KWX29*KWZ29</f>
        <v>#REF!</v>
      </c>
      <c r="KXB29" s="170" t="s">
        <v>151</v>
      </c>
      <c r="KXC29" s="170" t="s">
        <v>152</v>
      </c>
      <c r="KXD29" s="170" t="s">
        <v>153</v>
      </c>
      <c r="KXE29" s="170" t="s">
        <v>150</v>
      </c>
      <c r="KXF29" s="170">
        <v>2</v>
      </c>
      <c r="KXG29" s="170">
        <v>69.72</v>
      </c>
      <c r="KXH29" s="170" t="e">
        <f>ROUNDDOWN(KXG29*(#REF!+1),2)</f>
        <v>#REF!</v>
      </c>
      <c r="KXI29" s="170" t="e">
        <f>KXF29*KXH29</f>
        <v>#REF!</v>
      </c>
      <c r="KXJ29" s="170" t="s">
        <v>151</v>
      </c>
      <c r="KXK29" s="170" t="s">
        <v>152</v>
      </c>
      <c r="KXL29" s="170" t="s">
        <v>153</v>
      </c>
      <c r="KXM29" s="170" t="s">
        <v>150</v>
      </c>
      <c r="KXN29" s="170">
        <v>2</v>
      </c>
      <c r="KXO29" s="170">
        <v>69.72</v>
      </c>
      <c r="KXP29" s="170" t="e">
        <f>ROUNDDOWN(KXO29*(#REF!+1),2)</f>
        <v>#REF!</v>
      </c>
      <c r="KXQ29" s="170" t="e">
        <f>KXN29*KXP29</f>
        <v>#REF!</v>
      </c>
      <c r="KXR29" s="170" t="s">
        <v>151</v>
      </c>
      <c r="KXS29" s="170" t="s">
        <v>152</v>
      </c>
      <c r="KXT29" s="170" t="s">
        <v>153</v>
      </c>
      <c r="KXU29" s="170" t="s">
        <v>150</v>
      </c>
      <c r="KXV29" s="170">
        <v>2</v>
      </c>
      <c r="KXW29" s="170">
        <v>69.72</v>
      </c>
      <c r="KXX29" s="170" t="e">
        <f>ROUNDDOWN(KXW29*(#REF!+1),2)</f>
        <v>#REF!</v>
      </c>
      <c r="KXY29" s="170" t="e">
        <f>KXV29*KXX29</f>
        <v>#REF!</v>
      </c>
      <c r="KXZ29" s="170" t="s">
        <v>151</v>
      </c>
      <c r="KYA29" s="170" t="s">
        <v>152</v>
      </c>
      <c r="KYB29" s="170" t="s">
        <v>153</v>
      </c>
      <c r="KYC29" s="170" t="s">
        <v>150</v>
      </c>
      <c r="KYD29" s="170">
        <v>2</v>
      </c>
      <c r="KYE29" s="170">
        <v>69.72</v>
      </c>
      <c r="KYF29" s="170" t="e">
        <f>ROUNDDOWN(KYE29*(#REF!+1),2)</f>
        <v>#REF!</v>
      </c>
      <c r="KYG29" s="170" t="e">
        <f>KYD29*KYF29</f>
        <v>#REF!</v>
      </c>
      <c r="KYH29" s="170" t="s">
        <v>151</v>
      </c>
      <c r="KYI29" s="170" t="s">
        <v>152</v>
      </c>
      <c r="KYJ29" s="170" t="s">
        <v>153</v>
      </c>
      <c r="KYK29" s="170" t="s">
        <v>150</v>
      </c>
      <c r="KYL29" s="170">
        <v>2</v>
      </c>
      <c r="KYM29" s="170">
        <v>69.72</v>
      </c>
      <c r="KYN29" s="170" t="e">
        <f>ROUNDDOWN(KYM29*(#REF!+1),2)</f>
        <v>#REF!</v>
      </c>
      <c r="KYO29" s="170" t="e">
        <f>KYL29*KYN29</f>
        <v>#REF!</v>
      </c>
      <c r="KYP29" s="170" t="s">
        <v>151</v>
      </c>
      <c r="KYQ29" s="170" t="s">
        <v>152</v>
      </c>
      <c r="KYR29" s="170" t="s">
        <v>153</v>
      </c>
      <c r="KYS29" s="170" t="s">
        <v>150</v>
      </c>
      <c r="KYT29" s="170">
        <v>2</v>
      </c>
      <c r="KYU29" s="170">
        <v>69.72</v>
      </c>
      <c r="KYV29" s="170" t="e">
        <f>ROUNDDOWN(KYU29*(#REF!+1),2)</f>
        <v>#REF!</v>
      </c>
      <c r="KYW29" s="170" t="e">
        <f>KYT29*KYV29</f>
        <v>#REF!</v>
      </c>
      <c r="KYX29" s="170" t="s">
        <v>151</v>
      </c>
      <c r="KYY29" s="170" t="s">
        <v>152</v>
      </c>
      <c r="KYZ29" s="170" t="s">
        <v>153</v>
      </c>
      <c r="KZA29" s="170" t="s">
        <v>150</v>
      </c>
      <c r="KZB29" s="170">
        <v>2</v>
      </c>
      <c r="KZC29" s="170">
        <v>69.72</v>
      </c>
      <c r="KZD29" s="170" t="e">
        <f>ROUNDDOWN(KZC29*(#REF!+1),2)</f>
        <v>#REF!</v>
      </c>
      <c r="KZE29" s="170" t="e">
        <f>KZB29*KZD29</f>
        <v>#REF!</v>
      </c>
      <c r="KZF29" s="170" t="s">
        <v>151</v>
      </c>
      <c r="KZG29" s="170" t="s">
        <v>152</v>
      </c>
      <c r="KZH29" s="170" t="s">
        <v>153</v>
      </c>
      <c r="KZI29" s="170" t="s">
        <v>150</v>
      </c>
      <c r="KZJ29" s="170">
        <v>2</v>
      </c>
      <c r="KZK29" s="170">
        <v>69.72</v>
      </c>
      <c r="KZL29" s="170" t="e">
        <f>ROUNDDOWN(KZK29*(#REF!+1),2)</f>
        <v>#REF!</v>
      </c>
      <c r="KZM29" s="170" t="e">
        <f>KZJ29*KZL29</f>
        <v>#REF!</v>
      </c>
      <c r="KZN29" s="170" t="s">
        <v>151</v>
      </c>
      <c r="KZO29" s="170" t="s">
        <v>152</v>
      </c>
      <c r="KZP29" s="170" t="s">
        <v>153</v>
      </c>
      <c r="KZQ29" s="170" t="s">
        <v>150</v>
      </c>
      <c r="KZR29" s="170">
        <v>2</v>
      </c>
      <c r="KZS29" s="170">
        <v>69.72</v>
      </c>
      <c r="KZT29" s="170" t="e">
        <f>ROUNDDOWN(KZS29*(#REF!+1),2)</f>
        <v>#REF!</v>
      </c>
      <c r="KZU29" s="170" t="e">
        <f>KZR29*KZT29</f>
        <v>#REF!</v>
      </c>
      <c r="KZV29" s="170" t="s">
        <v>151</v>
      </c>
      <c r="KZW29" s="170" t="s">
        <v>152</v>
      </c>
      <c r="KZX29" s="170" t="s">
        <v>153</v>
      </c>
      <c r="KZY29" s="170" t="s">
        <v>150</v>
      </c>
      <c r="KZZ29" s="170">
        <v>2</v>
      </c>
      <c r="LAA29" s="170">
        <v>69.72</v>
      </c>
      <c r="LAB29" s="170" t="e">
        <f>ROUNDDOWN(LAA29*(#REF!+1),2)</f>
        <v>#REF!</v>
      </c>
      <c r="LAC29" s="170" t="e">
        <f>KZZ29*LAB29</f>
        <v>#REF!</v>
      </c>
      <c r="LAD29" s="170" t="s">
        <v>151</v>
      </c>
      <c r="LAE29" s="170" t="s">
        <v>152</v>
      </c>
      <c r="LAF29" s="170" t="s">
        <v>153</v>
      </c>
      <c r="LAG29" s="170" t="s">
        <v>150</v>
      </c>
      <c r="LAH29" s="170">
        <v>2</v>
      </c>
      <c r="LAI29" s="170">
        <v>69.72</v>
      </c>
      <c r="LAJ29" s="170" t="e">
        <f>ROUNDDOWN(LAI29*(#REF!+1),2)</f>
        <v>#REF!</v>
      </c>
      <c r="LAK29" s="170" t="e">
        <f>LAH29*LAJ29</f>
        <v>#REF!</v>
      </c>
      <c r="LAL29" s="170" t="s">
        <v>151</v>
      </c>
      <c r="LAM29" s="170" t="s">
        <v>152</v>
      </c>
      <c r="LAN29" s="170" t="s">
        <v>153</v>
      </c>
      <c r="LAO29" s="170" t="s">
        <v>150</v>
      </c>
      <c r="LAP29" s="170">
        <v>2</v>
      </c>
      <c r="LAQ29" s="170">
        <v>69.72</v>
      </c>
      <c r="LAR29" s="170" t="e">
        <f>ROUNDDOWN(LAQ29*(#REF!+1),2)</f>
        <v>#REF!</v>
      </c>
      <c r="LAS29" s="170" t="e">
        <f>LAP29*LAR29</f>
        <v>#REF!</v>
      </c>
      <c r="LAT29" s="170" t="s">
        <v>151</v>
      </c>
      <c r="LAU29" s="170" t="s">
        <v>152</v>
      </c>
      <c r="LAV29" s="170" t="s">
        <v>153</v>
      </c>
      <c r="LAW29" s="170" t="s">
        <v>150</v>
      </c>
      <c r="LAX29" s="170">
        <v>2</v>
      </c>
      <c r="LAY29" s="170">
        <v>69.72</v>
      </c>
      <c r="LAZ29" s="170" t="e">
        <f>ROUNDDOWN(LAY29*(#REF!+1),2)</f>
        <v>#REF!</v>
      </c>
      <c r="LBA29" s="170" t="e">
        <f>LAX29*LAZ29</f>
        <v>#REF!</v>
      </c>
      <c r="LBB29" s="170" t="s">
        <v>151</v>
      </c>
      <c r="LBC29" s="170" t="s">
        <v>152</v>
      </c>
      <c r="LBD29" s="170" t="s">
        <v>153</v>
      </c>
      <c r="LBE29" s="170" t="s">
        <v>150</v>
      </c>
      <c r="LBF29" s="170">
        <v>2</v>
      </c>
      <c r="LBG29" s="170">
        <v>69.72</v>
      </c>
      <c r="LBH29" s="170" t="e">
        <f>ROUNDDOWN(LBG29*(#REF!+1),2)</f>
        <v>#REF!</v>
      </c>
      <c r="LBI29" s="170" t="e">
        <f>LBF29*LBH29</f>
        <v>#REF!</v>
      </c>
      <c r="LBJ29" s="170" t="s">
        <v>151</v>
      </c>
      <c r="LBK29" s="170" t="s">
        <v>152</v>
      </c>
      <c r="LBL29" s="170" t="s">
        <v>153</v>
      </c>
      <c r="LBM29" s="170" t="s">
        <v>150</v>
      </c>
      <c r="LBN29" s="170">
        <v>2</v>
      </c>
      <c r="LBO29" s="170">
        <v>69.72</v>
      </c>
      <c r="LBP29" s="170" t="e">
        <f>ROUNDDOWN(LBO29*(#REF!+1),2)</f>
        <v>#REF!</v>
      </c>
      <c r="LBQ29" s="170" t="e">
        <f>LBN29*LBP29</f>
        <v>#REF!</v>
      </c>
      <c r="LBR29" s="170" t="s">
        <v>151</v>
      </c>
      <c r="LBS29" s="170" t="s">
        <v>152</v>
      </c>
      <c r="LBT29" s="170" t="s">
        <v>153</v>
      </c>
      <c r="LBU29" s="170" t="s">
        <v>150</v>
      </c>
      <c r="LBV29" s="170">
        <v>2</v>
      </c>
      <c r="LBW29" s="170">
        <v>69.72</v>
      </c>
      <c r="LBX29" s="170" t="e">
        <f>ROUNDDOWN(LBW29*(#REF!+1),2)</f>
        <v>#REF!</v>
      </c>
      <c r="LBY29" s="170" t="e">
        <f>LBV29*LBX29</f>
        <v>#REF!</v>
      </c>
      <c r="LBZ29" s="170" t="s">
        <v>151</v>
      </c>
      <c r="LCA29" s="170" t="s">
        <v>152</v>
      </c>
      <c r="LCB29" s="170" t="s">
        <v>153</v>
      </c>
      <c r="LCC29" s="170" t="s">
        <v>150</v>
      </c>
      <c r="LCD29" s="170">
        <v>2</v>
      </c>
      <c r="LCE29" s="170">
        <v>69.72</v>
      </c>
      <c r="LCF29" s="170" t="e">
        <f>ROUNDDOWN(LCE29*(#REF!+1),2)</f>
        <v>#REF!</v>
      </c>
      <c r="LCG29" s="170" t="e">
        <f>LCD29*LCF29</f>
        <v>#REF!</v>
      </c>
      <c r="LCH29" s="170" t="s">
        <v>151</v>
      </c>
      <c r="LCI29" s="170" t="s">
        <v>152</v>
      </c>
      <c r="LCJ29" s="170" t="s">
        <v>153</v>
      </c>
      <c r="LCK29" s="170" t="s">
        <v>150</v>
      </c>
      <c r="LCL29" s="170">
        <v>2</v>
      </c>
      <c r="LCM29" s="170">
        <v>69.72</v>
      </c>
      <c r="LCN29" s="170" t="e">
        <f>ROUNDDOWN(LCM29*(#REF!+1),2)</f>
        <v>#REF!</v>
      </c>
      <c r="LCO29" s="170" t="e">
        <f>LCL29*LCN29</f>
        <v>#REF!</v>
      </c>
      <c r="LCP29" s="170" t="s">
        <v>151</v>
      </c>
      <c r="LCQ29" s="170" t="s">
        <v>152</v>
      </c>
      <c r="LCR29" s="170" t="s">
        <v>153</v>
      </c>
      <c r="LCS29" s="170" t="s">
        <v>150</v>
      </c>
      <c r="LCT29" s="170">
        <v>2</v>
      </c>
      <c r="LCU29" s="170">
        <v>69.72</v>
      </c>
      <c r="LCV29" s="170" t="e">
        <f>ROUNDDOWN(LCU29*(#REF!+1),2)</f>
        <v>#REF!</v>
      </c>
      <c r="LCW29" s="170" t="e">
        <f>LCT29*LCV29</f>
        <v>#REF!</v>
      </c>
      <c r="LCX29" s="170" t="s">
        <v>151</v>
      </c>
      <c r="LCY29" s="170" t="s">
        <v>152</v>
      </c>
      <c r="LCZ29" s="170" t="s">
        <v>153</v>
      </c>
      <c r="LDA29" s="170" t="s">
        <v>150</v>
      </c>
      <c r="LDB29" s="170">
        <v>2</v>
      </c>
      <c r="LDC29" s="170">
        <v>69.72</v>
      </c>
      <c r="LDD29" s="170" t="e">
        <f>ROUNDDOWN(LDC29*(#REF!+1),2)</f>
        <v>#REF!</v>
      </c>
      <c r="LDE29" s="170" t="e">
        <f>LDB29*LDD29</f>
        <v>#REF!</v>
      </c>
      <c r="LDF29" s="170" t="s">
        <v>151</v>
      </c>
      <c r="LDG29" s="170" t="s">
        <v>152</v>
      </c>
      <c r="LDH29" s="170" t="s">
        <v>153</v>
      </c>
      <c r="LDI29" s="170" t="s">
        <v>150</v>
      </c>
      <c r="LDJ29" s="170">
        <v>2</v>
      </c>
      <c r="LDK29" s="170">
        <v>69.72</v>
      </c>
      <c r="LDL29" s="170" t="e">
        <f>ROUNDDOWN(LDK29*(#REF!+1),2)</f>
        <v>#REF!</v>
      </c>
      <c r="LDM29" s="170" t="e">
        <f>LDJ29*LDL29</f>
        <v>#REF!</v>
      </c>
      <c r="LDN29" s="170" t="s">
        <v>151</v>
      </c>
      <c r="LDO29" s="170" t="s">
        <v>152</v>
      </c>
      <c r="LDP29" s="170" t="s">
        <v>153</v>
      </c>
      <c r="LDQ29" s="170" t="s">
        <v>150</v>
      </c>
      <c r="LDR29" s="170">
        <v>2</v>
      </c>
      <c r="LDS29" s="170">
        <v>69.72</v>
      </c>
      <c r="LDT29" s="170" t="e">
        <f>ROUNDDOWN(LDS29*(#REF!+1),2)</f>
        <v>#REF!</v>
      </c>
      <c r="LDU29" s="170" t="e">
        <f>LDR29*LDT29</f>
        <v>#REF!</v>
      </c>
      <c r="LDV29" s="170" t="s">
        <v>151</v>
      </c>
      <c r="LDW29" s="170" t="s">
        <v>152</v>
      </c>
      <c r="LDX29" s="170" t="s">
        <v>153</v>
      </c>
      <c r="LDY29" s="170" t="s">
        <v>150</v>
      </c>
      <c r="LDZ29" s="170">
        <v>2</v>
      </c>
      <c r="LEA29" s="170">
        <v>69.72</v>
      </c>
      <c r="LEB29" s="170" t="e">
        <f>ROUNDDOWN(LEA29*(#REF!+1),2)</f>
        <v>#REF!</v>
      </c>
      <c r="LEC29" s="170" t="e">
        <f>LDZ29*LEB29</f>
        <v>#REF!</v>
      </c>
      <c r="LED29" s="170" t="s">
        <v>151</v>
      </c>
      <c r="LEE29" s="170" t="s">
        <v>152</v>
      </c>
      <c r="LEF29" s="170" t="s">
        <v>153</v>
      </c>
      <c r="LEG29" s="170" t="s">
        <v>150</v>
      </c>
      <c r="LEH29" s="170">
        <v>2</v>
      </c>
      <c r="LEI29" s="170">
        <v>69.72</v>
      </c>
      <c r="LEJ29" s="170" t="e">
        <f>ROUNDDOWN(LEI29*(#REF!+1),2)</f>
        <v>#REF!</v>
      </c>
      <c r="LEK29" s="170" t="e">
        <f>LEH29*LEJ29</f>
        <v>#REF!</v>
      </c>
      <c r="LEL29" s="170" t="s">
        <v>151</v>
      </c>
      <c r="LEM29" s="170" t="s">
        <v>152</v>
      </c>
      <c r="LEN29" s="170" t="s">
        <v>153</v>
      </c>
      <c r="LEO29" s="170" t="s">
        <v>150</v>
      </c>
      <c r="LEP29" s="170">
        <v>2</v>
      </c>
      <c r="LEQ29" s="170">
        <v>69.72</v>
      </c>
      <c r="LER29" s="170" t="e">
        <f>ROUNDDOWN(LEQ29*(#REF!+1),2)</f>
        <v>#REF!</v>
      </c>
      <c r="LES29" s="170" t="e">
        <f>LEP29*LER29</f>
        <v>#REF!</v>
      </c>
      <c r="LET29" s="170" t="s">
        <v>151</v>
      </c>
      <c r="LEU29" s="170" t="s">
        <v>152</v>
      </c>
      <c r="LEV29" s="170" t="s">
        <v>153</v>
      </c>
      <c r="LEW29" s="170" t="s">
        <v>150</v>
      </c>
      <c r="LEX29" s="170">
        <v>2</v>
      </c>
      <c r="LEY29" s="170">
        <v>69.72</v>
      </c>
      <c r="LEZ29" s="170" t="e">
        <f>ROUNDDOWN(LEY29*(#REF!+1),2)</f>
        <v>#REF!</v>
      </c>
      <c r="LFA29" s="170" t="e">
        <f>LEX29*LEZ29</f>
        <v>#REF!</v>
      </c>
      <c r="LFB29" s="170" t="s">
        <v>151</v>
      </c>
      <c r="LFC29" s="170" t="s">
        <v>152</v>
      </c>
      <c r="LFD29" s="170" t="s">
        <v>153</v>
      </c>
      <c r="LFE29" s="170" t="s">
        <v>150</v>
      </c>
      <c r="LFF29" s="170">
        <v>2</v>
      </c>
      <c r="LFG29" s="170">
        <v>69.72</v>
      </c>
      <c r="LFH29" s="170" t="e">
        <f>ROUNDDOWN(LFG29*(#REF!+1),2)</f>
        <v>#REF!</v>
      </c>
      <c r="LFI29" s="170" t="e">
        <f>LFF29*LFH29</f>
        <v>#REF!</v>
      </c>
      <c r="LFJ29" s="170" t="s">
        <v>151</v>
      </c>
      <c r="LFK29" s="170" t="s">
        <v>152</v>
      </c>
      <c r="LFL29" s="170" t="s">
        <v>153</v>
      </c>
      <c r="LFM29" s="170" t="s">
        <v>150</v>
      </c>
      <c r="LFN29" s="170">
        <v>2</v>
      </c>
      <c r="LFO29" s="170">
        <v>69.72</v>
      </c>
      <c r="LFP29" s="170" t="e">
        <f>ROUNDDOWN(LFO29*(#REF!+1),2)</f>
        <v>#REF!</v>
      </c>
      <c r="LFQ29" s="170" t="e">
        <f>LFN29*LFP29</f>
        <v>#REF!</v>
      </c>
      <c r="LFR29" s="170" t="s">
        <v>151</v>
      </c>
      <c r="LFS29" s="170" t="s">
        <v>152</v>
      </c>
      <c r="LFT29" s="170" t="s">
        <v>153</v>
      </c>
      <c r="LFU29" s="170" t="s">
        <v>150</v>
      </c>
      <c r="LFV29" s="170">
        <v>2</v>
      </c>
      <c r="LFW29" s="170">
        <v>69.72</v>
      </c>
      <c r="LFX29" s="170" t="e">
        <f>ROUNDDOWN(LFW29*(#REF!+1),2)</f>
        <v>#REF!</v>
      </c>
      <c r="LFY29" s="170" t="e">
        <f>LFV29*LFX29</f>
        <v>#REF!</v>
      </c>
      <c r="LFZ29" s="170" t="s">
        <v>151</v>
      </c>
      <c r="LGA29" s="170" t="s">
        <v>152</v>
      </c>
      <c r="LGB29" s="170" t="s">
        <v>153</v>
      </c>
      <c r="LGC29" s="170" t="s">
        <v>150</v>
      </c>
      <c r="LGD29" s="170">
        <v>2</v>
      </c>
      <c r="LGE29" s="170">
        <v>69.72</v>
      </c>
      <c r="LGF29" s="170" t="e">
        <f>ROUNDDOWN(LGE29*(#REF!+1),2)</f>
        <v>#REF!</v>
      </c>
      <c r="LGG29" s="170" t="e">
        <f>LGD29*LGF29</f>
        <v>#REF!</v>
      </c>
      <c r="LGH29" s="170" t="s">
        <v>151</v>
      </c>
      <c r="LGI29" s="170" t="s">
        <v>152</v>
      </c>
      <c r="LGJ29" s="170" t="s">
        <v>153</v>
      </c>
      <c r="LGK29" s="170" t="s">
        <v>150</v>
      </c>
      <c r="LGL29" s="170">
        <v>2</v>
      </c>
      <c r="LGM29" s="170">
        <v>69.72</v>
      </c>
      <c r="LGN29" s="170" t="e">
        <f>ROUNDDOWN(LGM29*(#REF!+1),2)</f>
        <v>#REF!</v>
      </c>
      <c r="LGO29" s="170" t="e">
        <f>LGL29*LGN29</f>
        <v>#REF!</v>
      </c>
      <c r="LGP29" s="170" t="s">
        <v>151</v>
      </c>
      <c r="LGQ29" s="170" t="s">
        <v>152</v>
      </c>
      <c r="LGR29" s="170" t="s">
        <v>153</v>
      </c>
      <c r="LGS29" s="170" t="s">
        <v>150</v>
      </c>
      <c r="LGT29" s="170">
        <v>2</v>
      </c>
      <c r="LGU29" s="170">
        <v>69.72</v>
      </c>
      <c r="LGV29" s="170" t="e">
        <f>ROUNDDOWN(LGU29*(#REF!+1),2)</f>
        <v>#REF!</v>
      </c>
      <c r="LGW29" s="170" t="e">
        <f>LGT29*LGV29</f>
        <v>#REF!</v>
      </c>
      <c r="LGX29" s="170" t="s">
        <v>151</v>
      </c>
      <c r="LGY29" s="170" t="s">
        <v>152</v>
      </c>
      <c r="LGZ29" s="170" t="s">
        <v>153</v>
      </c>
      <c r="LHA29" s="170" t="s">
        <v>150</v>
      </c>
      <c r="LHB29" s="170">
        <v>2</v>
      </c>
      <c r="LHC29" s="170">
        <v>69.72</v>
      </c>
      <c r="LHD29" s="170" t="e">
        <f>ROUNDDOWN(LHC29*(#REF!+1),2)</f>
        <v>#REF!</v>
      </c>
      <c r="LHE29" s="170" t="e">
        <f>LHB29*LHD29</f>
        <v>#REF!</v>
      </c>
      <c r="LHF29" s="170" t="s">
        <v>151</v>
      </c>
      <c r="LHG29" s="170" t="s">
        <v>152</v>
      </c>
      <c r="LHH29" s="170" t="s">
        <v>153</v>
      </c>
      <c r="LHI29" s="170" t="s">
        <v>150</v>
      </c>
      <c r="LHJ29" s="170">
        <v>2</v>
      </c>
      <c r="LHK29" s="170">
        <v>69.72</v>
      </c>
      <c r="LHL29" s="170" t="e">
        <f>ROUNDDOWN(LHK29*(#REF!+1),2)</f>
        <v>#REF!</v>
      </c>
      <c r="LHM29" s="170" t="e">
        <f>LHJ29*LHL29</f>
        <v>#REF!</v>
      </c>
      <c r="LHN29" s="170" t="s">
        <v>151</v>
      </c>
      <c r="LHO29" s="170" t="s">
        <v>152</v>
      </c>
      <c r="LHP29" s="170" t="s">
        <v>153</v>
      </c>
      <c r="LHQ29" s="170" t="s">
        <v>150</v>
      </c>
      <c r="LHR29" s="170">
        <v>2</v>
      </c>
      <c r="LHS29" s="170">
        <v>69.72</v>
      </c>
      <c r="LHT29" s="170" t="e">
        <f>ROUNDDOWN(LHS29*(#REF!+1),2)</f>
        <v>#REF!</v>
      </c>
      <c r="LHU29" s="170" t="e">
        <f>LHR29*LHT29</f>
        <v>#REF!</v>
      </c>
      <c r="LHV29" s="170" t="s">
        <v>151</v>
      </c>
      <c r="LHW29" s="170" t="s">
        <v>152</v>
      </c>
      <c r="LHX29" s="170" t="s">
        <v>153</v>
      </c>
      <c r="LHY29" s="170" t="s">
        <v>150</v>
      </c>
      <c r="LHZ29" s="170">
        <v>2</v>
      </c>
      <c r="LIA29" s="170">
        <v>69.72</v>
      </c>
      <c r="LIB29" s="170" t="e">
        <f>ROUNDDOWN(LIA29*(#REF!+1),2)</f>
        <v>#REF!</v>
      </c>
      <c r="LIC29" s="170" t="e">
        <f>LHZ29*LIB29</f>
        <v>#REF!</v>
      </c>
      <c r="LID29" s="170" t="s">
        <v>151</v>
      </c>
      <c r="LIE29" s="170" t="s">
        <v>152</v>
      </c>
      <c r="LIF29" s="170" t="s">
        <v>153</v>
      </c>
      <c r="LIG29" s="170" t="s">
        <v>150</v>
      </c>
      <c r="LIH29" s="170">
        <v>2</v>
      </c>
      <c r="LII29" s="170">
        <v>69.72</v>
      </c>
      <c r="LIJ29" s="170" t="e">
        <f>ROUNDDOWN(LII29*(#REF!+1),2)</f>
        <v>#REF!</v>
      </c>
      <c r="LIK29" s="170" t="e">
        <f>LIH29*LIJ29</f>
        <v>#REF!</v>
      </c>
      <c r="LIL29" s="170" t="s">
        <v>151</v>
      </c>
      <c r="LIM29" s="170" t="s">
        <v>152</v>
      </c>
      <c r="LIN29" s="170" t="s">
        <v>153</v>
      </c>
      <c r="LIO29" s="170" t="s">
        <v>150</v>
      </c>
      <c r="LIP29" s="170">
        <v>2</v>
      </c>
      <c r="LIQ29" s="170">
        <v>69.72</v>
      </c>
      <c r="LIR29" s="170" t="e">
        <f>ROUNDDOWN(LIQ29*(#REF!+1),2)</f>
        <v>#REF!</v>
      </c>
      <c r="LIS29" s="170" t="e">
        <f>LIP29*LIR29</f>
        <v>#REF!</v>
      </c>
      <c r="LIT29" s="170" t="s">
        <v>151</v>
      </c>
      <c r="LIU29" s="170" t="s">
        <v>152</v>
      </c>
      <c r="LIV29" s="170" t="s">
        <v>153</v>
      </c>
      <c r="LIW29" s="170" t="s">
        <v>150</v>
      </c>
      <c r="LIX29" s="170">
        <v>2</v>
      </c>
      <c r="LIY29" s="170">
        <v>69.72</v>
      </c>
      <c r="LIZ29" s="170" t="e">
        <f>ROUNDDOWN(LIY29*(#REF!+1),2)</f>
        <v>#REF!</v>
      </c>
      <c r="LJA29" s="170" t="e">
        <f>LIX29*LIZ29</f>
        <v>#REF!</v>
      </c>
      <c r="LJB29" s="170" t="s">
        <v>151</v>
      </c>
      <c r="LJC29" s="170" t="s">
        <v>152</v>
      </c>
      <c r="LJD29" s="170" t="s">
        <v>153</v>
      </c>
      <c r="LJE29" s="170" t="s">
        <v>150</v>
      </c>
      <c r="LJF29" s="170">
        <v>2</v>
      </c>
      <c r="LJG29" s="170">
        <v>69.72</v>
      </c>
      <c r="LJH29" s="170" t="e">
        <f>ROUNDDOWN(LJG29*(#REF!+1),2)</f>
        <v>#REF!</v>
      </c>
      <c r="LJI29" s="170" t="e">
        <f>LJF29*LJH29</f>
        <v>#REF!</v>
      </c>
      <c r="LJJ29" s="170" t="s">
        <v>151</v>
      </c>
      <c r="LJK29" s="170" t="s">
        <v>152</v>
      </c>
      <c r="LJL29" s="170" t="s">
        <v>153</v>
      </c>
      <c r="LJM29" s="170" t="s">
        <v>150</v>
      </c>
      <c r="LJN29" s="170">
        <v>2</v>
      </c>
      <c r="LJO29" s="170">
        <v>69.72</v>
      </c>
      <c r="LJP29" s="170" t="e">
        <f>ROUNDDOWN(LJO29*(#REF!+1),2)</f>
        <v>#REF!</v>
      </c>
      <c r="LJQ29" s="170" t="e">
        <f>LJN29*LJP29</f>
        <v>#REF!</v>
      </c>
      <c r="LJR29" s="170" t="s">
        <v>151</v>
      </c>
      <c r="LJS29" s="170" t="s">
        <v>152</v>
      </c>
      <c r="LJT29" s="170" t="s">
        <v>153</v>
      </c>
      <c r="LJU29" s="170" t="s">
        <v>150</v>
      </c>
      <c r="LJV29" s="170">
        <v>2</v>
      </c>
      <c r="LJW29" s="170">
        <v>69.72</v>
      </c>
      <c r="LJX29" s="170" t="e">
        <f>ROUNDDOWN(LJW29*(#REF!+1),2)</f>
        <v>#REF!</v>
      </c>
      <c r="LJY29" s="170" t="e">
        <f>LJV29*LJX29</f>
        <v>#REF!</v>
      </c>
      <c r="LJZ29" s="170" t="s">
        <v>151</v>
      </c>
      <c r="LKA29" s="170" t="s">
        <v>152</v>
      </c>
      <c r="LKB29" s="170" t="s">
        <v>153</v>
      </c>
      <c r="LKC29" s="170" t="s">
        <v>150</v>
      </c>
      <c r="LKD29" s="170">
        <v>2</v>
      </c>
      <c r="LKE29" s="170">
        <v>69.72</v>
      </c>
      <c r="LKF29" s="170" t="e">
        <f>ROUNDDOWN(LKE29*(#REF!+1),2)</f>
        <v>#REF!</v>
      </c>
      <c r="LKG29" s="170" t="e">
        <f>LKD29*LKF29</f>
        <v>#REF!</v>
      </c>
      <c r="LKH29" s="170" t="s">
        <v>151</v>
      </c>
      <c r="LKI29" s="170" t="s">
        <v>152</v>
      </c>
      <c r="LKJ29" s="170" t="s">
        <v>153</v>
      </c>
      <c r="LKK29" s="170" t="s">
        <v>150</v>
      </c>
      <c r="LKL29" s="170">
        <v>2</v>
      </c>
      <c r="LKM29" s="170">
        <v>69.72</v>
      </c>
      <c r="LKN29" s="170" t="e">
        <f>ROUNDDOWN(LKM29*(#REF!+1),2)</f>
        <v>#REF!</v>
      </c>
      <c r="LKO29" s="170" t="e">
        <f>LKL29*LKN29</f>
        <v>#REF!</v>
      </c>
      <c r="LKP29" s="170" t="s">
        <v>151</v>
      </c>
      <c r="LKQ29" s="170" t="s">
        <v>152</v>
      </c>
      <c r="LKR29" s="170" t="s">
        <v>153</v>
      </c>
      <c r="LKS29" s="170" t="s">
        <v>150</v>
      </c>
      <c r="LKT29" s="170">
        <v>2</v>
      </c>
      <c r="LKU29" s="170">
        <v>69.72</v>
      </c>
      <c r="LKV29" s="170" t="e">
        <f>ROUNDDOWN(LKU29*(#REF!+1),2)</f>
        <v>#REF!</v>
      </c>
      <c r="LKW29" s="170" t="e">
        <f>LKT29*LKV29</f>
        <v>#REF!</v>
      </c>
      <c r="LKX29" s="170" t="s">
        <v>151</v>
      </c>
      <c r="LKY29" s="170" t="s">
        <v>152</v>
      </c>
      <c r="LKZ29" s="170" t="s">
        <v>153</v>
      </c>
      <c r="LLA29" s="170" t="s">
        <v>150</v>
      </c>
      <c r="LLB29" s="170">
        <v>2</v>
      </c>
      <c r="LLC29" s="170">
        <v>69.72</v>
      </c>
      <c r="LLD29" s="170" t="e">
        <f>ROUNDDOWN(LLC29*(#REF!+1),2)</f>
        <v>#REF!</v>
      </c>
      <c r="LLE29" s="170" t="e">
        <f>LLB29*LLD29</f>
        <v>#REF!</v>
      </c>
      <c r="LLF29" s="170" t="s">
        <v>151</v>
      </c>
      <c r="LLG29" s="170" t="s">
        <v>152</v>
      </c>
      <c r="LLH29" s="170" t="s">
        <v>153</v>
      </c>
      <c r="LLI29" s="170" t="s">
        <v>150</v>
      </c>
      <c r="LLJ29" s="170">
        <v>2</v>
      </c>
      <c r="LLK29" s="170">
        <v>69.72</v>
      </c>
      <c r="LLL29" s="170" t="e">
        <f>ROUNDDOWN(LLK29*(#REF!+1),2)</f>
        <v>#REF!</v>
      </c>
      <c r="LLM29" s="170" t="e">
        <f>LLJ29*LLL29</f>
        <v>#REF!</v>
      </c>
      <c r="LLN29" s="170" t="s">
        <v>151</v>
      </c>
      <c r="LLO29" s="170" t="s">
        <v>152</v>
      </c>
      <c r="LLP29" s="170" t="s">
        <v>153</v>
      </c>
      <c r="LLQ29" s="170" t="s">
        <v>150</v>
      </c>
      <c r="LLR29" s="170">
        <v>2</v>
      </c>
      <c r="LLS29" s="170">
        <v>69.72</v>
      </c>
      <c r="LLT29" s="170" t="e">
        <f>ROUNDDOWN(LLS29*(#REF!+1),2)</f>
        <v>#REF!</v>
      </c>
      <c r="LLU29" s="170" t="e">
        <f>LLR29*LLT29</f>
        <v>#REF!</v>
      </c>
      <c r="LLV29" s="170" t="s">
        <v>151</v>
      </c>
      <c r="LLW29" s="170" t="s">
        <v>152</v>
      </c>
      <c r="LLX29" s="170" t="s">
        <v>153</v>
      </c>
      <c r="LLY29" s="170" t="s">
        <v>150</v>
      </c>
      <c r="LLZ29" s="170">
        <v>2</v>
      </c>
      <c r="LMA29" s="170">
        <v>69.72</v>
      </c>
      <c r="LMB29" s="170" t="e">
        <f>ROUNDDOWN(LMA29*(#REF!+1),2)</f>
        <v>#REF!</v>
      </c>
      <c r="LMC29" s="170" t="e">
        <f>LLZ29*LMB29</f>
        <v>#REF!</v>
      </c>
      <c r="LMD29" s="170" t="s">
        <v>151</v>
      </c>
      <c r="LME29" s="170" t="s">
        <v>152</v>
      </c>
      <c r="LMF29" s="170" t="s">
        <v>153</v>
      </c>
      <c r="LMG29" s="170" t="s">
        <v>150</v>
      </c>
      <c r="LMH29" s="170">
        <v>2</v>
      </c>
      <c r="LMI29" s="170">
        <v>69.72</v>
      </c>
      <c r="LMJ29" s="170" t="e">
        <f>ROUNDDOWN(LMI29*(#REF!+1),2)</f>
        <v>#REF!</v>
      </c>
      <c r="LMK29" s="170" t="e">
        <f>LMH29*LMJ29</f>
        <v>#REF!</v>
      </c>
      <c r="LML29" s="170" t="s">
        <v>151</v>
      </c>
      <c r="LMM29" s="170" t="s">
        <v>152</v>
      </c>
      <c r="LMN29" s="170" t="s">
        <v>153</v>
      </c>
      <c r="LMO29" s="170" t="s">
        <v>150</v>
      </c>
      <c r="LMP29" s="170">
        <v>2</v>
      </c>
      <c r="LMQ29" s="170">
        <v>69.72</v>
      </c>
      <c r="LMR29" s="170" t="e">
        <f>ROUNDDOWN(LMQ29*(#REF!+1),2)</f>
        <v>#REF!</v>
      </c>
      <c r="LMS29" s="170" t="e">
        <f>LMP29*LMR29</f>
        <v>#REF!</v>
      </c>
      <c r="LMT29" s="170" t="s">
        <v>151</v>
      </c>
      <c r="LMU29" s="170" t="s">
        <v>152</v>
      </c>
      <c r="LMV29" s="170" t="s">
        <v>153</v>
      </c>
      <c r="LMW29" s="170" t="s">
        <v>150</v>
      </c>
      <c r="LMX29" s="170">
        <v>2</v>
      </c>
      <c r="LMY29" s="170">
        <v>69.72</v>
      </c>
      <c r="LMZ29" s="170" t="e">
        <f>ROUNDDOWN(LMY29*(#REF!+1),2)</f>
        <v>#REF!</v>
      </c>
      <c r="LNA29" s="170" t="e">
        <f>LMX29*LMZ29</f>
        <v>#REF!</v>
      </c>
      <c r="LNB29" s="170" t="s">
        <v>151</v>
      </c>
      <c r="LNC29" s="170" t="s">
        <v>152</v>
      </c>
      <c r="LND29" s="170" t="s">
        <v>153</v>
      </c>
      <c r="LNE29" s="170" t="s">
        <v>150</v>
      </c>
      <c r="LNF29" s="170">
        <v>2</v>
      </c>
      <c r="LNG29" s="170">
        <v>69.72</v>
      </c>
      <c r="LNH29" s="170" t="e">
        <f>ROUNDDOWN(LNG29*(#REF!+1),2)</f>
        <v>#REF!</v>
      </c>
      <c r="LNI29" s="170" t="e">
        <f>LNF29*LNH29</f>
        <v>#REF!</v>
      </c>
      <c r="LNJ29" s="170" t="s">
        <v>151</v>
      </c>
      <c r="LNK29" s="170" t="s">
        <v>152</v>
      </c>
      <c r="LNL29" s="170" t="s">
        <v>153</v>
      </c>
      <c r="LNM29" s="170" t="s">
        <v>150</v>
      </c>
      <c r="LNN29" s="170">
        <v>2</v>
      </c>
      <c r="LNO29" s="170">
        <v>69.72</v>
      </c>
      <c r="LNP29" s="170" t="e">
        <f>ROUNDDOWN(LNO29*(#REF!+1),2)</f>
        <v>#REF!</v>
      </c>
      <c r="LNQ29" s="170" t="e">
        <f>LNN29*LNP29</f>
        <v>#REF!</v>
      </c>
      <c r="LNR29" s="170" t="s">
        <v>151</v>
      </c>
      <c r="LNS29" s="170" t="s">
        <v>152</v>
      </c>
      <c r="LNT29" s="170" t="s">
        <v>153</v>
      </c>
      <c r="LNU29" s="170" t="s">
        <v>150</v>
      </c>
      <c r="LNV29" s="170">
        <v>2</v>
      </c>
      <c r="LNW29" s="170">
        <v>69.72</v>
      </c>
      <c r="LNX29" s="170" t="e">
        <f>ROUNDDOWN(LNW29*(#REF!+1),2)</f>
        <v>#REF!</v>
      </c>
      <c r="LNY29" s="170" t="e">
        <f>LNV29*LNX29</f>
        <v>#REF!</v>
      </c>
      <c r="LNZ29" s="170" t="s">
        <v>151</v>
      </c>
      <c r="LOA29" s="170" t="s">
        <v>152</v>
      </c>
      <c r="LOB29" s="170" t="s">
        <v>153</v>
      </c>
      <c r="LOC29" s="170" t="s">
        <v>150</v>
      </c>
      <c r="LOD29" s="170">
        <v>2</v>
      </c>
      <c r="LOE29" s="170">
        <v>69.72</v>
      </c>
      <c r="LOF29" s="170" t="e">
        <f>ROUNDDOWN(LOE29*(#REF!+1),2)</f>
        <v>#REF!</v>
      </c>
      <c r="LOG29" s="170" t="e">
        <f>LOD29*LOF29</f>
        <v>#REF!</v>
      </c>
      <c r="LOH29" s="170" t="s">
        <v>151</v>
      </c>
      <c r="LOI29" s="170" t="s">
        <v>152</v>
      </c>
      <c r="LOJ29" s="170" t="s">
        <v>153</v>
      </c>
      <c r="LOK29" s="170" t="s">
        <v>150</v>
      </c>
      <c r="LOL29" s="170">
        <v>2</v>
      </c>
      <c r="LOM29" s="170">
        <v>69.72</v>
      </c>
      <c r="LON29" s="170" t="e">
        <f>ROUNDDOWN(LOM29*(#REF!+1),2)</f>
        <v>#REF!</v>
      </c>
      <c r="LOO29" s="170" t="e">
        <f>LOL29*LON29</f>
        <v>#REF!</v>
      </c>
      <c r="LOP29" s="170" t="s">
        <v>151</v>
      </c>
      <c r="LOQ29" s="170" t="s">
        <v>152</v>
      </c>
      <c r="LOR29" s="170" t="s">
        <v>153</v>
      </c>
      <c r="LOS29" s="170" t="s">
        <v>150</v>
      </c>
      <c r="LOT29" s="170">
        <v>2</v>
      </c>
      <c r="LOU29" s="170">
        <v>69.72</v>
      </c>
      <c r="LOV29" s="170" t="e">
        <f>ROUNDDOWN(LOU29*(#REF!+1),2)</f>
        <v>#REF!</v>
      </c>
      <c r="LOW29" s="170" t="e">
        <f>LOT29*LOV29</f>
        <v>#REF!</v>
      </c>
      <c r="LOX29" s="170" t="s">
        <v>151</v>
      </c>
      <c r="LOY29" s="170" t="s">
        <v>152</v>
      </c>
      <c r="LOZ29" s="170" t="s">
        <v>153</v>
      </c>
      <c r="LPA29" s="170" t="s">
        <v>150</v>
      </c>
      <c r="LPB29" s="170">
        <v>2</v>
      </c>
      <c r="LPC29" s="170">
        <v>69.72</v>
      </c>
      <c r="LPD29" s="170" t="e">
        <f>ROUNDDOWN(LPC29*(#REF!+1),2)</f>
        <v>#REF!</v>
      </c>
      <c r="LPE29" s="170" t="e">
        <f>LPB29*LPD29</f>
        <v>#REF!</v>
      </c>
      <c r="LPF29" s="170" t="s">
        <v>151</v>
      </c>
      <c r="LPG29" s="170" t="s">
        <v>152</v>
      </c>
      <c r="LPH29" s="170" t="s">
        <v>153</v>
      </c>
      <c r="LPI29" s="170" t="s">
        <v>150</v>
      </c>
      <c r="LPJ29" s="170">
        <v>2</v>
      </c>
      <c r="LPK29" s="170">
        <v>69.72</v>
      </c>
      <c r="LPL29" s="170" t="e">
        <f>ROUNDDOWN(LPK29*(#REF!+1),2)</f>
        <v>#REF!</v>
      </c>
      <c r="LPM29" s="170" t="e">
        <f>LPJ29*LPL29</f>
        <v>#REF!</v>
      </c>
      <c r="LPN29" s="170" t="s">
        <v>151</v>
      </c>
      <c r="LPO29" s="170" t="s">
        <v>152</v>
      </c>
      <c r="LPP29" s="170" t="s">
        <v>153</v>
      </c>
      <c r="LPQ29" s="170" t="s">
        <v>150</v>
      </c>
      <c r="LPR29" s="170">
        <v>2</v>
      </c>
      <c r="LPS29" s="170">
        <v>69.72</v>
      </c>
      <c r="LPT29" s="170" t="e">
        <f>ROUNDDOWN(LPS29*(#REF!+1),2)</f>
        <v>#REF!</v>
      </c>
      <c r="LPU29" s="170" t="e">
        <f>LPR29*LPT29</f>
        <v>#REF!</v>
      </c>
      <c r="LPV29" s="170" t="s">
        <v>151</v>
      </c>
      <c r="LPW29" s="170" t="s">
        <v>152</v>
      </c>
      <c r="LPX29" s="170" t="s">
        <v>153</v>
      </c>
      <c r="LPY29" s="170" t="s">
        <v>150</v>
      </c>
      <c r="LPZ29" s="170">
        <v>2</v>
      </c>
      <c r="LQA29" s="170">
        <v>69.72</v>
      </c>
      <c r="LQB29" s="170" t="e">
        <f>ROUNDDOWN(LQA29*(#REF!+1),2)</f>
        <v>#REF!</v>
      </c>
      <c r="LQC29" s="170" t="e">
        <f>LPZ29*LQB29</f>
        <v>#REF!</v>
      </c>
      <c r="LQD29" s="170" t="s">
        <v>151</v>
      </c>
      <c r="LQE29" s="170" t="s">
        <v>152</v>
      </c>
      <c r="LQF29" s="170" t="s">
        <v>153</v>
      </c>
      <c r="LQG29" s="170" t="s">
        <v>150</v>
      </c>
      <c r="LQH29" s="170">
        <v>2</v>
      </c>
      <c r="LQI29" s="170">
        <v>69.72</v>
      </c>
      <c r="LQJ29" s="170" t="e">
        <f>ROUNDDOWN(LQI29*(#REF!+1),2)</f>
        <v>#REF!</v>
      </c>
      <c r="LQK29" s="170" t="e">
        <f>LQH29*LQJ29</f>
        <v>#REF!</v>
      </c>
      <c r="LQL29" s="170" t="s">
        <v>151</v>
      </c>
      <c r="LQM29" s="170" t="s">
        <v>152</v>
      </c>
      <c r="LQN29" s="170" t="s">
        <v>153</v>
      </c>
      <c r="LQO29" s="170" t="s">
        <v>150</v>
      </c>
      <c r="LQP29" s="170">
        <v>2</v>
      </c>
      <c r="LQQ29" s="170">
        <v>69.72</v>
      </c>
      <c r="LQR29" s="170" t="e">
        <f>ROUNDDOWN(LQQ29*(#REF!+1),2)</f>
        <v>#REF!</v>
      </c>
      <c r="LQS29" s="170" t="e">
        <f>LQP29*LQR29</f>
        <v>#REF!</v>
      </c>
      <c r="LQT29" s="170" t="s">
        <v>151</v>
      </c>
      <c r="LQU29" s="170" t="s">
        <v>152</v>
      </c>
      <c r="LQV29" s="170" t="s">
        <v>153</v>
      </c>
      <c r="LQW29" s="170" t="s">
        <v>150</v>
      </c>
      <c r="LQX29" s="170">
        <v>2</v>
      </c>
      <c r="LQY29" s="170">
        <v>69.72</v>
      </c>
      <c r="LQZ29" s="170" t="e">
        <f>ROUNDDOWN(LQY29*(#REF!+1),2)</f>
        <v>#REF!</v>
      </c>
      <c r="LRA29" s="170" t="e">
        <f>LQX29*LQZ29</f>
        <v>#REF!</v>
      </c>
      <c r="LRB29" s="170" t="s">
        <v>151</v>
      </c>
      <c r="LRC29" s="170" t="s">
        <v>152</v>
      </c>
      <c r="LRD29" s="170" t="s">
        <v>153</v>
      </c>
      <c r="LRE29" s="170" t="s">
        <v>150</v>
      </c>
      <c r="LRF29" s="170">
        <v>2</v>
      </c>
      <c r="LRG29" s="170">
        <v>69.72</v>
      </c>
      <c r="LRH29" s="170" t="e">
        <f>ROUNDDOWN(LRG29*(#REF!+1),2)</f>
        <v>#REF!</v>
      </c>
      <c r="LRI29" s="170" t="e">
        <f>LRF29*LRH29</f>
        <v>#REF!</v>
      </c>
      <c r="LRJ29" s="170" t="s">
        <v>151</v>
      </c>
      <c r="LRK29" s="170" t="s">
        <v>152</v>
      </c>
      <c r="LRL29" s="170" t="s">
        <v>153</v>
      </c>
      <c r="LRM29" s="170" t="s">
        <v>150</v>
      </c>
      <c r="LRN29" s="170">
        <v>2</v>
      </c>
      <c r="LRO29" s="170">
        <v>69.72</v>
      </c>
      <c r="LRP29" s="170" t="e">
        <f>ROUNDDOWN(LRO29*(#REF!+1),2)</f>
        <v>#REF!</v>
      </c>
      <c r="LRQ29" s="170" t="e">
        <f>LRN29*LRP29</f>
        <v>#REF!</v>
      </c>
      <c r="LRR29" s="170" t="s">
        <v>151</v>
      </c>
      <c r="LRS29" s="170" t="s">
        <v>152</v>
      </c>
      <c r="LRT29" s="170" t="s">
        <v>153</v>
      </c>
      <c r="LRU29" s="170" t="s">
        <v>150</v>
      </c>
      <c r="LRV29" s="170">
        <v>2</v>
      </c>
      <c r="LRW29" s="170">
        <v>69.72</v>
      </c>
      <c r="LRX29" s="170" t="e">
        <f>ROUNDDOWN(LRW29*(#REF!+1),2)</f>
        <v>#REF!</v>
      </c>
      <c r="LRY29" s="170" t="e">
        <f>LRV29*LRX29</f>
        <v>#REF!</v>
      </c>
      <c r="LRZ29" s="170" t="s">
        <v>151</v>
      </c>
      <c r="LSA29" s="170" t="s">
        <v>152</v>
      </c>
      <c r="LSB29" s="170" t="s">
        <v>153</v>
      </c>
      <c r="LSC29" s="170" t="s">
        <v>150</v>
      </c>
      <c r="LSD29" s="170">
        <v>2</v>
      </c>
      <c r="LSE29" s="170">
        <v>69.72</v>
      </c>
      <c r="LSF29" s="170" t="e">
        <f>ROUNDDOWN(LSE29*(#REF!+1),2)</f>
        <v>#REF!</v>
      </c>
      <c r="LSG29" s="170" t="e">
        <f>LSD29*LSF29</f>
        <v>#REF!</v>
      </c>
      <c r="LSH29" s="170" t="s">
        <v>151</v>
      </c>
      <c r="LSI29" s="170" t="s">
        <v>152</v>
      </c>
      <c r="LSJ29" s="170" t="s">
        <v>153</v>
      </c>
      <c r="LSK29" s="170" t="s">
        <v>150</v>
      </c>
      <c r="LSL29" s="170">
        <v>2</v>
      </c>
      <c r="LSM29" s="170">
        <v>69.72</v>
      </c>
      <c r="LSN29" s="170" t="e">
        <f>ROUNDDOWN(LSM29*(#REF!+1),2)</f>
        <v>#REF!</v>
      </c>
      <c r="LSO29" s="170" t="e">
        <f>LSL29*LSN29</f>
        <v>#REF!</v>
      </c>
      <c r="LSP29" s="170" t="s">
        <v>151</v>
      </c>
      <c r="LSQ29" s="170" t="s">
        <v>152</v>
      </c>
      <c r="LSR29" s="170" t="s">
        <v>153</v>
      </c>
      <c r="LSS29" s="170" t="s">
        <v>150</v>
      </c>
      <c r="LST29" s="170">
        <v>2</v>
      </c>
      <c r="LSU29" s="170">
        <v>69.72</v>
      </c>
      <c r="LSV29" s="170" t="e">
        <f>ROUNDDOWN(LSU29*(#REF!+1),2)</f>
        <v>#REF!</v>
      </c>
      <c r="LSW29" s="170" t="e">
        <f>LST29*LSV29</f>
        <v>#REF!</v>
      </c>
      <c r="LSX29" s="170" t="s">
        <v>151</v>
      </c>
      <c r="LSY29" s="170" t="s">
        <v>152</v>
      </c>
      <c r="LSZ29" s="170" t="s">
        <v>153</v>
      </c>
      <c r="LTA29" s="170" t="s">
        <v>150</v>
      </c>
      <c r="LTB29" s="170">
        <v>2</v>
      </c>
      <c r="LTC29" s="170">
        <v>69.72</v>
      </c>
      <c r="LTD29" s="170" t="e">
        <f>ROUNDDOWN(LTC29*(#REF!+1),2)</f>
        <v>#REF!</v>
      </c>
      <c r="LTE29" s="170" t="e">
        <f>LTB29*LTD29</f>
        <v>#REF!</v>
      </c>
      <c r="LTF29" s="170" t="s">
        <v>151</v>
      </c>
      <c r="LTG29" s="170" t="s">
        <v>152</v>
      </c>
      <c r="LTH29" s="170" t="s">
        <v>153</v>
      </c>
      <c r="LTI29" s="170" t="s">
        <v>150</v>
      </c>
      <c r="LTJ29" s="170">
        <v>2</v>
      </c>
      <c r="LTK29" s="170">
        <v>69.72</v>
      </c>
      <c r="LTL29" s="170" t="e">
        <f>ROUNDDOWN(LTK29*(#REF!+1),2)</f>
        <v>#REF!</v>
      </c>
      <c r="LTM29" s="170" t="e">
        <f>LTJ29*LTL29</f>
        <v>#REF!</v>
      </c>
      <c r="LTN29" s="170" t="s">
        <v>151</v>
      </c>
      <c r="LTO29" s="170" t="s">
        <v>152</v>
      </c>
      <c r="LTP29" s="170" t="s">
        <v>153</v>
      </c>
      <c r="LTQ29" s="170" t="s">
        <v>150</v>
      </c>
      <c r="LTR29" s="170">
        <v>2</v>
      </c>
      <c r="LTS29" s="170">
        <v>69.72</v>
      </c>
      <c r="LTT29" s="170" t="e">
        <f>ROUNDDOWN(LTS29*(#REF!+1),2)</f>
        <v>#REF!</v>
      </c>
      <c r="LTU29" s="170" t="e">
        <f>LTR29*LTT29</f>
        <v>#REF!</v>
      </c>
      <c r="LTV29" s="170" t="s">
        <v>151</v>
      </c>
      <c r="LTW29" s="170" t="s">
        <v>152</v>
      </c>
      <c r="LTX29" s="170" t="s">
        <v>153</v>
      </c>
      <c r="LTY29" s="170" t="s">
        <v>150</v>
      </c>
      <c r="LTZ29" s="170">
        <v>2</v>
      </c>
      <c r="LUA29" s="170">
        <v>69.72</v>
      </c>
      <c r="LUB29" s="170" t="e">
        <f>ROUNDDOWN(LUA29*(#REF!+1),2)</f>
        <v>#REF!</v>
      </c>
      <c r="LUC29" s="170" t="e">
        <f>LTZ29*LUB29</f>
        <v>#REF!</v>
      </c>
      <c r="LUD29" s="170" t="s">
        <v>151</v>
      </c>
      <c r="LUE29" s="170" t="s">
        <v>152</v>
      </c>
      <c r="LUF29" s="170" t="s">
        <v>153</v>
      </c>
      <c r="LUG29" s="170" t="s">
        <v>150</v>
      </c>
      <c r="LUH29" s="170">
        <v>2</v>
      </c>
      <c r="LUI29" s="170">
        <v>69.72</v>
      </c>
      <c r="LUJ29" s="170" t="e">
        <f>ROUNDDOWN(LUI29*(#REF!+1),2)</f>
        <v>#REF!</v>
      </c>
      <c r="LUK29" s="170" t="e">
        <f>LUH29*LUJ29</f>
        <v>#REF!</v>
      </c>
      <c r="LUL29" s="170" t="s">
        <v>151</v>
      </c>
      <c r="LUM29" s="170" t="s">
        <v>152</v>
      </c>
      <c r="LUN29" s="170" t="s">
        <v>153</v>
      </c>
      <c r="LUO29" s="170" t="s">
        <v>150</v>
      </c>
      <c r="LUP29" s="170">
        <v>2</v>
      </c>
      <c r="LUQ29" s="170">
        <v>69.72</v>
      </c>
      <c r="LUR29" s="170" t="e">
        <f>ROUNDDOWN(LUQ29*(#REF!+1),2)</f>
        <v>#REF!</v>
      </c>
      <c r="LUS29" s="170" t="e">
        <f>LUP29*LUR29</f>
        <v>#REF!</v>
      </c>
      <c r="LUT29" s="170" t="s">
        <v>151</v>
      </c>
      <c r="LUU29" s="170" t="s">
        <v>152</v>
      </c>
      <c r="LUV29" s="170" t="s">
        <v>153</v>
      </c>
      <c r="LUW29" s="170" t="s">
        <v>150</v>
      </c>
      <c r="LUX29" s="170">
        <v>2</v>
      </c>
      <c r="LUY29" s="170">
        <v>69.72</v>
      </c>
      <c r="LUZ29" s="170" t="e">
        <f>ROUNDDOWN(LUY29*(#REF!+1),2)</f>
        <v>#REF!</v>
      </c>
      <c r="LVA29" s="170" t="e">
        <f>LUX29*LUZ29</f>
        <v>#REF!</v>
      </c>
      <c r="LVB29" s="170" t="s">
        <v>151</v>
      </c>
      <c r="LVC29" s="170" t="s">
        <v>152</v>
      </c>
      <c r="LVD29" s="170" t="s">
        <v>153</v>
      </c>
      <c r="LVE29" s="170" t="s">
        <v>150</v>
      </c>
      <c r="LVF29" s="170">
        <v>2</v>
      </c>
      <c r="LVG29" s="170">
        <v>69.72</v>
      </c>
      <c r="LVH29" s="170" t="e">
        <f>ROUNDDOWN(LVG29*(#REF!+1),2)</f>
        <v>#REF!</v>
      </c>
      <c r="LVI29" s="170" t="e">
        <f>LVF29*LVH29</f>
        <v>#REF!</v>
      </c>
      <c r="LVJ29" s="170" t="s">
        <v>151</v>
      </c>
      <c r="LVK29" s="170" t="s">
        <v>152</v>
      </c>
      <c r="LVL29" s="170" t="s">
        <v>153</v>
      </c>
      <c r="LVM29" s="170" t="s">
        <v>150</v>
      </c>
      <c r="LVN29" s="170">
        <v>2</v>
      </c>
      <c r="LVO29" s="170">
        <v>69.72</v>
      </c>
      <c r="LVP29" s="170" t="e">
        <f>ROUNDDOWN(LVO29*(#REF!+1),2)</f>
        <v>#REF!</v>
      </c>
      <c r="LVQ29" s="170" t="e">
        <f>LVN29*LVP29</f>
        <v>#REF!</v>
      </c>
      <c r="LVR29" s="170" t="s">
        <v>151</v>
      </c>
      <c r="LVS29" s="170" t="s">
        <v>152</v>
      </c>
      <c r="LVT29" s="170" t="s">
        <v>153</v>
      </c>
      <c r="LVU29" s="170" t="s">
        <v>150</v>
      </c>
      <c r="LVV29" s="170">
        <v>2</v>
      </c>
      <c r="LVW29" s="170">
        <v>69.72</v>
      </c>
      <c r="LVX29" s="170" t="e">
        <f>ROUNDDOWN(LVW29*(#REF!+1),2)</f>
        <v>#REF!</v>
      </c>
      <c r="LVY29" s="170" t="e">
        <f>LVV29*LVX29</f>
        <v>#REF!</v>
      </c>
      <c r="LVZ29" s="170" t="s">
        <v>151</v>
      </c>
      <c r="LWA29" s="170" t="s">
        <v>152</v>
      </c>
      <c r="LWB29" s="170" t="s">
        <v>153</v>
      </c>
      <c r="LWC29" s="170" t="s">
        <v>150</v>
      </c>
      <c r="LWD29" s="170">
        <v>2</v>
      </c>
      <c r="LWE29" s="170">
        <v>69.72</v>
      </c>
      <c r="LWF29" s="170" t="e">
        <f>ROUNDDOWN(LWE29*(#REF!+1),2)</f>
        <v>#REF!</v>
      </c>
      <c r="LWG29" s="170" t="e">
        <f>LWD29*LWF29</f>
        <v>#REF!</v>
      </c>
      <c r="LWH29" s="170" t="s">
        <v>151</v>
      </c>
      <c r="LWI29" s="170" t="s">
        <v>152</v>
      </c>
      <c r="LWJ29" s="170" t="s">
        <v>153</v>
      </c>
      <c r="LWK29" s="170" t="s">
        <v>150</v>
      </c>
      <c r="LWL29" s="170">
        <v>2</v>
      </c>
      <c r="LWM29" s="170">
        <v>69.72</v>
      </c>
      <c r="LWN29" s="170" t="e">
        <f>ROUNDDOWN(LWM29*(#REF!+1),2)</f>
        <v>#REF!</v>
      </c>
      <c r="LWO29" s="170" t="e">
        <f>LWL29*LWN29</f>
        <v>#REF!</v>
      </c>
      <c r="LWP29" s="170" t="s">
        <v>151</v>
      </c>
      <c r="LWQ29" s="170" t="s">
        <v>152</v>
      </c>
      <c r="LWR29" s="170" t="s">
        <v>153</v>
      </c>
      <c r="LWS29" s="170" t="s">
        <v>150</v>
      </c>
      <c r="LWT29" s="170">
        <v>2</v>
      </c>
      <c r="LWU29" s="170">
        <v>69.72</v>
      </c>
      <c r="LWV29" s="170" t="e">
        <f>ROUNDDOWN(LWU29*(#REF!+1),2)</f>
        <v>#REF!</v>
      </c>
      <c r="LWW29" s="170" t="e">
        <f>LWT29*LWV29</f>
        <v>#REF!</v>
      </c>
      <c r="LWX29" s="170" t="s">
        <v>151</v>
      </c>
      <c r="LWY29" s="170" t="s">
        <v>152</v>
      </c>
      <c r="LWZ29" s="170" t="s">
        <v>153</v>
      </c>
      <c r="LXA29" s="170" t="s">
        <v>150</v>
      </c>
      <c r="LXB29" s="170">
        <v>2</v>
      </c>
      <c r="LXC29" s="170">
        <v>69.72</v>
      </c>
      <c r="LXD29" s="170" t="e">
        <f>ROUNDDOWN(LXC29*(#REF!+1),2)</f>
        <v>#REF!</v>
      </c>
      <c r="LXE29" s="170" t="e">
        <f>LXB29*LXD29</f>
        <v>#REF!</v>
      </c>
      <c r="LXF29" s="170" t="s">
        <v>151</v>
      </c>
      <c r="LXG29" s="170" t="s">
        <v>152</v>
      </c>
      <c r="LXH29" s="170" t="s">
        <v>153</v>
      </c>
      <c r="LXI29" s="170" t="s">
        <v>150</v>
      </c>
      <c r="LXJ29" s="170">
        <v>2</v>
      </c>
      <c r="LXK29" s="170">
        <v>69.72</v>
      </c>
      <c r="LXL29" s="170" t="e">
        <f>ROUNDDOWN(LXK29*(#REF!+1),2)</f>
        <v>#REF!</v>
      </c>
      <c r="LXM29" s="170" t="e">
        <f>LXJ29*LXL29</f>
        <v>#REF!</v>
      </c>
      <c r="LXN29" s="170" t="s">
        <v>151</v>
      </c>
      <c r="LXO29" s="170" t="s">
        <v>152</v>
      </c>
      <c r="LXP29" s="170" t="s">
        <v>153</v>
      </c>
      <c r="LXQ29" s="170" t="s">
        <v>150</v>
      </c>
      <c r="LXR29" s="170">
        <v>2</v>
      </c>
      <c r="LXS29" s="170">
        <v>69.72</v>
      </c>
      <c r="LXT29" s="170" t="e">
        <f>ROUNDDOWN(LXS29*(#REF!+1),2)</f>
        <v>#REF!</v>
      </c>
      <c r="LXU29" s="170" t="e">
        <f>LXR29*LXT29</f>
        <v>#REF!</v>
      </c>
      <c r="LXV29" s="170" t="s">
        <v>151</v>
      </c>
      <c r="LXW29" s="170" t="s">
        <v>152</v>
      </c>
      <c r="LXX29" s="170" t="s">
        <v>153</v>
      </c>
      <c r="LXY29" s="170" t="s">
        <v>150</v>
      </c>
      <c r="LXZ29" s="170">
        <v>2</v>
      </c>
      <c r="LYA29" s="170">
        <v>69.72</v>
      </c>
      <c r="LYB29" s="170" t="e">
        <f>ROUNDDOWN(LYA29*(#REF!+1),2)</f>
        <v>#REF!</v>
      </c>
      <c r="LYC29" s="170" t="e">
        <f>LXZ29*LYB29</f>
        <v>#REF!</v>
      </c>
      <c r="LYD29" s="170" t="s">
        <v>151</v>
      </c>
      <c r="LYE29" s="170" t="s">
        <v>152</v>
      </c>
      <c r="LYF29" s="170" t="s">
        <v>153</v>
      </c>
      <c r="LYG29" s="170" t="s">
        <v>150</v>
      </c>
      <c r="LYH29" s="170">
        <v>2</v>
      </c>
      <c r="LYI29" s="170">
        <v>69.72</v>
      </c>
      <c r="LYJ29" s="170" t="e">
        <f>ROUNDDOWN(LYI29*(#REF!+1),2)</f>
        <v>#REF!</v>
      </c>
      <c r="LYK29" s="170" t="e">
        <f>LYH29*LYJ29</f>
        <v>#REF!</v>
      </c>
      <c r="LYL29" s="170" t="s">
        <v>151</v>
      </c>
      <c r="LYM29" s="170" t="s">
        <v>152</v>
      </c>
      <c r="LYN29" s="170" t="s">
        <v>153</v>
      </c>
      <c r="LYO29" s="170" t="s">
        <v>150</v>
      </c>
      <c r="LYP29" s="170">
        <v>2</v>
      </c>
      <c r="LYQ29" s="170">
        <v>69.72</v>
      </c>
      <c r="LYR29" s="170" t="e">
        <f>ROUNDDOWN(LYQ29*(#REF!+1),2)</f>
        <v>#REF!</v>
      </c>
      <c r="LYS29" s="170" t="e">
        <f>LYP29*LYR29</f>
        <v>#REF!</v>
      </c>
      <c r="LYT29" s="170" t="s">
        <v>151</v>
      </c>
      <c r="LYU29" s="170" t="s">
        <v>152</v>
      </c>
      <c r="LYV29" s="170" t="s">
        <v>153</v>
      </c>
      <c r="LYW29" s="170" t="s">
        <v>150</v>
      </c>
      <c r="LYX29" s="170">
        <v>2</v>
      </c>
      <c r="LYY29" s="170">
        <v>69.72</v>
      </c>
      <c r="LYZ29" s="170" t="e">
        <f>ROUNDDOWN(LYY29*(#REF!+1),2)</f>
        <v>#REF!</v>
      </c>
      <c r="LZA29" s="170" t="e">
        <f>LYX29*LYZ29</f>
        <v>#REF!</v>
      </c>
      <c r="LZB29" s="170" t="s">
        <v>151</v>
      </c>
      <c r="LZC29" s="170" t="s">
        <v>152</v>
      </c>
      <c r="LZD29" s="170" t="s">
        <v>153</v>
      </c>
      <c r="LZE29" s="170" t="s">
        <v>150</v>
      </c>
      <c r="LZF29" s="170">
        <v>2</v>
      </c>
      <c r="LZG29" s="170">
        <v>69.72</v>
      </c>
      <c r="LZH29" s="170" t="e">
        <f>ROUNDDOWN(LZG29*(#REF!+1),2)</f>
        <v>#REF!</v>
      </c>
      <c r="LZI29" s="170" t="e">
        <f>LZF29*LZH29</f>
        <v>#REF!</v>
      </c>
      <c r="LZJ29" s="170" t="s">
        <v>151</v>
      </c>
      <c r="LZK29" s="170" t="s">
        <v>152</v>
      </c>
      <c r="LZL29" s="170" t="s">
        <v>153</v>
      </c>
      <c r="LZM29" s="170" t="s">
        <v>150</v>
      </c>
      <c r="LZN29" s="170">
        <v>2</v>
      </c>
      <c r="LZO29" s="170">
        <v>69.72</v>
      </c>
      <c r="LZP29" s="170" t="e">
        <f>ROUNDDOWN(LZO29*(#REF!+1),2)</f>
        <v>#REF!</v>
      </c>
      <c r="LZQ29" s="170" t="e">
        <f>LZN29*LZP29</f>
        <v>#REF!</v>
      </c>
      <c r="LZR29" s="170" t="s">
        <v>151</v>
      </c>
      <c r="LZS29" s="170" t="s">
        <v>152</v>
      </c>
      <c r="LZT29" s="170" t="s">
        <v>153</v>
      </c>
      <c r="LZU29" s="170" t="s">
        <v>150</v>
      </c>
      <c r="LZV29" s="170">
        <v>2</v>
      </c>
      <c r="LZW29" s="170">
        <v>69.72</v>
      </c>
      <c r="LZX29" s="170" t="e">
        <f>ROUNDDOWN(LZW29*(#REF!+1),2)</f>
        <v>#REF!</v>
      </c>
      <c r="LZY29" s="170" t="e">
        <f>LZV29*LZX29</f>
        <v>#REF!</v>
      </c>
      <c r="LZZ29" s="170" t="s">
        <v>151</v>
      </c>
      <c r="MAA29" s="170" t="s">
        <v>152</v>
      </c>
      <c r="MAB29" s="170" t="s">
        <v>153</v>
      </c>
      <c r="MAC29" s="170" t="s">
        <v>150</v>
      </c>
      <c r="MAD29" s="170">
        <v>2</v>
      </c>
      <c r="MAE29" s="170">
        <v>69.72</v>
      </c>
      <c r="MAF29" s="170" t="e">
        <f>ROUNDDOWN(MAE29*(#REF!+1),2)</f>
        <v>#REF!</v>
      </c>
      <c r="MAG29" s="170" t="e">
        <f>MAD29*MAF29</f>
        <v>#REF!</v>
      </c>
      <c r="MAH29" s="170" t="s">
        <v>151</v>
      </c>
      <c r="MAI29" s="170" t="s">
        <v>152</v>
      </c>
      <c r="MAJ29" s="170" t="s">
        <v>153</v>
      </c>
      <c r="MAK29" s="170" t="s">
        <v>150</v>
      </c>
      <c r="MAL29" s="170">
        <v>2</v>
      </c>
      <c r="MAM29" s="170">
        <v>69.72</v>
      </c>
      <c r="MAN29" s="170" t="e">
        <f>ROUNDDOWN(MAM29*(#REF!+1),2)</f>
        <v>#REF!</v>
      </c>
      <c r="MAO29" s="170" t="e">
        <f>MAL29*MAN29</f>
        <v>#REF!</v>
      </c>
      <c r="MAP29" s="170" t="s">
        <v>151</v>
      </c>
      <c r="MAQ29" s="170" t="s">
        <v>152</v>
      </c>
      <c r="MAR29" s="170" t="s">
        <v>153</v>
      </c>
      <c r="MAS29" s="170" t="s">
        <v>150</v>
      </c>
      <c r="MAT29" s="170">
        <v>2</v>
      </c>
      <c r="MAU29" s="170">
        <v>69.72</v>
      </c>
      <c r="MAV29" s="170" t="e">
        <f>ROUNDDOWN(MAU29*(#REF!+1),2)</f>
        <v>#REF!</v>
      </c>
      <c r="MAW29" s="170" t="e">
        <f>MAT29*MAV29</f>
        <v>#REF!</v>
      </c>
      <c r="MAX29" s="170" t="s">
        <v>151</v>
      </c>
      <c r="MAY29" s="170" t="s">
        <v>152</v>
      </c>
      <c r="MAZ29" s="170" t="s">
        <v>153</v>
      </c>
      <c r="MBA29" s="170" t="s">
        <v>150</v>
      </c>
      <c r="MBB29" s="170">
        <v>2</v>
      </c>
      <c r="MBC29" s="170">
        <v>69.72</v>
      </c>
      <c r="MBD29" s="170" t="e">
        <f>ROUNDDOWN(MBC29*(#REF!+1),2)</f>
        <v>#REF!</v>
      </c>
      <c r="MBE29" s="170" t="e">
        <f>MBB29*MBD29</f>
        <v>#REF!</v>
      </c>
      <c r="MBF29" s="170" t="s">
        <v>151</v>
      </c>
      <c r="MBG29" s="170" t="s">
        <v>152</v>
      </c>
      <c r="MBH29" s="170" t="s">
        <v>153</v>
      </c>
      <c r="MBI29" s="170" t="s">
        <v>150</v>
      </c>
      <c r="MBJ29" s="170">
        <v>2</v>
      </c>
      <c r="MBK29" s="170">
        <v>69.72</v>
      </c>
      <c r="MBL29" s="170" t="e">
        <f>ROUNDDOWN(MBK29*(#REF!+1),2)</f>
        <v>#REF!</v>
      </c>
      <c r="MBM29" s="170" t="e">
        <f>MBJ29*MBL29</f>
        <v>#REF!</v>
      </c>
      <c r="MBN29" s="170" t="s">
        <v>151</v>
      </c>
      <c r="MBO29" s="170" t="s">
        <v>152</v>
      </c>
      <c r="MBP29" s="170" t="s">
        <v>153</v>
      </c>
      <c r="MBQ29" s="170" t="s">
        <v>150</v>
      </c>
      <c r="MBR29" s="170">
        <v>2</v>
      </c>
      <c r="MBS29" s="170">
        <v>69.72</v>
      </c>
      <c r="MBT29" s="170" t="e">
        <f>ROUNDDOWN(MBS29*(#REF!+1),2)</f>
        <v>#REF!</v>
      </c>
      <c r="MBU29" s="170" t="e">
        <f>MBR29*MBT29</f>
        <v>#REF!</v>
      </c>
      <c r="MBV29" s="170" t="s">
        <v>151</v>
      </c>
      <c r="MBW29" s="170" t="s">
        <v>152</v>
      </c>
      <c r="MBX29" s="170" t="s">
        <v>153</v>
      </c>
      <c r="MBY29" s="170" t="s">
        <v>150</v>
      </c>
      <c r="MBZ29" s="170">
        <v>2</v>
      </c>
      <c r="MCA29" s="170">
        <v>69.72</v>
      </c>
      <c r="MCB29" s="170" t="e">
        <f>ROUNDDOWN(MCA29*(#REF!+1),2)</f>
        <v>#REF!</v>
      </c>
      <c r="MCC29" s="170" t="e">
        <f>MBZ29*MCB29</f>
        <v>#REF!</v>
      </c>
      <c r="MCD29" s="170" t="s">
        <v>151</v>
      </c>
      <c r="MCE29" s="170" t="s">
        <v>152</v>
      </c>
      <c r="MCF29" s="170" t="s">
        <v>153</v>
      </c>
      <c r="MCG29" s="170" t="s">
        <v>150</v>
      </c>
      <c r="MCH29" s="170">
        <v>2</v>
      </c>
      <c r="MCI29" s="170">
        <v>69.72</v>
      </c>
      <c r="MCJ29" s="170" t="e">
        <f>ROUNDDOWN(MCI29*(#REF!+1),2)</f>
        <v>#REF!</v>
      </c>
      <c r="MCK29" s="170" t="e">
        <f>MCH29*MCJ29</f>
        <v>#REF!</v>
      </c>
      <c r="MCL29" s="170" t="s">
        <v>151</v>
      </c>
      <c r="MCM29" s="170" t="s">
        <v>152</v>
      </c>
      <c r="MCN29" s="170" t="s">
        <v>153</v>
      </c>
      <c r="MCO29" s="170" t="s">
        <v>150</v>
      </c>
      <c r="MCP29" s="170">
        <v>2</v>
      </c>
      <c r="MCQ29" s="170">
        <v>69.72</v>
      </c>
      <c r="MCR29" s="170" t="e">
        <f>ROUNDDOWN(MCQ29*(#REF!+1),2)</f>
        <v>#REF!</v>
      </c>
      <c r="MCS29" s="170" t="e">
        <f>MCP29*MCR29</f>
        <v>#REF!</v>
      </c>
      <c r="MCT29" s="170" t="s">
        <v>151</v>
      </c>
      <c r="MCU29" s="170" t="s">
        <v>152</v>
      </c>
      <c r="MCV29" s="170" t="s">
        <v>153</v>
      </c>
      <c r="MCW29" s="170" t="s">
        <v>150</v>
      </c>
      <c r="MCX29" s="170">
        <v>2</v>
      </c>
      <c r="MCY29" s="170">
        <v>69.72</v>
      </c>
      <c r="MCZ29" s="170" t="e">
        <f>ROUNDDOWN(MCY29*(#REF!+1),2)</f>
        <v>#REF!</v>
      </c>
      <c r="MDA29" s="170" t="e">
        <f>MCX29*MCZ29</f>
        <v>#REF!</v>
      </c>
      <c r="MDB29" s="170" t="s">
        <v>151</v>
      </c>
      <c r="MDC29" s="170" t="s">
        <v>152</v>
      </c>
      <c r="MDD29" s="170" t="s">
        <v>153</v>
      </c>
      <c r="MDE29" s="170" t="s">
        <v>150</v>
      </c>
      <c r="MDF29" s="170">
        <v>2</v>
      </c>
      <c r="MDG29" s="170">
        <v>69.72</v>
      </c>
      <c r="MDH29" s="170" t="e">
        <f>ROUNDDOWN(MDG29*(#REF!+1),2)</f>
        <v>#REF!</v>
      </c>
      <c r="MDI29" s="170" t="e">
        <f>MDF29*MDH29</f>
        <v>#REF!</v>
      </c>
      <c r="MDJ29" s="170" t="s">
        <v>151</v>
      </c>
      <c r="MDK29" s="170" t="s">
        <v>152</v>
      </c>
      <c r="MDL29" s="170" t="s">
        <v>153</v>
      </c>
      <c r="MDM29" s="170" t="s">
        <v>150</v>
      </c>
      <c r="MDN29" s="170">
        <v>2</v>
      </c>
      <c r="MDO29" s="170">
        <v>69.72</v>
      </c>
      <c r="MDP29" s="170" t="e">
        <f>ROUNDDOWN(MDO29*(#REF!+1),2)</f>
        <v>#REF!</v>
      </c>
      <c r="MDQ29" s="170" t="e">
        <f>MDN29*MDP29</f>
        <v>#REF!</v>
      </c>
      <c r="MDR29" s="170" t="s">
        <v>151</v>
      </c>
      <c r="MDS29" s="170" t="s">
        <v>152</v>
      </c>
      <c r="MDT29" s="170" t="s">
        <v>153</v>
      </c>
      <c r="MDU29" s="170" t="s">
        <v>150</v>
      </c>
      <c r="MDV29" s="170">
        <v>2</v>
      </c>
      <c r="MDW29" s="170">
        <v>69.72</v>
      </c>
      <c r="MDX29" s="170" t="e">
        <f>ROUNDDOWN(MDW29*(#REF!+1),2)</f>
        <v>#REF!</v>
      </c>
      <c r="MDY29" s="170" t="e">
        <f>MDV29*MDX29</f>
        <v>#REF!</v>
      </c>
      <c r="MDZ29" s="170" t="s">
        <v>151</v>
      </c>
      <c r="MEA29" s="170" t="s">
        <v>152</v>
      </c>
      <c r="MEB29" s="170" t="s">
        <v>153</v>
      </c>
      <c r="MEC29" s="170" t="s">
        <v>150</v>
      </c>
      <c r="MED29" s="170">
        <v>2</v>
      </c>
      <c r="MEE29" s="170">
        <v>69.72</v>
      </c>
      <c r="MEF29" s="170" t="e">
        <f>ROUNDDOWN(MEE29*(#REF!+1),2)</f>
        <v>#REF!</v>
      </c>
      <c r="MEG29" s="170" t="e">
        <f>MED29*MEF29</f>
        <v>#REF!</v>
      </c>
      <c r="MEH29" s="170" t="s">
        <v>151</v>
      </c>
      <c r="MEI29" s="170" t="s">
        <v>152</v>
      </c>
      <c r="MEJ29" s="170" t="s">
        <v>153</v>
      </c>
      <c r="MEK29" s="170" t="s">
        <v>150</v>
      </c>
      <c r="MEL29" s="170">
        <v>2</v>
      </c>
      <c r="MEM29" s="170">
        <v>69.72</v>
      </c>
      <c r="MEN29" s="170" t="e">
        <f>ROUNDDOWN(MEM29*(#REF!+1),2)</f>
        <v>#REF!</v>
      </c>
      <c r="MEO29" s="170" t="e">
        <f>MEL29*MEN29</f>
        <v>#REF!</v>
      </c>
      <c r="MEP29" s="170" t="s">
        <v>151</v>
      </c>
      <c r="MEQ29" s="170" t="s">
        <v>152</v>
      </c>
      <c r="MER29" s="170" t="s">
        <v>153</v>
      </c>
      <c r="MES29" s="170" t="s">
        <v>150</v>
      </c>
      <c r="MET29" s="170">
        <v>2</v>
      </c>
      <c r="MEU29" s="170">
        <v>69.72</v>
      </c>
      <c r="MEV29" s="170" t="e">
        <f>ROUNDDOWN(MEU29*(#REF!+1),2)</f>
        <v>#REF!</v>
      </c>
      <c r="MEW29" s="170" t="e">
        <f>MET29*MEV29</f>
        <v>#REF!</v>
      </c>
      <c r="MEX29" s="170" t="s">
        <v>151</v>
      </c>
      <c r="MEY29" s="170" t="s">
        <v>152</v>
      </c>
      <c r="MEZ29" s="170" t="s">
        <v>153</v>
      </c>
      <c r="MFA29" s="170" t="s">
        <v>150</v>
      </c>
      <c r="MFB29" s="170">
        <v>2</v>
      </c>
      <c r="MFC29" s="170">
        <v>69.72</v>
      </c>
      <c r="MFD29" s="170" t="e">
        <f>ROUNDDOWN(MFC29*(#REF!+1),2)</f>
        <v>#REF!</v>
      </c>
      <c r="MFE29" s="170" t="e">
        <f>MFB29*MFD29</f>
        <v>#REF!</v>
      </c>
      <c r="MFF29" s="170" t="s">
        <v>151</v>
      </c>
      <c r="MFG29" s="170" t="s">
        <v>152</v>
      </c>
      <c r="MFH29" s="170" t="s">
        <v>153</v>
      </c>
      <c r="MFI29" s="170" t="s">
        <v>150</v>
      </c>
      <c r="MFJ29" s="170">
        <v>2</v>
      </c>
      <c r="MFK29" s="170">
        <v>69.72</v>
      </c>
      <c r="MFL29" s="170" t="e">
        <f>ROUNDDOWN(MFK29*(#REF!+1),2)</f>
        <v>#REF!</v>
      </c>
      <c r="MFM29" s="170" t="e">
        <f>MFJ29*MFL29</f>
        <v>#REF!</v>
      </c>
      <c r="MFN29" s="170" t="s">
        <v>151</v>
      </c>
      <c r="MFO29" s="170" t="s">
        <v>152</v>
      </c>
      <c r="MFP29" s="170" t="s">
        <v>153</v>
      </c>
      <c r="MFQ29" s="170" t="s">
        <v>150</v>
      </c>
      <c r="MFR29" s="170">
        <v>2</v>
      </c>
      <c r="MFS29" s="170">
        <v>69.72</v>
      </c>
      <c r="MFT29" s="170" t="e">
        <f>ROUNDDOWN(MFS29*(#REF!+1),2)</f>
        <v>#REF!</v>
      </c>
      <c r="MFU29" s="170" t="e">
        <f>MFR29*MFT29</f>
        <v>#REF!</v>
      </c>
      <c r="MFV29" s="170" t="s">
        <v>151</v>
      </c>
      <c r="MFW29" s="170" t="s">
        <v>152</v>
      </c>
      <c r="MFX29" s="170" t="s">
        <v>153</v>
      </c>
      <c r="MFY29" s="170" t="s">
        <v>150</v>
      </c>
      <c r="MFZ29" s="170">
        <v>2</v>
      </c>
      <c r="MGA29" s="170">
        <v>69.72</v>
      </c>
      <c r="MGB29" s="170" t="e">
        <f>ROUNDDOWN(MGA29*(#REF!+1),2)</f>
        <v>#REF!</v>
      </c>
      <c r="MGC29" s="170" t="e">
        <f>MFZ29*MGB29</f>
        <v>#REF!</v>
      </c>
      <c r="MGD29" s="170" t="s">
        <v>151</v>
      </c>
      <c r="MGE29" s="170" t="s">
        <v>152</v>
      </c>
      <c r="MGF29" s="170" t="s">
        <v>153</v>
      </c>
      <c r="MGG29" s="170" t="s">
        <v>150</v>
      </c>
      <c r="MGH29" s="170">
        <v>2</v>
      </c>
      <c r="MGI29" s="170">
        <v>69.72</v>
      </c>
      <c r="MGJ29" s="170" t="e">
        <f>ROUNDDOWN(MGI29*(#REF!+1),2)</f>
        <v>#REF!</v>
      </c>
      <c r="MGK29" s="170" t="e">
        <f>MGH29*MGJ29</f>
        <v>#REF!</v>
      </c>
      <c r="MGL29" s="170" t="s">
        <v>151</v>
      </c>
      <c r="MGM29" s="170" t="s">
        <v>152</v>
      </c>
      <c r="MGN29" s="170" t="s">
        <v>153</v>
      </c>
      <c r="MGO29" s="170" t="s">
        <v>150</v>
      </c>
      <c r="MGP29" s="170">
        <v>2</v>
      </c>
      <c r="MGQ29" s="170">
        <v>69.72</v>
      </c>
      <c r="MGR29" s="170" t="e">
        <f>ROUNDDOWN(MGQ29*(#REF!+1),2)</f>
        <v>#REF!</v>
      </c>
      <c r="MGS29" s="170" t="e">
        <f>MGP29*MGR29</f>
        <v>#REF!</v>
      </c>
      <c r="MGT29" s="170" t="s">
        <v>151</v>
      </c>
      <c r="MGU29" s="170" t="s">
        <v>152</v>
      </c>
      <c r="MGV29" s="170" t="s">
        <v>153</v>
      </c>
      <c r="MGW29" s="170" t="s">
        <v>150</v>
      </c>
      <c r="MGX29" s="170">
        <v>2</v>
      </c>
      <c r="MGY29" s="170">
        <v>69.72</v>
      </c>
      <c r="MGZ29" s="170" t="e">
        <f>ROUNDDOWN(MGY29*(#REF!+1),2)</f>
        <v>#REF!</v>
      </c>
      <c r="MHA29" s="170" t="e">
        <f>MGX29*MGZ29</f>
        <v>#REF!</v>
      </c>
      <c r="MHB29" s="170" t="s">
        <v>151</v>
      </c>
      <c r="MHC29" s="170" t="s">
        <v>152</v>
      </c>
      <c r="MHD29" s="170" t="s">
        <v>153</v>
      </c>
      <c r="MHE29" s="170" t="s">
        <v>150</v>
      </c>
      <c r="MHF29" s="170">
        <v>2</v>
      </c>
      <c r="MHG29" s="170">
        <v>69.72</v>
      </c>
      <c r="MHH29" s="170" t="e">
        <f>ROUNDDOWN(MHG29*(#REF!+1),2)</f>
        <v>#REF!</v>
      </c>
      <c r="MHI29" s="170" t="e">
        <f>MHF29*MHH29</f>
        <v>#REF!</v>
      </c>
      <c r="MHJ29" s="170" t="s">
        <v>151</v>
      </c>
      <c r="MHK29" s="170" t="s">
        <v>152</v>
      </c>
      <c r="MHL29" s="170" t="s">
        <v>153</v>
      </c>
      <c r="MHM29" s="170" t="s">
        <v>150</v>
      </c>
      <c r="MHN29" s="170">
        <v>2</v>
      </c>
      <c r="MHO29" s="170">
        <v>69.72</v>
      </c>
      <c r="MHP29" s="170" t="e">
        <f>ROUNDDOWN(MHO29*(#REF!+1),2)</f>
        <v>#REF!</v>
      </c>
      <c r="MHQ29" s="170" t="e">
        <f>MHN29*MHP29</f>
        <v>#REF!</v>
      </c>
      <c r="MHR29" s="170" t="s">
        <v>151</v>
      </c>
      <c r="MHS29" s="170" t="s">
        <v>152</v>
      </c>
      <c r="MHT29" s="170" t="s">
        <v>153</v>
      </c>
      <c r="MHU29" s="170" t="s">
        <v>150</v>
      </c>
      <c r="MHV29" s="170">
        <v>2</v>
      </c>
      <c r="MHW29" s="170">
        <v>69.72</v>
      </c>
      <c r="MHX29" s="170" t="e">
        <f>ROUNDDOWN(MHW29*(#REF!+1),2)</f>
        <v>#REF!</v>
      </c>
      <c r="MHY29" s="170" t="e">
        <f>MHV29*MHX29</f>
        <v>#REF!</v>
      </c>
      <c r="MHZ29" s="170" t="s">
        <v>151</v>
      </c>
      <c r="MIA29" s="170" t="s">
        <v>152</v>
      </c>
      <c r="MIB29" s="170" t="s">
        <v>153</v>
      </c>
      <c r="MIC29" s="170" t="s">
        <v>150</v>
      </c>
      <c r="MID29" s="170">
        <v>2</v>
      </c>
      <c r="MIE29" s="170">
        <v>69.72</v>
      </c>
      <c r="MIF29" s="170" t="e">
        <f>ROUNDDOWN(MIE29*(#REF!+1),2)</f>
        <v>#REF!</v>
      </c>
      <c r="MIG29" s="170" t="e">
        <f>MID29*MIF29</f>
        <v>#REF!</v>
      </c>
      <c r="MIH29" s="170" t="s">
        <v>151</v>
      </c>
      <c r="MII29" s="170" t="s">
        <v>152</v>
      </c>
      <c r="MIJ29" s="170" t="s">
        <v>153</v>
      </c>
      <c r="MIK29" s="170" t="s">
        <v>150</v>
      </c>
      <c r="MIL29" s="170">
        <v>2</v>
      </c>
      <c r="MIM29" s="170">
        <v>69.72</v>
      </c>
      <c r="MIN29" s="170" t="e">
        <f>ROUNDDOWN(MIM29*(#REF!+1),2)</f>
        <v>#REF!</v>
      </c>
      <c r="MIO29" s="170" t="e">
        <f>MIL29*MIN29</f>
        <v>#REF!</v>
      </c>
      <c r="MIP29" s="170" t="s">
        <v>151</v>
      </c>
      <c r="MIQ29" s="170" t="s">
        <v>152</v>
      </c>
      <c r="MIR29" s="170" t="s">
        <v>153</v>
      </c>
      <c r="MIS29" s="170" t="s">
        <v>150</v>
      </c>
      <c r="MIT29" s="170">
        <v>2</v>
      </c>
      <c r="MIU29" s="170">
        <v>69.72</v>
      </c>
      <c r="MIV29" s="170" t="e">
        <f>ROUNDDOWN(MIU29*(#REF!+1),2)</f>
        <v>#REF!</v>
      </c>
      <c r="MIW29" s="170" t="e">
        <f>MIT29*MIV29</f>
        <v>#REF!</v>
      </c>
      <c r="MIX29" s="170" t="s">
        <v>151</v>
      </c>
      <c r="MIY29" s="170" t="s">
        <v>152</v>
      </c>
      <c r="MIZ29" s="170" t="s">
        <v>153</v>
      </c>
      <c r="MJA29" s="170" t="s">
        <v>150</v>
      </c>
      <c r="MJB29" s="170">
        <v>2</v>
      </c>
      <c r="MJC29" s="170">
        <v>69.72</v>
      </c>
      <c r="MJD29" s="170" t="e">
        <f>ROUNDDOWN(MJC29*(#REF!+1),2)</f>
        <v>#REF!</v>
      </c>
      <c r="MJE29" s="170" t="e">
        <f>MJB29*MJD29</f>
        <v>#REF!</v>
      </c>
      <c r="MJF29" s="170" t="s">
        <v>151</v>
      </c>
      <c r="MJG29" s="170" t="s">
        <v>152</v>
      </c>
      <c r="MJH29" s="170" t="s">
        <v>153</v>
      </c>
      <c r="MJI29" s="170" t="s">
        <v>150</v>
      </c>
      <c r="MJJ29" s="170">
        <v>2</v>
      </c>
      <c r="MJK29" s="170">
        <v>69.72</v>
      </c>
      <c r="MJL29" s="170" t="e">
        <f>ROUNDDOWN(MJK29*(#REF!+1),2)</f>
        <v>#REF!</v>
      </c>
      <c r="MJM29" s="170" t="e">
        <f>MJJ29*MJL29</f>
        <v>#REF!</v>
      </c>
      <c r="MJN29" s="170" t="s">
        <v>151</v>
      </c>
      <c r="MJO29" s="170" t="s">
        <v>152</v>
      </c>
      <c r="MJP29" s="170" t="s">
        <v>153</v>
      </c>
      <c r="MJQ29" s="170" t="s">
        <v>150</v>
      </c>
      <c r="MJR29" s="170">
        <v>2</v>
      </c>
      <c r="MJS29" s="170">
        <v>69.72</v>
      </c>
      <c r="MJT29" s="170" t="e">
        <f>ROUNDDOWN(MJS29*(#REF!+1),2)</f>
        <v>#REF!</v>
      </c>
      <c r="MJU29" s="170" t="e">
        <f>MJR29*MJT29</f>
        <v>#REF!</v>
      </c>
      <c r="MJV29" s="170" t="s">
        <v>151</v>
      </c>
      <c r="MJW29" s="170" t="s">
        <v>152</v>
      </c>
      <c r="MJX29" s="170" t="s">
        <v>153</v>
      </c>
      <c r="MJY29" s="170" t="s">
        <v>150</v>
      </c>
      <c r="MJZ29" s="170">
        <v>2</v>
      </c>
      <c r="MKA29" s="170">
        <v>69.72</v>
      </c>
      <c r="MKB29" s="170" t="e">
        <f>ROUNDDOWN(MKA29*(#REF!+1),2)</f>
        <v>#REF!</v>
      </c>
      <c r="MKC29" s="170" t="e">
        <f>MJZ29*MKB29</f>
        <v>#REF!</v>
      </c>
      <c r="MKD29" s="170" t="s">
        <v>151</v>
      </c>
      <c r="MKE29" s="170" t="s">
        <v>152</v>
      </c>
      <c r="MKF29" s="170" t="s">
        <v>153</v>
      </c>
      <c r="MKG29" s="170" t="s">
        <v>150</v>
      </c>
      <c r="MKH29" s="170">
        <v>2</v>
      </c>
      <c r="MKI29" s="170">
        <v>69.72</v>
      </c>
      <c r="MKJ29" s="170" t="e">
        <f>ROUNDDOWN(MKI29*(#REF!+1),2)</f>
        <v>#REF!</v>
      </c>
      <c r="MKK29" s="170" t="e">
        <f>MKH29*MKJ29</f>
        <v>#REF!</v>
      </c>
      <c r="MKL29" s="170" t="s">
        <v>151</v>
      </c>
      <c r="MKM29" s="170" t="s">
        <v>152</v>
      </c>
      <c r="MKN29" s="170" t="s">
        <v>153</v>
      </c>
      <c r="MKO29" s="170" t="s">
        <v>150</v>
      </c>
      <c r="MKP29" s="170">
        <v>2</v>
      </c>
      <c r="MKQ29" s="170">
        <v>69.72</v>
      </c>
      <c r="MKR29" s="170" t="e">
        <f>ROUNDDOWN(MKQ29*(#REF!+1),2)</f>
        <v>#REF!</v>
      </c>
      <c r="MKS29" s="170" t="e">
        <f>MKP29*MKR29</f>
        <v>#REF!</v>
      </c>
      <c r="MKT29" s="170" t="s">
        <v>151</v>
      </c>
      <c r="MKU29" s="170" t="s">
        <v>152</v>
      </c>
      <c r="MKV29" s="170" t="s">
        <v>153</v>
      </c>
      <c r="MKW29" s="170" t="s">
        <v>150</v>
      </c>
      <c r="MKX29" s="170">
        <v>2</v>
      </c>
      <c r="MKY29" s="170">
        <v>69.72</v>
      </c>
      <c r="MKZ29" s="170" t="e">
        <f>ROUNDDOWN(MKY29*(#REF!+1),2)</f>
        <v>#REF!</v>
      </c>
      <c r="MLA29" s="170" t="e">
        <f>MKX29*MKZ29</f>
        <v>#REF!</v>
      </c>
      <c r="MLB29" s="170" t="s">
        <v>151</v>
      </c>
      <c r="MLC29" s="170" t="s">
        <v>152</v>
      </c>
      <c r="MLD29" s="170" t="s">
        <v>153</v>
      </c>
      <c r="MLE29" s="170" t="s">
        <v>150</v>
      </c>
      <c r="MLF29" s="170">
        <v>2</v>
      </c>
      <c r="MLG29" s="170">
        <v>69.72</v>
      </c>
      <c r="MLH29" s="170" t="e">
        <f>ROUNDDOWN(MLG29*(#REF!+1),2)</f>
        <v>#REF!</v>
      </c>
      <c r="MLI29" s="170" t="e">
        <f>MLF29*MLH29</f>
        <v>#REF!</v>
      </c>
      <c r="MLJ29" s="170" t="s">
        <v>151</v>
      </c>
      <c r="MLK29" s="170" t="s">
        <v>152</v>
      </c>
      <c r="MLL29" s="170" t="s">
        <v>153</v>
      </c>
      <c r="MLM29" s="170" t="s">
        <v>150</v>
      </c>
      <c r="MLN29" s="170">
        <v>2</v>
      </c>
      <c r="MLO29" s="170">
        <v>69.72</v>
      </c>
      <c r="MLP29" s="170" t="e">
        <f>ROUNDDOWN(MLO29*(#REF!+1),2)</f>
        <v>#REF!</v>
      </c>
      <c r="MLQ29" s="170" t="e">
        <f>MLN29*MLP29</f>
        <v>#REF!</v>
      </c>
      <c r="MLR29" s="170" t="s">
        <v>151</v>
      </c>
      <c r="MLS29" s="170" t="s">
        <v>152</v>
      </c>
      <c r="MLT29" s="170" t="s">
        <v>153</v>
      </c>
      <c r="MLU29" s="170" t="s">
        <v>150</v>
      </c>
      <c r="MLV29" s="170">
        <v>2</v>
      </c>
      <c r="MLW29" s="170">
        <v>69.72</v>
      </c>
      <c r="MLX29" s="170" t="e">
        <f>ROUNDDOWN(MLW29*(#REF!+1),2)</f>
        <v>#REF!</v>
      </c>
      <c r="MLY29" s="170" t="e">
        <f>MLV29*MLX29</f>
        <v>#REF!</v>
      </c>
      <c r="MLZ29" s="170" t="s">
        <v>151</v>
      </c>
      <c r="MMA29" s="170" t="s">
        <v>152</v>
      </c>
      <c r="MMB29" s="170" t="s">
        <v>153</v>
      </c>
      <c r="MMC29" s="170" t="s">
        <v>150</v>
      </c>
      <c r="MMD29" s="170">
        <v>2</v>
      </c>
      <c r="MME29" s="170">
        <v>69.72</v>
      </c>
      <c r="MMF29" s="170" t="e">
        <f>ROUNDDOWN(MME29*(#REF!+1),2)</f>
        <v>#REF!</v>
      </c>
      <c r="MMG29" s="170" t="e">
        <f>MMD29*MMF29</f>
        <v>#REF!</v>
      </c>
      <c r="MMH29" s="170" t="s">
        <v>151</v>
      </c>
      <c r="MMI29" s="170" t="s">
        <v>152</v>
      </c>
      <c r="MMJ29" s="170" t="s">
        <v>153</v>
      </c>
      <c r="MMK29" s="170" t="s">
        <v>150</v>
      </c>
      <c r="MML29" s="170">
        <v>2</v>
      </c>
      <c r="MMM29" s="170">
        <v>69.72</v>
      </c>
      <c r="MMN29" s="170" t="e">
        <f>ROUNDDOWN(MMM29*(#REF!+1),2)</f>
        <v>#REF!</v>
      </c>
      <c r="MMO29" s="170" t="e">
        <f>MML29*MMN29</f>
        <v>#REF!</v>
      </c>
      <c r="MMP29" s="170" t="s">
        <v>151</v>
      </c>
      <c r="MMQ29" s="170" t="s">
        <v>152</v>
      </c>
      <c r="MMR29" s="170" t="s">
        <v>153</v>
      </c>
      <c r="MMS29" s="170" t="s">
        <v>150</v>
      </c>
      <c r="MMT29" s="170">
        <v>2</v>
      </c>
      <c r="MMU29" s="170">
        <v>69.72</v>
      </c>
      <c r="MMV29" s="170" t="e">
        <f>ROUNDDOWN(MMU29*(#REF!+1),2)</f>
        <v>#REF!</v>
      </c>
      <c r="MMW29" s="170" t="e">
        <f>MMT29*MMV29</f>
        <v>#REF!</v>
      </c>
      <c r="MMX29" s="170" t="s">
        <v>151</v>
      </c>
      <c r="MMY29" s="170" t="s">
        <v>152</v>
      </c>
      <c r="MMZ29" s="170" t="s">
        <v>153</v>
      </c>
      <c r="MNA29" s="170" t="s">
        <v>150</v>
      </c>
      <c r="MNB29" s="170">
        <v>2</v>
      </c>
      <c r="MNC29" s="170">
        <v>69.72</v>
      </c>
      <c r="MND29" s="170" t="e">
        <f>ROUNDDOWN(MNC29*(#REF!+1),2)</f>
        <v>#REF!</v>
      </c>
      <c r="MNE29" s="170" t="e">
        <f>MNB29*MND29</f>
        <v>#REF!</v>
      </c>
      <c r="MNF29" s="170" t="s">
        <v>151</v>
      </c>
      <c r="MNG29" s="170" t="s">
        <v>152</v>
      </c>
      <c r="MNH29" s="170" t="s">
        <v>153</v>
      </c>
      <c r="MNI29" s="170" t="s">
        <v>150</v>
      </c>
      <c r="MNJ29" s="170">
        <v>2</v>
      </c>
      <c r="MNK29" s="170">
        <v>69.72</v>
      </c>
      <c r="MNL29" s="170" t="e">
        <f>ROUNDDOWN(MNK29*(#REF!+1),2)</f>
        <v>#REF!</v>
      </c>
      <c r="MNM29" s="170" t="e">
        <f>MNJ29*MNL29</f>
        <v>#REF!</v>
      </c>
      <c r="MNN29" s="170" t="s">
        <v>151</v>
      </c>
      <c r="MNO29" s="170" t="s">
        <v>152</v>
      </c>
      <c r="MNP29" s="170" t="s">
        <v>153</v>
      </c>
      <c r="MNQ29" s="170" t="s">
        <v>150</v>
      </c>
      <c r="MNR29" s="170">
        <v>2</v>
      </c>
      <c r="MNS29" s="170">
        <v>69.72</v>
      </c>
      <c r="MNT29" s="170" t="e">
        <f>ROUNDDOWN(MNS29*(#REF!+1),2)</f>
        <v>#REF!</v>
      </c>
      <c r="MNU29" s="170" t="e">
        <f>MNR29*MNT29</f>
        <v>#REF!</v>
      </c>
      <c r="MNV29" s="170" t="s">
        <v>151</v>
      </c>
      <c r="MNW29" s="170" t="s">
        <v>152</v>
      </c>
      <c r="MNX29" s="170" t="s">
        <v>153</v>
      </c>
      <c r="MNY29" s="170" t="s">
        <v>150</v>
      </c>
      <c r="MNZ29" s="170">
        <v>2</v>
      </c>
      <c r="MOA29" s="170">
        <v>69.72</v>
      </c>
      <c r="MOB29" s="170" t="e">
        <f>ROUNDDOWN(MOA29*(#REF!+1),2)</f>
        <v>#REF!</v>
      </c>
      <c r="MOC29" s="170" t="e">
        <f>MNZ29*MOB29</f>
        <v>#REF!</v>
      </c>
      <c r="MOD29" s="170" t="s">
        <v>151</v>
      </c>
      <c r="MOE29" s="170" t="s">
        <v>152</v>
      </c>
      <c r="MOF29" s="170" t="s">
        <v>153</v>
      </c>
      <c r="MOG29" s="170" t="s">
        <v>150</v>
      </c>
      <c r="MOH29" s="170">
        <v>2</v>
      </c>
      <c r="MOI29" s="170">
        <v>69.72</v>
      </c>
      <c r="MOJ29" s="170" t="e">
        <f>ROUNDDOWN(MOI29*(#REF!+1),2)</f>
        <v>#REF!</v>
      </c>
      <c r="MOK29" s="170" t="e">
        <f>MOH29*MOJ29</f>
        <v>#REF!</v>
      </c>
      <c r="MOL29" s="170" t="s">
        <v>151</v>
      </c>
      <c r="MOM29" s="170" t="s">
        <v>152</v>
      </c>
      <c r="MON29" s="170" t="s">
        <v>153</v>
      </c>
      <c r="MOO29" s="170" t="s">
        <v>150</v>
      </c>
      <c r="MOP29" s="170">
        <v>2</v>
      </c>
      <c r="MOQ29" s="170">
        <v>69.72</v>
      </c>
      <c r="MOR29" s="170" t="e">
        <f>ROUNDDOWN(MOQ29*(#REF!+1),2)</f>
        <v>#REF!</v>
      </c>
      <c r="MOS29" s="170" t="e">
        <f>MOP29*MOR29</f>
        <v>#REF!</v>
      </c>
      <c r="MOT29" s="170" t="s">
        <v>151</v>
      </c>
      <c r="MOU29" s="170" t="s">
        <v>152</v>
      </c>
      <c r="MOV29" s="170" t="s">
        <v>153</v>
      </c>
      <c r="MOW29" s="170" t="s">
        <v>150</v>
      </c>
      <c r="MOX29" s="170">
        <v>2</v>
      </c>
      <c r="MOY29" s="170">
        <v>69.72</v>
      </c>
      <c r="MOZ29" s="170" t="e">
        <f>ROUNDDOWN(MOY29*(#REF!+1),2)</f>
        <v>#REF!</v>
      </c>
      <c r="MPA29" s="170" t="e">
        <f>MOX29*MOZ29</f>
        <v>#REF!</v>
      </c>
      <c r="MPB29" s="170" t="s">
        <v>151</v>
      </c>
      <c r="MPC29" s="170" t="s">
        <v>152</v>
      </c>
      <c r="MPD29" s="170" t="s">
        <v>153</v>
      </c>
      <c r="MPE29" s="170" t="s">
        <v>150</v>
      </c>
      <c r="MPF29" s="170">
        <v>2</v>
      </c>
      <c r="MPG29" s="170">
        <v>69.72</v>
      </c>
      <c r="MPH29" s="170" t="e">
        <f>ROUNDDOWN(MPG29*(#REF!+1),2)</f>
        <v>#REF!</v>
      </c>
      <c r="MPI29" s="170" t="e">
        <f>MPF29*MPH29</f>
        <v>#REF!</v>
      </c>
      <c r="MPJ29" s="170" t="s">
        <v>151</v>
      </c>
      <c r="MPK29" s="170" t="s">
        <v>152</v>
      </c>
      <c r="MPL29" s="170" t="s">
        <v>153</v>
      </c>
      <c r="MPM29" s="170" t="s">
        <v>150</v>
      </c>
      <c r="MPN29" s="170">
        <v>2</v>
      </c>
      <c r="MPO29" s="170">
        <v>69.72</v>
      </c>
      <c r="MPP29" s="170" t="e">
        <f>ROUNDDOWN(MPO29*(#REF!+1),2)</f>
        <v>#REF!</v>
      </c>
      <c r="MPQ29" s="170" t="e">
        <f>MPN29*MPP29</f>
        <v>#REF!</v>
      </c>
      <c r="MPR29" s="170" t="s">
        <v>151</v>
      </c>
      <c r="MPS29" s="170" t="s">
        <v>152</v>
      </c>
      <c r="MPT29" s="170" t="s">
        <v>153</v>
      </c>
      <c r="MPU29" s="170" t="s">
        <v>150</v>
      </c>
      <c r="MPV29" s="170">
        <v>2</v>
      </c>
      <c r="MPW29" s="170">
        <v>69.72</v>
      </c>
      <c r="MPX29" s="170" t="e">
        <f>ROUNDDOWN(MPW29*(#REF!+1),2)</f>
        <v>#REF!</v>
      </c>
      <c r="MPY29" s="170" t="e">
        <f>MPV29*MPX29</f>
        <v>#REF!</v>
      </c>
      <c r="MPZ29" s="170" t="s">
        <v>151</v>
      </c>
      <c r="MQA29" s="170" t="s">
        <v>152</v>
      </c>
      <c r="MQB29" s="170" t="s">
        <v>153</v>
      </c>
      <c r="MQC29" s="170" t="s">
        <v>150</v>
      </c>
      <c r="MQD29" s="170">
        <v>2</v>
      </c>
      <c r="MQE29" s="170">
        <v>69.72</v>
      </c>
      <c r="MQF29" s="170" t="e">
        <f>ROUNDDOWN(MQE29*(#REF!+1),2)</f>
        <v>#REF!</v>
      </c>
      <c r="MQG29" s="170" t="e">
        <f>MQD29*MQF29</f>
        <v>#REF!</v>
      </c>
      <c r="MQH29" s="170" t="s">
        <v>151</v>
      </c>
      <c r="MQI29" s="170" t="s">
        <v>152</v>
      </c>
      <c r="MQJ29" s="170" t="s">
        <v>153</v>
      </c>
      <c r="MQK29" s="170" t="s">
        <v>150</v>
      </c>
      <c r="MQL29" s="170">
        <v>2</v>
      </c>
      <c r="MQM29" s="170">
        <v>69.72</v>
      </c>
      <c r="MQN29" s="170" t="e">
        <f>ROUNDDOWN(MQM29*(#REF!+1),2)</f>
        <v>#REF!</v>
      </c>
      <c r="MQO29" s="170" t="e">
        <f>MQL29*MQN29</f>
        <v>#REF!</v>
      </c>
      <c r="MQP29" s="170" t="s">
        <v>151</v>
      </c>
      <c r="MQQ29" s="170" t="s">
        <v>152</v>
      </c>
      <c r="MQR29" s="170" t="s">
        <v>153</v>
      </c>
      <c r="MQS29" s="170" t="s">
        <v>150</v>
      </c>
      <c r="MQT29" s="170">
        <v>2</v>
      </c>
      <c r="MQU29" s="170">
        <v>69.72</v>
      </c>
      <c r="MQV29" s="170" t="e">
        <f>ROUNDDOWN(MQU29*(#REF!+1),2)</f>
        <v>#REF!</v>
      </c>
      <c r="MQW29" s="170" t="e">
        <f>MQT29*MQV29</f>
        <v>#REF!</v>
      </c>
      <c r="MQX29" s="170" t="s">
        <v>151</v>
      </c>
      <c r="MQY29" s="170" t="s">
        <v>152</v>
      </c>
      <c r="MQZ29" s="170" t="s">
        <v>153</v>
      </c>
      <c r="MRA29" s="170" t="s">
        <v>150</v>
      </c>
      <c r="MRB29" s="170">
        <v>2</v>
      </c>
      <c r="MRC29" s="170">
        <v>69.72</v>
      </c>
      <c r="MRD29" s="170" t="e">
        <f>ROUNDDOWN(MRC29*(#REF!+1),2)</f>
        <v>#REF!</v>
      </c>
      <c r="MRE29" s="170" t="e">
        <f>MRB29*MRD29</f>
        <v>#REF!</v>
      </c>
      <c r="MRF29" s="170" t="s">
        <v>151</v>
      </c>
      <c r="MRG29" s="170" t="s">
        <v>152</v>
      </c>
      <c r="MRH29" s="170" t="s">
        <v>153</v>
      </c>
      <c r="MRI29" s="170" t="s">
        <v>150</v>
      </c>
      <c r="MRJ29" s="170">
        <v>2</v>
      </c>
      <c r="MRK29" s="170">
        <v>69.72</v>
      </c>
      <c r="MRL29" s="170" t="e">
        <f>ROUNDDOWN(MRK29*(#REF!+1),2)</f>
        <v>#REF!</v>
      </c>
      <c r="MRM29" s="170" t="e">
        <f>MRJ29*MRL29</f>
        <v>#REF!</v>
      </c>
      <c r="MRN29" s="170" t="s">
        <v>151</v>
      </c>
      <c r="MRO29" s="170" t="s">
        <v>152</v>
      </c>
      <c r="MRP29" s="170" t="s">
        <v>153</v>
      </c>
      <c r="MRQ29" s="170" t="s">
        <v>150</v>
      </c>
      <c r="MRR29" s="170">
        <v>2</v>
      </c>
      <c r="MRS29" s="170">
        <v>69.72</v>
      </c>
      <c r="MRT29" s="170" t="e">
        <f>ROUNDDOWN(MRS29*(#REF!+1),2)</f>
        <v>#REF!</v>
      </c>
      <c r="MRU29" s="170" t="e">
        <f>MRR29*MRT29</f>
        <v>#REF!</v>
      </c>
      <c r="MRV29" s="170" t="s">
        <v>151</v>
      </c>
      <c r="MRW29" s="170" t="s">
        <v>152</v>
      </c>
      <c r="MRX29" s="170" t="s">
        <v>153</v>
      </c>
      <c r="MRY29" s="170" t="s">
        <v>150</v>
      </c>
      <c r="MRZ29" s="170">
        <v>2</v>
      </c>
      <c r="MSA29" s="170">
        <v>69.72</v>
      </c>
      <c r="MSB29" s="170" t="e">
        <f>ROUNDDOWN(MSA29*(#REF!+1),2)</f>
        <v>#REF!</v>
      </c>
      <c r="MSC29" s="170" t="e">
        <f>MRZ29*MSB29</f>
        <v>#REF!</v>
      </c>
      <c r="MSD29" s="170" t="s">
        <v>151</v>
      </c>
      <c r="MSE29" s="170" t="s">
        <v>152</v>
      </c>
      <c r="MSF29" s="170" t="s">
        <v>153</v>
      </c>
      <c r="MSG29" s="170" t="s">
        <v>150</v>
      </c>
      <c r="MSH29" s="170">
        <v>2</v>
      </c>
      <c r="MSI29" s="170">
        <v>69.72</v>
      </c>
      <c r="MSJ29" s="170" t="e">
        <f>ROUNDDOWN(MSI29*(#REF!+1),2)</f>
        <v>#REF!</v>
      </c>
      <c r="MSK29" s="170" t="e">
        <f>MSH29*MSJ29</f>
        <v>#REF!</v>
      </c>
      <c r="MSL29" s="170" t="s">
        <v>151</v>
      </c>
      <c r="MSM29" s="170" t="s">
        <v>152</v>
      </c>
      <c r="MSN29" s="170" t="s">
        <v>153</v>
      </c>
      <c r="MSO29" s="170" t="s">
        <v>150</v>
      </c>
      <c r="MSP29" s="170">
        <v>2</v>
      </c>
      <c r="MSQ29" s="170">
        <v>69.72</v>
      </c>
      <c r="MSR29" s="170" t="e">
        <f>ROUNDDOWN(MSQ29*(#REF!+1),2)</f>
        <v>#REF!</v>
      </c>
      <c r="MSS29" s="170" t="e">
        <f>MSP29*MSR29</f>
        <v>#REF!</v>
      </c>
      <c r="MST29" s="170" t="s">
        <v>151</v>
      </c>
      <c r="MSU29" s="170" t="s">
        <v>152</v>
      </c>
      <c r="MSV29" s="170" t="s">
        <v>153</v>
      </c>
      <c r="MSW29" s="170" t="s">
        <v>150</v>
      </c>
      <c r="MSX29" s="170">
        <v>2</v>
      </c>
      <c r="MSY29" s="170">
        <v>69.72</v>
      </c>
      <c r="MSZ29" s="170" t="e">
        <f>ROUNDDOWN(MSY29*(#REF!+1),2)</f>
        <v>#REF!</v>
      </c>
      <c r="MTA29" s="170" t="e">
        <f>MSX29*MSZ29</f>
        <v>#REF!</v>
      </c>
      <c r="MTB29" s="170" t="s">
        <v>151</v>
      </c>
      <c r="MTC29" s="170" t="s">
        <v>152</v>
      </c>
      <c r="MTD29" s="170" t="s">
        <v>153</v>
      </c>
      <c r="MTE29" s="170" t="s">
        <v>150</v>
      </c>
      <c r="MTF29" s="170">
        <v>2</v>
      </c>
      <c r="MTG29" s="170">
        <v>69.72</v>
      </c>
      <c r="MTH29" s="170" t="e">
        <f>ROUNDDOWN(MTG29*(#REF!+1),2)</f>
        <v>#REF!</v>
      </c>
      <c r="MTI29" s="170" t="e">
        <f>MTF29*MTH29</f>
        <v>#REF!</v>
      </c>
      <c r="MTJ29" s="170" t="s">
        <v>151</v>
      </c>
      <c r="MTK29" s="170" t="s">
        <v>152</v>
      </c>
      <c r="MTL29" s="170" t="s">
        <v>153</v>
      </c>
      <c r="MTM29" s="170" t="s">
        <v>150</v>
      </c>
      <c r="MTN29" s="170">
        <v>2</v>
      </c>
      <c r="MTO29" s="170">
        <v>69.72</v>
      </c>
      <c r="MTP29" s="170" t="e">
        <f>ROUNDDOWN(MTO29*(#REF!+1),2)</f>
        <v>#REF!</v>
      </c>
      <c r="MTQ29" s="170" t="e">
        <f>MTN29*MTP29</f>
        <v>#REF!</v>
      </c>
      <c r="MTR29" s="170" t="s">
        <v>151</v>
      </c>
      <c r="MTS29" s="170" t="s">
        <v>152</v>
      </c>
      <c r="MTT29" s="170" t="s">
        <v>153</v>
      </c>
      <c r="MTU29" s="170" t="s">
        <v>150</v>
      </c>
      <c r="MTV29" s="170">
        <v>2</v>
      </c>
      <c r="MTW29" s="170">
        <v>69.72</v>
      </c>
      <c r="MTX29" s="170" t="e">
        <f>ROUNDDOWN(MTW29*(#REF!+1),2)</f>
        <v>#REF!</v>
      </c>
      <c r="MTY29" s="170" t="e">
        <f>MTV29*MTX29</f>
        <v>#REF!</v>
      </c>
      <c r="MTZ29" s="170" t="s">
        <v>151</v>
      </c>
      <c r="MUA29" s="170" t="s">
        <v>152</v>
      </c>
      <c r="MUB29" s="170" t="s">
        <v>153</v>
      </c>
      <c r="MUC29" s="170" t="s">
        <v>150</v>
      </c>
      <c r="MUD29" s="170">
        <v>2</v>
      </c>
      <c r="MUE29" s="170">
        <v>69.72</v>
      </c>
      <c r="MUF29" s="170" t="e">
        <f>ROUNDDOWN(MUE29*(#REF!+1),2)</f>
        <v>#REF!</v>
      </c>
      <c r="MUG29" s="170" t="e">
        <f>MUD29*MUF29</f>
        <v>#REF!</v>
      </c>
      <c r="MUH29" s="170" t="s">
        <v>151</v>
      </c>
      <c r="MUI29" s="170" t="s">
        <v>152</v>
      </c>
      <c r="MUJ29" s="170" t="s">
        <v>153</v>
      </c>
      <c r="MUK29" s="170" t="s">
        <v>150</v>
      </c>
      <c r="MUL29" s="170">
        <v>2</v>
      </c>
      <c r="MUM29" s="170">
        <v>69.72</v>
      </c>
      <c r="MUN29" s="170" t="e">
        <f>ROUNDDOWN(MUM29*(#REF!+1),2)</f>
        <v>#REF!</v>
      </c>
      <c r="MUO29" s="170" t="e">
        <f>MUL29*MUN29</f>
        <v>#REF!</v>
      </c>
      <c r="MUP29" s="170" t="s">
        <v>151</v>
      </c>
      <c r="MUQ29" s="170" t="s">
        <v>152</v>
      </c>
      <c r="MUR29" s="170" t="s">
        <v>153</v>
      </c>
      <c r="MUS29" s="170" t="s">
        <v>150</v>
      </c>
      <c r="MUT29" s="170">
        <v>2</v>
      </c>
      <c r="MUU29" s="170">
        <v>69.72</v>
      </c>
      <c r="MUV29" s="170" t="e">
        <f>ROUNDDOWN(MUU29*(#REF!+1),2)</f>
        <v>#REF!</v>
      </c>
      <c r="MUW29" s="170" t="e">
        <f>MUT29*MUV29</f>
        <v>#REF!</v>
      </c>
      <c r="MUX29" s="170" t="s">
        <v>151</v>
      </c>
      <c r="MUY29" s="170" t="s">
        <v>152</v>
      </c>
      <c r="MUZ29" s="170" t="s">
        <v>153</v>
      </c>
      <c r="MVA29" s="170" t="s">
        <v>150</v>
      </c>
      <c r="MVB29" s="170">
        <v>2</v>
      </c>
      <c r="MVC29" s="170">
        <v>69.72</v>
      </c>
      <c r="MVD29" s="170" t="e">
        <f>ROUNDDOWN(MVC29*(#REF!+1),2)</f>
        <v>#REF!</v>
      </c>
      <c r="MVE29" s="170" t="e">
        <f>MVB29*MVD29</f>
        <v>#REF!</v>
      </c>
      <c r="MVF29" s="170" t="s">
        <v>151</v>
      </c>
      <c r="MVG29" s="170" t="s">
        <v>152</v>
      </c>
      <c r="MVH29" s="170" t="s">
        <v>153</v>
      </c>
      <c r="MVI29" s="170" t="s">
        <v>150</v>
      </c>
      <c r="MVJ29" s="170">
        <v>2</v>
      </c>
      <c r="MVK29" s="170">
        <v>69.72</v>
      </c>
      <c r="MVL29" s="170" t="e">
        <f>ROUNDDOWN(MVK29*(#REF!+1),2)</f>
        <v>#REF!</v>
      </c>
      <c r="MVM29" s="170" t="e">
        <f>MVJ29*MVL29</f>
        <v>#REF!</v>
      </c>
      <c r="MVN29" s="170" t="s">
        <v>151</v>
      </c>
      <c r="MVO29" s="170" t="s">
        <v>152</v>
      </c>
      <c r="MVP29" s="170" t="s">
        <v>153</v>
      </c>
      <c r="MVQ29" s="170" t="s">
        <v>150</v>
      </c>
      <c r="MVR29" s="170">
        <v>2</v>
      </c>
      <c r="MVS29" s="170">
        <v>69.72</v>
      </c>
      <c r="MVT29" s="170" t="e">
        <f>ROUNDDOWN(MVS29*(#REF!+1),2)</f>
        <v>#REF!</v>
      </c>
      <c r="MVU29" s="170" t="e">
        <f>MVR29*MVT29</f>
        <v>#REF!</v>
      </c>
      <c r="MVV29" s="170" t="s">
        <v>151</v>
      </c>
      <c r="MVW29" s="170" t="s">
        <v>152</v>
      </c>
      <c r="MVX29" s="170" t="s">
        <v>153</v>
      </c>
      <c r="MVY29" s="170" t="s">
        <v>150</v>
      </c>
      <c r="MVZ29" s="170">
        <v>2</v>
      </c>
      <c r="MWA29" s="170">
        <v>69.72</v>
      </c>
      <c r="MWB29" s="170" t="e">
        <f>ROUNDDOWN(MWA29*(#REF!+1),2)</f>
        <v>#REF!</v>
      </c>
      <c r="MWC29" s="170" t="e">
        <f>MVZ29*MWB29</f>
        <v>#REF!</v>
      </c>
      <c r="MWD29" s="170" t="s">
        <v>151</v>
      </c>
      <c r="MWE29" s="170" t="s">
        <v>152</v>
      </c>
      <c r="MWF29" s="170" t="s">
        <v>153</v>
      </c>
      <c r="MWG29" s="170" t="s">
        <v>150</v>
      </c>
      <c r="MWH29" s="170">
        <v>2</v>
      </c>
      <c r="MWI29" s="170">
        <v>69.72</v>
      </c>
      <c r="MWJ29" s="170" t="e">
        <f>ROUNDDOWN(MWI29*(#REF!+1),2)</f>
        <v>#REF!</v>
      </c>
      <c r="MWK29" s="170" t="e">
        <f>MWH29*MWJ29</f>
        <v>#REF!</v>
      </c>
      <c r="MWL29" s="170" t="s">
        <v>151</v>
      </c>
      <c r="MWM29" s="170" t="s">
        <v>152</v>
      </c>
      <c r="MWN29" s="170" t="s">
        <v>153</v>
      </c>
      <c r="MWO29" s="170" t="s">
        <v>150</v>
      </c>
      <c r="MWP29" s="170">
        <v>2</v>
      </c>
      <c r="MWQ29" s="170">
        <v>69.72</v>
      </c>
      <c r="MWR29" s="170" t="e">
        <f>ROUNDDOWN(MWQ29*(#REF!+1),2)</f>
        <v>#REF!</v>
      </c>
      <c r="MWS29" s="170" t="e">
        <f>MWP29*MWR29</f>
        <v>#REF!</v>
      </c>
      <c r="MWT29" s="170" t="s">
        <v>151</v>
      </c>
      <c r="MWU29" s="170" t="s">
        <v>152</v>
      </c>
      <c r="MWV29" s="170" t="s">
        <v>153</v>
      </c>
      <c r="MWW29" s="170" t="s">
        <v>150</v>
      </c>
      <c r="MWX29" s="170">
        <v>2</v>
      </c>
      <c r="MWY29" s="170">
        <v>69.72</v>
      </c>
      <c r="MWZ29" s="170" t="e">
        <f>ROUNDDOWN(MWY29*(#REF!+1),2)</f>
        <v>#REF!</v>
      </c>
      <c r="MXA29" s="170" t="e">
        <f>MWX29*MWZ29</f>
        <v>#REF!</v>
      </c>
      <c r="MXB29" s="170" t="s">
        <v>151</v>
      </c>
      <c r="MXC29" s="170" t="s">
        <v>152</v>
      </c>
      <c r="MXD29" s="170" t="s">
        <v>153</v>
      </c>
      <c r="MXE29" s="170" t="s">
        <v>150</v>
      </c>
      <c r="MXF29" s="170">
        <v>2</v>
      </c>
      <c r="MXG29" s="170">
        <v>69.72</v>
      </c>
      <c r="MXH29" s="170" t="e">
        <f>ROUNDDOWN(MXG29*(#REF!+1),2)</f>
        <v>#REF!</v>
      </c>
      <c r="MXI29" s="170" t="e">
        <f>MXF29*MXH29</f>
        <v>#REF!</v>
      </c>
      <c r="MXJ29" s="170" t="s">
        <v>151</v>
      </c>
      <c r="MXK29" s="170" t="s">
        <v>152</v>
      </c>
      <c r="MXL29" s="170" t="s">
        <v>153</v>
      </c>
      <c r="MXM29" s="170" t="s">
        <v>150</v>
      </c>
      <c r="MXN29" s="170">
        <v>2</v>
      </c>
      <c r="MXO29" s="170">
        <v>69.72</v>
      </c>
      <c r="MXP29" s="170" t="e">
        <f>ROUNDDOWN(MXO29*(#REF!+1),2)</f>
        <v>#REF!</v>
      </c>
      <c r="MXQ29" s="170" t="e">
        <f>MXN29*MXP29</f>
        <v>#REF!</v>
      </c>
      <c r="MXR29" s="170" t="s">
        <v>151</v>
      </c>
      <c r="MXS29" s="170" t="s">
        <v>152</v>
      </c>
      <c r="MXT29" s="170" t="s">
        <v>153</v>
      </c>
      <c r="MXU29" s="170" t="s">
        <v>150</v>
      </c>
      <c r="MXV29" s="170">
        <v>2</v>
      </c>
      <c r="MXW29" s="170">
        <v>69.72</v>
      </c>
      <c r="MXX29" s="170" t="e">
        <f>ROUNDDOWN(MXW29*(#REF!+1),2)</f>
        <v>#REF!</v>
      </c>
      <c r="MXY29" s="170" t="e">
        <f>MXV29*MXX29</f>
        <v>#REF!</v>
      </c>
      <c r="MXZ29" s="170" t="s">
        <v>151</v>
      </c>
      <c r="MYA29" s="170" t="s">
        <v>152</v>
      </c>
      <c r="MYB29" s="170" t="s">
        <v>153</v>
      </c>
      <c r="MYC29" s="170" t="s">
        <v>150</v>
      </c>
      <c r="MYD29" s="170">
        <v>2</v>
      </c>
      <c r="MYE29" s="170">
        <v>69.72</v>
      </c>
      <c r="MYF29" s="170" t="e">
        <f>ROUNDDOWN(MYE29*(#REF!+1),2)</f>
        <v>#REF!</v>
      </c>
      <c r="MYG29" s="170" t="e">
        <f>MYD29*MYF29</f>
        <v>#REF!</v>
      </c>
      <c r="MYH29" s="170" t="s">
        <v>151</v>
      </c>
      <c r="MYI29" s="170" t="s">
        <v>152</v>
      </c>
      <c r="MYJ29" s="170" t="s">
        <v>153</v>
      </c>
      <c r="MYK29" s="170" t="s">
        <v>150</v>
      </c>
      <c r="MYL29" s="170">
        <v>2</v>
      </c>
      <c r="MYM29" s="170">
        <v>69.72</v>
      </c>
      <c r="MYN29" s="170" t="e">
        <f>ROUNDDOWN(MYM29*(#REF!+1),2)</f>
        <v>#REF!</v>
      </c>
      <c r="MYO29" s="170" t="e">
        <f>MYL29*MYN29</f>
        <v>#REF!</v>
      </c>
      <c r="MYP29" s="170" t="s">
        <v>151</v>
      </c>
      <c r="MYQ29" s="170" t="s">
        <v>152</v>
      </c>
      <c r="MYR29" s="170" t="s">
        <v>153</v>
      </c>
      <c r="MYS29" s="170" t="s">
        <v>150</v>
      </c>
      <c r="MYT29" s="170">
        <v>2</v>
      </c>
      <c r="MYU29" s="170">
        <v>69.72</v>
      </c>
      <c r="MYV29" s="170" t="e">
        <f>ROUNDDOWN(MYU29*(#REF!+1),2)</f>
        <v>#REF!</v>
      </c>
      <c r="MYW29" s="170" t="e">
        <f>MYT29*MYV29</f>
        <v>#REF!</v>
      </c>
      <c r="MYX29" s="170" t="s">
        <v>151</v>
      </c>
      <c r="MYY29" s="170" t="s">
        <v>152</v>
      </c>
      <c r="MYZ29" s="170" t="s">
        <v>153</v>
      </c>
      <c r="MZA29" s="170" t="s">
        <v>150</v>
      </c>
      <c r="MZB29" s="170">
        <v>2</v>
      </c>
      <c r="MZC29" s="170">
        <v>69.72</v>
      </c>
      <c r="MZD29" s="170" t="e">
        <f>ROUNDDOWN(MZC29*(#REF!+1),2)</f>
        <v>#REF!</v>
      </c>
      <c r="MZE29" s="170" t="e">
        <f>MZB29*MZD29</f>
        <v>#REF!</v>
      </c>
      <c r="MZF29" s="170" t="s">
        <v>151</v>
      </c>
      <c r="MZG29" s="170" t="s">
        <v>152</v>
      </c>
      <c r="MZH29" s="170" t="s">
        <v>153</v>
      </c>
      <c r="MZI29" s="170" t="s">
        <v>150</v>
      </c>
      <c r="MZJ29" s="170">
        <v>2</v>
      </c>
      <c r="MZK29" s="170">
        <v>69.72</v>
      </c>
      <c r="MZL29" s="170" t="e">
        <f>ROUNDDOWN(MZK29*(#REF!+1),2)</f>
        <v>#REF!</v>
      </c>
      <c r="MZM29" s="170" t="e">
        <f>MZJ29*MZL29</f>
        <v>#REF!</v>
      </c>
      <c r="MZN29" s="170" t="s">
        <v>151</v>
      </c>
      <c r="MZO29" s="170" t="s">
        <v>152</v>
      </c>
      <c r="MZP29" s="170" t="s">
        <v>153</v>
      </c>
      <c r="MZQ29" s="170" t="s">
        <v>150</v>
      </c>
      <c r="MZR29" s="170">
        <v>2</v>
      </c>
      <c r="MZS29" s="170">
        <v>69.72</v>
      </c>
      <c r="MZT29" s="170" t="e">
        <f>ROUNDDOWN(MZS29*(#REF!+1),2)</f>
        <v>#REF!</v>
      </c>
      <c r="MZU29" s="170" t="e">
        <f>MZR29*MZT29</f>
        <v>#REF!</v>
      </c>
      <c r="MZV29" s="170" t="s">
        <v>151</v>
      </c>
      <c r="MZW29" s="170" t="s">
        <v>152</v>
      </c>
      <c r="MZX29" s="170" t="s">
        <v>153</v>
      </c>
      <c r="MZY29" s="170" t="s">
        <v>150</v>
      </c>
      <c r="MZZ29" s="170">
        <v>2</v>
      </c>
      <c r="NAA29" s="170">
        <v>69.72</v>
      </c>
      <c r="NAB29" s="170" t="e">
        <f>ROUNDDOWN(NAA29*(#REF!+1),2)</f>
        <v>#REF!</v>
      </c>
      <c r="NAC29" s="170" t="e">
        <f>MZZ29*NAB29</f>
        <v>#REF!</v>
      </c>
      <c r="NAD29" s="170" t="s">
        <v>151</v>
      </c>
      <c r="NAE29" s="170" t="s">
        <v>152</v>
      </c>
      <c r="NAF29" s="170" t="s">
        <v>153</v>
      </c>
      <c r="NAG29" s="170" t="s">
        <v>150</v>
      </c>
      <c r="NAH29" s="170">
        <v>2</v>
      </c>
      <c r="NAI29" s="170">
        <v>69.72</v>
      </c>
      <c r="NAJ29" s="170" t="e">
        <f>ROUNDDOWN(NAI29*(#REF!+1),2)</f>
        <v>#REF!</v>
      </c>
      <c r="NAK29" s="170" t="e">
        <f>NAH29*NAJ29</f>
        <v>#REF!</v>
      </c>
      <c r="NAL29" s="170" t="s">
        <v>151</v>
      </c>
      <c r="NAM29" s="170" t="s">
        <v>152</v>
      </c>
      <c r="NAN29" s="170" t="s">
        <v>153</v>
      </c>
      <c r="NAO29" s="170" t="s">
        <v>150</v>
      </c>
      <c r="NAP29" s="170">
        <v>2</v>
      </c>
      <c r="NAQ29" s="170">
        <v>69.72</v>
      </c>
      <c r="NAR29" s="170" t="e">
        <f>ROUNDDOWN(NAQ29*(#REF!+1),2)</f>
        <v>#REF!</v>
      </c>
      <c r="NAS29" s="170" t="e">
        <f>NAP29*NAR29</f>
        <v>#REF!</v>
      </c>
      <c r="NAT29" s="170" t="s">
        <v>151</v>
      </c>
      <c r="NAU29" s="170" t="s">
        <v>152</v>
      </c>
      <c r="NAV29" s="170" t="s">
        <v>153</v>
      </c>
      <c r="NAW29" s="170" t="s">
        <v>150</v>
      </c>
      <c r="NAX29" s="170">
        <v>2</v>
      </c>
      <c r="NAY29" s="170">
        <v>69.72</v>
      </c>
      <c r="NAZ29" s="170" t="e">
        <f>ROUNDDOWN(NAY29*(#REF!+1),2)</f>
        <v>#REF!</v>
      </c>
      <c r="NBA29" s="170" t="e">
        <f>NAX29*NAZ29</f>
        <v>#REF!</v>
      </c>
      <c r="NBB29" s="170" t="s">
        <v>151</v>
      </c>
      <c r="NBC29" s="170" t="s">
        <v>152</v>
      </c>
      <c r="NBD29" s="170" t="s">
        <v>153</v>
      </c>
      <c r="NBE29" s="170" t="s">
        <v>150</v>
      </c>
      <c r="NBF29" s="170">
        <v>2</v>
      </c>
      <c r="NBG29" s="170">
        <v>69.72</v>
      </c>
      <c r="NBH29" s="170" t="e">
        <f>ROUNDDOWN(NBG29*(#REF!+1),2)</f>
        <v>#REF!</v>
      </c>
      <c r="NBI29" s="170" t="e">
        <f>NBF29*NBH29</f>
        <v>#REF!</v>
      </c>
      <c r="NBJ29" s="170" t="s">
        <v>151</v>
      </c>
      <c r="NBK29" s="170" t="s">
        <v>152</v>
      </c>
      <c r="NBL29" s="170" t="s">
        <v>153</v>
      </c>
      <c r="NBM29" s="170" t="s">
        <v>150</v>
      </c>
      <c r="NBN29" s="170">
        <v>2</v>
      </c>
      <c r="NBO29" s="170">
        <v>69.72</v>
      </c>
      <c r="NBP29" s="170" t="e">
        <f>ROUNDDOWN(NBO29*(#REF!+1),2)</f>
        <v>#REF!</v>
      </c>
      <c r="NBQ29" s="170" t="e">
        <f>NBN29*NBP29</f>
        <v>#REF!</v>
      </c>
      <c r="NBR29" s="170" t="s">
        <v>151</v>
      </c>
      <c r="NBS29" s="170" t="s">
        <v>152</v>
      </c>
      <c r="NBT29" s="170" t="s">
        <v>153</v>
      </c>
      <c r="NBU29" s="170" t="s">
        <v>150</v>
      </c>
      <c r="NBV29" s="170">
        <v>2</v>
      </c>
      <c r="NBW29" s="170">
        <v>69.72</v>
      </c>
      <c r="NBX29" s="170" t="e">
        <f>ROUNDDOWN(NBW29*(#REF!+1),2)</f>
        <v>#REF!</v>
      </c>
      <c r="NBY29" s="170" t="e">
        <f>NBV29*NBX29</f>
        <v>#REF!</v>
      </c>
      <c r="NBZ29" s="170" t="s">
        <v>151</v>
      </c>
      <c r="NCA29" s="170" t="s">
        <v>152</v>
      </c>
      <c r="NCB29" s="170" t="s">
        <v>153</v>
      </c>
      <c r="NCC29" s="170" t="s">
        <v>150</v>
      </c>
      <c r="NCD29" s="170">
        <v>2</v>
      </c>
      <c r="NCE29" s="170">
        <v>69.72</v>
      </c>
      <c r="NCF29" s="170" t="e">
        <f>ROUNDDOWN(NCE29*(#REF!+1),2)</f>
        <v>#REF!</v>
      </c>
      <c r="NCG29" s="170" t="e">
        <f>NCD29*NCF29</f>
        <v>#REF!</v>
      </c>
      <c r="NCH29" s="170" t="s">
        <v>151</v>
      </c>
      <c r="NCI29" s="170" t="s">
        <v>152</v>
      </c>
      <c r="NCJ29" s="170" t="s">
        <v>153</v>
      </c>
      <c r="NCK29" s="170" t="s">
        <v>150</v>
      </c>
      <c r="NCL29" s="170">
        <v>2</v>
      </c>
      <c r="NCM29" s="170">
        <v>69.72</v>
      </c>
      <c r="NCN29" s="170" t="e">
        <f>ROUNDDOWN(NCM29*(#REF!+1),2)</f>
        <v>#REF!</v>
      </c>
      <c r="NCO29" s="170" t="e">
        <f>NCL29*NCN29</f>
        <v>#REF!</v>
      </c>
      <c r="NCP29" s="170" t="s">
        <v>151</v>
      </c>
      <c r="NCQ29" s="170" t="s">
        <v>152</v>
      </c>
      <c r="NCR29" s="170" t="s">
        <v>153</v>
      </c>
      <c r="NCS29" s="170" t="s">
        <v>150</v>
      </c>
      <c r="NCT29" s="170">
        <v>2</v>
      </c>
      <c r="NCU29" s="170">
        <v>69.72</v>
      </c>
      <c r="NCV29" s="170" t="e">
        <f>ROUNDDOWN(NCU29*(#REF!+1),2)</f>
        <v>#REF!</v>
      </c>
      <c r="NCW29" s="170" t="e">
        <f>NCT29*NCV29</f>
        <v>#REF!</v>
      </c>
      <c r="NCX29" s="170" t="s">
        <v>151</v>
      </c>
      <c r="NCY29" s="170" t="s">
        <v>152</v>
      </c>
      <c r="NCZ29" s="170" t="s">
        <v>153</v>
      </c>
      <c r="NDA29" s="170" t="s">
        <v>150</v>
      </c>
      <c r="NDB29" s="170">
        <v>2</v>
      </c>
      <c r="NDC29" s="170">
        <v>69.72</v>
      </c>
      <c r="NDD29" s="170" t="e">
        <f>ROUNDDOWN(NDC29*(#REF!+1),2)</f>
        <v>#REF!</v>
      </c>
      <c r="NDE29" s="170" t="e">
        <f>NDB29*NDD29</f>
        <v>#REF!</v>
      </c>
      <c r="NDF29" s="170" t="s">
        <v>151</v>
      </c>
      <c r="NDG29" s="170" t="s">
        <v>152</v>
      </c>
      <c r="NDH29" s="170" t="s">
        <v>153</v>
      </c>
      <c r="NDI29" s="170" t="s">
        <v>150</v>
      </c>
      <c r="NDJ29" s="170">
        <v>2</v>
      </c>
      <c r="NDK29" s="170">
        <v>69.72</v>
      </c>
      <c r="NDL29" s="170" t="e">
        <f>ROUNDDOWN(NDK29*(#REF!+1),2)</f>
        <v>#REF!</v>
      </c>
      <c r="NDM29" s="170" t="e">
        <f>NDJ29*NDL29</f>
        <v>#REF!</v>
      </c>
      <c r="NDN29" s="170" t="s">
        <v>151</v>
      </c>
      <c r="NDO29" s="170" t="s">
        <v>152</v>
      </c>
      <c r="NDP29" s="170" t="s">
        <v>153</v>
      </c>
      <c r="NDQ29" s="170" t="s">
        <v>150</v>
      </c>
      <c r="NDR29" s="170">
        <v>2</v>
      </c>
      <c r="NDS29" s="170">
        <v>69.72</v>
      </c>
      <c r="NDT29" s="170" t="e">
        <f>ROUNDDOWN(NDS29*(#REF!+1),2)</f>
        <v>#REF!</v>
      </c>
      <c r="NDU29" s="170" t="e">
        <f>NDR29*NDT29</f>
        <v>#REF!</v>
      </c>
      <c r="NDV29" s="170" t="s">
        <v>151</v>
      </c>
      <c r="NDW29" s="170" t="s">
        <v>152</v>
      </c>
      <c r="NDX29" s="170" t="s">
        <v>153</v>
      </c>
      <c r="NDY29" s="170" t="s">
        <v>150</v>
      </c>
      <c r="NDZ29" s="170">
        <v>2</v>
      </c>
      <c r="NEA29" s="170">
        <v>69.72</v>
      </c>
      <c r="NEB29" s="170" t="e">
        <f>ROUNDDOWN(NEA29*(#REF!+1),2)</f>
        <v>#REF!</v>
      </c>
      <c r="NEC29" s="170" t="e">
        <f>NDZ29*NEB29</f>
        <v>#REF!</v>
      </c>
      <c r="NED29" s="170" t="s">
        <v>151</v>
      </c>
      <c r="NEE29" s="170" t="s">
        <v>152</v>
      </c>
      <c r="NEF29" s="170" t="s">
        <v>153</v>
      </c>
      <c r="NEG29" s="170" t="s">
        <v>150</v>
      </c>
      <c r="NEH29" s="170">
        <v>2</v>
      </c>
      <c r="NEI29" s="170">
        <v>69.72</v>
      </c>
      <c r="NEJ29" s="170" t="e">
        <f>ROUNDDOWN(NEI29*(#REF!+1),2)</f>
        <v>#REF!</v>
      </c>
      <c r="NEK29" s="170" t="e">
        <f>NEH29*NEJ29</f>
        <v>#REF!</v>
      </c>
      <c r="NEL29" s="170" t="s">
        <v>151</v>
      </c>
      <c r="NEM29" s="170" t="s">
        <v>152</v>
      </c>
      <c r="NEN29" s="170" t="s">
        <v>153</v>
      </c>
      <c r="NEO29" s="170" t="s">
        <v>150</v>
      </c>
      <c r="NEP29" s="170">
        <v>2</v>
      </c>
      <c r="NEQ29" s="170">
        <v>69.72</v>
      </c>
      <c r="NER29" s="170" t="e">
        <f>ROUNDDOWN(NEQ29*(#REF!+1),2)</f>
        <v>#REF!</v>
      </c>
      <c r="NES29" s="170" t="e">
        <f>NEP29*NER29</f>
        <v>#REF!</v>
      </c>
      <c r="NET29" s="170" t="s">
        <v>151</v>
      </c>
      <c r="NEU29" s="170" t="s">
        <v>152</v>
      </c>
      <c r="NEV29" s="170" t="s">
        <v>153</v>
      </c>
      <c r="NEW29" s="170" t="s">
        <v>150</v>
      </c>
      <c r="NEX29" s="170">
        <v>2</v>
      </c>
      <c r="NEY29" s="170">
        <v>69.72</v>
      </c>
      <c r="NEZ29" s="170" t="e">
        <f>ROUNDDOWN(NEY29*(#REF!+1),2)</f>
        <v>#REF!</v>
      </c>
      <c r="NFA29" s="170" t="e">
        <f>NEX29*NEZ29</f>
        <v>#REF!</v>
      </c>
      <c r="NFB29" s="170" t="s">
        <v>151</v>
      </c>
      <c r="NFC29" s="170" t="s">
        <v>152</v>
      </c>
      <c r="NFD29" s="170" t="s">
        <v>153</v>
      </c>
      <c r="NFE29" s="170" t="s">
        <v>150</v>
      </c>
      <c r="NFF29" s="170">
        <v>2</v>
      </c>
      <c r="NFG29" s="170">
        <v>69.72</v>
      </c>
      <c r="NFH29" s="170" t="e">
        <f>ROUNDDOWN(NFG29*(#REF!+1),2)</f>
        <v>#REF!</v>
      </c>
      <c r="NFI29" s="170" t="e">
        <f>NFF29*NFH29</f>
        <v>#REF!</v>
      </c>
      <c r="NFJ29" s="170" t="s">
        <v>151</v>
      </c>
      <c r="NFK29" s="170" t="s">
        <v>152</v>
      </c>
      <c r="NFL29" s="170" t="s">
        <v>153</v>
      </c>
      <c r="NFM29" s="170" t="s">
        <v>150</v>
      </c>
      <c r="NFN29" s="170">
        <v>2</v>
      </c>
      <c r="NFO29" s="170">
        <v>69.72</v>
      </c>
      <c r="NFP29" s="170" t="e">
        <f>ROUNDDOWN(NFO29*(#REF!+1),2)</f>
        <v>#REF!</v>
      </c>
      <c r="NFQ29" s="170" t="e">
        <f>NFN29*NFP29</f>
        <v>#REF!</v>
      </c>
      <c r="NFR29" s="170" t="s">
        <v>151</v>
      </c>
      <c r="NFS29" s="170" t="s">
        <v>152</v>
      </c>
      <c r="NFT29" s="170" t="s">
        <v>153</v>
      </c>
      <c r="NFU29" s="170" t="s">
        <v>150</v>
      </c>
      <c r="NFV29" s="170">
        <v>2</v>
      </c>
      <c r="NFW29" s="170">
        <v>69.72</v>
      </c>
      <c r="NFX29" s="170" t="e">
        <f>ROUNDDOWN(NFW29*(#REF!+1),2)</f>
        <v>#REF!</v>
      </c>
      <c r="NFY29" s="170" t="e">
        <f>NFV29*NFX29</f>
        <v>#REF!</v>
      </c>
      <c r="NFZ29" s="170" t="s">
        <v>151</v>
      </c>
      <c r="NGA29" s="170" t="s">
        <v>152</v>
      </c>
      <c r="NGB29" s="170" t="s">
        <v>153</v>
      </c>
      <c r="NGC29" s="170" t="s">
        <v>150</v>
      </c>
      <c r="NGD29" s="170">
        <v>2</v>
      </c>
      <c r="NGE29" s="170">
        <v>69.72</v>
      </c>
      <c r="NGF29" s="170" t="e">
        <f>ROUNDDOWN(NGE29*(#REF!+1),2)</f>
        <v>#REF!</v>
      </c>
      <c r="NGG29" s="170" t="e">
        <f>NGD29*NGF29</f>
        <v>#REF!</v>
      </c>
      <c r="NGH29" s="170" t="s">
        <v>151</v>
      </c>
      <c r="NGI29" s="170" t="s">
        <v>152</v>
      </c>
      <c r="NGJ29" s="170" t="s">
        <v>153</v>
      </c>
      <c r="NGK29" s="170" t="s">
        <v>150</v>
      </c>
      <c r="NGL29" s="170">
        <v>2</v>
      </c>
      <c r="NGM29" s="170">
        <v>69.72</v>
      </c>
      <c r="NGN29" s="170" t="e">
        <f>ROUNDDOWN(NGM29*(#REF!+1),2)</f>
        <v>#REF!</v>
      </c>
      <c r="NGO29" s="170" t="e">
        <f>NGL29*NGN29</f>
        <v>#REF!</v>
      </c>
      <c r="NGP29" s="170" t="s">
        <v>151</v>
      </c>
      <c r="NGQ29" s="170" t="s">
        <v>152</v>
      </c>
      <c r="NGR29" s="170" t="s">
        <v>153</v>
      </c>
      <c r="NGS29" s="170" t="s">
        <v>150</v>
      </c>
      <c r="NGT29" s="170">
        <v>2</v>
      </c>
      <c r="NGU29" s="170">
        <v>69.72</v>
      </c>
      <c r="NGV29" s="170" t="e">
        <f>ROUNDDOWN(NGU29*(#REF!+1),2)</f>
        <v>#REF!</v>
      </c>
      <c r="NGW29" s="170" t="e">
        <f>NGT29*NGV29</f>
        <v>#REF!</v>
      </c>
      <c r="NGX29" s="170" t="s">
        <v>151</v>
      </c>
      <c r="NGY29" s="170" t="s">
        <v>152</v>
      </c>
      <c r="NGZ29" s="170" t="s">
        <v>153</v>
      </c>
      <c r="NHA29" s="170" t="s">
        <v>150</v>
      </c>
      <c r="NHB29" s="170">
        <v>2</v>
      </c>
      <c r="NHC29" s="170">
        <v>69.72</v>
      </c>
      <c r="NHD29" s="170" t="e">
        <f>ROUNDDOWN(NHC29*(#REF!+1),2)</f>
        <v>#REF!</v>
      </c>
      <c r="NHE29" s="170" t="e">
        <f>NHB29*NHD29</f>
        <v>#REF!</v>
      </c>
      <c r="NHF29" s="170" t="s">
        <v>151</v>
      </c>
      <c r="NHG29" s="170" t="s">
        <v>152</v>
      </c>
      <c r="NHH29" s="170" t="s">
        <v>153</v>
      </c>
      <c r="NHI29" s="170" t="s">
        <v>150</v>
      </c>
      <c r="NHJ29" s="170">
        <v>2</v>
      </c>
      <c r="NHK29" s="170">
        <v>69.72</v>
      </c>
      <c r="NHL29" s="170" t="e">
        <f>ROUNDDOWN(NHK29*(#REF!+1),2)</f>
        <v>#REF!</v>
      </c>
      <c r="NHM29" s="170" t="e">
        <f>NHJ29*NHL29</f>
        <v>#REF!</v>
      </c>
      <c r="NHN29" s="170" t="s">
        <v>151</v>
      </c>
      <c r="NHO29" s="170" t="s">
        <v>152</v>
      </c>
      <c r="NHP29" s="170" t="s">
        <v>153</v>
      </c>
      <c r="NHQ29" s="170" t="s">
        <v>150</v>
      </c>
      <c r="NHR29" s="170">
        <v>2</v>
      </c>
      <c r="NHS29" s="170">
        <v>69.72</v>
      </c>
      <c r="NHT29" s="170" t="e">
        <f>ROUNDDOWN(NHS29*(#REF!+1),2)</f>
        <v>#REF!</v>
      </c>
      <c r="NHU29" s="170" t="e">
        <f>NHR29*NHT29</f>
        <v>#REF!</v>
      </c>
      <c r="NHV29" s="170" t="s">
        <v>151</v>
      </c>
      <c r="NHW29" s="170" t="s">
        <v>152</v>
      </c>
      <c r="NHX29" s="170" t="s">
        <v>153</v>
      </c>
      <c r="NHY29" s="170" t="s">
        <v>150</v>
      </c>
      <c r="NHZ29" s="170">
        <v>2</v>
      </c>
      <c r="NIA29" s="170">
        <v>69.72</v>
      </c>
      <c r="NIB29" s="170" t="e">
        <f>ROUNDDOWN(NIA29*(#REF!+1),2)</f>
        <v>#REF!</v>
      </c>
      <c r="NIC29" s="170" t="e">
        <f>NHZ29*NIB29</f>
        <v>#REF!</v>
      </c>
      <c r="NID29" s="170" t="s">
        <v>151</v>
      </c>
      <c r="NIE29" s="170" t="s">
        <v>152</v>
      </c>
      <c r="NIF29" s="170" t="s">
        <v>153</v>
      </c>
      <c r="NIG29" s="170" t="s">
        <v>150</v>
      </c>
      <c r="NIH29" s="170">
        <v>2</v>
      </c>
      <c r="NII29" s="170">
        <v>69.72</v>
      </c>
      <c r="NIJ29" s="170" t="e">
        <f>ROUNDDOWN(NII29*(#REF!+1),2)</f>
        <v>#REF!</v>
      </c>
      <c r="NIK29" s="170" t="e">
        <f>NIH29*NIJ29</f>
        <v>#REF!</v>
      </c>
      <c r="NIL29" s="170" t="s">
        <v>151</v>
      </c>
      <c r="NIM29" s="170" t="s">
        <v>152</v>
      </c>
      <c r="NIN29" s="170" t="s">
        <v>153</v>
      </c>
      <c r="NIO29" s="170" t="s">
        <v>150</v>
      </c>
      <c r="NIP29" s="170">
        <v>2</v>
      </c>
      <c r="NIQ29" s="170">
        <v>69.72</v>
      </c>
      <c r="NIR29" s="170" t="e">
        <f>ROUNDDOWN(NIQ29*(#REF!+1),2)</f>
        <v>#REF!</v>
      </c>
      <c r="NIS29" s="170" t="e">
        <f>NIP29*NIR29</f>
        <v>#REF!</v>
      </c>
      <c r="NIT29" s="170" t="s">
        <v>151</v>
      </c>
      <c r="NIU29" s="170" t="s">
        <v>152</v>
      </c>
      <c r="NIV29" s="170" t="s">
        <v>153</v>
      </c>
      <c r="NIW29" s="170" t="s">
        <v>150</v>
      </c>
      <c r="NIX29" s="170">
        <v>2</v>
      </c>
      <c r="NIY29" s="170">
        <v>69.72</v>
      </c>
      <c r="NIZ29" s="170" t="e">
        <f>ROUNDDOWN(NIY29*(#REF!+1),2)</f>
        <v>#REF!</v>
      </c>
      <c r="NJA29" s="170" t="e">
        <f>NIX29*NIZ29</f>
        <v>#REF!</v>
      </c>
      <c r="NJB29" s="170" t="s">
        <v>151</v>
      </c>
      <c r="NJC29" s="170" t="s">
        <v>152</v>
      </c>
      <c r="NJD29" s="170" t="s">
        <v>153</v>
      </c>
      <c r="NJE29" s="170" t="s">
        <v>150</v>
      </c>
      <c r="NJF29" s="170">
        <v>2</v>
      </c>
      <c r="NJG29" s="170">
        <v>69.72</v>
      </c>
      <c r="NJH29" s="170" t="e">
        <f>ROUNDDOWN(NJG29*(#REF!+1),2)</f>
        <v>#REF!</v>
      </c>
      <c r="NJI29" s="170" t="e">
        <f>NJF29*NJH29</f>
        <v>#REF!</v>
      </c>
      <c r="NJJ29" s="170" t="s">
        <v>151</v>
      </c>
      <c r="NJK29" s="170" t="s">
        <v>152</v>
      </c>
      <c r="NJL29" s="170" t="s">
        <v>153</v>
      </c>
      <c r="NJM29" s="170" t="s">
        <v>150</v>
      </c>
      <c r="NJN29" s="170">
        <v>2</v>
      </c>
      <c r="NJO29" s="170">
        <v>69.72</v>
      </c>
      <c r="NJP29" s="170" t="e">
        <f>ROUNDDOWN(NJO29*(#REF!+1),2)</f>
        <v>#REF!</v>
      </c>
      <c r="NJQ29" s="170" t="e">
        <f>NJN29*NJP29</f>
        <v>#REF!</v>
      </c>
      <c r="NJR29" s="170" t="s">
        <v>151</v>
      </c>
      <c r="NJS29" s="170" t="s">
        <v>152</v>
      </c>
      <c r="NJT29" s="170" t="s">
        <v>153</v>
      </c>
      <c r="NJU29" s="170" t="s">
        <v>150</v>
      </c>
      <c r="NJV29" s="170">
        <v>2</v>
      </c>
      <c r="NJW29" s="170">
        <v>69.72</v>
      </c>
      <c r="NJX29" s="170" t="e">
        <f>ROUNDDOWN(NJW29*(#REF!+1),2)</f>
        <v>#REF!</v>
      </c>
      <c r="NJY29" s="170" t="e">
        <f>NJV29*NJX29</f>
        <v>#REF!</v>
      </c>
      <c r="NJZ29" s="170" t="s">
        <v>151</v>
      </c>
      <c r="NKA29" s="170" t="s">
        <v>152</v>
      </c>
      <c r="NKB29" s="170" t="s">
        <v>153</v>
      </c>
      <c r="NKC29" s="170" t="s">
        <v>150</v>
      </c>
      <c r="NKD29" s="170">
        <v>2</v>
      </c>
      <c r="NKE29" s="170">
        <v>69.72</v>
      </c>
      <c r="NKF29" s="170" t="e">
        <f>ROUNDDOWN(NKE29*(#REF!+1),2)</f>
        <v>#REF!</v>
      </c>
      <c r="NKG29" s="170" t="e">
        <f>NKD29*NKF29</f>
        <v>#REF!</v>
      </c>
      <c r="NKH29" s="170" t="s">
        <v>151</v>
      </c>
      <c r="NKI29" s="170" t="s">
        <v>152</v>
      </c>
      <c r="NKJ29" s="170" t="s">
        <v>153</v>
      </c>
      <c r="NKK29" s="170" t="s">
        <v>150</v>
      </c>
      <c r="NKL29" s="170">
        <v>2</v>
      </c>
      <c r="NKM29" s="170">
        <v>69.72</v>
      </c>
      <c r="NKN29" s="170" t="e">
        <f>ROUNDDOWN(NKM29*(#REF!+1),2)</f>
        <v>#REF!</v>
      </c>
      <c r="NKO29" s="170" t="e">
        <f>NKL29*NKN29</f>
        <v>#REF!</v>
      </c>
      <c r="NKP29" s="170" t="s">
        <v>151</v>
      </c>
      <c r="NKQ29" s="170" t="s">
        <v>152</v>
      </c>
      <c r="NKR29" s="170" t="s">
        <v>153</v>
      </c>
      <c r="NKS29" s="170" t="s">
        <v>150</v>
      </c>
      <c r="NKT29" s="170">
        <v>2</v>
      </c>
      <c r="NKU29" s="170">
        <v>69.72</v>
      </c>
      <c r="NKV29" s="170" t="e">
        <f>ROUNDDOWN(NKU29*(#REF!+1),2)</f>
        <v>#REF!</v>
      </c>
      <c r="NKW29" s="170" t="e">
        <f>NKT29*NKV29</f>
        <v>#REF!</v>
      </c>
      <c r="NKX29" s="170" t="s">
        <v>151</v>
      </c>
      <c r="NKY29" s="170" t="s">
        <v>152</v>
      </c>
      <c r="NKZ29" s="170" t="s">
        <v>153</v>
      </c>
      <c r="NLA29" s="170" t="s">
        <v>150</v>
      </c>
      <c r="NLB29" s="170">
        <v>2</v>
      </c>
      <c r="NLC29" s="170">
        <v>69.72</v>
      </c>
      <c r="NLD29" s="170" t="e">
        <f>ROUNDDOWN(NLC29*(#REF!+1),2)</f>
        <v>#REF!</v>
      </c>
      <c r="NLE29" s="170" t="e">
        <f>NLB29*NLD29</f>
        <v>#REF!</v>
      </c>
      <c r="NLF29" s="170" t="s">
        <v>151</v>
      </c>
      <c r="NLG29" s="170" t="s">
        <v>152</v>
      </c>
      <c r="NLH29" s="170" t="s">
        <v>153</v>
      </c>
      <c r="NLI29" s="170" t="s">
        <v>150</v>
      </c>
      <c r="NLJ29" s="170">
        <v>2</v>
      </c>
      <c r="NLK29" s="170">
        <v>69.72</v>
      </c>
      <c r="NLL29" s="170" t="e">
        <f>ROUNDDOWN(NLK29*(#REF!+1),2)</f>
        <v>#REF!</v>
      </c>
      <c r="NLM29" s="170" t="e">
        <f>NLJ29*NLL29</f>
        <v>#REF!</v>
      </c>
      <c r="NLN29" s="170" t="s">
        <v>151</v>
      </c>
      <c r="NLO29" s="170" t="s">
        <v>152</v>
      </c>
      <c r="NLP29" s="170" t="s">
        <v>153</v>
      </c>
      <c r="NLQ29" s="170" t="s">
        <v>150</v>
      </c>
      <c r="NLR29" s="170">
        <v>2</v>
      </c>
      <c r="NLS29" s="170">
        <v>69.72</v>
      </c>
      <c r="NLT29" s="170" t="e">
        <f>ROUNDDOWN(NLS29*(#REF!+1),2)</f>
        <v>#REF!</v>
      </c>
      <c r="NLU29" s="170" t="e">
        <f>NLR29*NLT29</f>
        <v>#REF!</v>
      </c>
      <c r="NLV29" s="170" t="s">
        <v>151</v>
      </c>
      <c r="NLW29" s="170" t="s">
        <v>152</v>
      </c>
      <c r="NLX29" s="170" t="s">
        <v>153</v>
      </c>
      <c r="NLY29" s="170" t="s">
        <v>150</v>
      </c>
      <c r="NLZ29" s="170">
        <v>2</v>
      </c>
      <c r="NMA29" s="170">
        <v>69.72</v>
      </c>
      <c r="NMB29" s="170" t="e">
        <f>ROUNDDOWN(NMA29*(#REF!+1),2)</f>
        <v>#REF!</v>
      </c>
      <c r="NMC29" s="170" t="e">
        <f>NLZ29*NMB29</f>
        <v>#REF!</v>
      </c>
      <c r="NMD29" s="170" t="s">
        <v>151</v>
      </c>
      <c r="NME29" s="170" t="s">
        <v>152</v>
      </c>
      <c r="NMF29" s="170" t="s">
        <v>153</v>
      </c>
      <c r="NMG29" s="170" t="s">
        <v>150</v>
      </c>
      <c r="NMH29" s="170">
        <v>2</v>
      </c>
      <c r="NMI29" s="170">
        <v>69.72</v>
      </c>
      <c r="NMJ29" s="170" t="e">
        <f>ROUNDDOWN(NMI29*(#REF!+1),2)</f>
        <v>#REF!</v>
      </c>
      <c r="NMK29" s="170" t="e">
        <f>NMH29*NMJ29</f>
        <v>#REF!</v>
      </c>
      <c r="NML29" s="170" t="s">
        <v>151</v>
      </c>
      <c r="NMM29" s="170" t="s">
        <v>152</v>
      </c>
      <c r="NMN29" s="170" t="s">
        <v>153</v>
      </c>
      <c r="NMO29" s="170" t="s">
        <v>150</v>
      </c>
      <c r="NMP29" s="170">
        <v>2</v>
      </c>
      <c r="NMQ29" s="170">
        <v>69.72</v>
      </c>
      <c r="NMR29" s="170" t="e">
        <f>ROUNDDOWN(NMQ29*(#REF!+1),2)</f>
        <v>#REF!</v>
      </c>
      <c r="NMS29" s="170" t="e">
        <f>NMP29*NMR29</f>
        <v>#REF!</v>
      </c>
      <c r="NMT29" s="170" t="s">
        <v>151</v>
      </c>
      <c r="NMU29" s="170" t="s">
        <v>152</v>
      </c>
      <c r="NMV29" s="170" t="s">
        <v>153</v>
      </c>
      <c r="NMW29" s="170" t="s">
        <v>150</v>
      </c>
      <c r="NMX29" s="170">
        <v>2</v>
      </c>
      <c r="NMY29" s="170">
        <v>69.72</v>
      </c>
      <c r="NMZ29" s="170" t="e">
        <f>ROUNDDOWN(NMY29*(#REF!+1),2)</f>
        <v>#REF!</v>
      </c>
      <c r="NNA29" s="170" t="e">
        <f>NMX29*NMZ29</f>
        <v>#REF!</v>
      </c>
      <c r="NNB29" s="170" t="s">
        <v>151</v>
      </c>
      <c r="NNC29" s="170" t="s">
        <v>152</v>
      </c>
      <c r="NND29" s="170" t="s">
        <v>153</v>
      </c>
      <c r="NNE29" s="170" t="s">
        <v>150</v>
      </c>
      <c r="NNF29" s="170">
        <v>2</v>
      </c>
      <c r="NNG29" s="170">
        <v>69.72</v>
      </c>
      <c r="NNH29" s="170" t="e">
        <f>ROUNDDOWN(NNG29*(#REF!+1),2)</f>
        <v>#REF!</v>
      </c>
      <c r="NNI29" s="170" t="e">
        <f>NNF29*NNH29</f>
        <v>#REF!</v>
      </c>
      <c r="NNJ29" s="170" t="s">
        <v>151</v>
      </c>
      <c r="NNK29" s="170" t="s">
        <v>152</v>
      </c>
      <c r="NNL29" s="170" t="s">
        <v>153</v>
      </c>
      <c r="NNM29" s="170" t="s">
        <v>150</v>
      </c>
      <c r="NNN29" s="170">
        <v>2</v>
      </c>
      <c r="NNO29" s="170">
        <v>69.72</v>
      </c>
      <c r="NNP29" s="170" t="e">
        <f>ROUNDDOWN(NNO29*(#REF!+1),2)</f>
        <v>#REF!</v>
      </c>
      <c r="NNQ29" s="170" t="e">
        <f>NNN29*NNP29</f>
        <v>#REF!</v>
      </c>
      <c r="NNR29" s="170" t="s">
        <v>151</v>
      </c>
      <c r="NNS29" s="170" t="s">
        <v>152</v>
      </c>
      <c r="NNT29" s="170" t="s">
        <v>153</v>
      </c>
      <c r="NNU29" s="170" t="s">
        <v>150</v>
      </c>
      <c r="NNV29" s="170">
        <v>2</v>
      </c>
      <c r="NNW29" s="170">
        <v>69.72</v>
      </c>
      <c r="NNX29" s="170" t="e">
        <f>ROUNDDOWN(NNW29*(#REF!+1),2)</f>
        <v>#REF!</v>
      </c>
      <c r="NNY29" s="170" t="e">
        <f>NNV29*NNX29</f>
        <v>#REF!</v>
      </c>
      <c r="NNZ29" s="170" t="s">
        <v>151</v>
      </c>
      <c r="NOA29" s="170" t="s">
        <v>152</v>
      </c>
      <c r="NOB29" s="170" t="s">
        <v>153</v>
      </c>
      <c r="NOC29" s="170" t="s">
        <v>150</v>
      </c>
      <c r="NOD29" s="170">
        <v>2</v>
      </c>
      <c r="NOE29" s="170">
        <v>69.72</v>
      </c>
      <c r="NOF29" s="170" t="e">
        <f>ROUNDDOWN(NOE29*(#REF!+1),2)</f>
        <v>#REF!</v>
      </c>
      <c r="NOG29" s="170" t="e">
        <f>NOD29*NOF29</f>
        <v>#REF!</v>
      </c>
      <c r="NOH29" s="170" t="s">
        <v>151</v>
      </c>
      <c r="NOI29" s="170" t="s">
        <v>152</v>
      </c>
      <c r="NOJ29" s="170" t="s">
        <v>153</v>
      </c>
      <c r="NOK29" s="170" t="s">
        <v>150</v>
      </c>
      <c r="NOL29" s="170">
        <v>2</v>
      </c>
      <c r="NOM29" s="170">
        <v>69.72</v>
      </c>
      <c r="NON29" s="170" t="e">
        <f>ROUNDDOWN(NOM29*(#REF!+1),2)</f>
        <v>#REF!</v>
      </c>
      <c r="NOO29" s="170" t="e">
        <f>NOL29*NON29</f>
        <v>#REF!</v>
      </c>
      <c r="NOP29" s="170" t="s">
        <v>151</v>
      </c>
      <c r="NOQ29" s="170" t="s">
        <v>152</v>
      </c>
      <c r="NOR29" s="170" t="s">
        <v>153</v>
      </c>
      <c r="NOS29" s="170" t="s">
        <v>150</v>
      </c>
      <c r="NOT29" s="170">
        <v>2</v>
      </c>
      <c r="NOU29" s="170">
        <v>69.72</v>
      </c>
      <c r="NOV29" s="170" t="e">
        <f>ROUNDDOWN(NOU29*(#REF!+1),2)</f>
        <v>#REF!</v>
      </c>
      <c r="NOW29" s="170" t="e">
        <f>NOT29*NOV29</f>
        <v>#REF!</v>
      </c>
      <c r="NOX29" s="170" t="s">
        <v>151</v>
      </c>
      <c r="NOY29" s="170" t="s">
        <v>152</v>
      </c>
      <c r="NOZ29" s="170" t="s">
        <v>153</v>
      </c>
      <c r="NPA29" s="170" t="s">
        <v>150</v>
      </c>
      <c r="NPB29" s="170">
        <v>2</v>
      </c>
      <c r="NPC29" s="170">
        <v>69.72</v>
      </c>
      <c r="NPD29" s="170" t="e">
        <f>ROUNDDOWN(NPC29*(#REF!+1),2)</f>
        <v>#REF!</v>
      </c>
      <c r="NPE29" s="170" t="e">
        <f>NPB29*NPD29</f>
        <v>#REF!</v>
      </c>
      <c r="NPF29" s="170" t="s">
        <v>151</v>
      </c>
      <c r="NPG29" s="170" t="s">
        <v>152</v>
      </c>
      <c r="NPH29" s="170" t="s">
        <v>153</v>
      </c>
      <c r="NPI29" s="170" t="s">
        <v>150</v>
      </c>
      <c r="NPJ29" s="170">
        <v>2</v>
      </c>
      <c r="NPK29" s="170">
        <v>69.72</v>
      </c>
      <c r="NPL29" s="170" t="e">
        <f>ROUNDDOWN(NPK29*(#REF!+1),2)</f>
        <v>#REF!</v>
      </c>
      <c r="NPM29" s="170" t="e">
        <f>NPJ29*NPL29</f>
        <v>#REF!</v>
      </c>
      <c r="NPN29" s="170" t="s">
        <v>151</v>
      </c>
      <c r="NPO29" s="170" t="s">
        <v>152</v>
      </c>
      <c r="NPP29" s="170" t="s">
        <v>153</v>
      </c>
      <c r="NPQ29" s="170" t="s">
        <v>150</v>
      </c>
      <c r="NPR29" s="170">
        <v>2</v>
      </c>
      <c r="NPS29" s="170">
        <v>69.72</v>
      </c>
      <c r="NPT29" s="170" t="e">
        <f>ROUNDDOWN(NPS29*(#REF!+1),2)</f>
        <v>#REF!</v>
      </c>
      <c r="NPU29" s="170" t="e">
        <f>NPR29*NPT29</f>
        <v>#REF!</v>
      </c>
      <c r="NPV29" s="170" t="s">
        <v>151</v>
      </c>
      <c r="NPW29" s="170" t="s">
        <v>152</v>
      </c>
      <c r="NPX29" s="170" t="s">
        <v>153</v>
      </c>
      <c r="NPY29" s="170" t="s">
        <v>150</v>
      </c>
      <c r="NPZ29" s="170">
        <v>2</v>
      </c>
      <c r="NQA29" s="170">
        <v>69.72</v>
      </c>
      <c r="NQB29" s="170" t="e">
        <f>ROUNDDOWN(NQA29*(#REF!+1),2)</f>
        <v>#REF!</v>
      </c>
      <c r="NQC29" s="170" t="e">
        <f>NPZ29*NQB29</f>
        <v>#REF!</v>
      </c>
      <c r="NQD29" s="170" t="s">
        <v>151</v>
      </c>
      <c r="NQE29" s="170" t="s">
        <v>152</v>
      </c>
      <c r="NQF29" s="170" t="s">
        <v>153</v>
      </c>
      <c r="NQG29" s="170" t="s">
        <v>150</v>
      </c>
      <c r="NQH29" s="170">
        <v>2</v>
      </c>
      <c r="NQI29" s="170">
        <v>69.72</v>
      </c>
      <c r="NQJ29" s="170" t="e">
        <f>ROUNDDOWN(NQI29*(#REF!+1),2)</f>
        <v>#REF!</v>
      </c>
      <c r="NQK29" s="170" t="e">
        <f>NQH29*NQJ29</f>
        <v>#REF!</v>
      </c>
      <c r="NQL29" s="170" t="s">
        <v>151</v>
      </c>
      <c r="NQM29" s="170" t="s">
        <v>152</v>
      </c>
      <c r="NQN29" s="170" t="s">
        <v>153</v>
      </c>
      <c r="NQO29" s="170" t="s">
        <v>150</v>
      </c>
      <c r="NQP29" s="170">
        <v>2</v>
      </c>
      <c r="NQQ29" s="170">
        <v>69.72</v>
      </c>
      <c r="NQR29" s="170" t="e">
        <f>ROUNDDOWN(NQQ29*(#REF!+1),2)</f>
        <v>#REF!</v>
      </c>
      <c r="NQS29" s="170" t="e">
        <f>NQP29*NQR29</f>
        <v>#REF!</v>
      </c>
      <c r="NQT29" s="170" t="s">
        <v>151</v>
      </c>
      <c r="NQU29" s="170" t="s">
        <v>152</v>
      </c>
      <c r="NQV29" s="170" t="s">
        <v>153</v>
      </c>
      <c r="NQW29" s="170" t="s">
        <v>150</v>
      </c>
      <c r="NQX29" s="170">
        <v>2</v>
      </c>
      <c r="NQY29" s="170">
        <v>69.72</v>
      </c>
      <c r="NQZ29" s="170" t="e">
        <f>ROUNDDOWN(NQY29*(#REF!+1),2)</f>
        <v>#REF!</v>
      </c>
      <c r="NRA29" s="170" t="e">
        <f>NQX29*NQZ29</f>
        <v>#REF!</v>
      </c>
      <c r="NRB29" s="170" t="s">
        <v>151</v>
      </c>
      <c r="NRC29" s="170" t="s">
        <v>152</v>
      </c>
      <c r="NRD29" s="170" t="s">
        <v>153</v>
      </c>
      <c r="NRE29" s="170" t="s">
        <v>150</v>
      </c>
      <c r="NRF29" s="170">
        <v>2</v>
      </c>
      <c r="NRG29" s="170">
        <v>69.72</v>
      </c>
      <c r="NRH29" s="170" t="e">
        <f>ROUNDDOWN(NRG29*(#REF!+1),2)</f>
        <v>#REF!</v>
      </c>
      <c r="NRI29" s="170" t="e">
        <f>NRF29*NRH29</f>
        <v>#REF!</v>
      </c>
      <c r="NRJ29" s="170" t="s">
        <v>151</v>
      </c>
      <c r="NRK29" s="170" t="s">
        <v>152</v>
      </c>
      <c r="NRL29" s="170" t="s">
        <v>153</v>
      </c>
      <c r="NRM29" s="170" t="s">
        <v>150</v>
      </c>
      <c r="NRN29" s="170">
        <v>2</v>
      </c>
      <c r="NRO29" s="170">
        <v>69.72</v>
      </c>
      <c r="NRP29" s="170" t="e">
        <f>ROUNDDOWN(NRO29*(#REF!+1),2)</f>
        <v>#REF!</v>
      </c>
      <c r="NRQ29" s="170" t="e">
        <f>NRN29*NRP29</f>
        <v>#REF!</v>
      </c>
      <c r="NRR29" s="170" t="s">
        <v>151</v>
      </c>
      <c r="NRS29" s="170" t="s">
        <v>152</v>
      </c>
      <c r="NRT29" s="170" t="s">
        <v>153</v>
      </c>
      <c r="NRU29" s="170" t="s">
        <v>150</v>
      </c>
      <c r="NRV29" s="170">
        <v>2</v>
      </c>
      <c r="NRW29" s="170">
        <v>69.72</v>
      </c>
      <c r="NRX29" s="170" t="e">
        <f>ROUNDDOWN(NRW29*(#REF!+1),2)</f>
        <v>#REF!</v>
      </c>
      <c r="NRY29" s="170" t="e">
        <f>NRV29*NRX29</f>
        <v>#REF!</v>
      </c>
      <c r="NRZ29" s="170" t="s">
        <v>151</v>
      </c>
      <c r="NSA29" s="170" t="s">
        <v>152</v>
      </c>
      <c r="NSB29" s="170" t="s">
        <v>153</v>
      </c>
      <c r="NSC29" s="170" t="s">
        <v>150</v>
      </c>
      <c r="NSD29" s="170">
        <v>2</v>
      </c>
      <c r="NSE29" s="170">
        <v>69.72</v>
      </c>
      <c r="NSF29" s="170" t="e">
        <f>ROUNDDOWN(NSE29*(#REF!+1),2)</f>
        <v>#REF!</v>
      </c>
      <c r="NSG29" s="170" t="e">
        <f>NSD29*NSF29</f>
        <v>#REF!</v>
      </c>
      <c r="NSH29" s="170" t="s">
        <v>151</v>
      </c>
      <c r="NSI29" s="170" t="s">
        <v>152</v>
      </c>
      <c r="NSJ29" s="170" t="s">
        <v>153</v>
      </c>
      <c r="NSK29" s="170" t="s">
        <v>150</v>
      </c>
      <c r="NSL29" s="170">
        <v>2</v>
      </c>
      <c r="NSM29" s="170">
        <v>69.72</v>
      </c>
      <c r="NSN29" s="170" t="e">
        <f>ROUNDDOWN(NSM29*(#REF!+1),2)</f>
        <v>#REF!</v>
      </c>
      <c r="NSO29" s="170" t="e">
        <f>NSL29*NSN29</f>
        <v>#REF!</v>
      </c>
      <c r="NSP29" s="170" t="s">
        <v>151</v>
      </c>
      <c r="NSQ29" s="170" t="s">
        <v>152</v>
      </c>
      <c r="NSR29" s="170" t="s">
        <v>153</v>
      </c>
      <c r="NSS29" s="170" t="s">
        <v>150</v>
      </c>
      <c r="NST29" s="170">
        <v>2</v>
      </c>
      <c r="NSU29" s="170">
        <v>69.72</v>
      </c>
      <c r="NSV29" s="170" t="e">
        <f>ROUNDDOWN(NSU29*(#REF!+1),2)</f>
        <v>#REF!</v>
      </c>
      <c r="NSW29" s="170" t="e">
        <f>NST29*NSV29</f>
        <v>#REF!</v>
      </c>
      <c r="NSX29" s="170" t="s">
        <v>151</v>
      </c>
      <c r="NSY29" s="170" t="s">
        <v>152</v>
      </c>
      <c r="NSZ29" s="170" t="s">
        <v>153</v>
      </c>
      <c r="NTA29" s="170" t="s">
        <v>150</v>
      </c>
      <c r="NTB29" s="170">
        <v>2</v>
      </c>
      <c r="NTC29" s="170">
        <v>69.72</v>
      </c>
      <c r="NTD29" s="170" t="e">
        <f>ROUNDDOWN(NTC29*(#REF!+1),2)</f>
        <v>#REF!</v>
      </c>
      <c r="NTE29" s="170" t="e">
        <f>NTB29*NTD29</f>
        <v>#REF!</v>
      </c>
      <c r="NTF29" s="170" t="s">
        <v>151</v>
      </c>
      <c r="NTG29" s="170" t="s">
        <v>152</v>
      </c>
      <c r="NTH29" s="170" t="s">
        <v>153</v>
      </c>
      <c r="NTI29" s="170" t="s">
        <v>150</v>
      </c>
      <c r="NTJ29" s="170">
        <v>2</v>
      </c>
      <c r="NTK29" s="170">
        <v>69.72</v>
      </c>
      <c r="NTL29" s="170" t="e">
        <f>ROUNDDOWN(NTK29*(#REF!+1),2)</f>
        <v>#REF!</v>
      </c>
      <c r="NTM29" s="170" t="e">
        <f>NTJ29*NTL29</f>
        <v>#REF!</v>
      </c>
      <c r="NTN29" s="170" t="s">
        <v>151</v>
      </c>
      <c r="NTO29" s="170" t="s">
        <v>152</v>
      </c>
      <c r="NTP29" s="170" t="s">
        <v>153</v>
      </c>
      <c r="NTQ29" s="170" t="s">
        <v>150</v>
      </c>
      <c r="NTR29" s="170">
        <v>2</v>
      </c>
      <c r="NTS29" s="170">
        <v>69.72</v>
      </c>
      <c r="NTT29" s="170" t="e">
        <f>ROUNDDOWN(NTS29*(#REF!+1),2)</f>
        <v>#REF!</v>
      </c>
      <c r="NTU29" s="170" t="e">
        <f>NTR29*NTT29</f>
        <v>#REF!</v>
      </c>
      <c r="NTV29" s="170" t="s">
        <v>151</v>
      </c>
      <c r="NTW29" s="170" t="s">
        <v>152</v>
      </c>
      <c r="NTX29" s="170" t="s">
        <v>153</v>
      </c>
      <c r="NTY29" s="170" t="s">
        <v>150</v>
      </c>
      <c r="NTZ29" s="170">
        <v>2</v>
      </c>
      <c r="NUA29" s="170">
        <v>69.72</v>
      </c>
      <c r="NUB29" s="170" t="e">
        <f>ROUNDDOWN(NUA29*(#REF!+1),2)</f>
        <v>#REF!</v>
      </c>
      <c r="NUC29" s="170" t="e">
        <f>NTZ29*NUB29</f>
        <v>#REF!</v>
      </c>
      <c r="NUD29" s="170" t="s">
        <v>151</v>
      </c>
      <c r="NUE29" s="170" t="s">
        <v>152</v>
      </c>
      <c r="NUF29" s="170" t="s">
        <v>153</v>
      </c>
      <c r="NUG29" s="170" t="s">
        <v>150</v>
      </c>
      <c r="NUH29" s="170">
        <v>2</v>
      </c>
      <c r="NUI29" s="170">
        <v>69.72</v>
      </c>
      <c r="NUJ29" s="170" t="e">
        <f>ROUNDDOWN(NUI29*(#REF!+1),2)</f>
        <v>#REF!</v>
      </c>
      <c r="NUK29" s="170" t="e">
        <f>NUH29*NUJ29</f>
        <v>#REF!</v>
      </c>
      <c r="NUL29" s="170" t="s">
        <v>151</v>
      </c>
      <c r="NUM29" s="170" t="s">
        <v>152</v>
      </c>
      <c r="NUN29" s="170" t="s">
        <v>153</v>
      </c>
      <c r="NUO29" s="170" t="s">
        <v>150</v>
      </c>
      <c r="NUP29" s="170">
        <v>2</v>
      </c>
      <c r="NUQ29" s="170">
        <v>69.72</v>
      </c>
      <c r="NUR29" s="170" t="e">
        <f>ROUNDDOWN(NUQ29*(#REF!+1),2)</f>
        <v>#REF!</v>
      </c>
      <c r="NUS29" s="170" t="e">
        <f>NUP29*NUR29</f>
        <v>#REF!</v>
      </c>
      <c r="NUT29" s="170" t="s">
        <v>151</v>
      </c>
      <c r="NUU29" s="170" t="s">
        <v>152</v>
      </c>
      <c r="NUV29" s="170" t="s">
        <v>153</v>
      </c>
      <c r="NUW29" s="170" t="s">
        <v>150</v>
      </c>
      <c r="NUX29" s="170">
        <v>2</v>
      </c>
      <c r="NUY29" s="170">
        <v>69.72</v>
      </c>
      <c r="NUZ29" s="170" t="e">
        <f>ROUNDDOWN(NUY29*(#REF!+1),2)</f>
        <v>#REF!</v>
      </c>
      <c r="NVA29" s="170" t="e">
        <f>NUX29*NUZ29</f>
        <v>#REF!</v>
      </c>
      <c r="NVB29" s="170" t="s">
        <v>151</v>
      </c>
      <c r="NVC29" s="170" t="s">
        <v>152</v>
      </c>
      <c r="NVD29" s="170" t="s">
        <v>153</v>
      </c>
      <c r="NVE29" s="170" t="s">
        <v>150</v>
      </c>
      <c r="NVF29" s="170">
        <v>2</v>
      </c>
      <c r="NVG29" s="170">
        <v>69.72</v>
      </c>
      <c r="NVH29" s="170" t="e">
        <f>ROUNDDOWN(NVG29*(#REF!+1),2)</f>
        <v>#REF!</v>
      </c>
      <c r="NVI29" s="170" t="e">
        <f>NVF29*NVH29</f>
        <v>#REF!</v>
      </c>
      <c r="NVJ29" s="170" t="s">
        <v>151</v>
      </c>
      <c r="NVK29" s="170" t="s">
        <v>152</v>
      </c>
      <c r="NVL29" s="170" t="s">
        <v>153</v>
      </c>
      <c r="NVM29" s="170" t="s">
        <v>150</v>
      </c>
      <c r="NVN29" s="170">
        <v>2</v>
      </c>
      <c r="NVO29" s="170">
        <v>69.72</v>
      </c>
      <c r="NVP29" s="170" t="e">
        <f>ROUNDDOWN(NVO29*(#REF!+1),2)</f>
        <v>#REF!</v>
      </c>
      <c r="NVQ29" s="170" t="e">
        <f>NVN29*NVP29</f>
        <v>#REF!</v>
      </c>
      <c r="NVR29" s="170" t="s">
        <v>151</v>
      </c>
      <c r="NVS29" s="170" t="s">
        <v>152</v>
      </c>
      <c r="NVT29" s="170" t="s">
        <v>153</v>
      </c>
      <c r="NVU29" s="170" t="s">
        <v>150</v>
      </c>
      <c r="NVV29" s="170">
        <v>2</v>
      </c>
      <c r="NVW29" s="170">
        <v>69.72</v>
      </c>
      <c r="NVX29" s="170" t="e">
        <f>ROUNDDOWN(NVW29*(#REF!+1),2)</f>
        <v>#REF!</v>
      </c>
      <c r="NVY29" s="170" t="e">
        <f>NVV29*NVX29</f>
        <v>#REF!</v>
      </c>
      <c r="NVZ29" s="170" t="s">
        <v>151</v>
      </c>
      <c r="NWA29" s="170" t="s">
        <v>152</v>
      </c>
      <c r="NWB29" s="170" t="s">
        <v>153</v>
      </c>
      <c r="NWC29" s="170" t="s">
        <v>150</v>
      </c>
      <c r="NWD29" s="170">
        <v>2</v>
      </c>
      <c r="NWE29" s="170">
        <v>69.72</v>
      </c>
      <c r="NWF29" s="170" t="e">
        <f>ROUNDDOWN(NWE29*(#REF!+1),2)</f>
        <v>#REF!</v>
      </c>
      <c r="NWG29" s="170" t="e">
        <f>NWD29*NWF29</f>
        <v>#REF!</v>
      </c>
      <c r="NWH29" s="170" t="s">
        <v>151</v>
      </c>
      <c r="NWI29" s="170" t="s">
        <v>152</v>
      </c>
      <c r="NWJ29" s="170" t="s">
        <v>153</v>
      </c>
      <c r="NWK29" s="170" t="s">
        <v>150</v>
      </c>
      <c r="NWL29" s="170">
        <v>2</v>
      </c>
      <c r="NWM29" s="170">
        <v>69.72</v>
      </c>
      <c r="NWN29" s="170" t="e">
        <f>ROUNDDOWN(NWM29*(#REF!+1),2)</f>
        <v>#REF!</v>
      </c>
      <c r="NWO29" s="170" t="e">
        <f>NWL29*NWN29</f>
        <v>#REF!</v>
      </c>
      <c r="NWP29" s="170" t="s">
        <v>151</v>
      </c>
      <c r="NWQ29" s="170" t="s">
        <v>152</v>
      </c>
      <c r="NWR29" s="170" t="s">
        <v>153</v>
      </c>
      <c r="NWS29" s="170" t="s">
        <v>150</v>
      </c>
      <c r="NWT29" s="170">
        <v>2</v>
      </c>
      <c r="NWU29" s="170">
        <v>69.72</v>
      </c>
      <c r="NWV29" s="170" t="e">
        <f>ROUNDDOWN(NWU29*(#REF!+1),2)</f>
        <v>#REF!</v>
      </c>
      <c r="NWW29" s="170" t="e">
        <f>NWT29*NWV29</f>
        <v>#REF!</v>
      </c>
      <c r="NWX29" s="170" t="s">
        <v>151</v>
      </c>
      <c r="NWY29" s="170" t="s">
        <v>152</v>
      </c>
      <c r="NWZ29" s="170" t="s">
        <v>153</v>
      </c>
      <c r="NXA29" s="170" t="s">
        <v>150</v>
      </c>
      <c r="NXB29" s="170">
        <v>2</v>
      </c>
      <c r="NXC29" s="170">
        <v>69.72</v>
      </c>
      <c r="NXD29" s="170" t="e">
        <f>ROUNDDOWN(NXC29*(#REF!+1),2)</f>
        <v>#REF!</v>
      </c>
      <c r="NXE29" s="170" t="e">
        <f>NXB29*NXD29</f>
        <v>#REF!</v>
      </c>
      <c r="NXF29" s="170" t="s">
        <v>151</v>
      </c>
      <c r="NXG29" s="170" t="s">
        <v>152</v>
      </c>
      <c r="NXH29" s="170" t="s">
        <v>153</v>
      </c>
      <c r="NXI29" s="170" t="s">
        <v>150</v>
      </c>
      <c r="NXJ29" s="170">
        <v>2</v>
      </c>
      <c r="NXK29" s="170">
        <v>69.72</v>
      </c>
      <c r="NXL29" s="170" t="e">
        <f>ROUNDDOWN(NXK29*(#REF!+1),2)</f>
        <v>#REF!</v>
      </c>
      <c r="NXM29" s="170" t="e">
        <f>NXJ29*NXL29</f>
        <v>#REF!</v>
      </c>
      <c r="NXN29" s="170" t="s">
        <v>151</v>
      </c>
      <c r="NXO29" s="170" t="s">
        <v>152</v>
      </c>
      <c r="NXP29" s="170" t="s">
        <v>153</v>
      </c>
      <c r="NXQ29" s="170" t="s">
        <v>150</v>
      </c>
      <c r="NXR29" s="170">
        <v>2</v>
      </c>
      <c r="NXS29" s="170">
        <v>69.72</v>
      </c>
      <c r="NXT29" s="170" t="e">
        <f>ROUNDDOWN(NXS29*(#REF!+1),2)</f>
        <v>#REF!</v>
      </c>
      <c r="NXU29" s="170" t="e">
        <f>NXR29*NXT29</f>
        <v>#REF!</v>
      </c>
      <c r="NXV29" s="170" t="s">
        <v>151</v>
      </c>
      <c r="NXW29" s="170" t="s">
        <v>152</v>
      </c>
      <c r="NXX29" s="170" t="s">
        <v>153</v>
      </c>
      <c r="NXY29" s="170" t="s">
        <v>150</v>
      </c>
      <c r="NXZ29" s="170">
        <v>2</v>
      </c>
      <c r="NYA29" s="170">
        <v>69.72</v>
      </c>
      <c r="NYB29" s="170" t="e">
        <f>ROUNDDOWN(NYA29*(#REF!+1),2)</f>
        <v>#REF!</v>
      </c>
      <c r="NYC29" s="170" t="e">
        <f>NXZ29*NYB29</f>
        <v>#REF!</v>
      </c>
      <c r="NYD29" s="170" t="s">
        <v>151</v>
      </c>
      <c r="NYE29" s="170" t="s">
        <v>152</v>
      </c>
      <c r="NYF29" s="170" t="s">
        <v>153</v>
      </c>
      <c r="NYG29" s="170" t="s">
        <v>150</v>
      </c>
      <c r="NYH29" s="170">
        <v>2</v>
      </c>
      <c r="NYI29" s="170">
        <v>69.72</v>
      </c>
      <c r="NYJ29" s="170" t="e">
        <f>ROUNDDOWN(NYI29*(#REF!+1),2)</f>
        <v>#REF!</v>
      </c>
      <c r="NYK29" s="170" t="e">
        <f>NYH29*NYJ29</f>
        <v>#REF!</v>
      </c>
      <c r="NYL29" s="170" t="s">
        <v>151</v>
      </c>
      <c r="NYM29" s="170" t="s">
        <v>152</v>
      </c>
      <c r="NYN29" s="170" t="s">
        <v>153</v>
      </c>
      <c r="NYO29" s="170" t="s">
        <v>150</v>
      </c>
      <c r="NYP29" s="170">
        <v>2</v>
      </c>
      <c r="NYQ29" s="170">
        <v>69.72</v>
      </c>
      <c r="NYR29" s="170" t="e">
        <f>ROUNDDOWN(NYQ29*(#REF!+1),2)</f>
        <v>#REF!</v>
      </c>
      <c r="NYS29" s="170" t="e">
        <f>NYP29*NYR29</f>
        <v>#REF!</v>
      </c>
      <c r="NYT29" s="170" t="s">
        <v>151</v>
      </c>
      <c r="NYU29" s="170" t="s">
        <v>152</v>
      </c>
      <c r="NYV29" s="170" t="s">
        <v>153</v>
      </c>
      <c r="NYW29" s="170" t="s">
        <v>150</v>
      </c>
      <c r="NYX29" s="170">
        <v>2</v>
      </c>
      <c r="NYY29" s="170">
        <v>69.72</v>
      </c>
      <c r="NYZ29" s="170" t="e">
        <f>ROUNDDOWN(NYY29*(#REF!+1),2)</f>
        <v>#REF!</v>
      </c>
      <c r="NZA29" s="170" t="e">
        <f>NYX29*NYZ29</f>
        <v>#REF!</v>
      </c>
      <c r="NZB29" s="170" t="s">
        <v>151</v>
      </c>
      <c r="NZC29" s="170" t="s">
        <v>152</v>
      </c>
      <c r="NZD29" s="170" t="s">
        <v>153</v>
      </c>
      <c r="NZE29" s="170" t="s">
        <v>150</v>
      </c>
      <c r="NZF29" s="170">
        <v>2</v>
      </c>
      <c r="NZG29" s="170">
        <v>69.72</v>
      </c>
      <c r="NZH29" s="170" t="e">
        <f>ROUNDDOWN(NZG29*(#REF!+1),2)</f>
        <v>#REF!</v>
      </c>
      <c r="NZI29" s="170" t="e">
        <f>NZF29*NZH29</f>
        <v>#REF!</v>
      </c>
      <c r="NZJ29" s="170" t="s">
        <v>151</v>
      </c>
      <c r="NZK29" s="170" t="s">
        <v>152</v>
      </c>
      <c r="NZL29" s="170" t="s">
        <v>153</v>
      </c>
      <c r="NZM29" s="170" t="s">
        <v>150</v>
      </c>
      <c r="NZN29" s="170">
        <v>2</v>
      </c>
      <c r="NZO29" s="170">
        <v>69.72</v>
      </c>
      <c r="NZP29" s="170" t="e">
        <f>ROUNDDOWN(NZO29*(#REF!+1),2)</f>
        <v>#REF!</v>
      </c>
      <c r="NZQ29" s="170" t="e">
        <f>NZN29*NZP29</f>
        <v>#REF!</v>
      </c>
      <c r="NZR29" s="170" t="s">
        <v>151</v>
      </c>
      <c r="NZS29" s="170" t="s">
        <v>152</v>
      </c>
      <c r="NZT29" s="170" t="s">
        <v>153</v>
      </c>
      <c r="NZU29" s="170" t="s">
        <v>150</v>
      </c>
      <c r="NZV29" s="170">
        <v>2</v>
      </c>
      <c r="NZW29" s="170">
        <v>69.72</v>
      </c>
      <c r="NZX29" s="170" t="e">
        <f>ROUNDDOWN(NZW29*(#REF!+1),2)</f>
        <v>#REF!</v>
      </c>
      <c r="NZY29" s="170" t="e">
        <f>NZV29*NZX29</f>
        <v>#REF!</v>
      </c>
      <c r="NZZ29" s="170" t="s">
        <v>151</v>
      </c>
      <c r="OAA29" s="170" t="s">
        <v>152</v>
      </c>
      <c r="OAB29" s="170" t="s">
        <v>153</v>
      </c>
      <c r="OAC29" s="170" t="s">
        <v>150</v>
      </c>
      <c r="OAD29" s="170">
        <v>2</v>
      </c>
      <c r="OAE29" s="170">
        <v>69.72</v>
      </c>
      <c r="OAF29" s="170" t="e">
        <f>ROUNDDOWN(OAE29*(#REF!+1),2)</f>
        <v>#REF!</v>
      </c>
      <c r="OAG29" s="170" t="e">
        <f>OAD29*OAF29</f>
        <v>#REF!</v>
      </c>
      <c r="OAH29" s="170" t="s">
        <v>151</v>
      </c>
      <c r="OAI29" s="170" t="s">
        <v>152</v>
      </c>
      <c r="OAJ29" s="170" t="s">
        <v>153</v>
      </c>
      <c r="OAK29" s="170" t="s">
        <v>150</v>
      </c>
      <c r="OAL29" s="170">
        <v>2</v>
      </c>
      <c r="OAM29" s="170">
        <v>69.72</v>
      </c>
      <c r="OAN29" s="170" t="e">
        <f>ROUNDDOWN(OAM29*(#REF!+1),2)</f>
        <v>#REF!</v>
      </c>
      <c r="OAO29" s="170" t="e">
        <f>OAL29*OAN29</f>
        <v>#REF!</v>
      </c>
      <c r="OAP29" s="170" t="s">
        <v>151</v>
      </c>
      <c r="OAQ29" s="170" t="s">
        <v>152</v>
      </c>
      <c r="OAR29" s="170" t="s">
        <v>153</v>
      </c>
      <c r="OAS29" s="170" t="s">
        <v>150</v>
      </c>
      <c r="OAT29" s="170">
        <v>2</v>
      </c>
      <c r="OAU29" s="170">
        <v>69.72</v>
      </c>
      <c r="OAV29" s="170" t="e">
        <f>ROUNDDOWN(OAU29*(#REF!+1),2)</f>
        <v>#REF!</v>
      </c>
      <c r="OAW29" s="170" t="e">
        <f>OAT29*OAV29</f>
        <v>#REF!</v>
      </c>
      <c r="OAX29" s="170" t="s">
        <v>151</v>
      </c>
      <c r="OAY29" s="170" t="s">
        <v>152</v>
      </c>
      <c r="OAZ29" s="170" t="s">
        <v>153</v>
      </c>
      <c r="OBA29" s="170" t="s">
        <v>150</v>
      </c>
      <c r="OBB29" s="170">
        <v>2</v>
      </c>
      <c r="OBC29" s="170">
        <v>69.72</v>
      </c>
      <c r="OBD29" s="170" t="e">
        <f>ROUNDDOWN(OBC29*(#REF!+1),2)</f>
        <v>#REF!</v>
      </c>
      <c r="OBE29" s="170" t="e">
        <f>OBB29*OBD29</f>
        <v>#REF!</v>
      </c>
      <c r="OBF29" s="170" t="s">
        <v>151</v>
      </c>
      <c r="OBG29" s="170" t="s">
        <v>152</v>
      </c>
      <c r="OBH29" s="170" t="s">
        <v>153</v>
      </c>
      <c r="OBI29" s="170" t="s">
        <v>150</v>
      </c>
      <c r="OBJ29" s="170">
        <v>2</v>
      </c>
      <c r="OBK29" s="170">
        <v>69.72</v>
      </c>
      <c r="OBL29" s="170" t="e">
        <f>ROUNDDOWN(OBK29*(#REF!+1),2)</f>
        <v>#REF!</v>
      </c>
      <c r="OBM29" s="170" t="e">
        <f>OBJ29*OBL29</f>
        <v>#REF!</v>
      </c>
      <c r="OBN29" s="170" t="s">
        <v>151</v>
      </c>
      <c r="OBO29" s="170" t="s">
        <v>152</v>
      </c>
      <c r="OBP29" s="170" t="s">
        <v>153</v>
      </c>
      <c r="OBQ29" s="170" t="s">
        <v>150</v>
      </c>
      <c r="OBR29" s="170">
        <v>2</v>
      </c>
      <c r="OBS29" s="170">
        <v>69.72</v>
      </c>
      <c r="OBT29" s="170" t="e">
        <f>ROUNDDOWN(OBS29*(#REF!+1),2)</f>
        <v>#REF!</v>
      </c>
      <c r="OBU29" s="170" t="e">
        <f>OBR29*OBT29</f>
        <v>#REF!</v>
      </c>
      <c r="OBV29" s="170" t="s">
        <v>151</v>
      </c>
      <c r="OBW29" s="170" t="s">
        <v>152</v>
      </c>
      <c r="OBX29" s="170" t="s">
        <v>153</v>
      </c>
      <c r="OBY29" s="170" t="s">
        <v>150</v>
      </c>
      <c r="OBZ29" s="170">
        <v>2</v>
      </c>
      <c r="OCA29" s="170">
        <v>69.72</v>
      </c>
      <c r="OCB29" s="170" t="e">
        <f>ROUNDDOWN(OCA29*(#REF!+1),2)</f>
        <v>#REF!</v>
      </c>
      <c r="OCC29" s="170" t="e">
        <f>OBZ29*OCB29</f>
        <v>#REF!</v>
      </c>
      <c r="OCD29" s="170" t="s">
        <v>151</v>
      </c>
      <c r="OCE29" s="170" t="s">
        <v>152</v>
      </c>
      <c r="OCF29" s="170" t="s">
        <v>153</v>
      </c>
      <c r="OCG29" s="170" t="s">
        <v>150</v>
      </c>
      <c r="OCH29" s="170">
        <v>2</v>
      </c>
      <c r="OCI29" s="170">
        <v>69.72</v>
      </c>
      <c r="OCJ29" s="170" t="e">
        <f>ROUNDDOWN(OCI29*(#REF!+1),2)</f>
        <v>#REF!</v>
      </c>
      <c r="OCK29" s="170" t="e">
        <f>OCH29*OCJ29</f>
        <v>#REF!</v>
      </c>
      <c r="OCL29" s="170" t="s">
        <v>151</v>
      </c>
      <c r="OCM29" s="170" t="s">
        <v>152</v>
      </c>
      <c r="OCN29" s="170" t="s">
        <v>153</v>
      </c>
      <c r="OCO29" s="170" t="s">
        <v>150</v>
      </c>
      <c r="OCP29" s="170">
        <v>2</v>
      </c>
      <c r="OCQ29" s="170">
        <v>69.72</v>
      </c>
      <c r="OCR29" s="170" t="e">
        <f>ROUNDDOWN(OCQ29*(#REF!+1),2)</f>
        <v>#REF!</v>
      </c>
      <c r="OCS29" s="170" t="e">
        <f>OCP29*OCR29</f>
        <v>#REF!</v>
      </c>
      <c r="OCT29" s="170" t="s">
        <v>151</v>
      </c>
      <c r="OCU29" s="170" t="s">
        <v>152</v>
      </c>
      <c r="OCV29" s="170" t="s">
        <v>153</v>
      </c>
      <c r="OCW29" s="170" t="s">
        <v>150</v>
      </c>
      <c r="OCX29" s="170">
        <v>2</v>
      </c>
      <c r="OCY29" s="170">
        <v>69.72</v>
      </c>
      <c r="OCZ29" s="170" t="e">
        <f>ROUNDDOWN(OCY29*(#REF!+1),2)</f>
        <v>#REF!</v>
      </c>
      <c r="ODA29" s="170" t="e">
        <f>OCX29*OCZ29</f>
        <v>#REF!</v>
      </c>
      <c r="ODB29" s="170" t="s">
        <v>151</v>
      </c>
      <c r="ODC29" s="170" t="s">
        <v>152</v>
      </c>
      <c r="ODD29" s="170" t="s">
        <v>153</v>
      </c>
      <c r="ODE29" s="170" t="s">
        <v>150</v>
      </c>
      <c r="ODF29" s="170">
        <v>2</v>
      </c>
      <c r="ODG29" s="170">
        <v>69.72</v>
      </c>
      <c r="ODH29" s="170" t="e">
        <f>ROUNDDOWN(ODG29*(#REF!+1),2)</f>
        <v>#REF!</v>
      </c>
      <c r="ODI29" s="170" t="e">
        <f>ODF29*ODH29</f>
        <v>#REF!</v>
      </c>
      <c r="ODJ29" s="170" t="s">
        <v>151</v>
      </c>
      <c r="ODK29" s="170" t="s">
        <v>152</v>
      </c>
      <c r="ODL29" s="170" t="s">
        <v>153</v>
      </c>
      <c r="ODM29" s="170" t="s">
        <v>150</v>
      </c>
      <c r="ODN29" s="170">
        <v>2</v>
      </c>
      <c r="ODO29" s="170">
        <v>69.72</v>
      </c>
      <c r="ODP29" s="170" t="e">
        <f>ROUNDDOWN(ODO29*(#REF!+1),2)</f>
        <v>#REF!</v>
      </c>
      <c r="ODQ29" s="170" t="e">
        <f>ODN29*ODP29</f>
        <v>#REF!</v>
      </c>
      <c r="ODR29" s="170" t="s">
        <v>151</v>
      </c>
      <c r="ODS29" s="170" t="s">
        <v>152</v>
      </c>
      <c r="ODT29" s="170" t="s">
        <v>153</v>
      </c>
      <c r="ODU29" s="170" t="s">
        <v>150</v>
      </c>
      <c r="ODV29" s="170">
        <v>2</v>
      </c>
      <c r="ODW29" s="170">
        <v>69.72</v>
      </c>
      <c r="ODX29" s="170" t="e">
        <f>ROUNDDOWN(ODW29*(#REF!+1),2)</f>
        <v>#REF!</v>
      </c>
      <c r="ODY29" s="170" t="e">
        <f>ODV29*ODX29</f>
        <v>#REF!</v>
      </c>
      <c r="ODZ29" s="170" t="s">
        <v>151</v>
      </c>
      <c r="OEA29" s="170" t="s">
        <v>152</v>
      </c>
      <c r="OEB29" s="170" t="s">
        <v>153</v>
      </c>
      <c r="OEC29" s="170" t="s">
        <v>150</v>
      </c>
      <c r="OED29" s="170">
        <v>2</v>
      </c>
      <c r="OEE29" s="170">
        <v>69.72</v>
      </c>
      <c r="OEF29" s="170" t="e">
        <f>ROUNDDOWN(OEE29*(#REF!+1),2)</f>
        <v>#REF!</v>
      </c>
      <c r="OEG29" s="170" t="e">
        <f>OED29*OEF29</f>
        <v>#REF!</v>
      </c>
      <c r="OEH29" s="170" t="s">
        <v>151</v>
      </c>
      <c r="OEI29" s="170" t="s">
        <v>152</v>
      </c>
      <c r="OEJ29" s="170" t="s">
        <v>153</v>
      </c>
      <c r="OEK29" s="170" t="s">
        <v>150</v>
      </c>
      <c r="OEL29" s="170">
        <v>2</v>
      </c>
      <c r="OEM29" s="170">
        <v>69.72</v>
      </c>
      <c r="OEN29" s="170" t="e">
        <f>ROUNDDOWN(OEM29*(#REF!+1),2)</f>
        <v>#REF!</v>
      </c>
      <c r="OEO29" s="170" t="e">
        <f>OEL29*OEN29</f>
        <v>#REF!</v>
      </c>
      <c r="OEP29" s="170" t="s">
        <v>151</v>
      </c>
      <c r="OEQ29" s="170" t="s">
        <v>152</v>
      </c>
      <c r="OER29" s="170" t="s">
        <v>153</v>
      </c>
      <c r="OES29" s="170" t="s">
        <v>150</v>
      </c>
      <c r="OET29" s="170">
        <v>2</v>
      </c>
      <c r="OEU29" s="170">
        <v>69.72</v>
      </c>
      <c r="OEV29" s="170" t="e">
        <f>ROUNDDOWN(OEU29*(#REF!+1),2)</f>
        <v>#REF!</v>
      </c>
      <c r="OEW29" s="170" t="e">
        <f>OET29*OEV29</f>
        <v>#REF!</v>
      </c>
      <c r="OEX29" s="170" t="s">
        <v>151</v>
      </c>
      <c r="OEY29" s="170" t="s">
        <v>152</v>
      </c>
      <c r="OEZ29" s="170" t="s">
        <v>153</v>
      </c>
      <c r="OFA29" s="170" t="s">
        <v>150</v>
      </c>
      <c r="OFB29" s="170">
        <v>2</v>
      </c>
      <c r="OFC29" s="170">
        <v>69.72</v>
      </c>
      <c r="OFD29" s="170" t="e">
        <f>ROUNDDOWN(OFC29*(#REF!+1),2)</f>
        <v>#REF!</v>
      </c>
      <c r="OFE29" s="170" t="e">
        <f>OFB29*OFD29</f>
        <v>#REF!</v>
      </c>
      <c r="OFF29" s="170" t="s">
        <v>151</v>
      </c>
      <c r="OFG29" s="170" t="s">
        <v>152</v>
      </c>
      <c r="OFH29" s="170" t="s">
        <v>153</v>
      </c>
      <c r="OFI29" s="170" t="s">
        <v>150</v>
      </c>
      <c r="OFJ29" s="170">
        <v>2</v>
      </c>
      <c r="OFK29" s="170">
        <v>69.72</v>
      </c>
      <c r="OFL29" s="170" t="e">
        <f>ROUNDDOWN(OFK29*(#REF!+1),2)</f>
        <v>#REF!</v>
      </c>
      <c r="OFM29" s="170" t="e">
        <f>OFJ29*OFL29</f>
        <v>#REF!</v>
      </c>
      <c r="OFN29" s="170" t="s">
        <v>151</v>
      </c>
      <c r="OFO29" s="170" t="s">
        <v>152</v>
      </c>
      <c r="OFP29" s="170" t="s">
        <v>153</v>
      </c>
      <c r="OFQ29" s="170" t="s">
        <v>150</v>
      </c>
      <c r="OFR29" s="170">
        <v>2</v>
      </c>
      <c r="OFS29" s="170">
        <v>69.72</v>
      </c>
      <c r="OFT29" s="170" t="e">
        <f>ROUNDDOWN(OFS29*(#REF!+1),2)</f>
        <v>#REF!</v>
      </c>
      <c r="OFU29" s="170" t="e">
        <f>OFR29*OFT29</f>
        <v>#REF!</v>
      </c>
      <c r="OFV29" s="170" t="s">
        <v>151</v>
      </c>
      <c r="OFW29" s="170" t="s">
        <v>152</v>
      </c>
      <c r="OFX29" s="170" t="s">
        <v>153</v>
      </c>
      <c r="OFY29" s="170" t="s">
        <v>150</v>
      </c>
      <c r="OFZ29" s="170">
        <v>2</v>
      </c>
      <c r="OGA29" s="170">
        <v>69.72</v>
      </c>
      <c r="OGB29" s="170" t="e">
        <f>ROUNDDOWN(OGA29*(#REF!+1),2)</f>
        <v>#REF!</v>
      </c>
      <c r="OGC29" s="170" t="e">
        <f>OFZ29*OGB29</f>
        <v>#REF!</v>
      </c>
      <c r="OGD29" s="170" t="s">
        <v>151</v>
      </c>
      <c r="OGE29" s="170" t="s">
        <v>152</v>
      </c>
      <c r="OGF29" s="170" t="s">
        <v>153</v>
      </c>
      <c r="OGG29" s="170" t="s">
        <v>150</v>
      </c>
      <c r="OGH29" s="170">
        <v>2</v>
      </c>
      <c r="OGI29" s="170">
        <v>69.72</v>
      </c>
      <c r="OGJ29" s="170" t="e">
        <f>ROUNDDOWN(OGI29*(#REF!+1),2)</f>
        <v>#REF!</v>
      </c>
      <c r="OGK29" s="170" t="e">
        <f>OGH29*OGJ29</f>
        <v>#REF!</v>
      </c>
      <c r="OGL29" s="170" t="s">
        <v>151</v>
      </c>
      <c r="OGM29" s="170" t="s">
        <v>152</v>
      </c>
      <c r="OGN29" s="170" t="s">
        <v>153</v>
      </c>
      <c r="OGO29" s="170" t="s">
        <v>150</v>
      </c>
      <c r="OGP29" s="170">
        <v>2</v>
      </c>
      <c r="OGQ29" s="170">
        <v>69.72</v>
      </c>
      <c r="OGR29" s="170" t="e">
        <f>ROUNDDOWN(OGQ29*(#REF!+1),2)</f>
        <v>#REF!</v>
      </c>
      <c r="OGS29" s="170" t="e">
        <f>OGP29*OGR29</f>
        <v>#REF!</v>
      </c>
      <c r="OGT29" s="170" t="s">
        <v>151</v>
      </c>
      <c r="OGU29" s="170" t="s">
        <v>152</v>
      </c>
      <c r="OGV29" s="170" t="s">
        <v>153</v>
      </c>
      <c r="OGW29" s="170" t="s">
        <v>150</v>
      </c>
      <c r="OGX29" s="170">
        <v>2</v>
      </c>
      <c r="OGY29" s="170">
        <v>69.72</v>
      </c>
      <c r="OGZ29" s="170" t="e">
        <f>ROUNDDOWN(OGY29*(#REF!+1),2)</f>
        <v>#REF!</v>
      </c>
      <c r="OHA29" s="170" t="e">
        <f>OGX29*OGZ29</f>
        <v>#REF!</v>
      </c>
      <c r="OHB29" s="170" t="s">
        <v>151</v>
      </c>
      <c r="OHC29" s="170" t="s">
        <v>152</v>
      </c>
      <c r="OHD29" s="170" t="s">
        <v>153</v>
      </c>
      <c r="OHE29" s="170" t="s">
        <v>150</v>
      </c>
      <c r="OHF29" s="170">
        <v>2</v>
      </c>
      <c r="OHG29" s="170">
        <v>69.72</v>
      </c>
      <c r="OHH29" s="170" t="e">
        <f>ROUNDDOWN(OHG29*(#REF!+1),2)</f>
        <v>#REF!</v>
      </c>
      <c r="OHI29" s="170" t="e">
        <f>OHF29*OHH29</f>
        <v>#REF!</v>
      </c>
      <c r="OHJ29" s="170" t="s">
        <v>151</v>
      </c>
      <c r="OHK29" s="170" t="s">
        <v>152</v>
      </c>
      <c r="OHL29" s="170" t="s">
        <v>153</v>
      </c>
      <c r="OHM29" s="170" t="s">
        <v>150</v>
      </c>
      <c r="OHN29" s="170">
        <v>2</v>
      </c>
      <c r="OHO29" s="170">
        <v>69.72</v>
      </c>
      <c r="OHP29" s="170" t="e">
        <f>ROUNDDOWN(OHO29*(#REF!+1),2)</f>
        <v>#REF!</v>
      </c>
      <c r="OHQ29" s="170" t="e">
        <f>OHN29*OHP29</f>
        <v>#REF!</v>
      </c>
      <c r="OHR29" s="170" t="s">
        <v>151</v>
      </c>
      <c r="OHS29" s="170" t="s">
        <v>152</v>
      </c>
      <c r="OHT29" s="170" t="s">
        <v>153</v>
      </c>
      <c r="OHU29" s="170" t="s">
        <v>150</v>
      </c>
      <c r="OHV29" s="170">
        <v>2</v>
      </c>
      <c r="OHW29" s="170">
        <v>69.72</v>
      </c>
      <c r="OHX29" s="170" t="e">
        <f>ROUNDDOWN(OHW29*(#REF!+1),2)</f>
        <v>#REF!</v>
      </c>
      <c r="OHY29" s="170" t="e">
        <f>OHV29*OHX29</f>
        <v>#REF!</v>
      </c>
      <c r="OHZ29" s="170" t="s">
        <v>151</v>
      </c>
      <c r="OIA29" s="170" t="s">
        <v>152</v>
      </c>
      <c r="OIB29" s="170" t="s">
        <v>153</v>
      </c>
      <c r="OIC29" s="170" t="s">
        <v>150</v>
      </c>
      <c r="OID29" s="170">
        <v>2</v>
      </c>
      <c r="OIE29" s="170">
        <v>69.72</v>
      </c>
      <c r="OIF29" s="170" t="e">
        <f>ROUNDDOWN(OIE29*(#REF!+1),2)</f>
        <v>#REF!</v>
      </c>
      <c r="OIG29" s="170" t="e">
        <f>OID29*OIF29</f>
        <v>#REF!</v>
      </c>
      <c r="OIH29" s="170" t="s">
        <v>151</v>
      </c>
      <c r="OII29" s="170" t="s">
        <v>152</v>
      </c>
      <c r="OIJ29" s="170" t="s">
        <v>153</v>
      </c>
      <c r="OIK29" s="170" t="s">
        <v>150</v>
      </c>
      <c r="OIL29" s="170">
        <v>2</v>
      </c>
      <c r="OIM29" s="170">
        <v>69.72</v>
      </c>
      <c r="OIN29" s="170" t="e">
        <f>ROUNDDOWN(OIM29*(#REF!+1),2)</f>
        <v>#REF!</v>
      </c>
      <c r="OIO29" s="170" t="e">
        <f>OIL29*OIN29</f>
        <v>#REF!</v>
      </c>
      <c r="OIP29" s="170" t="s">
        <v>151</v>
      </c>
      <c r="OIQ29" s="170" t="s">
        <v>152</v>
      </c>
      <c r="OIR29" s="170" t="s">
        <v>153</v>
      </c>
      <c r="OIS29" s="170" t="s">
        <v>150</v>
      </c>
      <c r="OIT29" s="170">
        <v>2</v>
      </c>
      <c r="OIU29" s="170">
        <v>69.72</v>
      </c>
      <c r="OIV29" s="170" t="e">
        <f>ROUNDDOWN(OIU29*(#REF!+1),2)</f>
        <v>#REF!</v>
      </c>
      <c r="OIW29" s="170" t="e">
        <f>OIT29*OIV29</f>
        <v>#REF!</v>
      </c>
      <c r="OIX29" s="170" t="s">
        <v>151</v>
      </c>
      <c r="OIY29" s="170" t="s">
        <v>152</v>
      </c>
      <c r="OIZ29" s="170" t="s">
        <v>153</v>
      </c>
      <c r="OJA29" s="170" t="s">
        <v>150</v>
      </c>
      <c r="OJB29" s="170">
        <v>2</v>
      </c>
      <c r="OJC29" s="170">
        <v>69.72</v>
      </c>
      <c r="OJD29" s="170" t="e">
        <f>ROUNDDOWN(OJC29*(#REF!+1),2)</f>
        <v>#REF!</v>
      </c>
      <c r="OJE29" s="170" t="e">
        <f>OJB29*OJD29</f>
        <v>#REF!</v>
      </c>
      <c r="OJF29" s="170" t="s">
        <v>151</v>
      </c>
      <c r="OJG29" s="170" t="s">
        <v>152</v>
      </c>
      <c r="OJH29" s="170" t="s">
        <v>153</v>
      </c>
      <c r="OJI29" s="170" t="s">
        <v>150</v>
      </c>
      <c r="OJJ29" s="170">
        <v>2</v>
      </c>
      <c r="OJK29" s="170">
        <v>69.72</v>
      </c>
      <c r="OJL29" s="170" t="e">
        <f>ROUNDDOWN(OJK29*(#REF!+1),2)</f>
        <v>#REF!</v>
      </c>
      <c r="OJM29" s="170" t="e">
        <f>OJJ29*OJL29</f>
        <v>#REF!</v>
      </c>
      <c r="OJN29" s="170" t="s">
        <v>151</v>
      </c>
      <c r="OJO29" s="170" t="s">
        <v>152</v>
      </c>
      <c r="OJP29" s="170" t="s">
        <v>153</v>
      </c>
      <c r="OJQ29" s="170" t="s">
        <v>150</v>
      </c>
      <c r="OJR29" s="170">
        <v>2</v>
      </c>
      <c r="OJS29" s="170">
        <v>69.72</v>
      </c>
      <c r="OJT29" s="170" t="e">
        <f>ROUNDDOWN(OJS29*(#REF!+1),2)</f>
        <v>#REF!</v>
      </c>
      <c r="OJU29" s="170" t="e">
        <f>OJR29*OJT29</f>
        <v>#REF!</v>
      </c>
      <c r="OJV29" s="170" t="s">
        <v>151</v>
      </c>
      <c r="OJW29" s="170" t="s">
        <v>152</v>
      </c>
      <c r="OJX29" s="170" t="s">
        <v>153</v>
      </c>
      <c r="OJY29" s="170" t="s">
        <v>150</v>
      </c>
      <c r="OJZ29" s="170">
        <v>2</v>
      </c>
      <c r="OKA29" s="170">
        <v>69.72</v>
      </c>
      <c r="OKB29" s="170" t="e">
        <f>ROUNDDOWN(OKA29*(#REF!+1),2)</f>
        <v>#REF!</v>
      </c>
      <c r="OKC29" s="170" t="e">
        <f>OJZ29*OKB29</f>
        <v>#REF!</v>
      </c>
      <c r="OKD29" s="170" t="s">
        <v>151</v>
      </c>
      <c r="OKE29" s="170" t="s">
        <v>152</v>
      </c>
      <c r="OKF29" s="170" t="s">
        <v>153</v>
      </c>
      <c r="OKG29" s="170" t="s">
        <v>150</v>
      </c>
      <c r="OKH29" s="170">
        <v>2</v>
      </c>
      <c r="OKI29" s="170">
        <v>69.72</v>
      </c>
      <c r="OKJ29" s="170" t="e">
        <f>ROUNDDOWN(OKI29*(#REF!+1),2)</f>
        <v>#REF!</v>
      </c>
      <c r="OKK29" s="170" t="e">
        <f>OKH29*OKJ29</f>
        <v>#REF!</v>
      </c>
      <c r="OKL29" s="170" t="s">
        <v>151</v>
      </c>
      <c r="OKM29" s="170" t="s">
        <v>152</v>
      </c>
      <c r="OKN29" s="170" t="s">
        <v>153</v>
      </c>
      <c r="OKO29" s="170" t="s">
        <v>150</v>
      </c>
      <c r="OKP29" s="170">
        <v>2</v>
      </c>
      <c r="OKQ29" s="170">
        <v>69.72</v>
      </c>
      <c r="OKR29" s="170" t="e">
        <f>ROUNDDOWN(OKQ29*(#REF!+1),2)</f>
        <v>#REF!</v>
      </c>
      <c r="OKS29" s="170" t="e">
        <f>OKP29*OKR29</f>
        <v>#REF!</v>
      </c>
      <c r="OKT29" s="170" t="s">
        <v>151</v>
      </c>
      <c r="OKU29" s="170" t="s">
        <v>152</v>
      </c>
      <c r="OKV29" s="170" t="s">
        <v>153</v>
      </c>
      <c r="OKW29" s="170" t="s">
        <v>150</v>
      </c>
      <c r="OKX29" s="170">
        <v>2</v>
      </c>
      <c r="OKY29" s="170">
        <v>69.72</v>
      </c>
      <c r="OKZ29" s="170" t="e">
        <f>ROUNDDOWN(OKY29*(#REF!+1),2)</f>
        <v>#REF!</v>
      </c>
      <c r="OLA29" s="170" t="e">
        <f>OKX29*OKZ29</f>
        <v>#REF!</v>
      </c>
      <c r="OLB29" s="170" t="s">
        <v>151</v>
      </c>
      <c r="OLC29" s="170" t="s">
        <v>152</v>
      </c>
      <c r="OLD29" s="170" t="s">
        <v>153</v>
      </c>
      <c r="OLE29" s="170" t="s">
        <v>150</v>
      </c>
      <c r="OLF29" s="170">
        <v>2</v>
      </c>
      <c r="OLG29" s="170">
        <v>69.72</v>
      </c>
      <c r="OLH29" s="170" t="e">
        <f>ROUNDDOWN(OLG29*(#REF!+1),2)</f>
        <v>#REF!</v>
      </c>
      <c r="OLI29" s="170" t="e">
        <f>OLF29*OLH29</f>
        <v>#REF!</v>
      </c>
      <c r="OLJ29" s="170" t="s">
        <v>151</v>
      </c>
      <c r="OLK29" s="170" t="s">
        <v>152</v>
      </c>
      <c r="OLL29" s="170" t="s">
        <v>153</v>
      </c>
      <c r="OLM29" s="170" t="s">
        <v>150</v>
      </c>
      <c r="OLN29" s="170">
        <v>2</v>
      </c>
      <c r="OLO29" s="170">
        <v>69.72</v>
      </c>
      <c r="OLP29" s="170" t="e">
        <f>ROUNDDOWN(OLO29*(#REF!+1),2)</f>
        <v>#REF!</v>
      </c>
      <c r="OLQ29" s="170" t="e">
        <f>OLN29*OLP29</f>
        <v>#REF!</v>
      </c>
      <c r="OLR29" s="170" t="s">
        <v>151</v>
      </c>
      <c r="OLS29" s="170" t="s">
        <v>152</v>
      </c>
      <c r="OLT29" s="170" t="s">
        <v>153</v>
      </c>
      <c r="OLU29" s="170" t="s">
        <v>150</v>
      </c>
      <c r="OLV29" s="170">
        <v>2</v>
      </c>
      <c r="OLW29" s="170">
        <v>69.72</v>
      </c>
      <c r="OLX29" s="170" t="e">
        <f>ROUNDDOWN(OLW29*(#REF!+1),2)</f>
        <v>#REF!</v>
      </c>
      <c r="OLY29" s="170" t="e">
        <f>OLV29*OLX29</f>
        <v>#REF!</v>
      </c>
      <c r="OLZ29" s="170" t="s">
        <v>151</v>
      </c>
      <c r="OMA29" s="170" t="s">
        <v>152</v>
      </c>
      <c r="OMB29" s="170" t="s">
        <v>153</v>
      </c>
      <c r="OMC29" s="170" t="s">
        <v>150</v>
      </c>
      <c r="OMD29" s="170">
        <v>2</v>
      </c>
      <c r="OME29" s="170">
        <v>69.72</v>
      </c>
      <c r="OMF29" s="170" t="e">
        <f>ROUNDDOWN(OME29*(#REF!+1),2)</f>
        <v>#REF!</v>
      </c>
      <c r="OMG29" s="170" t="e">
        <f>OMD29*OMF29</f>
        <v>#REF!</v>
      </c>
      <c r="OMH29" s="170" t="s">
        <v>151</v>
      </c>
      <c r="OMI29" s="170" t="s">
        <v>152</v>
      </c>
      <c r="OMJ29" s="170" t="s">
        <v>153</v>
      </c>
      <c r="OMK29" s="170" t="s">
        <v>150</v>
      </c>
      <c r="OML29" s="170">
        <v>2</v>
      </c>
      <c r="OMM29" s="170">
        <v>69.72</v>
      </c>
      <c r="OMN29" s="170" t="e">
        <f>ROUNDDOWN(OMM29*(#REF!+1),2)</f>
        <v>#REF!</v>
      </c>
      <c r="OMO29" s="170" t="e">
        <f>OML29*OMN29</f>
        <v>#REF!</v>
      </c>
      <c r="OMP29" s="170" t="s">
        <v>151</v>
      </c>
      <c r="OMQ29" s="170" t="s">
        <v>152</v>
      </c>
      <c r="OMR29" s="170" t="s">
        <v>153</v>
      </c>
      <c r="OMS29" s="170" t="s">
        <v>150</v>
      </c>
      <c r="OMT29" s="170">
        <v>2</v>
      </c>
      <c r="OMU29" s="170">
        <v>69.72</v>
      </c>
      <c r="OMV29" s="170" t="e">
        <f>ROUNDDOWN(OMU29*(#REF!+1),2)</f>
        <v>#REF!</v>
      </c>
      <c r="OMW29" s="170" t="e">
        <f>OMT29*OMV29</f>
        <v>#REF!</v>
      </c>
      <c r="OMX29" s="170" t="s">
        <v>151</v>
      </c>
      <c r="OMY29" s="170" t="s">
        <v>152</v>
      </c>
      <c r="OMZ29" s="170" t="s">
        <v>153</v>
      </c>
      <c r="ONA29" s="170" t="s">
        <v>150</v>
      </c>
      <c r="ONB29" s="170">
        <v>2</v>
      </c>
      <c r="ONC29" s="170">
        <v>69.72</v>
      </c>
      <c r="OND29" s="170" t="e">
        <f>ROUNDDOWN(ONC29*(#REF!+1),2)</f>
        <v>#REF!</v>
      </c>
      <c r="ONE29" s="170" t="e">
        <f>ONB29*OND29</f>
        <v>#REF!</v>
      </c>
      <c r="ONF29" s="170" t="s">
        <v>151</v>
      </c>
      <c r="ONG29" s="170" t="s">
        <v>152</v>
      </c>
      <c r="ONH29" s="170" t="s">
        <v>153</v>
      </c>
      <c r="ONI29" s="170" t="s">
        <v>150</v>
      </c>
      <c r="ONJ29" s="170">
        <v>2</v>
      </c>
      <c r="ONK29" s="170">
        <v>69.72</v>
      </c>
      <c r="ONL29" s="170" t="e">
        <f>ROUNDDOWN(ONK29*(#REF!+1),2)</f>
        <v>#REF!</v>
      </c>
      <c r="ONM29" s="170" t="e">
        <f>ONJ29*ONL29</f>
        <v>#REF!</v>
      </c>
      <c r="ONN29" s="170" t="s">
        <v>151</v>
      </c>
      <c r="ONO29" s="170" t="s">
        <v>152</v>
      </c>
      <c r="ONP29" s="170" t="s">
        <v>153</v>
      </c>
      <c r="ONQ29" s="170" t="s">
        <v>150</v>
      </c>
      <c r="ONR29" s="170">
        <v>2</v>
      </c>
      <c r="ONS29" s="170">
        <v>69.72</v>
      </c>
      <c r="ONT29" s="170" t="e">
        <f>ROUNDDOWN(ONS29*(#REF!+1),2)</f>
        <v>#REF!</v>
      </c>
      <c r="ONU29" s="170" t="e">
        <f>ONR29*ONT29</f>
        <v>#REF!</v>
      </c>
      <c r="ONV29" s="170" t="s">
        <v>151</v>
      </c>
      <c r="ONW29" s="170" t="s">
        <v>152</v>
      </c>
      <c r="ONX29" s="170" t="s">
        <v>153</v>
      </c>
      <c r="ONY29" s="170" t="s">
        <v>150</v>
      </c>
      <c r="ONZ29" s="170">
        <v>2</v>
      </c>
      <c r="OOA29" s="170">
        <v>69.72</v>
      </c>
      <c r="OOB29" s="170" t="e">
        <f>ROUNDDOWN(OOA29*(#REF!+1),2)</f>
        <v>#REF!</v>
      </c>
      <c r="OOC29" s="170" t="e">
        <f>ONZ29*OOB29</f>
        <v>#REF!</v>
      </c>
      <c r="OOD29" s="170" t="s">
        <v>151</v>
      </c>
      <c r="OOE29" s="170" t="s">
        <v>152</v>
      </c>
      <c r="OOF29" s="170" t="s">
        <v>153</v>
      </c>
      <c r="OOG29" s="170" t="s">
        <v>150</v>
      </c>
      <c r="OOH29" s="170">
        <v>2</v>
      </c>
      <c r="OOI29" s="170">
        <v>69.72</v>
      </c>
      <c r="OOJ29" s="170" t="e">
        <f>ROUNDDOWN(OOI29*(#REF!+1),2)</f>
        <v>#REF!</v>
      </c>
      <c r="OOK29" s="170" t="e">
        <f>OOH29*OOJ29</f>
        <v>#REF!</v>
      </c>
      <c r="OOL29" s="170" t="s">
        <v>151</v>
      </c>
      <c r="OOM29" s="170" t="s">
        <v>152</v>
      </c>
      <c r="OON29" s="170" t="s">
        <v>153</v>
      </c>
      <c r="OOO29" s="170" t="s">
        <v>150</v>
      </c>
      <c r="OOP29" s="170">
        <v>2</v>
      </c>
      <c r="OOQ29" s="170">
        <v>69.72</v>
      </c>
      <c r="OOR29" s="170" t="e">
        <f>ROUNDDOWN(OOQ29*(#REF!+1),2)</f>
        <v>#REF!</v>
      </c>
      <c r="OOS29" s="170" t="e">
        <f>OOP29*OOR29</f>
        <v>#REF!</v>
      </c>
      <c r="OOT29" s="170" t="s">
        <v>151</v>
      </c>
      <c r="OOU29" s="170" t="s">
        <v>152</v>
      </c>
      <c r="OOV29" s="170" t="s">
        <v>153</v>
      </c>
      <c r="OOW29" s="170" t="s">
        <v>150</v>
      </c>
      <c r="OOX29" s="170">
        <v>2</v>
      </c>
      <c r="OOY29" s="170">
        <v>69.72</v>
      </c>
      <c r="OOZ29" s="170" t="e">
        <f>ROUNDDOWN(OOY29*(#REF!+1),2)</f>
        <v>#REF!</v>
      </c>
      <c r="OPA29" s="170" t="e">
        <f>OOX29*OOZ29</f>
        <v>#REF!</v>
      </c>
      <c r="OPB29" s="170" t="s">
        <v>151</v>
      </c>
      <c r="OPC29" s="170" t="s">
        <v>152</v>
      </c>
      <c r="OPD29" s="170" t="s">
        <v>153</v>
      </c>
      <c r="OPE29" s="170" t="s">
        <v>150</v>
      </c>
      <c r="OPF29" s="170">
        <v>2</v>
      </c>
      <c r="OPG29" s="170">
        <v>69.72</v>
      </c>
      <c r="OPH29" s="170" t="e">
        <f>ROUNDDOWN(OPG29*(#REF!+1),2)</f>
        <v>#REF!</v>
      </c>
      <c r="OPI29" s="170" t="e">
        <f>OPF29*OPH29</f>
        <v>#REF!</v>
      </c>
      <c r="OPJ29" s="170" t="s">
        <v>151</v>
      </c>
      <c r="OPK29" s="170" t="s">
        <v>152</v>
      </c>
      <c r="OPL29" s="170" t="s">
        <v>153</v>
      </c>
      <c r="OPM29" s="170" t="s">
        <v>150</v>
      </c>
      <c r="OPN29" s="170">
        <v>2</v>
      </c>
      <c r="OPO29" s="170">
        <v>69.72</v>
      </c>
      <c r="OPP29" s="170" t="e">
        <f>ROUNDDOWN(OPO29*(#REF!+1),2)</f>
        <v>#REF!</v>
      </c>
      <c r="OPQ29" s="170" t="e">
        <f>OPN29*OPP29</f>
        <v>#REF!</v>
      </c>
      <c r="OPR29" s="170" t="s">
        <v>151</v>
      </c>
      <c r="OPS29" s="170" t="s">
        <v>152</v>
      </c>
      <c r="OPT29" s="170" t="s">
        <v>153</v>
      </c>
      <c r="OPU29" s="170" t="s">
        <v>150</v>
      </c>
      <c r="OPV29" s="170">
        <v>2</v>
      </c>
      <c r="OPW29" s="170">
        <v>69.72</v>
      </c>
      <c r="OPX29" s="170" t="e">
        <f>ROUNDDOWN(OPW29*(#REF!+1),2)</f>
        <v>#REF!</v>
      </c>
      <c r="OPY29" s="170" t="e">
        <f>OPV29*OPX29</f>
        <v>#REF!</v>
      </c>
      <c r="OPZ29" s="170" t="s">
        <v>151</v>
      </c>
      <c r="OQA29" s="170" t="s">
        <v>152</v>
      </c>
      <c r="OQB29" s="170" t="s">
        <v>153</v>
      </c>
      <c r="OQC29" s="170" t="s">
        <v>150</v>
      </c>
      <c r="OQD29" s="170">
        <v>2</v>
      </c>
      <c r="OQE29" s="170">
        <v>69.72</v>
      </c>
      <c r="OQF29" s="170" t="e">
        <f>ROUNDDOWN(OQE29*(#REF!+1),2)</f>
        <v>#REF!</v>
      </c>
      <c r="OQG29" s="170" t="e">
        <f>OQD29*OQF29</f>
        <v>#REF!</v>
      </c>
      <c r="OQH29" s="170" t="s">
        <v>151</v>
      </c>
      <c r="OQI29" s="170" t="s">
        <v>152</v>
      </c>
      <c r="OQJ29" s="170" t="s">
        <v>153</v>
      </c>
      <c r="OQK29" s="170" t="s">
        <v>150</v>
      </c>
      <c r="OQL29" s="170">
        <v>2</v>
      </c>
      <c r="OQM29" s="170">
        <v>69.72</v>
      </c>
      <c r="OQN29" s="170" t="e">
        <f>ROUNDDOWN(OQM29*(#REF!+1),2)</f>
        <v>#REF!</v>
      </c>
      <c r="OQO29" s="170" t="e">
        <f>OQL29*OQN29</f>
        <v>#REF!</v>
      </c>
      <c r="OQP29" s="170" t="s">
        <v>151</v>
      </c>
      <c r="OQQ29" s="170" t="s">
        <v>152</v>
      </c>
      <c r="OQR29" s="170" t="s">
        <v>153</v>
      </c>
      <c r="OQS29" s="170" t="s">
        <v>150</v>
      </c>
      <c r="OQT29" s="170">
        <v>2</v>
      </c>
      <c r="OQU29" s="170">
        <v>69.72</v>
      </c>
      <c r="OQV29" s="170" t="e">
        <f>ROUNDDOWN(OQU29*(#REF!+1),2)</f>
        <v>#REF!</v>
      </c>
      <c r="OQW29" s="170" t="e">
        <f>OQT29*OQV29</f>
        <v>#REF!</v>
      </c>
      <c r="OQX29" s="170" t="s">
        <v>151</v>
      </c>
      <c r="OQY29" s="170" t="s">
        <v>152</v>
      </c>
      <c r="OQZ29" s="170" t="s">
        <v>153</v>
      </c>
      <c r="ORA29" s="170" t="s">
        <v>150</v>
      </c>
      <c r="ORB29" s="170">
        <v>2</v>
      </c>
      <c r="ORC29" s="170">
        <v>69.72</v>
      </c>
      <c r="ORD29" s="170" t="e">
        <f>ROUNDDOWN(ORC29*(#REF!+1),2)</f>
        <v>#REF!</v>
      </c>
      <c r="ORE29" s="170" t="e">
        <f>ORB29*ORD29</f>
        <v>#REF!</v>
      </c>
      <c r="ORF29" s="170" t="s">
        <v>151</v>
      </c>
      <c r="ORG29" s="170" t="s">
        <v>152</v>
      </c>
      <c r="ORH29" s="170" t="s">
        <v>153</v>
      </c>
      <c r="ORI29" s="170" t="s">
        <v>150</v>
      </c>
      <c r="ORJ29" s="170">
        <v>2</v>
      </c>
      <c r="ORK29" s="170">
        <v>69.72</v>
      </c>
      <c r="ORL29" s="170" t="e">
        <f>ROUNDDOWN(ORK29*(#REF!+1),2)</f>
        <v>#REF!</v>
      </c>
      <c r="ORM29" s="170" t="e">
        <f>ORJ29*ORL29</f>
        <v>#REF!</v>
      </c>
      <c r="ORN29" s="170" t="s">
        <v>151</v>
      </c>
      <c r="ORO29" s="170" t="s">
        <v>152</v>
      </c>
      <c r="ORP29" s="170" t="s">
        <v>153</v>
      </c>
      <c r="ORQ29" s="170" t="s">
        <v>150</v>
      </c>
      <c r="ORR29" s="170">
        <v>2</v>
      </c>
      <c r="ORS29" s="170">
        <v>69.72</v>
      </c>
      <c r="ORT29" s="170" t="e">
        <f>ROUNDDOWN(ORS29*(#REF!+1),2)</f>
        <v>#REF!</v>
      </c>
      <c r="ORU29" s="170" t="e">
        <f>ORR29*ORT29</f>
        <v>#REF!</v>
      </c>
      <c r="ORV29" s="170" t="s">
        <v>151</v>
      </c>
      <c r="ORW29" s="170" t="s">
        <v>152</v>
      </c>
      <c r="ORX29" s="170" t="s">
        <v>153</v>
      </c>
      <c r="ORY29" s="170" t="s">
        <v>150</v>
      </c>
      <c r="ORZ29" s="170">
        <v>2</v>
      </c>
      <c r="OSA29" s="170">
        <v>69.72</v>
      </c>
      <c r="OSB29" s="170" t="e">
        <f>ROUNDDOWN(OSA29*(#REF!+1),2)</f>
        <v>#REF!</v>
      </c>
      <c r="OSC29" s="170" t="e">
        <f>ORZ29*OSB29</f>
        <v>#REF!</v>
      </c>
      <c r="OSD29" s="170" t="s">
        <v>151</v>
      </c>
      <c r="OSE29" s="170" t="s">
        <v>152</v>
      </c>
      <c r="OSF29" s="170" t="s">
        <v>153</v>
      </c>
      <c r="OSG29" s="170" t="s">
        <v>150</v>
      </c>
      <c r="OSH29" s="170">
        <v>2</v>
      </c>
      <c r="OSI29" s="170">
        <v>69.72</v>
      </c>
      <c r="OSJ29" s="170" t="e">
        <f>ROUNDDOWN(OSI29*(#REF!+1),2)</f>
        <v>#REF!</v>
      </c>
      <c r="OSK29" s="170" t="e">
        <f>OSH29*OSJ29</f>
        <v>#REF!</v>
      </c>
      <c r="OSL29" s="170" t="s">
        <v>151</v>
      </c>
      <c r="OSM29" s="170" t="s">
        <v>152</v>
      </c>
      <c r="OSN29" s="170" t="s">
        <v>153</v>
      </c>
      <c r="OSO29" s="170" t="s">
        <v>150</v>
      </c>
      <c r="OSP29" s="170">
        <v>2</v>
      </c>
      <c r="OSQ29" s="170">
        <v>69.72</v>
      </c>
      <c r="OSR29" s="170" t="e">
        <f>ROUNDDOWN(OSQ29*(#REF!+1),2)</f>
        <v>#REF!</v>
      </c>
      <c r="OSS29" s="170" t="e">
        <f>OSP29*OSR29</f>
        <v>#REF!</v>
      </c>
      <c r="OST29" s="170" t="s">
        <v>151</v>
      </c>
      <c r="OSU29" s="170" t="s">
        <v>152</v>
      </c>
      <c r="OSV29" s="170" t="s">
        <v>153</v>
      </c>
      <c r="OSW29" s="170" t="s">
        <v>150</v>
      </c>
      <c r="OSX29" s="170">
        <v>2</v>
      </c>
      <c r="OSY29" s="170">
        <v>69.72</v>
      </c>
      <c r="OSZ29" s="170" t="e">
        <f>ROUNDDOWN(OSY29*(#REF!+1),2)</f>
        <v>#REF!</v>
      </c>
      <c r="OTA29" s="170" t="e">
        <f>OSX29*OSZ29</f>
        <v>#REF!</v>
      </c>
      <c r="OTB29" s="170" t="s">
        <v>151</v>
      </c>
      <c r="OTC29" s="170" t="s">
        <v>152</v>
      </c>
      <c r="OTD29" s="170" t="s">
        <v>153</v>
      </c>
      <c r="OTE29" s="170" t="s">
        <v>150</v>
      </c>
      <c r="OTF29" s="170">
        <v>2</v>
      </c>
      <c r="OTG29" s="170">
        <v>69.72</v>
      </c>
      <c r="OTH29" s="170" t="e">
        <f>ROUNDDOWN(OTG29*(#REF!+1),2)</f>
        <v>#REF!</v>
      </c>
      <c r="OTI29" s="170" t="e">
        <f>OTF29*OTH29</f>
        <v>#REF!</v>
      </c>
      <c r="OTJ29" s="170" t="s">
        <v>151</v>
      </c>
      <c r="OTK29" s="170" t="s">
        <v>152</v>
      </c>
      <c r="OTL29" s="170" t="s">
        <v>153</v>
      </c>
      <c r="OTM29" s="170" t="s">
        <v>150</v>
      </c>
      <c r="OTN29" s="170">
        <v>2</v>
      </c>
      <c r="OTO29" s="170">
        <v>69.72</v>
      </c>
      <c r="OTP29" s="170" t="e">
        <f>ROUNDDOWN(OTO29*(#REF!+1),2)</f>
        <v>#REF!</v>
      </c>
      <c r="OTQ29" s="170" t="e">
        <f>OTN29*OTP29</f>
        <v>#REF!</v>
      </c>
      <c r="OTR29" s="170" t="s">
        <v>151</v>
      </c>
      <c r="OTS29" s="170" t="s">
        <v>152</v>
      </c>
      <c r="OTT29" s="170" t="s">
        <v>153</v>
      </c>
      <c r="OTU29" s="170" t="s">
        <v>150</v>
      </c>
      <c r="OTV29" s="170">
        <v>2</v>
      </c>
      <c r="OTW29" s="170">
        <v>69.72</v>
      </c>
      <c r="OTX29" s="170" t="e">
        <f>ROUNDDOWN(OTW29*(#REF!+1),2)</f>
        <v>#REF!</v>
      </c>
      <c r="OTY29" s="170" t="e">
        <f>OTV29*OTX29</f>
        <v>#REF!</v>
      </c>
      <c r="OTZ29" s="170" t="s">
        <v>151</v>
      </c>
      <c r="OUA29" s="170" t="s">
        <v>152</v>
      </c>
      <c r="OUB29" s="170" t="s">
        <v>153</v>
      </c>
      <c r="OUC29" s="170" t="s">
        <v>150</v>
      </c>
      <c r="OUD29" s="170">
        <v>2</v>
      </c>
      <c r="OUE29" s="170">
        <v>69.72</v>
      </c>
      <c r="OUF29" s="170" t="e">
        <f>ROUNDDOWN(OUE29*(#REF!+1),2)</f>
        <v>#REF!</v>
      </c>
      <c r="OUG29" s="170" t="e">
        <f>OUD29*OUF29</f>
        <v>#REF!</v>
      </c>
      <c r="OUH29" s="170" t="s">
        <v>151</v>
      </c>
      <c r="OUI29" s="170" t="s">
        <v>152</v>
      </c>
      <c r="OUJ29" s="170" t="s">
        <v>153</v>
      </c>
      <c r="OUK29" s="170" t="s">
        <v>150</v>
      </c>
      <c r="OUL29" s="170">
        <v>2</v>
      </c>
      <c r="OUM29" s="170">
        <v>69.72</v>
      </c>
      <c r="OUN29" s="170" t="e">
        <f>ROUNDDOWN(OUM29*(#REF!+1),2)</f>
        <v>#REF!</v>
      </c>
      <c r="OUO29" s="170" t="e">
        <f>OUL29*OUN29</f>
        <v>#REF!</v>
      </c>
      <c r="OUP29" s="170" t="s">
        <v>151</v>
      </c>
      <c r="OUQ29" s="170" t="s">
        <v>152</v>
      </c>
      <c r="OUR29" s="170" t="s">
        <v>153</v>
      </c>
      <c r="OUS29" s="170" t="s">
        <v>150</v>
      </c>
      <c r="OUT29" s="170">
        <v>2</v>
      </c>
      <c r="OUU29" s="170">
        <v>69.72</v>
      </c>
      <c r="OUV29" s="170" t="e">
        <f>ROUNDDOWN(OUU29*(#REF!+1),2)</f>
        <v>#REF!</v>
      </c>
      <c r="OUW29" s="170" t="e">
        <f>OUT29*OUV29</f>
        <v>#REF!</v>
      </c>
      <c r="OUX29" s="170" t="s">
        <v>151</v>
      </c>
      <c r="OUY29" s="170" t="s">
        <v>152</v>
      </c>
      <c r="OUZ29" s="170" t="s">
        <v>153</v>
      </c>
      <c r="OVA29" s="170" t="s">
        <v>150</v>
      </c>
      <c r="OVB29" s="170">
        <v>2</v>
      </c>
      <c r="OVC29" s="170">
        <v>69.72</v>
      </c>
      <c r="OVD29" s="170" t="e">
        <f>ROUNDDOWN(OVC29*(#REF!+1),2)</f>
        <v>#REF!</v>
      </c>
      <c r="OVE29" s="170" t="e">
        <f>OVB29*OVD29</f>
        <v>#REF!</v>
      </c>
      <c r="OVF29" s="170" t="s">
        <v>151</v>
      </c>
      <c r="OVG29" s="170" t="s">
        <v>152</v>
      </c>
      <c r="OVH29" s="170" t="s">
        <v>153</v>
      </c>
      <c r="OVI29" s="170" t="s">
        <v>150</v>
      </c>
      <c r="OVJ29" s="170">
        <v>2</v>
      </c>
      <c r="OVK29" s="170">
        <v>69.72</v>
      </c>
      <c r="OVL29" s="170" t="e">
        <f>ROUNDDOWN(OVK29*(#REF!+1),2)</f>
        <v>#REF!</v>
      </c>
      <c r="OVM29" s="170" t="e">
        <f>OVJ29*OVL29</f>
        <v>#REF!</v>
      </c>
      <c r="OVN29" s="170" t="s">
        <v>151</v>
      </c>
      <c r="OVO29" s="170" t="s">
        <v>152</v>
      </c>
      <c r="OVP29" s="170" t="s">
        <v>153</v>
      </c>
      <c r="OVQ29" s="170" t="s">
        <v>150</v>
      </c>
      <c r="OVR29" s="170">
        <v>2</v>
      </c>
      <c r="OVS29" s="170">
        <v>69.72</v>
      </c>
      <c r="OVT29" s="170" t="e">
        <f>ROUNDDOWN(OVS29*(#REF!+1),2)</f>
        <v>#REF!</v>
      </c>
      <c r="OVU29" s="170" t="e">
        <f>OVR29*OVT29</f>
        <v>#REF!</v>
      </c>
      <c r="OVV29" s="170" t="s">
        <v>151</v>
      </c>
      <c r="OVW29" s="170" t="s">
        <v>152</v>
      </c>
      <c r="OVX29" s="170" t="s">
        <v>153</v>
      </c>
      <c r="OVY29" s="170" t="s">
        <v>150</v>
      </c>
      <c r="OVZ29" s="170">
        <v>2</v>
      </c>
      <c r="OWA29" s="170">
        <v>69.72</v>
      </c>
      <c r="OWB29" s="170" t="e">
        <f>ROUNDDOWN(OWA29*(#REF!+1),2)</f>
        <v>#REF!</v>
      </c>
      <c r="OWC29" s="170" t="e">
        <f>OVZ29*OWB29</f>
        <v>#REF!</v>
      </c>
      <c r="OWD29" s="170" t="s">
        <v>151</v>
      </c>
      <c r="OWE29" s="170" t="s">
        <v>152</v>
      </c>
      <c r="OWF29" s="170" t="s">
        <v>153</v>
      </c>
      <c r="OWG29" s="170" t="s">
        <v>150</v>
      </c>
      <c r="OWH29" s="170">
        <v>2</v>
      </c>
      <c r="OWI29" s="170">
        <v>69.72</v>
      </c>
      <c r="OWJ29" s="170" t="e">
        <f>ROUNDDOWN(OWI29*(#REF!+1),2)</f>
        <v>#REF!</v>
      </c>
      <c r="OWK29" s="170" t="e">
        <f>OWH29*OWJ29</f>
        <v>#REF!</v>
      </c>
      <c r="OWL29" s="170" t="s">
        <v>151</v>
      </c>
      <c r="OWM29" s="170" t="s">
        <v>152</v>
      </c>
      <c r="OWN29" s="170" t="s">
        <v>153</v>
      </c>
      <c r="OWO29" s="170" t="s">
        <v>150</v>
      </c>
      <c r="OWP29" s="170">
        <v>2</v>
      </c>
      <c r="OWQ29" s="170">
        <v>69.72</v>
      </c>
      <c r="OWR29" s="170" t="e">
        <f>ROUNDDOWN(OWQ29*(#REF!+1),2)</f>
        <v>#REF!</v>
      </c>
      <c r="OWS29" s="170" t="e">
        <f>OWP29*OWR29</f>
        <v>#REF!</v>
      </c>
      <c r="OWT29" s="170" t="s">
        <v>151</v>
      </c>
      <c r="OWU29" s="170" t="s">
        <v>152</v>
      </c>
      <c r="OWV29" s="170" t="s">
        <v>153</v>
      </c>
      <c r="OWW29" s="170" t="s">
        <v>150</v>
      </c>
      <c r="OWX29" s="170">
        <v>2</v>
      </c>
      <c r="OWY29" s="170">
        <v>69.72</v>
      </c>
      <c r="OWZ29" s="170" t="e">
        <f>ROUNDDOWN(OWY29*(#REF!+1),2)</f>
        <v>#REF!</v>
      </c>
      <c r="OXA29" s="170" t="e">
        <f>OWX29*OWZ29</f>
        <v>#REF!</v>
      </c>
      <c r="OXB29" s="170" t="s">
        <v>151</v>
      </c>
      <c r="OXC29" s="170" t="s">
        <v>152</v>
      </c>
      <c r="OXD29" s="170" t="s">
        <v>153</v>
      </c>
      <c r="OXE29" s="170" t="s">
        <v>150</v>
      </c>
      <c r="OXF29" s="170">
        <v>2</v>
      </c>
      <c r="OXG29" s="170">
        <v>69.72</v>
      </c>
      <c r="OXH29" s="170" t="e">
        <f>ROUNDDOWN(OXG29*(#REF!+1),2)</f>
        <v>#REF!</v>
      </c>
      <c r="OXI29" s="170" t="e">
        <f>OXF29*OXH29</f>
        <v>#REF!</v>
      </c>
      <c r="OXJ29" s="170" t="s">
        <v>151</v>
      </c>
      <c r="OXK29" s="170" t="s">
        <v>152</v>
      </c>
      <c r="OXL29" s="170" t="s">
        <v>153</v>
      </c>
      <c r="OXM29" s="170" t="s">
        <v>150</v>
      </c>
      <c r="OXN29" s="170">
        <v>2</v>
      </c>
      <c r="OXO29" s="170">
        <v>69.72</v>
      </c>
      <c r="OXP29" s="170" t="e">
        <f>ROUNDDOWN(OXO29*(#REF!+1),2)</f>
        <v>#REF!</v>
      </c>
      <c r="OXQ29" s="170" t="e">
        <f>OXN29*OXP29</f>
        <v>#REF!</v>
      </c>
      <c r="OXR29" s="170" t="s">
        <v>151</v>
      </c>
      <c r="OXS29" s="170" t="s">
        <v>152</v>
      </c>
      <c r="OXT29" s="170" t="s">
        <v>153</v>
      </c>
      <c r="OXU29" s="170" t="s">
        <v>150</v>
      </c>
      <c r="OXV29" s="170">
        <v>2</v>
      </c>
      <c r="OXW29" s="170">
        <v>69.72</v>
      </c>
      <c r="OXX29" s="170" t="e">
        <f>ROUNDDOWN(OXW29*(#REF!+1),2)</f>
        <v>#REF!</v>
      </c>
      <c r="OXY29" s="170" t="e">
        <f>OXV29*OXX29</f>
        <v>#REF!</v>
      </c>
      <c r="OXZ29" s="170" t="s">
        <v>151</v>
      </c>
      <c r="OYA29" s="170" t="s">
        <v>152</v>
      </c>
      <c r="OYB29" s="170" t="s">
        <v>153</v>
      </c>
      <c r="OYC29" s="170" t="s">
        <v>150</v>
      </c>
      <c r="OYD29" s="170">
        <v>2</v>
      </c>
      <c r="OYE29" s="170">
        <v>69.72</v>
      </c>
      <c r="OYF29" s="170" t="e">
        <f>ROUNDDOWN(OYE29*(#REF!+1),2)</f>
        <v>#REF!</v>
      </c>
      <c r="OYG29" s="170" t="e">
        <f>OYD29*OYF29</f>
        <v>#REF!</v>
      </c>
      <c r="OYH29" s="170" t="s">
        <v>151</v>
      </c>
      <c r="OYI29" s="170" t="s">
        <v>152</v>
      </c>
      <c r="OYJ29" s="170" t="s">
        <v>153</v>
      </c>
      <c r="OYK29" s="170" t="s">
        <v>150</v>
      </c>
      <c r="OYL29" s="170">
        <v>2</v>
      </c>
      <c r="OYM29" s="170">
        <v>69.72</v>
      </c>
      <c r="OYN29" s="170" t="e">
        <f>ROUNDDOWN(OYM29*(#REF!+1),2)</f>
        <v>#REF!</v>
      </c>
      <c r="OYO29" s="170" t="e">
        <f>OYL29*OYN29</f>
        <v>#REF!</v>
      </c>
      <c r="OYP29" s="170" t="s">
        <v>151</v>
      </c>
      <c r="OYQ29" s="170" t="s">
        <v>152</v>
      </c>
      <c r="OYR29" s="170" t="s">
        <v>153</v>
      </c>
      <c r="OYS29" s="170" t="s">
        <v>150</v>
      </c>
      <c r="OYT29" s="170">
        <v>2</v>
      </c>
      <c r="OYU29" s="170">
        <v>69.72</v>
      </c>
      <c r="OYV29" s="170" t="e">
        <f>ROUNDDOWN(OYU29*(#REF!+1),2)</f>
        <v>#REF!</v>
      </c>
      <c r="OYW29" s="170" t="e">
        <f>OYT29*OYV29</f>
        <v>#REF!</v>
      </c>
      <c r="OYX29" s="170" t="s">
        <v>151</v>
      </c>
      <c r="OYY29" s="170" t="s">
        <v>152</v>
      </c>
      <c r="OYZ29" s="170" t="s">
        <v>153</v>
      </c>
      <c r="OZA29" s="170" t="s">
        <v>150</v>
      </c>
      <c r="OZB29" s="170">
        <v>2</v>
      </c>
      <c r="OZC29" s="170">
        <v>69.72</v>
      </c>
      <c r="OZD29" s="170" t="e">
        <f>ROUNDDOWN(OZC29*(#REF!+1),2)</f>
        <v>#REF!</v>
      </c>
      <c r="OZE29" s="170" t="e">
        <f>OZB29*OZD29</f>
        <v>#REF!</v>
      </c>
      <c r="OZF29" s="170" t="s">
        <v>151</v>
      </c>
      <c r="OZG29" s="170" t="s">
        <v>152</v>
      </c>
      <c r="OZH29" s="170" t="s">
        <v>153</v>
      </c>
      <c r="OZI29" s="170" t="s">
        <v>150</v>
      </c>
      <c r="OZJ29" s="170">
        <v>2</v>
      </c>
      <c r="OZK29" s="170">
        <v>69.72</v>
      </c>
      <c r="OZL29" s="170" t="e">
        <f>ROUNDDOWN(OZK29*(#REF!+1),2)</f>
        <v>#REF!</v>
      </c>
      <c r="OZM29" s="170" t="e">
        <f>OZJ29*OZL29</f>
        <v>#REF!</v>
      </c>
      <c r="OZN29" s="170" t="s">
        <v>151</v>
      </c>
      <c r="OZO29" s="170" t="s">
        <v>152</v>
      </c>
      <c r="OZP29" s="170" t="s">
        <v>153</v>
      </c>
      <c r="OZQ29" s="170" t="s">
        <v>150</v>
      </c>
      <c r="OZR29" s="170">
        <v>2</v>
      </c>
      <c r="OZS29" s="170">
        <v>69.72</v>
      </c>
      <c r="OZT29" s="170" t="e">
        <f>ROUNDDOWN(OZS29*(#REF!+1),2)</f>
        <v>#REF!</v>
      </c>
      <c r="OZU29" s="170" t="e">
        <f>OZR29*OZT29</f>
        <v>#REF!</v>
      </c>
      <c r="OZV29" s="170" t="s">
        <v>151</v>
      </c>
      <c r="OZW29" s="170" t="s">
        <v>152</v>
      </c>
      <c r="OZX29" s="170" t="s">
        <v>153</v>
      </c>
      <c r="OZY29" s="170" t="s">
        <v>150</v>
      </c>
      <c r="OZZ29" s="170">
        <v>2</v>
      </c>
      <c r="PAA29" s="170">
        <v>69.72</v>
      </c>
      <c r="PAB29" s="170" t="e">
        <f>ROUNDDOWN(PAA29*(#REF!+1),2)</f>
        <v>#REF!</v>
      </c>
      <c r="PAC29" s="170" t="e">
        <f>OZZ29*PAB29</f>
        <v>#REF!</v>
      </c>
      <c r="PAD29" s="170" t="s">
        <v>151</v>
      </c>
      <c r="PAE29" s="170" t="s">
        <v>152</v>
      </c>
      <c r="PAF29" s="170" t="s">
        <v>153</v>
      </c>
      <c r="PAG29" s="170" t="s">
        <v>150</v>
      </c>
      <c r="PAH29" s="170">
        <v>2</v>
      </c>
      <c r="PAI29" s="170">
        <v>69.72</v>
      </c>
      <c r="PAJ29" s="170" t="e">
        <f>ROUNDDOWN(PAI29*(#REF!+1),2)</f>
        <v>#REF!</v>
      </c>
      <c r="PAK29" s="170" t="e">
        <f>PAH29*PAJ29</f>
        <v>#REF!</v>
      </c>
      <c r="PAL29" s="170" t="s">
        <v>151</v>
      </c>
      <c r="PAM29" s="170" t="s">
        <v>152</v>
      </c>
      <c r="PAN29" s="170" t="s">
        <v>153</v>
      </c>
      <c r="PAO29" s="170" t="s">
        <v>150</v>
      </c>
      <c r="PAP29" s="170">
        <v>2</v>
      </c>
      <c r="PAQ29" s="170">
        <v>69.72</v>
      </c>
      <c r="PAR29" s="170" t="e">
        <f>ROUNDDOWN(PAQ29*(#REF!+1),2)</f>
        <v>#REF!</v>
      </c>
      <c r="PAS29" s="170" t="e">
        <f>PAP29*PAR29</f>
        <v>#REF!</v>
      </c>
      <c r="PAT29" s="170" t="s">
        <v>151</v>
      </c>
      <c r="PAU29" s="170" t="s">
        <v>152</v>
      </c>
      <c r="PAV29" s="170" t="s">
        <v>153</v>
      </c>
      <c r="PAW29" s="170" t="s">
        <v>150</v>
      </c>
      <c r="PAX29" s="170">
        <v>2</v>
      </c>
      <c r="PAY29" s="170">
        <v>69.72</v>
      </c>
      <c r="PAZ29" s="170" t="e">
        <f>ROUNDDOWN(PAY29*(#REF!+1),2)</f>
        <v>#REF!</v>
      </c>
      <c r="PBA29" s="170" t="e">
        <f>PAX29*PAZ29</f>
        <v>#REF!</v>
      </c>
      <c r="PBB29" s="170" t="s">
        <v>151</v>
      </c>
      <c r="PBC29" s="170" t="s">
        <v>152</v>
      </c>
      <c r="PBD29" s="170" t="s">
        <v>153</v>
      </c>
      <c r="PBE29" s="170" t="s">
        <v>150</v>
      </c>
      <c r="PBF29" s="170">
        <v>2</v>
      </c>
      <c r="PBG29" s="170">
        <v>69.72</v>
      </c>
      <c r="PBH29" s="170" t="e">
        <f>ROUNDDOWN(PBG29*(#REF!+1),2)</f>
        <v>#REF!</v>
      </c>
      <c r="PBI29" s="170" t="e">
        <f>PBF29*PBH29</f>
        <v>#REF!</v>
      </c>
      <c r="PBJ29" s="170" t="s">
        <v>151</v>
      </c>
      <c r="PBK29" s="170" t="s">
        <v>152</v>
      </c>
      <c r="PBL29" s="170" t="s">
        <v>153</v>
      </c>
      <c r="PBM29" s="170" t="s">
        <v>150</v>
      </c>
      <c r="PBN29" s="170">
        <v>2</v>
      </c>
      <c r="PBO29" s="170">
        <v>69.72</v>
      </c>
      <c r="PBP29" s="170" t="e">
        <f>ROUNDDOWN(PBO29*(#REF!+1),2)</f>
        <v>#REF!</v>
      </c>
      <c r="PBQ29" s="170" t="e">
        <f>PBN29*PBP29</f>
        <v>#REF!</v>
      </c>
      <c r="PBR29" s="170" t="s">
        <v>151</v>
      </c>
      <c r="PBS29" s="170" t="s">
        <v>152</v>
      </c>
      <c r="PBT29" s="170" t="s">
        <v>153</v>
      </c>
      <c r="PBU29" s="170" t="s">
        <v>150</v>
      </c>
      <c r="PBV29" s="170">
        <v>2</v>
      </c>
      <c r="PBW29" s="170">
        <v>69.72</v>
      </c>
      <c r="PBX29" s="170" t="e">
        <f>ROUNDDOWN(PBW29*(#REF!+1),2)</f>
        <v>#REF!</v>
      </c>
      <c r="PBY29" s="170" t="e">
        <f>PBV29*PBX29</f>
        <v>#REF!</v>
      </c>
      <c r="PBZ29" s="170" t="s">
        <v>151</v>
      </c>
      <c r="PCA29" s="170" t="s">
        <v>152</v>
      </c>
      <c r="PCB29" s="170" t="s">
        <v>153</v>
      </c>
      <c r="PCC29" s="170" t="s">
        <v>150</v>
      </c>
      <c r="PCD29" s="170">
        <v>2</v>
      </c>
      <c r="PCE29" s="170">
        <v>69.72</v>
      </c>
      <c r="PCF29" s="170" t="e">
        <f>ROUNDDOWN(PCE29*(#REF!+1),2)</f>
        <v>#REF!</v>
      </c>
      <c r="PCG29" s="170" t="e">
        <f>PCD29*PCF29</f>
        <v>#REF!</v>
      </c>
      <c r="PCH29" s="170" t="s">
        <v>151</v>
      </c>
      <c r="PCI29" s="170" t="s">
        <v>152</v>
      </c>
      <c r="PCJ29" s="170" t="s">
        <v>153</v>
      </c>
      <c r="PCK29" s="170" t="s">
        <v>150</v>
      </c>
      <c r="PCL29" s="170">
        <v>2</v>
      </c>
      <c r="PCM29" s="170">
        <v>69.72</v>
      </c>
      <c r="PCN29" s="170" t="e">
        <f>ROUNDDOWN(PCM29*(#REF!+1),2)</f>
        <v>#REF!</v>
      </c>
      <c r="PCO29" s="170" t="e">
        <f>PCL29*PCN29</f>
        <v>#REF!</v>
      </c>
      <c r="PCP29" s="170" t="s">
        <v>151</v>
      </c>
      <c r="PCQ29" s="170" t="s">
        <v>152</v>
      </c>
      <c r="PCR29" s="170" t="s">
        <v>153</v>
      </c>
      <c r="PCS29" s="170" t="s">
        <v>150</v>
      </c>
      <c r="PCT29" s="170">
        <v>2</v>
      </c>
      <c r="PCU29" s="170">
        <v>69.72</v>
      </c>
      <c r="PCV29" s="170" t="e">
        <f>ROUNDDOWN(PCU29*(#REF!+1),2)</f>
        <v>#REF!</v>
      </c>
      <c r="PCW29" s="170" t="e">
        <f>PCT29*PCV29</f>
        <v>#REF!</v>
      </c>
      <c r="PCX29" s="170" t="s">
        <v>151</v>
      </c>
      <c r="PCY29" s="170" t="s">
        <v>152</v>
      </c>
      <c r="PCZ29" s="170" t="s">
        <v>153</v>
      </c>
      <c r="PDA29" s="170" t="s">
        <v>150</v>
      </c>
      <c r="PDB29" s="170">
        <v>2</v>
      </c>
      <c r="PDC29" s="170">
        <v>69.72</v>
      </c>
      <c r="PDD29" s="170" t="e">
        <f>ROUNDDOWN(PDC29*(#REF!+1),2)</f>
        <v>#REF!</v>
      </c>
      <c r="PDE29" s="170" t="e">
        <f>PDB29*PDD29</f>
        <v>#REF!</v>
      </c>
      <c r="PDF29" s="170" t="s">
        <v>151</v>
      </c>
      <c r="PDG29" s="170" t="s">
        <v>152</v>
      </c>
      <c r="PDH29" s="170" t="s">
        <v>153</v>
      </c>
      <c r="PDI29" s="170" t="s">
        <v>150</v>
      </c>
      <c r="PDJ29" s="170">
        <v>2</v>
      </c>
      <c r="PDK29" s="170">
        <v>69.72</v>
      </c>
      <c r="PDL29" s="170" t="e">
        <f>ROUNDDOWN(PDK29*(#REF!+1),2)</f>
        <v>#REF!</v>
      </c>
      <c r="PDM29" s="170" t="e">
        <f>PDJ29*PDL29</f>
        <v>#REF!</v>
      </c>
      <c r="PDN29" s="170" t="s">
        <v>151</v>
      </c>
      <c r="PDO29" s="170" t="s">
        <v>152</v>
      </c>
      <c r="PDP29" s="170" t="s">
        <v>153</v>
      </c>
      <c r="PDQ29" s="170" t="s">
        <v>150</v>
      </c>
      <c r="PDR29" s="170">
        <v>2</v>
      </c>
      <c r="PDS29" s="170">
        <v>69.72</v>
      </c>
      <c r="PDT29" s="170" t="e">
        <f>ROUNDDOWN(PDS29*(#REF!+1),2)</f>
        <v>#REF!</v>
      </c>
      <c r="PDU29" s="170" t="e">
        <f>PDR29*PDT29</f>
        <v>#REF!</v>
      </c>
      <c r="PDV29" s="170" t="s">
        <v>151</v>
      </c>
      <c r="PDW29" s="170" t="s">
        <v>152</v>
      </c>
      <c r="PDX29" s="170" t="s">
        <v>153</v>
      </c>
      <c r="PDY29" s="170" t="s">
        <v>150</v>
      </c>
      <c r="PDZ29" s="170">
        <v>2</v>
      </c>
      <c r="PEA29" s="170">
        <v>69.72</v>
      </c>
      <c r="PEB29" s="170" t="e">
        <f>ROUNDDOWN(PEA29*(#REF!+1),2)</f>
        <v>#REF!</v>
      </c>
      <c r="PEC29" s="170" t="e">
        <f>PDZ29*PEB29</f>
        <v>#REF!</v>
      </c>
      <c r="PED29" s="170" t="s">
        <v>151</v>
      </c>
      <c r="PEE29" s="170" t="s">
        <v>152</v>
      </c>
      <c r="PEF29" s="170" t="s">
        <v>153</v>
      </c>
      <c r="PEG29" s="170" t="s">
        <v>150</v>
      </c>
      <c r="PEH29" s="170">
        <v>2</v>
      </c>
      <c r="PEI29" s="170">
        <v>69.72</v>
      </c>
      <c r="PEJ29" s="170" t="e">
        <f>ROUNDDOWN(PEI29*(#REF!+1),2)</f>
        <v>#REF!</v>
      </c>
      <c r="PEK29" s="170" t="e">
        <f>PEH29*PEJ29</f>
        <v>#REF!</v>
      </c>
      <c r="PEL29" s="170" t="s">
        <v>151</v>
      </c>
      <c r="PEM29" s="170" t="s">
        <v>152</v>
      </c>
      <c r="PEN29" s="170" t="s">
        <v>153</v>
      </c>
      <c r="PEO29" s="170" t="s">
        <v>150</v>
      </c>
      <c r="PEP29" s="170">
        <v>2</v>
      </c>
      <c r="PEQ29" s="170">
        <v>69.72</v>
      </c>
      <c r="PER29" s="170" t="e">
        <f>ROUNDDOWN(PEQ29*(#REF!+1),2)</f>
        <v>#REF!</v>
      </c>
      <c r="PES29" s="170" t="e">
        <f>PEP29*PER29</f>
        <v>#REF!</v>
      </c>
      <c r="PET29" s="170" t="s">
        <v>151</v>
      </c>
      <c r="PEU29" s="170" t="s">
        <v>152</v>
      </c>
      <c r="PEV29" s="170" t="s">
        <v>153</v>
      </c>
      <c r="PEW29" s="170" t="s">
        <v>150</v>
      </c>
      <c r="PEX29" s="170">
        <v>2</v>
      </c>
      <c r="PEY29" s="170">
        <v>69.72</v>
      </c>
      <c r="PEZ29" s="170" t="e">
        <f>ROUNDDOWN(PEY29*(#REF!+1),2)</f>
        <v>#REF!</v>
      </c>
      <c r="PFA29" s="170" t="e">
        <f>PEX29*PEZ29</f>
        <v>#REF!</v>
      </c>
      <c r="PFB29" s="170" t="s">
        <v>151</v>
      </c>
      <c r="PFC29" s="170" t="s">
        <v>152</v>
      </c>
      <c r="PFD29" s="170" t="s">
        <v>153</v>
      </c>
      <c r="PFE29" s="170" t="s">
        <v>150</v>
      </c>
      <c r="PFF29" s="170">
        <v>2</v>
      </c>
      <c r="PFG29" s="170">
        <v>69.72</v>
      </c>
      <c r="PFH29" s="170" t="e">
        <f>ROUNDDOWN(PFG29*(#REF!+1),2)</f>
        <v>#REF!</v>
      </c>
      <c r="PFI29" s="170" t="e">
        <f>PFF29*PFH29</f>
        <v>#REF!</v>
      </c>
      <c r="PFJ29" s="170" t="s">
        <v>151</v>
      </c>
      <c r="PFK29" s="170" t="s">
        <v>152</v>
      </c>
      <c r="PFL29" s="170" t="s">
        <v>153</v>
      </c>
      <c r="PFM29" s="170" t="s">
        <v>150</v>
      </c>
      <c r="PFN29" s="170">
        <v>2</v>
      </c>
      <c r="PFO29" s="170">
        <v>69.72</v>
      </c>
      <c r="PFP29" s="170" t="e">
        <f>ROUNDDOWN(PFO29*(#REF!+1),2)</f>
        <v>#REF!</v>
      </c>
      <c r="PFQ29" s="170" t="e">
        <f>PFN29*PFP29</f>
        <v>#REF!</v>
      </c>
      <c r="PFR29" s="170" t="s">
        <v>151</v>
      </c>
      <c r="PFS29" s="170" t="s">
        <v>152</v>
      </c>
      <c r="PFT29" s="170" t="s">
        <v>153</v>
      </c>
      <c r="PFU29" s="170" t="s">
        <v>150</v>
      </c>
      <c r="PFV29" s="170">
        <v>2</v>
      </c>
      <c r="PFW29" s="170">
        <v>69.72</v>
      </c>
      <c r="PFX29" s="170" t="e">
        <f>ROUNDDOWN(PFW29*(#REF!+1),2)</f>
        <v>#REF!</v>
      </c>
      <c r="PFY29" s="170" t="e">
        <f>PFV29*PFX29</f>
        <v>#REF!</v>
      </c>
      <c r="PFZ29" s="170" t="s">
        <v>151</v>
      </c>
      <c r="PGA29" s="170" t="s">
        <v>152</v>
      </c>
      <c r="PGB29" s="170" t="s">
        <v>153</v>
      </c>
      <c r="PGC29" s="170" t="s">
        <v>150</v>
      </c>
      <c r="PGD29" s="170">
        <v>2</v>
      </c>
      <c r="PGE29" s="170">
        <v>69.72</v>
      </c>
      <c r="PGF29" s="170" t="e">
        <f>ROUNDDOWN(PGE29*(#REF!+1),2)</f>
        <v>#REF!</v>
      </c>
      <c r="PGG29" s="170" t="e">
        <f>PGD29*PGF29</f>
        <v>#REF!</v>
      </c>
      <c r="PGH29" s="170" t="s">
        <v>151</v>
      </c>
      <c r="PGI29" s="170" t="s">
        <v>152</v>
      </c>
      <c r="PGJ29" s="170" t="s">
        <v>153</v>
      </c>
      <c r="PGK29" s="170" t="s">
        <v>150</v>
      </c>
      <c r="PGL29" s="170">
        <v>2</v>
      </c>
      <c r="PGM29" s="170">
        <v>69.72</v>
      </c>
      <c r="PGN29" s="170" t="e">
        <f>ROUNDDOWN(PGM29*(#REF!+1),2)</f>
        <v>#REF!</v>
      </c>
      <c r="PGO29" s="170" t="e">
        <f>PGL29*PGN29</f>
        <v>#REF!</v>
      </c>
      <c r="PGP29" s="170" t="s">
        <v>151</v>
      </c>
      <c r="PGQ29" s="170" t="s">
        <v>152</v>
      </c>
      <c r="PGR29" s="170" t="s">
        <v>153</v>
      </c>
      <c r="PGS29" s="170" t="s">
        <v>150</v>
      </c>
      <c r="PGT29" s="170">
        <v>2</v>
      </c>
      <c r="PGU29" s="170">
        <v>69.72</v>
      </c>
      <c r="PGV29" s="170" t="e">
        <f>ROUNDDOWN(PGU29*(#REF!+1),2)</f>
        <v>#REF!</v>
      </c>
      <c r="PGW29" s="170" t="e">
        <f>PGT29*PGV29</f>
        <v>#REF!</v>
      </c>
      <c r="PGX29" s="170" t="s">
        <v>151</v>
      </c>
      <c r="PGY29" s="170" t="s">
        <v>152</v>
      </c>
      <c r="PGZ29" s="170" t="s">
        <v>153</v>
      </c>
      <c r="PHA29" s="170" t="s">
        <v>150</v>
      </c>
      <c r="PHB29" s="170">
        <v>2</v>
      </c>
      <c r="PHC29" s="170">
        <v>69.72</v>
      </c>
      <c r="PHD29" s="170" t="e">
        <f>ROUNDDOWN(PHC29*(#REF!+1),2)</f>
        <v>#REF!</v>
      </c>
      <c r="PHE29" s="170" t="e">
        <f>PHB29*PHD29</f>
        <v>#REF!</v>
      </c>
      <c r="PHF29" s="170" t="s">
        <v>151</v>
      </c>
      <c r="PHG29" s="170" t="s">
        <v>152</v>
      </c>
      <c r="PHH29" s="170" t="s">
        <v>153</v>
      </c>
      <c r="PHI29" s="170" t="s">
        <v>150</v>
      </c>
      <c r="PHJ29" s="170">
        <v>2</v>
      </c>
      <c r="PHK29" s="170">
        <v>69.72</v>
      </c>
      <c r="PHL29" s="170" t="e">
        <f>ROUNDDOWN(PHK29*(#REF!+1),2)</f>
        <v>#REF!</v>
      </c>
      <c r="PHM29" s="170" t="e">
        <f>PHJ29*PHL29</f>
        <v>#REF!</v>
      </c>
      <c r="PHN29" s="170" t="s">
        <v>151</v>
      </c>
      <c r="PHO29" s="170" t="s">
        <v>152</v>
      </c>
      <c r="PHP29" s="170" t="s">
        <v>153</v>
      </c>
      <c r="PHQ29" s="170" t="s">
        <v>150</v>
      </c>
      <c r="PHR29" s="170">
        <v>2</v>
      </c>
      <c r="PHS29" s="170">
        <v>69.72</v>
      </c>
      <c r="PHT29" s="170" t="e">
        <f>ROUNDDOWN(PHS29*(#REF!+1),2)</f>
        <v>#REF!</v>
      </c>
      <c r="PHU29" s="170" t="e">
        <f>PHR29*PHT29</f>
        <v>#REF!</v>
      </c>
      <c r="PHV29" s="170" t="s">
        <v>151</v>
      </c>
      <c r="PHW29" s="170" t="s">
        <v>152</v>
      </c>
      <c r="PHX29" s="170" t="s">
        <v>153</v>
      </c>
      <c r="PHY29" s="170" t="s">
        <v>150</v>
      </c>
      <c r="PHZ29" s="170">
        <v>2</v>
      </c>
      <c r="PIA29" s="170">
        <v>69.72</v>
      </c>
      <c r="PIB29" s="170" t="e">
        <f>ROUNDDOWN(PIA29*(#REF!+1),2)</f>
        <v>#REF!</v>
      </c>
      <c r="PIC29" s="170" t="e">
        <f>PHZ29*PIB29</f>
        <v>#REF!</v>
      </c>
      <c r="PID29" s="170" t="s">
        <v>151</v>
      </c>
      <c r="PIE29" s="170" t="s">
        <v>152</v>
      </c>
      <c r="PIF29" s="170" t="s">
        <v>153</v>
      </c>
      <c r="PIG29" s="170" t="s">
        <v>150</v>
      </c>
      <c r="PIH29" s="170">
        <v>2</v>
      </c>
      <c r="PII29" s="170">
        <v>69.72</v>
      </c>
      <c r="PIJ29" s="170" t="e">
        <f>ROUNDDOWN(PII29*(#REF!+1),2)</f>
        <v>#REF!</v>
      </c>
      <c r="PIK29" s="170" t="e">
        <f>PIH29*PIJ29</f>
        <v>#REF!</v>
      </c>
      <c r="PIL29" s="170" t="s">
        <v>151</v>
      </c>
      <c r="PIM29" s="170" t="s">
        <v>152</v>
      </c>
      <c r="PIN29" s="170" t="s">
        <v>153</v>
      </c>
      <c r="PIO29" s="170" t="s">
        <v>150</v>
      </c>
      <c r="PIP29" s="170">
        <v>2</v>
      </c>
      <c r="PIQ29" s="170">
        <v>69.72</v>
      </c>
      <c r="PIR29" s="170" t="e">
        <f>ROUNDDOWN(PIQ29*(#REF!+1),2)</f>
        <v>#REF!</v>
      </c>
      <c r="PIS29" s="170" t="e">
        <f>PIP29*PIR29</f>
        <v>#REF!</v>
      </c>
      <c r="PIT29" s="170" t="s">
        <v>151</v>
      </c>
      <c r="PIU29" s="170" t="s">
        <v>152</v>
      </c>
      <c r="PIV29" s="170" t="s">
        <v>153</v>
      </c>
      <c r="PIW29" s="170" t="s">
        <v>150</v>
      </c>
      <c r="PIX29" s="170">
        <v>2</v>
      </c>
      <c r="PIY29" s="170">
        <v>69.72</v>
      </c>
      <c r="PIZ29" s="170" t="e">
        <f>ROUNDDOWN(PIY29*(#REF!+1),2)</f>
        <v>#REF!</v>
      </c>
      <c r="PJA29" s="170" t="e">
        <f>PIX29*PIZ29</f>
        <v>#REF!</v>
      </c>
      <c r="PJB29" s="170" t="s">
        <v>151</v>
      </c>
      <c r="PJC29" s="170" t="s">
        <v>152</v>
      </c>
      <c r="PJD29" s="170" t="s">
        <v>153</v>
      </c>
      <c r="PJE29" s="170" t="s">
        <v>150</v>
      </c>
      <c r="PJF29" s="170">
        <v>2</v>
      </c>
      <c r="PJG29" s="170">
        <v>69.72</v>
      </c>
      <c r="PJH29" s="170" t="e">
        <f>ROUNDDOWN(PJG29*(#REF!+1),2)</f>
        <v>#REF!</v>
      </c>
      <c r="PJI29" s="170" t="e">
        <f>PJF29*PJH29</f>
        <v>#REF!</v>
      </c>
      <c r="PJJ29" s="170" t="s">
        <v>151</v>
      </c>
      <c r="PJK29" s="170" t="s">
        <v>152</v>
      </c>
      <c r="PJL29" s="170" t="s">
        <v>153</v>
      </c>
      <c r="PJM29" s="170" t="s">
        <v>150</v>
      </c>
      <c r="PJN29" s="170">
        <v>2</v>
      </c>
      <c r="PJO29" s="170">
        <v>69.72</v>
      </c>
      <c r="PJP29" s="170" t="e">
        <f>ROUNDDOWN(PJO29*(#REF!+1),2)</f>
        <v>#REF!</v>
      </c>
      <c r="PJQ29" s="170" t="e">
        <f>PJN29*PJP29</f>
        <v>#REF!</v>
      </c>
      <c r="PJR29" s="170" t="s">
        <v>151</v>
      </c>
      <c r="PJS29" s="170" t="s">
        <v>152</v>
      </c>
      <c r="PJT29" s="170" t="s">
        <v>153</v>
      </c>
      <c r="PJU29" s="170" t="s">
        <v>150</v>
      </c>
      <c r="PJV29" s="170">
        <v>2</v>
      </c>
      <c r="PJW29" s="170">
        <v>69.72</v>
      </c>
      <c r="PJX29" s="170" t="e">
        <f>ROUNDDOWN(PJW29*(#REF!+1),2)</f>
        <v>#REF!</v>
      </c>
      <c r="PJY29" s="170" t="e">
        <f>PJV29*PJX29</f>
        <v>#REF!</v>
      </c>
      <c r="PJZ29" s="170" t="s">
        <v>151</v>
      </c>
      <c r="PKA29" s="170" t="s">
        <v>152</v>
      </c>
      <c r="PKB29" s="170" t="s">
        <v>153</v>
      </c>
      <c r="PKC29" s="170" t="s">
        <v>150</v>
      </c>
      <c r="PKD29" s="170">
        <v>2</v>
      </c>
      <c r="PKE29" s="170">
        <v>69.72</v>
      </c>
      <c r="PKF29" s="170" t="e">
        <f>ROUNDDOWN(PKE29*(#REF!+1),2)</f>
        <v>#REF!</v>
      </c>
      <c r="PKG29" s="170" t="e">
        <f>PKD29*PKF29</f>
        <v>#REF!</v>
      </c>
      <c r="PKH29" s="170" t="s">
        <v>151</v>
      </c>
      <c r="PKI29" s="170" t="s">
        <v>152</v>
      </c>
      <c r="PKJ29" s="170" t="s">
        <v>153</v>
      </c>
      <c r="PKK29" s="170" t="s">
        <v>150</v>
      </c>
      <c r="PKL29" s="170">
        <v>2</v>
      </c>
      <c r="PKM29" s="170">
        <v>69.72</v>
      </c>
      <c r="PKN29" s="170" t="e">
        <f>ROUNDDOWN(PKM29*(#REF!+1),2)</f>
        <v>#REF!</v>
      </c>
      <c r="PKO29" s="170" t="e">
        <f>PKL29*PKN29</f>
        <v>#REF!</v>
      </c>
      <c r="PKP29" s="170" t="s">
        <v>151</v>
      </c>
      <c r="PKQ29" s="170" t="s">
        <v>152</v>
      </c>
      <c r="PKR29" s="170" t="s">
        <v>153</v>
      </c>
      <c r="PKS29" s="170" t="s">
        <v>150</v>
      </c>
      <c r="PKT29" s="170">
        <v>2</v>
      </c>
      <c r="PKU29" s="170">
        <v>69.72</v>
      </c>
      <c r="PKV29" s="170" t="e">
        <f>ROUNDDOWN(PKU29*(#REF!+1),2)</f>
        <v>#REF!</v>
      </c>
      <c r="PKW29" s="170" t="e">
        <f>PKT29*PKV29</f>
        <v>#REF!</v>
      </c>
      <c r="PKX29" s="170" t="s">
        <v>151</v>
      </c>
      <c r="PKY29" s="170" t="s">
        <v>152</v>
      </c>
      <c r="PKZ29" s="170" t="s">
        <v>153</v>
      </c>
      <c r="PLA29" s="170" t="s">
        <v>150</v>
      </c>
      <c r="PLB29" s="170">
        <v>2</v>
      </c>
      <c r="PLC29" s="170">
        <v>69.72</v>
      </c>
      <c r="PLD29" s="170" t="e">
        <f>ROUNDDOWN(PLC29*(#REF!+1),2)</f>
        <v>#REF!</v>
      </c>
      <c r="PLE29" s="170" t="e">
        <f>PLB29*PLD29</f>
        <v>#REF!</v>
      </c>
      <c r="PLF29" s="170" t="s">
        <v>151</v>
      </c>
      <c r="PLG29" s="170" t="s">
        <v>152</v>
      </c>
      <c r="PLH29" s="170" t="s">
        <v>153</v>
      </c>
      <c r="PLI29" s="170" t="s">
        <v>150</v>
      </c>
      <c r="PLJ29" s="170">
        <v>2</v>
      </c>
      <c r="PLK29" s="170">
        <v>69.72</v>
      </c>
      <c r="PLL29" s="170" t="e">
        <f>ROUNDDOWN(PLK29*(#REF!+1),2)</f>
        <v>#REF!</v>
      </c>
      <c r="PLM29" s="170" t="e">
        <f>PLJ29*PLL29</f>
        <v>#REF!</v>
      </c>
      <c r="PLN29" s="170" t="s">
        <v>151</v>
      </c>
      <c r="PLO29" s="170" t="s">
        <v>152</v>
      </c>
      <c r="PLP29" s="170" t="s">
        <v>153</v>
      </c>
      <c r="PLQ29" s="170" t="s">
        <v>150</v>
      </c>
      <c r="PLR29" s="170">
        <v>2</v>
      </c>
      <c r="PLS29" s="170">
        <v>69.72</v>
      </c>
      <c r="PLT29" s="170" t="e">
        <f>ROUNDDOWN(PLS29*(#REF!+1),2)</f>
        <v>#REF!</v>
      </c>
      <c r="PLU29" s="170" t="e">
        <f>PLR29*PLT29</f>
        <v>#REF!</v>
      </c>
      <c r="PLV29" s="170" t="s">
        <v>151</v>
      </c>
      <c r="PLW29" s="170" t="s">
        <v>152</v>
      </c>
      <c r="PLX29" s="170" t="s">
        <v>153</v>
      </c>
      <c r="PLY29" s="170" t="s">
        <v>150</v>
      </c>
      <c r="PLZ29" s="170">
        <v>2</v>
      </c>
      <c r="PMA29" s="170">
        <v>69.72</v>
      </c>
      <c r="PMB29" s="170" t="e">
        <f>ROUNDDOWN(PMA29*(#REF!+1),2)</f>
        <v>#REF!</v>
      </c>
      <c r="PMC29" s="170" t="e">
        <f>PLZ29*PMB29</f>
        <v>#REF!</v>
      </c>
      <c r="PMD29" s="170" t="s">
        <v>151</v>
      </c>
      <c r="PME29" s="170" t="s">
        <v>152</v>
      </c>
      <c r="PMF29" s="170" t="s">
        <v>153</v>
      </c>
      <c r="PMG29" s="170" t="s">
        <v>150</v>
      </c>
      <c r="PMH29" s="170">
        <v>2</v>
      </c>
      <c r="PMI29" s="170">
        <v>69.72</v>
      </c>
      <c r="PMJ29" s="170" t="e">
        <f>ROUNDDOWN(PMI29*(#REF!+1),2)</f>
        <v>#REF!</v>
      </c>
      <c r="PMK29" s="170" t="e">
        <f>PMH29*PMJ29</f>
        <v>#REF!</v>
      </c>
      <c r="PML29" s="170" t="s">
        <v>151</v>
      </c>
      <c r="PMM29" s="170" t="s">
        <v>152</v>
      </c>
      <c r="PMN29" s="170" t="s">
        <v>153</v>
      </c>
      <c r="PMO29" s="170" t="s">
        <v>150</v>
      </c>
      <c r="PMP29" s="170">
        <v>2</v>
      </c>
      <c r="PMQ29" s="170">
        <v>69.72</v>
      </c>
      <c r="PMR29" s="170" t="e">
        <f>ROUNDDOWN(PMQ29*(#REF!+1),2)</f>
        <v>#REF!</v>
      </c>
      <c r="PMS29" s="170" t="e">
        <f>PMP29*PMR29</f>
        <v>#REF!</v>
      </c>
      <c r="PMT29" s="170" t="s">
        <v>151</v>
      </c>
      <c r="PMU29" s="170" t="s">
        <v>152</v>
      </c>
      <c r="PMV29" s="170" t="s">
        <v>153</v>
      </c>
      <c r="PMW29" s="170" t="s">
        <v>150</v>
      </c>
      <c r="PMX29" s="170">
        <v>2</v>
      </c>
      <c r="PMY29" s="170">
        <v>69.72</v>
      </c>
      <c r="PMZ29" s="170" t="e">
        <f>ROUNDDOWN(PMY29*(#REF!+1),2)</f>
        <v>#REF!</v>
      </c>
      <c r="PNA29" s="170" t="e">
        <f>PMX29*PMZ29</f>
        <v>#REF!</v>
      </c>
      <c r="PNB29" s="170" t="s">
        <v>151</v>
      </c>
      <c r="PNC29" s="170" t="s">
        <v>152</v>
      </c>
      <c r="PND29" s="170" t="s">
        <v>153</v>
      </c>
      <c r="PNE29" s="170" t="s">
        <v>150</v>
      </c>
      <c r="PNF29" s="170">
        <v>2</v>
      </c>
      <c r="PNG29" s="170">
        <v>69.72</v>
      </c>
      <c r="PNH29" s="170" t="e">
        <f>ROUNDDOWN(PNG29*(#REF!+1),2)</f>
        <v>#REF!</v>
      </c>
      <c r="PNI29" s="170" t="e">
        <f>PNF29*PNH29</f>
        <v>#REF!</v>
      </c>
      <c r="PNJ29" s="170" t="s">
        <v>151</v>
      </c>
      <c r="PNK29" s="170" t="s">
        <v>152</v>
      </c>
      <c r="PNL29" s="170" t="s">
        <v>153</v>
      </c>
      <c r="PNM29" s="170" t="s">
        <v>150</v>
      </c>
      <c r="PNN29" s="170">
        <v>2</v>
      </c>
      <c r="PNO29" s="170">
        <v>69.72</v>
      </c>
      <c r="PNP29" s="170" t="e">
        <f>ROUNDDOWN(PNO29*(#REF!+1),2)</f>
        <v>#REF!</v>
      </c>
      <c r="PNQ29" s="170" t="e">
        <f>PNN29*PNP29</f>
        <v>#REF!</v>
      </c>
      <c r="PNR29" s="170" t="s">
        <v>151</v>
      </c>
      <c r="PNS29" s="170" t="s">
        <v>152</v>
      </c>
      <c r="PNT29" s="170" t="s">
        <v>153</v>
      </c>
      <c r="PNU29" s="170" t="s">
        <v>150</v>
      </c>
      <c r="PNV29" s="170">
        <v>2</v>
      </c>
      <c r="PNW29" s="170">
        <v>69.72</v>
      </c>
      <c r="PNX29" s="170" t="e">
        <f>ROUNDDOWN(PNW29*(#REF!+1),2)</f>
        <v>#REF!</v>
      </c>
      <c r="PNY29" s="170" t="e">
        <f>PNV29*PNX29</f>
        <v>#REF!</v>
      </c>
      <c r="PNZ29" s="170" t="s">
        <v>151</v>
      </c>
      <c r="POA29" s="170" t="s">
        <v>152</v>
      </c>
      <c r="POB29" s="170" t="s">
        <v>153</v>
      </c>
      <c r="POC29" s="170" t="s">
        <v>150</v>
      </c>
      <c r="POD29" s="170">
        <v>2</v>
      </c>
      <c r="POE29" s="170">
        <v>69.72</v>
      </c>
      <c r="POF29" s="170" t="e">
        <f>ROUNDDOWN(POE29*(#REF!+1),2)</f>
        <v>#REF!</v>
      </c>
      <c r="POG29" s="170" t="e">
        <f>POD29*POF29</f>
        <v>#REF!</v>
      </c>
      <c r="POH29" s="170" t="s">
        <v>151</v>
      </c>
      <c r="POI29" s="170" t="s">
        <v>152</v>
      </c>
      <c r="POJ29" s="170" t="s">
        <v>153</v>
      </c>
      <c r="POK29" s="170" t="s">
        <v>150</v>
      </c>
      <c r="POL29" s="170">
        <v>2</v>
      </c>
      <c r="POM29" s="170">
        <v>69.72</v>
      </c>
      <c r="PON29" s="170" t="e">
        <f>ROUNDDOWN(POM29*(#REF!+1),2)</f>
        <v>#REF!</v>
      </c>
      <c r="POO29" s="170" t="e">
        <f>POL29*PON29</f>
        <v>#REF!</v>
      </c>
      <c r="POP29" s="170" t="s">
        <v>151</v>
      </c>
      <c r="POQ29" s="170" t="s">
        <v>152</v>
      </c>
      <c r="POR29" s="170" t="s">
        <v>153</v>
      </c>
      <c r="POS29" s="170" t="s">
        <v>150</v>
      </c>
      <c r="POT29" s="170">
        <v>2</v>
      </c>
      <c r="POU29" s="170">
        <v>69.72</v>
      </c>
      <c r="POV29" s="170" t="e">
        <f>ROUNDDOWN(POU29*(#REF!+1),2)</f>
        <v>#REF!</v>
      </c>
      <c r="POW29" s="170" t="e">
        <f>POT29*POV29</f>
        <v>#REF!</v>
      </c>
      <c r="POX29" s="170" t="s">
        <v>151</v>
      </c>
      <c r="POY29" s="170" t="s">
        <v>152</v>
      </c>
      <c r="POZ29" s="170" t="s">
        <v>153</v>
      </c>
      <c r="PPA29" s="170" t="s">
        <v>150</v>
      </c>
      <c r="PPB29" s="170">
        <v>2</v>
      </c>
      <c r="PPC29" s="170">
        <v>69.72</v>
      </c>
      <c r="PPD29" s="170" t="e">
        <f>ROUNDDOWN(PPC29*(#REF!+1),2)</f>
        <v>#REF!</v>
      </c>
      <c r="PPE29" s="170" t="e">
        <f>PPB29*PPD29</f>
        <v>#REF!</v>
      </c>
      <c r="PPF29" s="170" t="s">
        <v>151</v>
      </c>
      <c r="PPG29" s="170" t="s">
        <v>152</v>
      </c>
      <c r="PPH29" s="170" t="s">
        <v>153</v>
      </c>
      <c r="PPI29" s="170" t="s">
        <v>150</v>
      </c>
      <c r="PPJ29" s="170">
        <v>2</v>
      </c>
      <c r="PPK29" s="170">
        <v>69.72</v>
      </c>
      <c r="PPL29" s="170" t="e">
        <f>ROUNDDOWN(PPK29*(#REF!+1),2)</f>
        <v>#REF!</v>
      </c>
      <c r="PPM29" s="170" t="e">
        <f>PPJ29*PPL29</f>
        <v>#REF!</v>
      </c>
      <c r="PPN29" s="170" t="s">
        <v>151</v>
      </c>
      <c r="PPO29" s="170" t="s">
        <v>152</v>
      </c>
      <c r="PPP29" s="170" t="s">
        <v>153</v>
      </c>
      <c r="PPQ29" s="170" t="s">
        <v>150</v>
      </c>
      <c r="PPR29" s="170">
        <v>2</v>
      </c>
      <c r="PPS29" s="170">
        <v>69.72</v>
      </c>
      <c r="PPT29" s="170" t="e">
        <f>ROUNDDOWN(PPS29*(#REF!+1),2)</f>
        <v>#REF!</v>
      </c>
      <c r="PPU29" s="170" t="e">
        <f>PPR29*PPT29</f>
        <v>#REF!</v>
      </c>
      <c r="PPV29" s="170" t="s">
        <v>151</v>
      </c>
      <c r="PPW29" s="170" t="s">
        <v>152</v>
      </c>
      <c r="PPX29" s="170" t="s">
        <v>153</v>
      </c>
      <c r="PPY29" s="170" t="s">
        <v>150</v>
      </c>
      <c r="PPZ29" s="170">
        <v>2</v>
      </c>
      <c r="PQA29" s="170">
        <v>69.72</v>
      </c>
      <c r="PQB29" s="170" t="e">
        <f>ROUNDDOWN(PQA29*(#REF!+1),2)</f>
        <v>#REF!</v>
      </c>
      <c r="PQC29" s="170" t="e">
        <f>PPZ29*PQB29</f>
        <v>#REF!</v>
      </c>
      <c r="PQD29" s="170" t="s">
        <v>151</v>
      </c>
      <c r="PQE29" s="170" t="s">
        <v>152</v>
      </c>
      <c r="PQF29" s="170" t="s">
        <v>153</v>
      </c>
      <c r="PQG29" s="170" t="s">
        <v>150</v>
      </c>
      <c r="PQH29" s="170">
        <v>2</v>
      </c>
      <c r="PQI29" s="170">
        <v>69.72</v>
      </c>
      <c r="PQJ29" s="170" t="e">
        <f>ROUNDDOWN(PQI29*(#REF!+1),2)</f>
        <v>#REF!</v>
      </c>
      <c r="PQK29" s="170" t="e">
        <f>PQH29*PQJ29</f>
        <v>#REF!</v>
      </c>
      <c r="PQL29" s="170" t="s">
        <v>151</v>
      </c>
      <c r="PQM29" s="170" t="s">
        <v>152</v>
      </c>
      <c r="PQN29" s="170" t="s">
        <v>153</v>
      </c>
      <c r="PQO29" s="170" t="s">
        <v>150</v>
      </c>
      <c r="PQP29" s="170">
        <v>2</v>
      </c>
      <c r="PQQ29" s="170">
        <v>69.72</v>
      </c>
      <c r="PQR29" s="170" t="e">
        <f>ROUNDDOWN(PQQ29*(#REF!+1),2)</f>
        <v>#REF!</v>
      </c>
      <c r="PQS29" s="170" t="e">
        <f>PQP29*PQR29</f>
        <v>#REF!</v>
      </c>
      <c r="PQT29" s="170" t="s">
        <v>151</v>
      </c>
      <c r="PQU29" s="170" t="s">
        <v>152</v>
      </c>
      <c r="PQV29" s="170" t="s">
        <v>153</v>
      </c>
      <c r="PQW29" s="170" t="s">
        <v>150</v>
      </c>
      <c r="PQX29" s="170">
        <v>2</v>
      </c>
      <c r="PQY29" s="170">
        <v>69.72</v>
      </c>
      <c r="PQZ29" s="170" t="e">
        <f>ROUNDDOWN(PQY29*(#REF!+1),2)</f>
        <v>#REF!</v>
      </c>
      <c r="PRA29" s="170" t="e">
        <f>PQX29*PQZ29</f>
        <v>#REF!</v>
      </c>
      <c r="PRB29" s="170" t="s">
        <v>151</v>
      </c>
      <c r="PRC29" s="170" t="s">
        <v>152</v>
      </c>
      <c r="PRD29" s="170" t="s">
        <v>153</v>
      </c>
      <c r="PRE29" s="170" t="s">
        <v>150</v>
      </c>
      <c r="PRF29" s="170">
        <v>2</v>
      </c>
      <c r="PRG29" s="170">
        <v>69.72</v>
      </c>
      <c r="PRH29" s="170" t="e">
        <f>ROUNDDOWN(PRG29*(#REF!+1),2)</f>
        <v>#REF!</v>
      </c>
      <c r="PRI29" s="170" t="e">
        <f>PRF29*PRH29</f>
        <v>#REF!</v>
      </c>
      <c r="PRJ29" s="170" t="s">
        <v>151</v>
      </c>
      <c r="PRK29" s="170" t="s">
        <v>152</v>
      </c>
      <c r="PRL29" s="170" t="s">
        <v>153</v>
      </c>
      <c r="PRM29" s="170" t="s">
        <v>150</v>
      </c>
      <c r="PRN29" s="170">
        <v>2</v>
      </c>
      <c r="PRO29" s="170">
        <v>69.72</v>
      </c>
      <c r="PRP29" s="170" t="e">
        <f>ROUNDDOWN(PRO29*(#REF!+1),2)</f>
        <v>#REF!</v>
      </c>
      <c r="PRQ29" s="170" t="e">
        <f>PRN29*PRP29</f>
        <v>#REF!</v>
      </c>
      <c r="PRR29" s="170" t="s">
        <v>151</v>
      </c>
      <c r="PRS29" s="170" t="s">
        <v>152</v>
      </c>
      <c r="PRT29" s="170" t="s">
        <v>153</v>
      </c>
      <c r="PRU29" s="170" t="s">
        <v>150</v>
      </c>
      <c r="PRV29" s="170">
        <v>2</v>
      </c>
      <c r="PRW29" s="170">
        <v>69.72</v>
      </c>
      <c r="PRX29" s="170" t="e">
        <f>ROUNDDOWN(PRW29*(#REF!+1),2)</f>
        <v>#REF!</v>
      </c>
      <c r="PRY29" s="170" t="e">
        <f>PRV29*PRX29</f>
        <v>#REF!</v>
      </c>
      <c r="PRZ29" s="170" t="s">
        <v>151</v>
      </c>
      <c r="PSA29" s="170" t="s">
        <v>152</v>
      </c>
      <c r="PSB29" s="170" t="s">
        <v>153</v>
      </c>
      <c r="PSC29" s="170" t="s">
        <v>150</v>
      </c>
      <c r="PSD29" s="170">
        <v>2</v>
      </c>
      <c r="PSE29" s="170">
        <v>69.72</v>
      </c>
      <c r="PSF29" s="170" t="e">
        <f>ROUNDDOWN(PSE29*(#REF!+1),2)</f>
        <v>#REF!</v>
      </c>
      <c r="PSG29" s="170" t="e">
        <f>PSD29*PSF29</f>
        <v>#REF!</v>
      </c>
      <c r="PSH29" s="170" t="s">
        <v>151</v>
      </c>
      <c r="PSI29" s="170" t="s">
        <v>152</v>
      </c>
      <c r="PSJ29" s="170" t="s">
        <v>153</v>
      </c>
      <c r="PSK29" s="170" t="s">
        <v>150</v>
      </c>
      <c r="PSL29" s="170">
        <v>2</v>
      </c>
      <c r="PSM29" s="170">
        <v>69.72</v>
      </c>
      <c r="PSN29" s="170" t="e">
        <f>ROUNDDOWN(PSM29*(#REF!+1),2)</f>
        <v>#REF!</v>
      </c>
      <c r="PSO29" s="170" t="e">
        <f>PSL29*PSN29</f>
        <v>#REF!</v>
      </c>
      <c r="PSP29" s="170" t="s">
        <v>151</v>
      </c>
      <c r="PSQ29" s="170" t="s">
        <v>152</v>
      </c>
      <c r="PSR29" s="170" t="s">
        <v>153</v>
      </c>
      <c r="PSS29" s="170" t="s">
        <v>150</v>
      </c>
      <c r="PST29" s="170">
        <v>2</v>
      </c>
      <c r="PSU29" s="170">
        <v>69.72</v>
      </c>
      <c r="PSV29" s="170" t="e">
        <f>ROUNDDOWN(PSU29*(#REF!+1),2)</f>
        <v>#REF!</v>
      </c>
      <c r="PSW29" s="170" t="e">
        <f>PST29*PSV29</f>
        <v>#REF!</v>
      </c>
      <c r="PSX29" s="170" t="s">
        <v>151</v>
      </c>
      <c r="PSY29" s="170" t="s">
        <v>152</v>
      </c>
      <c r="PSZ29" s="170" t="s">
        <v>153</v>
      </c>
      <c r="PTA29" s="170" t="s">
        <v>150</v>
      </c>
      <c r="PTB29" s="170">
        <v>2</v>
      </c>
      <c r="PTC29" s="170">
        <v>69.72</v>
      </c>
      <c r="PTD29" s="170" t="e">
        <f>ROUNDDOWN(PTC29*(#REF!+1),2)</f>
        <v>#REF!</v>
      </c>
      <c r="PTE29" s="170" t="e">
        <f>PTB29*PTD29</f>
        <v>#REF!</v>
      </c>
      <c r="PTF29" s="170" t="s">
        <v>151</v>
      </c>
      <c r="PTG29" s="170" t="s">
        <v>152</v>
      </c>
      <c r="PTH29" s="170" t="s">
        <v>153</v>
      </c>
      <c r="PTI29" s="170" t="s">
        <v>150</v>
      </c>
      <c r="PTJ29" s="170">
        <v>2</v>
      </c>
      <c r="PTK29" s="170">
        <v>69.72</v>
      </c>
      <c r="PTL29" s="170" t="e">
        <f>ROUNDDOWN(PTK29*(#REF!+1),2)</f>
        <v>#REF!</v>
      </c>
      <c r="PTM29" s="170" t="e">
        <f>PTJ29*PTL29</f>
        <v>#REF!</v>
      </c>
      <c r="PTN29" s="170" t="s">
        <v>151</v>
      </c>
      <c r="PTO29" s="170" t="s">
        <v>152</v>
      </c>
      <c r="PTP29" s="170" t="s">
        <v>153</v>
      </c>
      <c r="PTQ29" s="170" t="s">
        <v>150</v>
      </c>
      <c r="PTR29" s="170">
        <v>2</v>
      </c>
      <c r="PTS29" s="170">
        <v>69.72</v>
      </c>
      <c r="PTT29" s="170" t="e">
        <f>ROUNDDOWN(PTS29*(#REF!+1),2)</f>
        <v>#REF!</v>
      </c>
      <c r="PTU29" s="170" t="e">
        <f>PTR29*PTT29</f>
        <v>#REF!</v>
      </c>
      <c r="PTV29" s="170" t="s">
        <v>151</v>
      </c>
      <c r="PTW29" s="170" t="s">
        <v>152</v>
      </c>
      <c r="PTX29" s="170" t="s">
        <v>153</v>
      </c>
      <c r="PTY29" s="170" t="s">
        <v>150</v>
      </c>
      <c r="PTZ29" s="170">
        <v>2</v>
      </c>
      <c r="PUA29" s="170">
        <v>69.72</v>
      </c>
      <c r="PUB29" s="170" t="e">
        <f>ROUNDDOWN(PUA29*(#REF!+1),2)</f>
        <v>#REF!</v>
      </c>
      <c r="PUC29" s="170" t="e">
        <f>PTZ29*PUB29</f>
        <v>#REF!</v>
      </c>
      <c r="PUD29" s="170" t="s">
        <v>151</v>
      </c>
      <c r="PUE29" s="170" t="s">
        <v>152</v>
      </c>
      <c r="PUF29" s="170" t="s">
        <v>153</v>
      </c>
      <c r="PUG29" s="170" t="s">
        <v>150</v>
      </c>
      <c r="PUH29" s="170">
        <v>2</v>
      </c>
      <c r="PUI29" s="170">
        <v>69.72</v>
      </c>
      <c r="PUJ29" s="170" t="e">
        <f>ROUNDDOWN(PUI29*(#REF!+1),2)</f>
        <v>#REF!</v>
      </c>
      <c r="PUK29" s="170" t="e">
        <f>PUH29*PUJ29</f>
        <v>#REF!</v>
      </c>
      <c r="PUL29" s="170" t="s">
        <v>151</v>
      </c>
      <c r="PUM29" s="170" t="s">
        <v>152</v>
      </c>
      <c r="PUN29" s="170" t="s">
        <v>153</v>
      </c>
      <c r="PUO29" s="170" t="s">
        <v>150</v>
      </c>
      <c r="PUP29" s="170">
        <v>2</v>
      </c>
      <c r="PUQ29" s="170">
        <v>69.72</v>
      </c>
      <c r="PUR29" s="170" t="e">
        <f>ROUNDDOWN(PUQ29*(#REF!+1),2)</f>
        <v>#REF!</v>
      </c>
      <c r="PUS29" s="170" t="e">
        <f>PUP29*PUR29</f>
        <v>#REF!</v>
      </c>
      <c r="PUT29" s="170" t="s">
        <v>151</v>
      </c>
      <c r="PUU29" s="170" t="s">
        <v>152</v>
      </c>
      <c r="PUV29" s="170" t="s">
        <v>153</v>
      </c>
      <c r="PUW29" s="170" t="s">
        <v>150</v>
      </c>
      <c r="PUX29" s="170">
        <v>2</v>
      </c>
      <c r="PUY29" s="170">
        <v>69.72</v>
      </c>
      <c r="PUZ29" s="170" t="e">
        <f>ROUNDDOWN(PUY29*(#REF!+1),2)</f>
        <v>#REF!</v>
      </c>
      <c r="PVA29" s="170" t="e">
        <f>PUX29*PUZ29</f>
        <v>#REF!</v>
      </c>
      <c r="PVB29" s="170" t="s">
        <v>151</v>
      </c>
      <c r="PVC29" s="170" t="s">
        <v>152</v>
      </c>
      <c r="PVD29" s="170" t="s">
        <v>153</v>
      </c>
      <c r="PVE29" s="170" t="s">
        <v>150</v>
      </c>
      <c r="PVF29" s="170">
        <v>2</v>
      </c>
      <c r="PVG29" s="170">
        <v>69.72</v>
      </c>
      <c r="PVH29" s="170" t="e">
        <f>ROUNDDOWN(PVG29*(#REF!+1),2)</f>
        <v>#REF!</v>
      </c>
      <c r="PVI29" s="170" t="e">
        <f>PVF29*PVH29</f>
        <v>#REF!</v>
      </c>
      <c r="PVJ29" s="170" t="s">
        <v>151</v>
      </c>
      <c r="PVK29" s="170" t="s">
        <v>152</v>
      </c>
      <c r="PVL29" s="170" t="s">
        <v>153</v>
      </c>
      <c r="PVM29" s="170" t="s">
        <v>150</v>
      </c>
      <c r="PVN29" s="170">
        <v>2</v>
      </c>
      <c r="PVO29" s="170">
        <v>69.72</v>
      </c>
      <c r="PVP29" s="170" t="e">
        <f>ROUNDDOWN(PVO29*(#REF!+1),2)</f>
        <v>#REF!</v>
      </c>
      <c r="PVQ29" s="170" t="e">
        <f>PVN29*PVP29</f>
        <v>#REF!</v>
      </c>
      <c r="PVR29" s="170" t="s">
        <v>151</v>
      </c>
      <c r="PVS29" s="170" t="s">
        <v>152</v>
      </c>
      <c r="PVT29" s="170" t="s">
        <v>153</v>
      </c>
      <c r="PVU29" s="170" t="s">
        <v>150</v>
      </c>
      <c r="PVV29" s="170">
        <v>2</v>
      </c>
      <c r="PVW29" s="170">
        <v>69.72</v>
      </c>
      <c r="PVX29" s="170" t="e">
        <f>ROUNDDOWN(PVW29*(#REF!+1),2)</f>
        <v>#REF!</v>
      </c>
      <c r="PVY29" s="170" t="e">
        <f>PVV29*PVX29</f>
        <v>#REF!</v>
      </c>
      <c r="PVZ29" s="170" t="s">
        <v>151</v>
      </c>
      <c r="PWA29" s="170" t="s">
        <v>152</v>
      </c>
      <c r="PWB29" s="170" t="s">
        <v>153</v>
      </c>
      <c r="PWC29" s="170" t="s">
        <v>150</v>
      </c>
      <c r="PWD29" s="170">
        <v>2</v>
      </c>
      <c r="PWE29" s="170">
        <v>69.72</v>
      </c>
      <c r="PWF29" s="170" t="e">
        <f>ROUNDDOWN(PWE29*(#REF!+1),2)</f>
        <v>#REF!</v>
      </c>
      <c r="PWG29" s="170" t="e">
        <f>PWD29*PWF29</f>
        <v>#REF!</v>
      </c>
      <c r="PWH29" s="170" t="s">
        <v>151</v>
      </c>
      <c r="PWI29" s="170" t="s">
        <v>152</v>
      </c>
      <c r="PWJ29" s="170" t="s">
        <v>153</v>
      </c>
      <c r="PWK29" s="170" t="s">
        <v>150</v>
      </c>
      <c r="PWL29" s="170">
        <v>2</v>
      </c>
      <c r="PWM29" s="170">
        <v>69.72</v>
      </c>
      <c r="PWN29" s="170" t="e">
        <f>ROUNDDOWN(PWM29*(#REF!+1),2)</f>
        <v>#REF!</v>
      </c>
      <c r="PWO29" s="170" t="e">
        <f>PWL29*PWN29</f>
        <v>#REF!</v>
      </c>
      <c r="PWP29" s="170" t="s">
        <v>151</v>
      </c>
      <c r="PWQ29" s="170" t="s">
        <v>152</v>
      </c>
      <c r="PWR29" s="170" t="s">
        <v>153</v>
      </c>
      <c r="PWS29" s="170" t="s">
        <v>150</v>
      </c>
      <c r="PWT29" s="170">
        <v>2</v>
      </c>
      <c r="PWU29" s="170">
        <v>69.72</v>
      </c>
      <c r="PWV29" s="170" t="e">
        <f>ROUNDDOWN(PWU29*(#REF!+1),2)</f>
        <v>#REF!</v>
      </c>
      <c r="PWW29" s="170" t="e">
        <f>PWT29*PWV29</f>
        <v>#REF!</v>
      </c>
      <c r="PWX29" s="170" t="s">
        <v>151</v>
      </c>
      <c r="PWY29" s="170" t="s">
        <v>152</v>
      </c>
      <c r="PWZ29" s="170" t="s">
        <v>153</v>
      </c>
      <c r="PXA29" s="170" t="s">
        <v>150</v>
      </c>
      <c r="PXB29" s="170">
        <v>2</v>
      </c>
      <c r="PXC29" s="170">
        <v>69.72</v>
      </c>
      <c r="PXD29" s="170" t="e">
        <f>ROUNDDOWN(PXC29*(#REF!+1),2)</f>
        <v>#REF!</v>
      </c>
      <c r="PXE29" s="170" t="e">
        <f>PXB29*PXD29</f>
        <v>#REF!</v>
      </c>
      <c r="PXF29" s="170" t="s">
        <v>151</v>
      </c>
      <c r="PXG29" s="170" t="s">
        <v>152</v>
      </c>
      <c r="PXH29" s="170" t="s">
        <v>153</v>
      </c>
      <c r="PXI29" s="170" t="s">
        <v>150</v>
      </c>
      <c r="PXJ29" s="170">
        <v>2</v>
      </c>
      <c r="PXK29" s="170">
        <v>69.72</v>
      </c>
      <c r="PXL29" s="170" t="e">
        <f>ROUNDDOWN(PXK29*(#REF!+1),2)</f>
        <v>#REF!</v>
      </c>
      <c r="PXM29" s="170" t="e">
        <f>PXJ29*PXL29</f>
        <v>#REF!</v>
      </c>
      <c r="PXN29" s="170" t="s">
        <v>151</v>
      </c>
      <c r="PXO29" s="170" t="s">
        <v>152</v>
      </c>
      <c r="PXP29" s="170" t="s">
        <v>153</v>
      </c>
      <c r="PXQ29" s="170" t="s">
        <v>150</v>
      </c>
      <c r="PXR29" s="170">
        <v>2</v>
      </c>
      <c r="PXS29" s="170">
        <v>69.72</v>
      </c>
      <c r="PXT29" s="170" t="e">
        <f>ROUNDDOWN(PXS29*(#REF!+1),2)</f>
        <v>#REF!</v>
      </c>
      <c r="PXU29" s="170" t="e">
        <f>PXR29*PXT29</f>
        <v>#REF!</v>
      </c>
      <c r="PXV29" s="170" t="s">
        <v>151</v>
      </c>
      <c r="PXW29" s="170" t="s">
        <v>152</v>
      </c>
      <c r="PXX29" s="170" t="s">
        <v>153</v>
      </c>
      <c r="PXY29" s="170" t="s">
        <v>150</v>
      </c>
      <c r="PXZ29" s="170">
        <v>2</v>
      </c>
      <c r="PYA29" s="170">
        <v>69.72</v>
      </c>
      <c r="PYB29" s="170" t="e">
        <f>ROUNDDOWN(PYA29*(#REF!+1),2)</f>
        <v>#REF!</v>
      </c>
      <c r="PYC29" s="170" t="e">
        <f>PXZ29*PYB29</f>
        <v>#REF!</v>
      </c>
      <c r="PYD29" s="170" t="s">
        <v>151</v>
      </c>
      <c r="PYE29" s="170" t="s">
        <v>152</v>
      </c>
      <c r="PYF29" s="170" t="s">
        <v>153</v>
      </c>
      <c r="PYG29" s="170" t="s">
        <v>150</v>
      </c>
      <c r="PYH29" s="170">
        <v>2</v>
      </c>
      <c r="PYI29" s="170">
        <v>69.72</v>
      </c>
      <c r="PYJ29" s="170" t="e">
        <f>ROUNDDOWN(PYI29*(#REF!+1),2)</f>
        <v>#REF!</v>
      </c>
      <c r="PYK29" s="170" t="e">
        <f>PYH29*PYJ29</f>
        <v>#REF!</v>
      </c>
      <c r="PYL29" s="170" t="s">
        <v>151</v>
      </c>
      <c r="PYM29" s="170" t="s">
        <v>152</v>
      </c>
      <c r="PYN29" s="170" t="s">
        <v>153</v>
      </c>
      <c r="PYO29" s="170" t="s">
        <v>150</v>
      </c>
      <c r="PYP29" s="170">
        <v>2</v>
      </c>
      <c r="PYQ29" s="170">
        <v>69.72</v>
      </c>
      <c r="PYR29" s="170" t="e">
        <f>ROUNDDOWN(PYQ29*(#REF!+1),2)</f>
        <v>#REF!</v>
      </c>
      <c r="PYS29" s="170" t="e">
        <f>PYP29*PYR29</f>
        <v>#REF!</v>
      </c>
      <c r="PYT29" s="170" t="s">
        <v>151</v>
      </c>
      <c r="PYU29" s="170" t="s">
        <v>152</v>
      </c>
      <c r="PYV29" s="170" t="s">
        <v>153</v>
      </c>
      <c r="PYW29" s="170" t="s">
        <v>150</v>
      </c>
      <c r="PYX29" s="170">
        <v>2</v>
      </c>
      <c r="PYY29" s="170">
        <v>69.72</v>
      </c>
      <c r="PYZ29" s="170" t="e">
        <f>ROUNDDOWN(PYY29*(#REF!+1),2)</f>
        <v>#REF!</v>
      </c>
      <c r="PZA29" s="170" t="e">
        <f>PYX29*PYZ29</f>
        <v>#REF!</v>
      </c>
      <c r="PZB29" s="170" t="s">
        <v>151</v>
      </c>
      <c r="PZC29" s="170" t="s">
        <v>152</v>
      </c>
      <c r="PZD29" s="170" t="s">
        <v>153</v>
      </c>
      <c r="PZE29" s="170" t="s">
        <v>150</v>
      </c>
      <c r="PZF29" s="170">
        <v>2</v>
      </c>
      <c r="PZG29" s="170">
        <v>69.72</v>
      </c>
      <c r="PZH29" s="170" t="e">
        <f>ROUNDDOWN(PZG29*(#REF!+1),2)</f>
        <v>#REF!</v>
      </c>
      <c r="PZI29" s="170" t="e">
        <f>PZF29*PZH29</f>
        <v>#REF!</v>
      </c>
      <c r="PZJ29" s="170" t="s">
        <v>151</v>
      </c>
      <c r="PZK29" s="170" t="s">
        <v>152</v>
      </c>
      <c r="PZL29" s="170" t="s">
        <v>153</v>
      </c>
      <c r="PZM29" s="170" t="s">
        <v>150</v>
      </c>
      <c r="PZN29" s="170">
        <v>2</v>
      </c>
      <c r="PZO29" s="170">
        <v>69.72</v>
      </c>
      <c r="PZP29" s="170" t="e">
        <f>ROUNDDOWN(PZO29*(#REF!+1),2)</f>
        <v>#REF!</v>
      </c>
      <c r="PZQ29" s="170" t="e">
        <f>PZN29*PZP29</f>
        <v>#REF!</v>
      </c>
      <c r="PZR29" s="170" t="s">
        <v>151</v>
      </c>
      <c r="PZS29" s="170" t="s">
        <v>152</v>
      </c>
      <c r="PZT29" s="170" t="s">
        <v>153</v>
      </c>
      <c r="PZU29" s="170" t="s">
        <v>150</v>
      </c>
      <c r="PZV29" s="170">
        <v>2</v>
      </c>
      <c r="PZW29" s="170">
        <v>69.72</v>
      </c>
      <c r="PZX29" s="170" t="e">
        <f>ROUNDDOWN(PZW29*(#REF!+1),2)</f>
        <v>#REF!</v>
      </c>
      <c r="PZY29" s="170" t="e">
        <f>PZV29*PZX29</f>
        <v>#REF!</v>
      </c>
      <c r="PZZ29" s="170" t="s">
        <v>151</v>
      </c>
      <c r="QAA29" s="170" t="s">
        <v>152</v>
      </c>
      <c r="QAB29" s="170" t="s">
        <v>153</v>
      </c>
      <c r="QAC29" s="170" t="s">
        <v>150</v>
      </c>
      <c r="QAD29" s="170">
        <v>2</v>
      </c>
      <c r="QAE29" s="170">
        <v>69.72</v>
      </c>
      <c r="QAF29" s="170" t="e">
        <f>ROUNDDOWN(QAE29*(#REF!+1),2)</f>
        <v>#REF!</v>
      </c>
      <c r="QAG29" s="170" t="e">
        <f>QAD29*QAF29</f>
        <v>#REF!</v>
      </c>
      <c r="QAH29" s="170" t="s">
        <v>151</v>
      </c>
      <c r="QAI29" s="170" t="s">
        <v>152</v>
      </c>
      <c r="QAJ29" s="170" t="s">
        <v>153</v>
      </c>
      <c r="QAK29" s="170" t="s">
        <v>150</v>
      </c>
      <c r="QAL29" s="170">
        <v>2</v>
      </c>
      <c r="QAM29" s="170">
        <v>69.72</v>
      </c>
      <c r="QAN29" s="170" t="e">
        <f>ROUNDDOWN(QAM29*(#REF!+1),2)</f>
        <v>#REF!</v>
      </c>
      <c r="QAO29" s="170" t="e">
        <f>QAL29*QAN29</f>
        <v>#REF!</v>
      </c>
      <c r="QAP29" s="170" t="s">
        <v>151</v>
      </c>
      <c r="QAQ29" s="170" t="s">
        <v>152</v>
      </c>
      <c r="QAR29" s="170" t="s">
        <v>153</v>
      </c>
      <c r="QAS29" s="170" t="s">
        <v>150</v>
      </c>
      <c r="QAT29" s="170">
        <v>2</v>
      </c>
      <c r="QAU29" s="170">
        <v>69.72</v>
      </c>
      <c r="QAV29" s="170" t="e">
        <f>ROUNDDOWN(QAU29*(#REF!+1),2)</f>
        <v>#REF!</v>
      </c>
      <c r="QAW29" s="170" t="e">
        <f>QAT29*QAV29</f>
        <v>#REF!</v>
      </c>
      <c r="QAX29" s="170" t="s">
        <v>151</v>
      </c>
      <c r="QAY29" s="170" t="s">
        <v>152</v>
      </c>
      <c r="QAZ29" s="170" t="s">
        <v>153</v>
      </c>
      <c r="QBA29" s="170" t="s">
        <v>150</v>
      </c>
      <c r="QBB29" s="170">
        <v>2</v>
      </c>
      <c r="QBC29" s="170">
        <v>69.72</v>
      </c>
      <c r="QBD29" s="170" t="e">
        <f>ROUNDDOWN(QBC29*(#REF!+1),2)</f>
        <v>#REF!</v>
      </c>
      <c r="QBE29" s="170" t="e">
        <f>QBB29*QBD29</f>
        <v>#REF!</v>
      </c>
      <c r="QBF29" s="170" t="s">
        <v>151</v>
      </c>
      <c r="QBG29" s="170" t="s">
        <v>152</v>
      </c>
      <c r="QBH29" s="170" t="s">
        <v>153</v>
      </c>
      <c r="QBI29" s="170" t="s">
        <v>150</v>
      </c>
      <c r="QBJ29" s="170">
        <v>2</v>
      </c>
      <c r="QBK29" s="170">
        <v>69.72</v>
      </c>
      <c r="QBL29" s="170" t="e">
        <f>ROUNDDOWN(QBK29*(#REF!+1),2)</f>
        <v>#REF!</v>
      </c>
      <c r="QBM29" s="170" t="e">
        <f>QBJ29*QBL29</f>
        <v>#REF!</v>
      </c>
      <c r="QBN29" s="170" t="s">
        <v>151</v>
      </c>
      <c r="QBO29" s="170" t="s">
        <v>152</v>
      </c>
      <c r="QBP29" s="170" t="s">
        <v>153</v>
      </c>
      <c r="QBQ29" s="170" t="s">
        <v>150</v>
      </c>
      <c r="QBR29" s="170">
        <v>2</v>
      </c>
      <c r="QBS29" s="170">
        <v>69.72</v>
      </c>
      <c r="QBT29" s="170" t="e">
        <f>ROUNDDOWN(QBS29*(#REF!+1),2)</f>
        <v>#REF!</v>
      </c>
      <c r="QBU29" s="170" t="e">
        <f>QBR29*QBT29</f>
        <v>#REF!</v>
      </c>
      <c r="QBV29" s="170" t="s">
        <v>151</v>
      </c>
      <c r="QBW29" s="170" t="s">
        <v>152</v>
      </c>
      <c r="QBX29" s="170" t="s">
        <v>153</v>
      </c>
      <c r="QBY29" s="170" t="s">
        <v>150</v>
      </c>
      <c r="QBZ29" s="170">
        <v>2</v>
      </c>
      <c r="QCA29" s="170">
        <v>69.72</v>
      </c>
      <c r="QCB29" s="170" t="e">
        <f>ROUNDDOWN(QCA29*(#REF!+1),2)</f>
        <v>#REF!</v>
      </c>
      <c r="QCC29" s="170" t="e">
        <f>QBZ29*QCB29</f>
        <v>#REF!</v>
      </c>
      <c r="QCD29" s="170" t="s">
        <v>151</v>
      </c>
      <c r="QCE29" s="170" t="s">
        <v>152</v>
      </c>
      <c r="QCF29" s="170" t="s">
        <v>153</v>
      </c>
      <c r="QCG29" s="170" t="s">
        <v>150</v>
      </c>
      <c r="QCH29" s="170">
        <v>2</v>
      </c>
      <c r="QCI29" s="170">
        <v>69.72</v>
      </c>
      <c r="QCJ29" s="170" t="e">
        <f>ROUNDDOWN(QCI29*(#REF!+1),2)</f>
        <v>#REF!</v>
      </c>
      <c r="QCK29" s="170" t="e">
        <f>QCH29*QCJ29</f>
        <v>#REF!</v>
      </c>
      <c r="QCL29" s="170" t="s">
        <v>151</v>
      </c>
      <c r="QCM29" s="170" t="s">
        <v>152</v>
      </c>
      <c r="QCN29" s="170" t="s">
        <v>153</v>
      </c>
      <c r="QCO29" s="170" t="s">
        <v>150</v>
      </c>
      <c r="QCP29" s="170">
        <v>2</v>
      </c>
      <c r="QCQ29" s="170">
        <v>69.72</v>
      </c>
      <c r="QCR29" s="170" t="e">
        <f>ROUNDDOWN(QCQ29*(#REF!+1),2)</f>
        <v>#REF!</v>
      </c>
      <c r="QCS29" s="170" t="e">
        <f>QCP29*QCR29</f>
        <v>#REF!</v>
      </c>
      <c r="QCT29" s="170" t="s">
        <v>151</v>
      </c>
      <c r="QCU29" s="170" t="s">
        <v>152</v>
      </c>
      <c r="QCV29" s="170" t="s">
        <v>153</v>
      </c>
      <c r="QCW29" s="170" t="s">
        <v>150</v>
      </c>
      <c r="QCX29" s="170">
        <v>2</v>
      </c>
      <c r="QCY29" s="170">
        <v>69.72</v>
      </c>
      <c r="QCZ29" s="170" t="e">
        <f>ROUNDDOWN(QCY29*(#REF!+1),2)</f>
        <v>#REF!</v>
      </c>
      <c r="QDA29" s="170" t="e">
        <f>QCX29*QCZ29</f>
        <v>#REF!</v>
      </c>
      <c r="QDB29" s="170" t="s">
        <v>151</v>
      </c>
      <c r="QDC29" s="170" t="s">
        <v>152</v>
      </c>
      <c r="QDD29" s="170" t="s">
        <v>153</v>
      </c>
      <c r="QDE29" s="170" t="s">
        <v>150</v>
      </c>
      <c r="QDF29" s="170">
        <v>2</v>
      </c>
      <c r="QDG29" s="170">
        <v>69.72</v>
      </c>
      <c r="QDH29" s="170" t="e">
        <f>ROUNDDOWN(QDG29*(#REF!+1),2)</f>
        <v>#REF!</v>
      </c>
      <c r="QDI29" s="170" t="e">
        <f>QDF29*QDH29</f>
        <v>#REF!</v>
      </c>
      <c r="QDJ29" s="170" t="s">
        <v>151</v>
      </c>
      <c r="QDK29" s="170" t="s">
        <v>152</v>
      </c>
      <c r="QDL29" s="170" t="s">
        <v>153</v>
      </c>
      <c r="QDM29" s="170" t="s">
        <v>150</v>
      </c>
      <c r="QDN29" s="170">
        <v>2</v>
      </c>
      <c r="QDO29" s="170">
        <v>69.72</v>
      </c>
      <c r="QDP29" s="170" t="e">
        <f>ROUNDDOWN(QDO29*(#REF!+1),2)</f>
        <v>#REF!</v>
      </c>
      <c r="QDQ29" s="170" t="e">
        <f>QDN29*QDP29</f>
        <v>#REF!</v>
      </c>
      <c r="QDR29" s="170" t="s">
        <v>151</v>
      </c>
      <c r="QDS29" s="170" t="s">
        <v>152</v>
      </c>
      <c r="QDT29" s="170" t="s">
        <v>153</v>
      </c>
      <c r="QDU29" s="170" t="s">
        <v>150</v>
      </c>
      <c r="QDV29" s="170">
        <v>2</v>
      </c>
      <c r="QDW29" s="170">
        <v>69.72</v>
      </c>
      <c r="QDX29" s="170" t="e">
        <f>ROUNDDOWN(QDW29*(#REF!+1),2)</f>
        <v>#REF!</v>
      </c>
      <c r="QDY29" s="170" t="e">
        <f>QDV29*QDX29</f>
        <v>#REF!</v>
      </c>
      <c r="QDZ29" s="170" t="s">
        <v>151</v>
      </c>
      <c r="QEA29" s="170" t="s">
        <v>152</v>
      </c>
      <c r="QEB29" s="170" t="s">
        <v>153</v>
      </c>
      <c r="QEC29" s="170" t="s">
        <v>150</v>
      </c>
      <c r="QED29" s="170">
        <v>2</v>
      </c>
      <c r="QEE29" s="170">
        <v>69.72</v>
      </c>
      <c r="QEF29" s="170" t="e">
        <f>ROUNDDOWN(QEE29*(#REF!+1),2)</f>
        <v>#REF!</v>
      </c>
      <c r="QEG29" s="170" t="e">
        <f>QED29*QEF29</f>
        <v>#REF!</v>
      </c>
      <c r="QEH29" s="170" t="s">
        <v>151</v>
      </c>
      <c r="QEI29" s="170" t="s">
        <v>152</v>
      </c>
      <c r="QEJ29" s="170" t="s">
        <v>153</v>
      </c>
      <c r="QEK29" s="170" t="s">
        <v>150</v>
      </c>
      <c r="QEL29" s="170">
        <v>2</v>
      </c>
      <c r="QEM29" s="170">
        <v>69.72</v>
      </c>
      <c r="QEN29" s="170" t="e">
        <f>ROUNDDOWN(QEM29*(#REF!+1),2)</f>
        <v>#REF!</v>
      </c>
      <c r="QEO29" s="170" t="e">
        <f>QEL29*QEN29</f>
        <v>#REF!</v>
      </c>
      <c r="QEP29" s="170" t="s">
        <v>151</v>
      </c>
      <c r="QEQ29" s="170" t="s">
        <v>152</v>
      </c>
      <c r="QER29" s="170" t="s">
        <v>153</v>
      </c>
      <c r="QES29" s="170" t="s">
        <v>150</v>
      </c>
      <c r="QET29" s="170">
        <v>2</v>
      </c>
      <c r="QEU29" s="170">
        <v>69.72</v>
      </c>
      <c r="QEV29" s="170" t="e">
        <f>ROUNDDOWN(QEU29*(#REF!+1),2)</f>
        <v>#REF!</v>
      </c>
      <c r="QEW29" s="170" t="e">
        <f>QET29*QEV29</f>
        <v>#REF!</v>
      </c>
      <c r="QEX29" s="170" t="s">
        <v>151</v>
      </c>
      <c r="QEY29" s="170" t="s">
        <v>152</v>
      </c>
      <c r="QEZ29" s="170" t="s">
        <v>153</v>
      </c>
      <c r="QFA29" s="170" t="s">
        <v>150</v>
      </c>
      <c r="QFB29" s="170">
        <v>2</v>
      </c>
      <c r="QFC29" s="170">
        <v>69.72</v>
      </c>
      <c r="QFD29" s="170" t="e">
        <f>ROUNDDOWN(QFC29*(#REF!+1),2)</f>
        <v>#REF!</v>
      </c>
      <c r="QFE29" s="170" t="e">
        <f>QFB29*QFD29</f>
        <v>#REF!</v>
      </c>
      <c r="QFF29" s="170" t="s">
        <v>151</v>
      </c>
      <c r="QFG29" s="170" t="s">
        <v>152</v>
      </c>
      <c r="QFH29" s="170" t="s">
        <v>153</v>
      </c>
      <c r="QFI29" s="170" t="s">
        <v>150</v>
      </c>
      <c r="QFJ29" s="170">
        <v>2</v>
      </c>
      <c r="QFK29" s="170">
        <v>69.72</v>
      </c>
      <c r="QFL29" s="170" t="e">
        <f>ROUNDDOWN(QFK29*(#REF!+1),2)</f>
        <v>#REF!</v>
      </c>
      <c r="QFM29" s="170" t="e">
        <f>QFJ29*QFL29</f>
        <v>#REF!</v>
      </c>
      <c r="QFN29" s="170" t="s">
        <v>151</v>
      </c>
      <c r="QFO29" s="170" t="s">
        <v>152</v>
      </c>
      <c r="QFP29" s="170" t="s">
        <v>153</v>
      </c>
      <c r="QFQ29" s="170" t="s">
        <v>150</v>
      </c>
      <c r="QFR29" s="170">
        <v>2</v>
      </c>
      <c r="QFS29" s="170">
        <v>69.72</v>
      </c>
      <c r="QFT29" s="170" t="e">
        <f>ROUNDDOWN(QFS29*(#REF!+1),2)</f>
        <v>#REF!</v>
      </c>
      <c r="QFU29" s="170" t="e">
        <f>QFR29*QFT29</f>
        <v>#REF!</v>
      </c>
      <c r="QFV29" s="170" t="s">
        <v>151</v>
      </c>
      <c r="QFW29" s="170" t="s">
        <v>152</v>
      </c>
      <c r="QFX29" s="170" t="s">
        <v>153</v>
      </c>
      <c r="QFY29" s="170" t="s">
        <v>150</v>
      </c>
      <c r="QFZ29" s="170">
        <v>2</v>
      </c>
      <c r="QGA29" s="170">
        <v>69.72</v>
      </c>
      <c r="QGB29" s="170" t="e">
        <f>ROUNDDOWN(QGA29*(#REF!+1),2)</f>
        <v>#REF!</v>
      </c>
      <c r="QGC29" s="170" t="e">
        <f>QFZ29*QGB29</f>
        <v>#REF!</v>
      </c>
      <c r="QGD29" s="170" t="s">
        <v>151</v>
      </c>
      <c r="QGE29" s="170" t="s">
        <v>152</v>
      </c>
      <c r="QGF29" s="170" t="s">
        <v>153</v>
      </c>
      <c r="QGG29" s="170" t="s">
        <v>150</v>
      </c>
      <c r="QGH29" s="170">
        <v>2</v>
      </c>
      <c r="QGI29" s="170">
        <v>69.72</v>
      </c>
      <c r="QGJ29" s="170" t="e">
        <f>ROUNDDOWN(QGI29*(#REF!+1),2)</f>
        <v>#REF!</v>
      </c>
      <c r="QGK29" s="170" t="e">
        <f>QGH29*QGJ29</f>
        <v>#REF!</v>
      </c>
      <c r="QGL29" s="170" t="s">
        <v>151</v>
      </c>
      <c r="QGM29" s="170" t="s">
        <v>152</v>
      </c>
      <c r="QGN29" s="170" t="s">
        <v>153</v>
      </c>
      <c r="QGO29" s="170" t="s">
        <v>150</v>
      </c>
      <c r="QGP29" s="170">
        <v>2</v>
      </c>
      <c r="QGQ29" s="170">
        <v>69.72</v>
      </c>
      <c r="QGR29" s="170" t="e">
        <f>ROUNDDOWN(QGQ29*(#REF!+1),2)</f>
        <v>#REF!</v>
      </c>
      <c r="QGS29" s="170" t="e">
        <f>QGP29*QGR29</f>
        <v>#REF!</v>
      </c>
      <c r="QGT29" s="170" t="s">
        <v>151</v>
      </c>
      <c r="QGU29" s="170" t="s">
        <v>152</v>
      </c>
      <c r="QGV29" s="170" t="s">
        <v>153</v>
      </c>
      <c r="QGW29" s="170" t="s">
        <v>150</v>
      </c>
      <c r="QGX29" s="170">
        <v>2</v>
      </c>
      <c r="QGY29" s="170">
        <v>69.72</v>
      </c>
      <c r="QGZ29" s="170" t="e">
        <f>ROUNDDOWN(QGY29*(#REF!+1),2)</f>
        <v>#REF!</v>
      </c>
      <c r="QHA29" s="170" t="e">
        <f>QGX29*QGZ29</f>
        <v>#REF!</v>
      </c>
      <c r="QHB29" s="170" t="s">
        <v>151</v>
      </c>
      <c r="QHC29" s="170" t="s">
        <v>152</v>
      </c>
      <c r="QHD29" s="170" t="s">
        <v>153</v>
      </c>
      <c r="QHE29" s="170" t="s">
        <v>150</v>
      </c>
      <c r="QHF29" s="170">
        <v>2</v>
      </c>
      <c r="QHG29" s="170">
        <v>69.72</v>
      </c>
      <c r="QHH29" s="170" t="e">
        <f>ROUNDDOWN(QHG29*(#REF!+1),2)</f>
        <v>#REF!</v>
      </c>
      <c r="QHI29" s="170" t="e">
        <f>QHF29*QHH29</f>
        <v>#REF!</v>
      </c>
      <c r="QHJ29" s="170" t="s">
        <v>151</v>
      </c>
      <c r="QHK29" s="170" t="s">
        <v>152</v>
      </c>
      <c r="QHL29" s="170" t="s">
        <v>153</v>
      </c>
      <c r="QHM29" s="170" t="s">
        <v>150</v>
      </c>
      <c r="QHN29" s="170">
        <v>2</v>
      </c>
      <c r="QHO29" s="170">
        <v>69.72</v>
      </c>
      <c r="QHP29" s="170" t="e">
        <f>ROUNDDOWN(QHO29*(#REF!+1),2)</f>
        <v>#REF!</v>
      </c>
      <c r="QHQ29" s="170" t="e">
        <f>QHN29*QHP29</f>
        <v>#REF!</v>
      </c>
      <c r="QHR29" s="170" t="s">
        <v>151</v>
      </c>
      <c r="QHS29" s="170" t="s">
        <v>152</v>
      </c>
      <c r="QHT29" s="170" t="s">
        <v>153</v>
      </c>
      <c r="QHU29" s="170" t="s">
        <v>150</v>
      </c>
      <c r="QHV29" s="170">
        <v>2</v>
      </c>
      <c r="QHW29" s="170">
        <v>69.72</v>
      </c>
      <c r="QHX29" s="170" t="e">
        <f>ROUNDDOWN(QHW29*(#REF!+1),2)</f>
        <v>#REF!</v>
      </c>
      <c r="QHY29" s="170" t="e">
        <f>QHV29*QHX29</f>
        <v>#REF!</v>
      </c>
      <c r="QHZ29" s="170" t="s">
        <v>151</v>
      </c>
      <c r="QIA29" s="170" t="s">
        <v>152</v>
      </c>
      <c r="QIB29" s="170" t="s">
        <v>153</v>
      </c>
      <c r="QIC29" s="170" t="s">
        <v>150</v>
      </c>
      <c r="QID29" s="170">
        <v>2</v>
      </c>
      <c r="QIE29" s="170">
        <v>69.72</v>
      </c>
      <c r="QIF29" s="170" t="e">
        <f>ROUNDDOWN(QIE29*(#REF!+1),2)</f>
        <v>#REF!</v>
      </c>
      <c r="QIG29" s="170" t="e">
        <f>QID29*QIF29</f>
        <v>#REF!</v>
      </c>
      <c r="QIH29" s="170" t="s">
        <v>151</v>
      </c>
      <c r="QII29" s="170" t="s">
        <v>152</v>
      </c>
      <c r="QIJ29" s="170" t="s">
        <v>153</v>
      </c>
      <c r="QIK29" s="170" t="s">
        <v>150</v>
      </c>
      <c r="QIL29" s="170">
        <v>2</v>
      </c>
      <c r="QIM29" s="170">
        <v>69.72</v>
      </c>
      <c r="QIN29" s="170" t="e">
        <f>ROUNDDOWN(QIM29*(#REF!+1),2)</f>
        <v>#REF!</v>
      </c>
      <c r="QIO29" s="170" t="e">
        <f>QIL29*QIN29</f>
        <v>#REF!</v>
      </c>
      <c r="QIP29" s="170" t="s">
        <v>151</v>
      </c>
      <c r="QIQ29" s="170" t="s">
        <v>152</v>
      </c>
      <c r="QIR29" s="170" t="s">
        <v>153</v>
      </c>
      <c r="QIS29" s="170" t="s">
        <v>150</v>
      </c>
      <c r="QIT29" s="170">
        <v>2</v>
      </c>
      <c r="QIU29" s="170">
        <v>69.72</v>
      </c>
      <c r="QIV29" s="170" t="e">
        <f>ROUNDDOWN(QIU29*(#REF!+1),2)</f>
        <v>#REF!</v>
      </c>
      <c r="QIW29" s="170" t="e">
        <f>QIT29*QIV29</f>
        <v>#REF!</v>
      </c>
      <c r="QIX29" s="170" t="s">
        <v>151</v>
      </c>
      <c r="QIY29" s="170" t="s">
        <v>152</v>
      </c>
      <c r="QIZ29" s="170" t="s">
        <v>153</v>
      </c>
      <c r="QJA29" s="170" t="s">
        <v>150</v>
      </c>
      <c r="QJB29" s="170">
        <v>2</v>
      </c>
      <c r="QJC29" s="170">
        <v>69.72</v>
      </c>
      <c r="QJD29" s="170" t="e">
        <f>ROUNDDOWN(QJC29*(#REF!+1),2)</f>
        <v>#REF!</v>
      </c>
      <c r="QJE29" s="170" t="e">
        <f>QJB29*QJD29</f>
        <v>#REF!</v>
      </c>
      <c r="QJF29" s="170" t="s">
        <v>151</v>
      </c>
      <c r="QJG29" s="170" t="s">
        <v>152</v>
      </c>
      <c r="QJH29" s="170" t="s">
        <v>153</v>
      </c>
      <c r="QJI29" s="170" t="s">
        <v>150</v>
      </c>
      <c r="QJJ29" s="170">
        <v>2</v>
      </c>
      <c r="QJK29" s="170">
        <v>69.72</v>
      </c>
      <c r="QJL29" s="170" t="e">
        <f>ROUNDDOWN(QJK29*(#REF!+1),2)</f>
        <v>#REF!</v>
      </c>
      <c r="QJM29" s="170" t="e">
        <f>QJJ29*QJL29</f>
        <v>#REF!</v>
      </c>
      <c r="QJN29" s="170" t="s">
        <v>151</v>
      </c>
      <c r="QJO29" s="170" t="s">
        <v>152</v>
      </c>
      <c r="QJP29" s="170" t="s">
        <v>153</v>
      </c>
      <c r="QJQ29" s="170" t="s">
        <v>150</v>
      </c>
      <c r="QJR29" s="170">
        <v>2</v>
      </c>
      <c r="QJS29" s="170">
        <v>69.72</v>
      </c>
      <c r="QJT29" s="170" t="e">
        <f>ROUNDDOWN(QJS29*(#REF!+1),2)</f>
        <v>#REF!</v>
      </c>
      <c r="QJU29" s="170" t="e">
        <f>QJR29*QJT29</f>
        <v>#REF!</v>
      </c>
      <c r="QJV29" s="170" t="s">
        <v>151</v>
      </c>
      <c r="QJW29" s="170" t="s">
        <v>152</v>
      </c>
      <c r="QJX29" s="170" t="s">
        <v>153</v>
      </c>
      <c r="QJY29" s="170" t="s">
        <v>150</v>
      </c>
      <c r="QJZ29" s="170">
        <v>2</v>
      </c>
      <c r="QKA29" s="170">
        <v>69.72</v>
      </c>
      <c r="QKB29" s="170" t="e">
        <f>ROUNDDOWN(QKA29*(#REF!+1),2)</f>
        <v>#REF!</v>
      </c>
      <c r="QKC29" s="170" t="e">
        <f>QJZ29*QKB29</f>
        <v>#REF!</v>
      </c>
      <c r="QKD29" s="170" t="s">
        <v>151</v>
      </c>
      <c r="QKE29" s="170" t="s">
        <v>152</v>
      </c>
      <c r="QKF29" s="170" t="s">
        <v>153</v>
      </c>
      <c r="QKG29" s="170" t="s">
        <v>150</v>
      </c>
      <c r="QKH29" s="170">
        <v>2</v>
      </c>
      <c r="QKI29" s="170">
        <v>69.72</v>
      </c>
      <c r="QKJ29" s="170" t="e">
        <f>ROUNDDOWN(QKI29*(#REF!+1),2)</f>
        <v>#REF!</v>
      </c>
      <c r="QKK29" s="170" t="e">
        <f>QKH29*QKJ29</f>
        <v>#REF!</v>
      </c>
      <c r="QKL29" s="170" t="s">
        <v>151</v>
      </c>
      <c r="QKM29" s="170" t="s">
        <v>152</v>
      </c>
      <c r="QKN29" s="170" t="s">
        <v>153</v>
      </c>
      <c r="QKO29" s="170" t="s">
        <v>150</v>
      </c>
      <c r="QKP29" s="170">
        <v>2</v>
      </c>
      <c r="QKQ29" s="170">
        <v>69.72</v>
      </c>
      <c r="QKR29" s="170" t="e">
        <f>ROUNDDOWN(QKQ29*(#REF!+1),2)</f>
        <v>#REF!</v>
      </c>
      <c r="QKS29" s="170" t="e">
        <f>QKP29*QKR29</f>
        <v>#REF!</v>
      </c>
      <c r="QKT29" s="170" t="s">
        <v>151</v>
      </c>
      <c r="QKU29" s="170" t="s">
        <v>152</v>
      </c>
      <c r="QKV29" s="170" t="s">
        <v>153</v>
      </c>
      <c r="QKW29" s="170" t="s">
        <v>150</v>
      </c>
      <c r="QKX29" s="170">
        <v>2</v>
      </c>
      <c r="QKY29" s="170">
        <v>69.72</v>
      </c>
      <c r="QKZ29" s="170" t="e">
        <f>ROUNDDOWN(QKY29*(#REF!+1),2)</f>
        <v>#REF!</v>
      </c>
      <c r="QLA29" s="170" t="e">
        <f>QKX29*QKZ29</f>
        <v>#REF!</v>
      </c>
      <c r="QLB29" s="170" t="s">
        <v>151</v>
      </c>
      <c r="QLC29" s="170" t="s">
        <v>152</v>
      </c>
      <c r="QLD29" s="170" t="s">
        <v>153</v>
      </c>
      <c r="QLE29" s="170" t="s">
        <v>150</v>
      </c>
      <c r="QLF29" s="170">
        <v>2</v>
      </c>
      <c r="QLG29" s="170">
        <v>69.72</v>
      </c>
      <c r="QLH29" s="170" t="e">
        <f>ROUNDDOWN(QLG29*(#REF!+1),2)</f>
        <v>#REF!</v>
      </c>
      <c r="QLI29" s="170" t="e">
        <f>QLF29*QLH29</f>
        <v>#REF!</v>
      </c>
      <c r="QLJ29" s="170" t="s">
        <v>151</v>
      </c>
      <c r="QLK29" s="170" t="s">
        <v>152</v>
      </c>
      <c r="QLL29" s="170" t="s">
        <v>153</v>
      </c>
      <c r="QLM29" s="170" t="s">
        <v>150</v>
      </c>
      <c r="QLN29" s="170">
        <v>2</v>
      </c>
      <c r="QLO29" s="170">
        <v>69.72</v>
      </c>
      <c r="QLP29" s="170" t="e">
        <f>ROUNDDOWN(QLO29*(#REF!+1),2)</f>
        <v>#REF!</v>
      </c>
      <c r="QLQ29" s="170" t="e">
        <f>QLN29*QLP29</f>
        <v>#REF!</v>
      </c>
      <c r="QLR29" s="170" t="s">
        <v>151</v>
      </c>
      <c r="QLS29" s="170" t="s">
        <v>152</v>
      </c>
      <c r="QLT29" s="170" t="s">
        <v>153</v>
      </c>
      <c r="QLU29" s="170" t="s">
        <v>150</v>
      </c>
      <c r="QLV29" s="170">
        <v>2</v>
      </c>
      <c r="QLW29" s="170">
        <v>69.72</v>
      </c>
      <c r="QLX29" s="170" t="e">
        <f>ROUNDDOWN(QLW29*(#REF!+1),2)</f>
        <v>#REF!</v>
      </c>
      <c r="QLY29" s="170" t="e">
        <f>QLV29*QLX29</f>
        <v>#REF!</v>
      </c>
      <c r="QLZ29" s="170" t="s">
        <v>151</v>
      </c>
      <c r="QMA29" s="170" t="s">
        <v>152</v>
      </c>
      <c r="QMB29" s="170" t="s">
        <v>153</v>
      </c>
      <c r="QMC29" s="170" t="s">
        <v>150</v>
      </c>
      <c r="QMD29" s="170">
        <v>2</v>
      </c>
      <c r="QME29" s="170">
        <v>69.72</v>
      </c>
      <c r="QMF29" s="170" t="e">
        <f>ROUNDDOWN(QME29*(#REF!+1),2)</f>
        <v>#REF!</v>
      </c>
      <c r="QMG29" s="170" t="e">
        <f>QMD29*QMF29</f>
        <v>#REF!</v>
      </c>
      <c r="QMH29" s="170" t="s">
        <v>151</v>
      </c>
      <c r="QMI29" s="170" t="s">
        <v>152</v>
      </c>
      <c r="QMJ29" s="170" t="s">
        <v>153</v>
      </c>
      <c r="QMK29" s="170" t="s">
        <v>150</v>
      </c>
      <c r="QML29" s="170">
        <v>2</v>
      </c>
      <c r="QMM29" s="170">
        <v>69.72</v>
      </c>
      <c r="QMN29" s="170" t="e">
        <f>ROUNDDOWN(QMM29*(#REF!+1),2)</f>
        <v>#REF!</v>
      </c>
      <c r="QMO29" s="170" t="e">
        <f>QML29*QMN29</f>
        <v>#REF!</v>
      </c>
      <c r="QMP29" s="170" t="s">
        <v>151</v>
      </c>
      <c r="QMQ29" s="170" t="s">
        <v>152</v>
      </c>
      <c r="QMR29" s="170" t="s">
        <v>153</v>
      </c>
      <c r="QMS29" s="170" t="s">
        <v>150</v>
      </c>
      <c r="QMT29" s="170">
        <v>2</v>
      </c>
      <c r="QMU29" s="170">
        <v>69.72</v>
      </c>
      <c r="QMV29" s="170" t="e">
        <f>ROUNDDOWN(QMU29*(#REF!+1),2)</f>
        <v>#REF!</v>
      </c>
      <c r="QMW29" s="170" t="e">
        <f>QMT29*QMV29</f>
        <v>#REF!</v>
      </c>
      <c r="QMX29" s="170" t="s">
        <v>151</v>
      </c>
      <c r="QMY29" s="170" t="s">
        <v>152</v>
      </c>
      <c r="QMZ29" s="170" t="s">
        <v>153</v>
      </c>
      <c r="QNA29" s="170" t="s">
        <v>150</v>
      </c>
      <c r="QNB29" s="170">
        <v>2</v>
      </c>
      <c r="QNC29" s="170">
        <v>69.72</v>
      </c>
      <c r="QND29" s="170" t="e">
        <f>ROUNDDOWN(QNC29*(#REF!+1),2)</f>
        <v>#REF!</v>
      </c>
      <c r="QNE29" s="170" t="e">
        <f>QNB29*QND29</f>
        <v>#REF!</v>
      </c>
      <c r="QNF29" s="170" t="s">
        <v>151</v>
      </c>
      <c r="QNG29" s="170" t="s">
        <v>152</v>
      </c>
      <c r="QNH29" s="170" t="s">
        <v>153</v>
      </c>
      <c r="QNI29" s="170" t="s">
        <v>150</v>
      </c>
      <c r="QNJ29" s="170">
        <v>2</v>
      </c>
      <c r="QNK29" s="170">
        <v>69.72</v>
      </c>
      <c r="QNL29" s="170" t="e">
        <f>ROUNDDOWN(QNK29*(#REF!+1),2)</f>
        <v>#REF!</v>
      </c>
      <c r="QNM29" s="170" t="e">
        <f>QNJ29*QNL29</f>
        <v>#REF!</v>
      </c>
      <c r="QNN29" s="170" t="s">
        <v>151</v>
      </c>
      <c r="QNO29" s="170" t="s">
        <v>152</v>
      </c>
      <c r="QNP29" s="170" t="s">
        <v>153</v>
      </c>
      <c r="QNQ29" s="170" t="s">
        <v>150</v>
      </c>
      <c r="QNR29" s="170">
        <v>2</v>
      </c>
      <c r="QNS29" s="170">
        <v>69.72</v>
      </c>
      <c r="QNT29" s="170" t="e">
        <f>ROUNDDOWN(QNS29*(#REF!+1),2)</f>
        <v>#REF!</v>
      </c>
      <c r="QNU29" s="170" t="e">
        <f>QNR29*QNT29</f>
        <v>#REF!</v>
      </c>
      <c r="QNV29" s="170" t="s">
        <v>151</v>
      </c>
      <c r="QNW29" s="170" t="s">
        <v>152</v>
      </c>
      <c r="QNX29" s="170" t="s">
        <v>153</v>
      </c>
      <c r="QNY29" s="170" t="s">
        <v>150</v>
      </c>
      <c r="QNZ29" s="170">
        <v>2</v>
      </c>
      <c r="QOA29" s="170">
        <v>69.72</v>
      </c>
      <c r="QOB29" s="170" t="e">
        <f>ROUNDDOWN(QOA29*(#REF!+1),2)</f>
        <v>#REF!</v>
      </c>
      <c r="QOC29" s="170" t="e">
        <f>QNZ29*QOB29</f>
        <v>#REF!</v>
      </c>
      <c r="QOD29" s="170" t="s">
        <v>151</v>
      </c>
      <c r="QOE29" s="170" t="s">
        <v>152</v>
      </c>
      <c r="QOF29" s="170" t="s">
        <v>153</v>
      </c>
      <c r="QOG29" s="170" t="s">
        <v>150</v>
      </c>
      <c r="QOH29" s="170">
        <v>2</v>
      </c>
      <c r="QOI29" s="170">
        <v>69.72</v>
      </c>
      <c r="QOJ29" s="170" t="e">
        <f>ROUNDDOWN(QOI29*(#REF!+1),2)</f>
        <v>#REF!</v>
      </c>
      <c r="QOK29" s="170" t="e">
        <f>QOH29*QOJ29</f>
        <v>#REF!</v>
      </c>
      <c r="QOL29" s="170" t="s">
        <v>151</v>
      </c>
      <c r="QOM29" s="170" t="s">
        <v>152</v>
      </c>
      <c r="QON29" s="170" t="s">
        <v>153</v>
      </c>
      <c r="QOO29" s="170" t="s">
        <v>150</v>
      </c>
      <c r="QOP29" s="170">
        <v>2</v>
      </c>
      <c r="QOQ29" s="170">
        <v>69.72</v>
      </c>
      <c r="QOR29" s="170" t="e">
        <f>ROUNDDOWN(QOQ29*(#REF!+1),2)</f>
        <v>#REF!</v>
      </c>
      <c r="QOS29" s="170" t="e">
        <f>QOP29*QOR29</f>
        <v>#REF!</v>
      </c>
      <c r="QOT29" s="170" t="s">
        <v>151</v>
      </c>
      <c r="QOU29" s="170" t="s">
        <v>152</v>
      </c>
      <c r="QOV29" s="170" t="s">
        <v>153</v>
      </c>
      <c r="QOW29" s="170" t="s">
        <v>150</v>
      </c>
      <c r="QOX29" s="170">
        <v>2</v>
      </c>
      <c r="QOY29" s="170">
        <v>69.72</v>
      </c>
      <c r="QOZ29" s="170" t="e">
        <f>ROUNDDOWN(QOY29*(#REF!+1),2)</f>
        <v>#REF!</v>
      </c>
      <c r="QPA29" s="170" t="e">
        <f>QOX29*QOZ29</f>
        <v>#REF!</v>
      </c>
      <c r="QPB29" s="170" t="s">
        <v>151</v>
      </c>
      <c r="QPC29" s="170" t="s">
        <v>152</v>
      </c>
      <c r="QPD29" s="170" t="s">
        <v>153</v>
      </c>
      <c r="QPE29" s="170" t="s">
        <v>150</v>
      </c>
      <c r="QPF29" s="170">
        <v>2</v>
      </c>
      <c r="QPG29" s="170">
        <v>69.72</v>
      </c>
      <c r="QPH29" s="170" t="e">
        <f>ROUNDDOWN(QPG29*(#REF!+1),2)</f>
        <v>#REF!</v>
      </c>
      <c r="QPI29" s="170" t="e">
        <f>QPF29*QPH29</f>
        <v>#REF!</v>
      </c>
      <c r="QPJ29" s="170" t="s">
        <v>151</v>
      </c>
      <c r="QPK29" s="170" t="s">
        <v>152</v>
      </c>
      <c r="QPL29" s="170" t="s">
        <v>153</v>
      </c>
      <c r="QPM29" s="170" t="s">
        <v>150</v>
      </c>
      <c r="QPN29" s="170">
        <v>2</v>
      </c>
      <c r="QPO29" s="170">
        <v>69.72</v>
      </c>
      <c r="QPP29" s="170" t="e">
        <f>ROUNDDOWN(QPO29*(#REF!+1),2)</f>
        <v>#REF!</v>
      </c>
      <c r="QPQ29" s="170" t="e">
        <f>QPN29*QPP29</f>
        <v>#REF!</v>
      </c>
      <c r="QPR29" s="170" t="s">
        <v>151</v>
      </c>
      <c r="QPS29" s="170" t="s">
        <v>152</v>
      </c>
      <c r="QPT29" s="170" t="s">
        <v>153</v>
      </c>
      <c r="QPU29" s="170" t="s">
        <v>150</v>
      </c>
      <c r="QPV29" s="170">
        <v>2</v>
      </c>
      <c r="QPW29" s="170">
        <v>69.72</v>
      </c>
      <c r="QPX29" s="170" t="e">
        <f>ROUNDDOWN(QPW29*(#REF!+1),2)</f>
        <v>#REF!</v>
      </c>
      <c r="QPY29" s="170" t="e">
        <f>QPV29*QPX29</f>
        <v>#REF!</v>
      </c>
      <c r="QPZ29" s="170" t="s">
        <v>151</v>
      </c>
      <c r="QQA29" s="170" t="s">
        <v>152</v>
      </c>
      <c r="QQB29" s="170" t="s">
        <v>153</v>
      </c>
      <c r="QQC29" s="170" t="s">
        <v>150</v>
      </c>
      <c r="QQD29" s="170">
        <v>2</v>
      </c>
      <c r="QQE29" s="170">
        <v>69.72</v>
      </c>
      <c r="QQF29" s="170" t="e">
        <f>ROUNDDOWN(QQE29*(#REF!+1),2)</f>
        <v>#REF!</v>
      </c>
      <c r="QQG29" s="170" t="e">
        <f>QQD29*QQF29</f>
        <v>#REF!</v>
      </c>
      <c r="QQH29" s="170" t="s">
        <v>151</v>
      </c>
      <c r="QQI29" s="170" t="s">
        <v>152</v>
      </c>
      <c r="QQJ29" s="170" t="s">
        <v>153</v>
      </c>
      <c r="QQK29" s="170" t="s">
        <v>150</v>
      </c>
      <c r="QQL29" s="170">
        <v>2</v>
      </c>
      <c r="QQM29" s="170">
        <v>69.72</v>
      </c>
      <c r="QQN29" s="170" t="e">
        <f>ROUNDDOWN(QQM29*(#REF!+1),2)</f>
        <v>#REF!</v>
      </c>
      <c r="QQO29" s="170" t="e">
        <f>QQL29*QQN29</f>
        <v>#REF!</v>
      </c>
      <c r="QQP29" s="170" t="s">
        <v>151</v>
      </c>
      <c r="QQQ29" s="170" t="s">
        <v>152</v>
      </c>
      <c r="QQR29" s="170" t="s">
        <v>153</v>
      </c>
      <c r="QQS29" s="170" t="s">
        <v>150</v>
      </c>
      <c r="QQT29" s="170">
        <v>2</v>
      </c>
      <c r="QQU29" s="170">
        <v>69.72</v>
      </c>
      <c r="QQV29" s="170" t="e">
        <f>ROUNDDOWN(QQU29*(#REF!+1),2)</f>
        <v>#REF!</v>
      </c>
      <c r="QQW29" s="170" t="e">
        <f>QQT29*QQV29</f>
        <v>#REF!</v>
      </c>
      <c r="QQX29" s="170" t="s">
        <v>151</v>
      </c>
      <c r="QQY29" s="170" t="s">
        <v>152</v>
      </c>
      <c r="QQZ29" s="170" t="s">
        <v>153</v>
      </c>
      <c r="QRA29" s="170" t="s">
        <v>150</v>
      </c>
      <c r="QRB29" s="170">
        <v>2</v>
      </c>
      <c r="QRC29" s="170">
        <v>69.72</v>
      </c>
      <c r="QRD29" s="170" t="e">
        <f>ROUNDDOWN(QRC29*(#REF!+1),2)</f>
        <v>#REF!</v>
      </c>
      <c r="QRE29" s="170" t="e">
        <f>QRB29*QRD29</f>
        <v>#REF!</v>
      </c>
      <c r="QRF29" s="170" t="s">
        <v>151</v>
      </c>
      <c r="QRG29" s="170" t="s">
        <v>152</v>
      </c>
      <c r="QRH29" s="170" t="s">
        <v>153</v>
      </c>
      <c r="QRI29" s="170" t="s">
        <v>150</v>
      </c>
      <c r="QRJ29" s="170">
        <v>2</v>
      </c>
      <c r="QRK29" s="170">
        <v>69.72</v>
      </c>
      <c r="QRL29" s="170" t="e">
        <f>ROUNDDOWN(QRK29*(#REF!+1),2)</f>
        <v>#REF!</v>
      </c>
      <c r="QRM29" s="170" t="e">
        <f>QRJ29*QRL29</f>
        <v>#REF!</v>
      </c>
      <c r="QRN29" s="170" t="s">
        <v>151</v>
      </c>
      <c r="QRO29" s="170" t="s">
        <v>152</v>
      </c>
      <c r="QRP29" s="170" t="s">
        <v>153</v>
      </c>
      <c r="QRQ29" s="170" t="s">
        <v>150</v>
      </c>
      <c r="QRR29" s="170">
        <v>2</v>
      </c>
      <c r="QRS29" s="170">
        <v>69.72</v>
      </c>
      <c r="QRT29" s="170" t="e">
        <f>ROUNDDOWN(QRS29*(#REF!+1),2)</f>
        <v>#REF!</v>
      </c>
      <c r="QRU29" s="170" t="e">
        <f>QRR29*QRT29</f>
        <v>#REF!</v>
      </c>
      <c r="QRV29" s="170" t="s">
        <v>151</v>
      </c>
      <c r="QRW29" s="170" t="s">
        <v>152</v>
      </c>
      <c r="QRX29" s="170" t="s">
        <v>153</v>
      </c>
      <c r="QRY29" s="170" t="s">
        <v>150</v>
      </c>
      <c r="QRZ29" s="170">
        <v>2</v>
      </c>
      <c r="QSA29" s="170">
        <v>69.72</v>
      </c>
      <c r="QSB29" s="170" t="e">
        <f>ROUNDDOWN(QSA29*(#REF!+1),2)</f>
        <v>#REF!</v>
      </c>
      <c r="QSC29" s="170" t="e">
        <f>QRZ29*QSB29</f>
        <v>#REF!</v>
      </c>
      <c r="QSD29" s="170" t="s">
        <v>151</v>
      </c>
      <c r="QSE29" s="170" t="s">
        <v>152</v>
      </c>
      <c r="QSF29" s="170" t="s">
        <v>153</v>
      </c>
      <c r="QSG29" s="170" t="s">
        <v>150</v>
      </c>
      <c r="QSH29" s="170">
        <v>2</v>
      </c>
      <c r="QSI29" s="170">
        <v>69.72</v>
      </c>
      <c r="QSJ29" s="170" t="e">
        <f>ROUNDDOWN(QSI29*(#REF!+1),2)</f>
        <v>#REF!</v>
      </c>
      <c r="QSK29" s="170" t="e">
        <f>QSH29*QSJ29</f>
        <v>#REF!</v>
      </c>
      <c r="QSL29" s="170" t="s">
        <v>151</v>
      </c>
      <c r="QSM29" s="170" t="s">
        <v>152</v>
      </c>
      <c r="QSN29" s="170" t="s">
        <v>153</v>
      </c>
      <c r="QSO29" s="170" t="s">
        <v>150</v>
      </c>
      <c r="QSP29" s="170">
        <v>2</v>
      </c>
      <c r="QSQ29" s="170">
        <v>69.72</v>
      </c>
      <c r="QSR29" s="170" t="e">
        <f>ROUNDDOWN(QSQ29*(#REF!+1),2)</f>
        <v>#REF!</v>
      </c>
      <c r="QSS29" s="170" t="e">
        <f>QSP29*QSR29</f>
        <v>#REF!</v>
      </c>
      <c r="QST29" s="170" t="s">
        <v>151</v>
      </c>
      <c r="QSU29" s="170" t="s">
        <v>152</v>
      </c>
      <c r="QSV29" s="170" t="s">
        <v>153</v>
      </c>
      <c r="QSW29" s="170" t="s">
        <v>150</v>
      </c>
      <c r="QSX29" s="170">
        <v>2</v>
      </c>
      <c r="QSY29" s="170">
        <v>69.72</v>
      </c>
      <c r="QSZ29" s="170" t="e">
        <f>ROUNDDOWN(QSY29*(#REF!+1),2)</f>
        <v>#REF!</v>
      </c>
      <c r="QTA29" s="170" t="e">
        <f>QSX29*QSZ29</f>
        <v>#REF!</v>
      </c>
      <c r="QTB29" s="170" t="s">
        <v>151</v>
      </c>
      <c r="QTC29" s="170" t="s">
        <v>152</v>
      </c>
      <c r="QTD29" s="170" t="s">
        <v>153</v>
      </c>
      <c r="QTE29" s="170" t="s">
        <v>150</v>
      </c>
      <c r="QTF29" s="170">
        <v>2</v>
      </c>
      <c r="QTG29" s="170">
        <v>69.72</v>
      </c>
      <c r="QTH29" s="170" t="e">
        <f>ROUNDDOWN(QTG29*(#REF!+1),2)</f>
        <v>#REF!</v>
      </c>
      <c r="QTI29" s="170" t="e">
        <f>QTF29*QTH29</f>
        <v>#REF!</v>
      </c>
      <c r="QTJ29" s="170" t="s">
        <v>151</v>
      </c>
      <c r="QTK29" s="170" t="s">
        <v>152</v>
      </c>
      <c r="QTL29" s="170" t="s">
        <v>153</v>
      </c>
      <c r="QTM29" s="170" t="s">
        <v>150</v>
      </c>
      <c r="QTN29" s="170">
        <v>2</v>
      </c>
      <c r="QTO29" s="170">
        <v>69.72</v>
      </c>
      <c r="QTP29" s="170" t="e">
        <f>ROUNDDOWN(QTO29*(#REF!+1),2)</f>
        <v>#REF!</v>
      </c>
      <c r="QTQ29" s="170" t="e">
        <f>QTN29*QTP29</f>
        <v>#REF!</v>
      </c>
      <c r="QTR29" s="170" t="s">
        <v>151</v>
      </c>
      <c r="QTS29" s="170" t="s">
        <v>152</v>
      </c>
      <c r="QTT29" s="170" t="s">
        <v>153</v>
      </c>
      <c r="QTU29" s="170" t="s">
        <v>150</v>
      </c>
      <c r="QTV29" s="170">
        <v>2</v>
      </c>
      <c r="QTW29" s="170">
        <v>69.72</v>
      </c>
      <c r="QTX29" s="170" t="e">
        <f>ROUNDDOWN(QTW29*(#REF!+1),2)</f>
        <v>#REF!</v>
      </c>
      <c r="QTY29" s="170" t="e">
        <f>QTV29*QTX29</f>
        <v>#REF!</v>
      </c>
      <c r="QTZ29" s="170" t="s">
        <v>151</v>
      </c>
      <c r="QUA29" s="170" t="s">
        <v>152</v>
      </c>
      <c r="QUB29" s="170" t="s">
        <v>153</v>
      </c>
      <c r="QUC29" s="170" t="s">
        <v>150</v>
      </c>
      <c r="QUD29" s="170">
        <v>2</v>
      </c>
      <c r="QUE29" s="170">
        <v>69.72</v>
      </c>
      <c r="QUF29" s="170" t="e">
        <f>ROUNDDOWN(QUE29*(#REF!+1),2)</f>
        <v>#REF!</v>
      </c>
      <c r="QUG29" s="170" t="e">
        <f>QUD29*QUF29</f>
        <v>#REF!</v>
      </c>
      <c r="QUH29" s="170" t="s">
        <v>151</v>
      </c>
      <c r="QUI29" s="170" t="s">
        <v>152</v>
      </c>
      <c r="QUJ29" s="170" t="s">
        <v>153</v>
      </c>
      <c r="QUK29" s="170" t="s">
        <v>150</v>
      </c>
      <c r="QUL29" s="170">
        <v>2</v>
      </c>
      <c r="QUM29" s="170">
        <v>69.72</v>
      </c>
      <c r="QUN29" s="170" t="e">
        <f>ROUNDDOWN(QUM29*(#REF!+1),2)</f>
        <v>#REF!</v>
      </c>
      <c r="QUO29" s="170" t="e">
        <f>QUL29*QUN29</f>
        <v>#REF!</v>
      </c>
      <c r="QUP29" s="170" t="s">
        <v>151</v>
      </c>
      <c r="QUQ29" s="170" t="s">
        <v>152</v>
      </c>
      <c r="QUR29" s="170" t="s">
        <v>153</v>
      </c>
      <c r="QUS29" s="170" t="s">
        <v>150</v>
      </c>
      <c r="QUT29" s="170">
        <v>2</v>
      </c>
      <c r="QUU29" s="170">
        <v>69.72</v>
      </c>
      <c r="QUV29" s="170" t="e">
        <f>ROUNDDOWN(QUU29*(#REF!+1),2)</f>
        <v>#REF!</v>
      </c>
      <c r="QUW29" s="170" t="e">
        <f>QUT29*QUV29</f>
        <v>#REF!</v>
      </c>
      <c r="QUX29" s="170" t="s">
        <v>151</v>
      </c>
      <c r="QUY29" s="170" t="s">
        <v>152</v>
      </c>
      <c r="QUZ29" s="170" t="s">
        <v>153</v>
      </c>
      <c r="QVA29" s="170" t="s">
        <v>150</v>
      </c>
      <c r="QVB29" s="170">
        <v>2</v>
      </c>
      <c r="QVC29" s="170">
        <v>69.72</v>
      </c>
      <c r="QVD29" s="170" t="e">
        <f>ROUNDDOWN(QVC29*(#REF!+1),2)</f>
        <v>#REF!</v>
      </c>
      <c r="QVE29" s="170" t="e">
        <f>QVB29*QVD29</f>
        <v>#REF!</v>
      </c>
      <c r="QVF29" s="170" t="s">
        <v>151</v>
      </c>
      <c r="QVG29" s="170" t="s">
        <v>152</v>
      </c>
      <c r="QVH29" s="170" t="s">
        <v>153</v>
      </c>
      <c r="QVI29" s="170" t="s">
        <v>150</v>
      </c>
      <c r="QVJ29" s="170">
        <v>2</v>
      </c>
      <c r="QVK29" s="170">
        <v>69.72</v>
      </c>
      <c r="QVL29" s="170" t="e">
        <f>ROUNDDOWN(QVK29*(#REF!+1),2)</f>
        <v>#REF!</v>
      </c>
      <c r="QVM29" s="170" t="e">
        <f>QVJ29*QVL29</f>
        <v>#REF!</v>
      </c>
      <c r="QVN29" s="170" t="s">
        <v>151</v>
      </c>
      <c r="QVO29" s="170" t="s">
        <v>152</v>
      </c>
      <c r="QVP29" s="170" t="s">
        <v>153</v>
      </c>
      <c r="QVQ29" s="170" t="s">
        <v>150</v>
      </c>
      <c r="QVR29" s="170">
        <v>2</v>
      </c>
      <c r="QVS29" s="170">
        <v>69.72</v>
      </c>
      <c r="QVT29" s="170" t="e">
        <f>ROUNDDOWN(QVS29*(#REF!+1),2)</f>
        <v>#REF!</v>
      </c>
      <c r="QVU29" s="170" t="e">
        <f>QVR29*QVT29</f>
        <v>#REF!</v>
      </c>
      <c r="QVV29" s="170" t="s">
        <v>151</v>
      </c>
      <c r="QVW29" s="170" t="s">
        <v>152</v>
      </c>
      <c r="QVX29" s="170" t="s">
        <v>153</v>
      </c>
      <c r="QVY29" s="170" t="s">
        <v>150</v>
      </c>
      <c r="QVZ29" s="170">
        <v>2</v>
      </c>
      <c r="QWA29" s="170">
        <v>69.72</v>
      </c>
      <c r="QWB29" s="170" t="e">
        <f>ROUNDDOWN(QWA29*(#REF!+1),2)</f>
        <v>#REF!</v>
      </c>
      <c r="QWC29" s="170" t="e">
        <f>QVZ29*QWB29</f>
        <v>#REF!</v>
      </c>
      <c r="QWD29" s="170" t="s">
        <v>151</v>
      </c>
      <c r="QWE29" s="170" t="s">
        <v>152</v>
      </c>
      <c r="QWF29" s="170" t="s">
        <v>153</v>
      </c>
      <c r="QWG29" s="170" t="s">
        <v>150</v>
      </c>
      <c r="QWH29" s="170">
        <v>2</v>
      </c>
      <c r="QWI29" s="170">
        <v>69.72</v>
      </c>
      <c r="QWJ29" s="170" t="e">
        <f>ROUNDDOWN(QWI29*(#REF!+1),2)</f>
        <v>#REF!</v>
      </c>
      <c r="QWK29" s="170" t="e">
        <f>QWH29*QWJ29</f>
        <v>#REF!</v>
      </c>
      <c r="QWL29" s="170" t="s">
        <v>151</v>
      </c>
      <c r="QWM29" s="170" t="s">
        <v>152</v>
      </c>
      <c r="QWN29" s="170" t="s">
        <v>153</v>
      </c>
      <c r="QWO29" s="170" t="s">
        <v>150</v>
      </c>
      <c r="QWP29" s="170">
        <v>2</v>
      </c>
      <c r="QWQ29" s="170">
        <v>69.72</v>
      </c>
      <c r="QWR29" s="170" t="e">
        <f>ROUNDDOWN(QWQ29*(#REF!+1),2)</f>
        <v>#REF!</v>
      </c>
      <c r="QWS29" s="170" t="e">
        <f>QWP29*QWR29</f>
        <v>#REF!</v>
      </c>
      <c r="QWT29" s="170" t="s">
        <v>151</v>
      </c>
      <c r="QWU29" s="170" t="s">
        <v>152</v>
      </c>
      <c r="QWV29" s="170" t="s">
        <v>153</v>
      </c>
      <c r="QWW29" s="170" t="s">
        <v>150</v>
      </c>
      <c r="QWX29" s="170">
        <v>2</v>
      </c>
      <c r="QWY29" s="170">
        <v>69.72</v>
      </c>
      <c r="QWZ29" s="170" t="e">
        <f>ROUNDDOWN(QWY29*(#REF!+1),2)</f>
        <v>#REF!</v>
      </c>
      <c r="QXA29" s="170" t="e">
        <f>QWX29*QWZ29</f>
        <v>#REF!</v>
      </c>
      <c r="QXB29" s="170" t="s">
        <v>151</v>
      </c>
      <c r="QXC29" s="170" t="s">
        <v>152</v>
      </c>
      <c r="QXD29" s="170" t="s">
        <v>153</v>
      </c>
      <c r="QXE29" s="170" t="s">
        <v>150</v>
      </c>
      <c r="QXF29" s="170">
        <v>2</v>
      </c>
      <c r="QXG29" s="170">
        <v>69.72</v>
      </c>
      <c r="QXH29" s="170" t="e">
        <f>ROUNDDOWN(QXG29*(#REF!+1),2)</f>
        <v>#REF!</v>
      </c>
      <c r="QXI29" s="170" t="e">
        <f>QXF29*QXH29</f>
        <v>#REF!</v>
      </c>
      <c r="QXJ29" s="170" t="s">
        <v>151</v>
      </c>
      <c r="QXK29" s="170" t="s">
        <v>152</v>
      </c>
      <c r="QXL29" s="170" t="s">
        <v>153</v>
      </c>
      <c r="QXM29" s="170" t="s">
        <v>150</v>
      </c>
      <c r="QXN29" s="170">
        <v>2</v>
      </c>
      <c r="QXO29" s="170">
        <v>69.72</v>
      </c>
      <c r="QXP29" s="170" t="e">
        <f>ROUNDDOWN(QXO29*(#REF!+1),2)</f>
        <v>#REF!</v>
      </c>
      <c r="QXQ29" s="170" t="e">
        <f>QXN29*QXP29</f>
        <v>#REF!</v>
      </c>
      <c r="QXR29" s="170" t="s">
        <v>151</v>
      </c>
      <c r="QXS29" s="170" t="s">
        <v>152</v>
      </c>
      <c r="QXT29" s="170" t="s">
        <v>153</v>
      </c>
      <c r="QXU29" s="170" t="s">
        <v>150</v>
      </c>
      <c r="QXV29" s="170">
        <v>2</v>
      </c>
      <c r="QXW29" s="170">
        <v>69.72</v>
      </c>
      <c r="QXX29" s="170" t="e">
        <f>ROUNDDOWN(QXW29*(#REF!+1),2)</f>
        <v>#REF!</v>
      </c>
      <c r="QXY29" s="170" t="e">
        <f>QXV29*QXX29</f>
        <v>#REF!</v>
      </c>
      <c r="QXZ29" s="170" t="s">
        <v>151</v>
      </c>
      <c r="QYA29" s="170" t="s">
        <v>152</v>
      </c>
      <c r="QYB29" s="170" t="s">
        <v>153</v>
      </c>
      <c r="QYC29" s="170" t="s">
        <v>150</v>
      </c>
      <c r="QYD29" s="170">
        <v>2</v>
      </c>
      <c r="QYE29" s="170">
        <v>69.72</v>
      </c>
      <c r="QYF29" s="170" t="e">
        <f>ROUNDDOWN(QYE29*(#REF!+1),2)</f>
        <v>#REF!</v>
      </c>
      <c r="QYG29" s="170" t="e">
        <f>QYD29*QYF29</f>
        <v>#REF!</v>
      </c>
      <c r="QYH29" s="170" t="s">
        <v>151</v>
      </c>
      <c r="QYI29" s="170" t="s">
        <v>152</v>
      </c>
      <c r="QYJ29" s="170" t="s">
        <v>153</v>
      </c>
      <c r="QYK29" s="170" t="s">
        <v>150</v>
      </c>
      <c r="QYL29" s="170">
        <v>2</v>
      </c>
      <c r="QYM29" s="170">
        <v>69.72</v>
      </c>
      <c r="QYN29" s="170" t="e">
        <f>ROUNDDOWN(QYM29*(#REF!+1),2)</f>
        <v>#REF!</v>
      </c>
      <c r="QYO29" s="170" t="e">
        <f>QYL29*QYN29</f>
        <v>#REF!</v>
      </c>
      <c r="QYP29" s="170" t="s">
        <v>151</v>
      </c>
      <c r="QYQ29" s="170" t="s">
        <v>152</v>
      </c>
      <c r="QYR29" s="170" t="s">
        <v>153</v>
      </c>
      <c r="QYS29" s="170" t="s">
        <v>150</v>
      </c>
      <c r="QYT29" s="170">
        <v>2</v>
      </c>
      <c r="QYU29" s="170">
        <v>69.72</v>
      </c>
      <c r="QYV29" s="170" t="e">
        <f>ROUNDDOWN(QYU29*(#REF!+1),2)</f>
        <v>#REF!</v>
      </c>
      <c r="QYW29" s="170" t="e">
        <f>QYT29*QYV29</f>
        <v>#REF!</v>
      </c>
      <c r="QYX29" s="170" t="s">
        <v>151</v>
      </c>
      <c r="QYY29" s="170" t="s">
        <v>152</v>
      </c>
      <c r="QYZ29" s="170" t="s">
        <v>153</v>
      </c>
      <c r="QZA29" s="170" t="s">
        <v>150</v>
      </c>
      <c r="QZB29" s="170">
        <v>2</v>
      </c>
      <c r="QZC29" s="170">
        <v>69.72</v>
      </c>
      <c r="QZD29" s="170" t="e">
        <f>ROUNDDOWN(QZC29*(#REF!+1),2)</f>
        <v>#REF!</v>
      </c>
      <c r="QZE29" s="170" t="e">
        <f>QZB29*QZD29</f>
        <v>#REF!</v>
      </c>
      <c r="QZF29" s="170" t="s">
        <v>151</v>
      </c>
      <c r="QZG29" s="170" t="s">
        <v>152</v>
      </c>
      <c r="QZH29" s="170" t="s">
        <v>153</v>
      </c>
      <c r="QZI29" s="170" t="s">
        <v>150</v>
      </c>
      <c r="QZJ29" s="170">
        <v>2</v>
      </c>
      <c r="QZK29" s="170">
        <v>69.72</v>
      </c>
      <c r="QZL29" s="170" t="e">
        <f>ROUNDDOWN(QZK29*(#REF!+1),2)</f>
        <v>#REF!</v>
      </c>
      <c r="QZM29" s="170" t="e">
        <f>QZJ29*QZL29</f>
        <v>#REF!</v>
      </c>
      <c r="QZN29" s="170" t="s">
        <v>151</v>
      </c>
      <c r="QZO29" s="170" t="s">
        <v>152</v>
      </c>
      <c r="QZP29" s="170" t="s">
        <v>153</v>
      </c>
      <c r="QZQ29" s="170" t="s">
        <v>150</v>
      </c>
      <c r="QZR29" s="170">
        <v>2</v>
      </c>
      <c r="QZS29" s="170">
        <v>69.72</v>
      </c>
      <c r="QZT29" s="170" t="e">
        <f>ROUNDDOWN(QZS29*(#REF!+1),2)</f>
        <v>#REF!</v>
      </c>
      <c r="QZU29" s="170" t="e">
        <f>QZR29*QZT29</f>
        <v>#REF!</v>
      </c>
      <c r="QZV29" s="170" t="s">
        <v>151</v>
      </c>
      <c r="QZW29" s="170" t="s">
        <v>152</v>
      </c>
      <c r="QZX29" s="170" t="s">
        <v>153</v>
      </c>
      <c r="QZY29" s="170" t="s">
        <v>150</v>
      </c>
      <c r="QZZ29" s="170">
        <v>2</v>
      </c>
      <c r="RAA29" s="170">
        <v>69.72</v>
      </c>
      <c r="RAB29" s="170" t="e">
        <f>ROUNDDOWN(RAA29*(#REF!+1),2)</f>
        <v>#REF!</v>
      </c>
      <c r="RAC29" s="170" t="e">
        <f>QZZ29*RAB29</f>
        <v>#REF!</v>
      </c>
      <c r="RAD29" s="170" t="s">
        <v>151</v>
      </c>
      <c r="RAE29" s="170" t="s">
        <v>152</v>
      </c>
      <c r="RAF29" s="170" t="s">
        <v>153</v>
      </c>
      <c r="RAG29" s="170" t="s">
        <v>150</v>
      </c>
      <c r="RAH29" s="170">
        <v>2</v>
      </c>
      <c r="RAI29" s="170">
        <v>69.72</v>
      </c>
      <c r="RAJ29" s="170" t="e">
        <f>ROUNDDOWN(RAI29*(#REF!+1),2)</f>
        <v>#REF!</v>
      </c>
      <c r="RAK29" s="170" t="e">
        <f>RAH29*RAJ29</f>
        <v>#REF!</v>
      </c>
      <c r="RAL29" s="170" t="s">
        <v>151</v>
      </c>
      <c r="RAM29" s="170" t="s">
        <v>152</v>
      </c>
      <c r="RAN29" s="170" t="s">
        <v>153</v>
      </c>
      <c r="RAO29" s="170" t="s">
        <v>150</v>
      </c>
      <c r="RAP29" s="170">
        <v>2</v>
      </c>
      <c r="RAQ29" s="170">
        <v>69.72</v>
      </c>
      <c r="RAR29" s="170" t="e">
        <f>ROUNDDOWN(RAQ29*(#REF!+1),2)</f>
        <v>#REF!</v>
      </c>
      <c r="RAS29" s="170" t="e">
        <f>RAP29*RAR29</f>
        <v>#REF!</v>
      </c>
      <c r="RAT29" s="170" t="s">
        <v>151</v>
      </c>
      <c r="RAU29" s="170" t="s">
        <v>152</v>
      </c>
      <c r="RAV29" s="170" t="s">
        <v>153</v>
      </c>
      <c r="RAW29" s="170" t="s">
        <v>150</v>
      </c>
      <c r="RAX29" s="170">
        <v>2</v>
      </c>
      <c r="RAY29" s="170">
        <v>69.72</v>
      </c>
      <c r="RAZ29" s="170" t="e">
        <f>ROUNDDOWN(RAY29*(#REF!+1),2)</f>
        <v>#REF!</v>
      </c>
      <c r="RBA29" s="170" t="e">
        <f>RAX29*RAZ29</f>
        <v>#REF!</v>
      </c>
      <c r="RBB29" s="170" t="s">
        <v>151</v>
      </c>
      <c r="RBC29" s="170" t="s">
        <v>152</v>
      </c>
      <c r="RBD29" s="170" t="s">
        <v>153</v>
      </c>
      <c r="RBE29" s="170" t="s">
        <v>150</v>
      </c>
      <c r="RBF29" s="170">
        <v>2</v>
      </c>
      <c r="RBG29" s="170">
        <v>69.72</v>
      </c>
      <c r="RBH29" s="170" t="e">
        <f>ROUNDDOWN(RBG29*(#REF!+1),2)</f>
        <v>#REF!</v>
      </c>
      <c r="RBI29" s="170" t="e">
        <f>RBF29*RBH29</f>
        <v>#REF!</v>
      </c>
      <c r="RBJ29" s="170" t="s">
        <v>151</v>
      </c>
      <c r="RBK29" s="170" t="s">
        <v>152</v>
      </c>
      <c r="RBL29" s="170" t="s">
        <v>153</v>
      </c>
      <c r="RBM29" s="170" t="s">
        <v>150</v>
      </c>
      <c r="RBN29" s="170">
        <v>2</v>
      </c>
      <c r="RBO29" s="170">
        <v>69.72</v>
      </c>
      <c r="RBP29" s="170" t="e">
        <f>ROUNDDOWN(RBO29*(#REF!+1),2)</f>
        <v>#REF!</v>
      </c>
      <c r="RBQ29" s="170" t="e">
        <f>RBN29*RBP29</f>
        <v>#REF!</v>
      </c>
      <c r="RBR29" s="170" t="s">
        <v>151</v>
      </c>
      <c r="RBS29" s="170" t="s">
        <v>152</v>
      </c>
      <c r="RBT29" s="170" t="s">
        <v>153</v>
      </c>
      <c r="RBU29" s="170" t="s">
        <v>150</v>
      </c>
      <c r="RBV29" s="170">
        <v>2</v>
      </c>
      <c r="RBW29" s="170">
        <v>69.72</v>
      </c>
      <c r="RBX29" s="170" t="e">
        <f>ROUNDDOWN(RBW29*(#REF!+1),2)</f>
        <v>#REF!</v>
      </c>
      <c r="RBY29" s="170" t="e">
        <f>RBV29*RBX29</f>
        <v>#REF!</v>
      </c>
      <c r="RBZ29" s="170" t="s">
        <v>151</v>
      </c>
      <c r="RCA29" s="170" t="s">
        <v>152</v>
      </c>
      <c r="RCB29" s="170" t="s">
        <v>153</v>
      </c>
      <c r="RCC29" s="170" t="s">
        <v>150</v>
      </c>
      <c r="RCD29" s="170">
        <v>2</v>
      </c>
      <c r="RCE29" s="170">
        <v>69.72</v>
      </c>
      <c r="RCF29" s="170" t="e">
        <f>ROUNDDOWN(RCE29*(#REF!+1),2)</f>
        <v>#REF!</v>
      </c>
      <c r="RCG29" s="170" t="e">
        <f>RCD29*RCF29</f>
        <v>#REF!</v>
      </c>
      <c r="RCH29" s="170" t="s">
        <v>151</v>
      </c>
      <c r="RCI29" s="170" t="s">
        <v>152</v>
      </c>
      <c r="RCJ29" s="170" t="s">
        <v>153</v>
      </c>
      <c r="RCK29" s="170" t="s">
        <v>150</v>
      </c>
      <c r="RCL29" s="170">
        <v>2</v>
      </c>
      <c r="RCM29" s="170">
        <v>69.72</v>
      </c>
      <c r="RCN29" s="170" t="e">
        <f>ROUNDDOWN(RCM29*(#REF!+1),2)</f>
        <v>#REF!</v>
      </c>
      <c r="RCO29" s="170" t="e">
        <f>RCL29*RCN29</f>
        <v>#REF!</v>
      </c>
      <c r="RCP29" s="170" t="s">
        <v>151</v>
      </c>
      <c r="RCQ29" s="170" t="s">
        <v>152</v>
      </c>
      <c r="RCR29" s="170" t="s">
        <v>153</v>
      </c>
      <c r="RCS29" s="170" t="s">
        <v>150</v>
      </c>
      <c r="RCT29" s="170">
        <v>2</v>
      </c>
      <c r="RCU29" s="170">
        <v>69.72</v>
      </c>
      <c r="RCV29" s="170" t="e">
        <f>ROUNDDOWN(RCU29*(#REF!+1),2)</f>
        <v>#REF!</v>
      </c>
      <c r="RCW29" s="170" t="e">
        <f>RCT29*RCV29</f>
        <v>#REF!</v>
      </c>
      <c r="RCX29" s="170" t="s">
        <v>151</v>
      </c>
      <c r="RCY29" s="170" t="s">
        <v>152</v>
      </c>
      <c r="RCZ29" s="170" t="s">
        <v>153</v>
      </c>
      <c r="RDA29" s="170" t="s">
        <v>150</v>
      </c>
      <c r="RDB29" s="170">
        <v>2</v>
      </c>
      <c r="RDC29" s="170">
        <v>69.72</v>
      </c>
      <c r="RDD29" s="170" t="e">
        <f>ROUNDDOWN(RDC29*(#REF!+1),2)</f>
        <v>#REF!</v>
      </c>
      <c r="RDE29" s="170" t="e">
        <f>RDB29*RDD29</f>
        <v>#REF!</v>
      </c>
      <c r="RDF29" s="170" t="s">
        <v>151</v>
      </c>
      <c r="RDG29" s="170" t="s">
        <v>152</v>
      </c>
      <c r="RDH29" s="170" t="s">
        <v>153</v>
      </c>
      <c r="RDI29" s="170" t="s">
        <v>150</v>
      </c>
      <c r="RDJ29" s="170">
        <v>2</v>
      </c>
      <c r="RDK29" s="170">
        <v>69.72</v>
      </c>
      <c r="RDL29" s="170" t="e">
        <f>ROUNDDOWN(RDK29*(#REF!+1),2)</f>
        <v>#REF!</v>
      </c>
      <c r="RDM29" s="170" t="e">
        <f>RDJ29*RDL29</f>
        <v>#REF!</v>
      </c>
      <c r="RDN29" s="170" t="s">
        <v>151</v>
      </c>
      <c r="RDO29" s="170" t="s">
        <v>152</v>
      </c>
      <c r="RDP29" s="170" t="s">
        <v>153</v>
      </c>
      <c r="RDQ29" s="170" t="s">
        <v>150</v>
      </c>
      <c r="RDR29" s="170">
        <v>2</v>
      </c>
      <c r="RDS29" s="170">
        <v>69.72</v>
      </c>
      <c r="RDT29" s="170" t="e">
        <f>ROUNDDOWN(RDS29*(#REF!+1),2)</f>
        <v>#REF!</v>
      </c>
      <c r="RDU29" s="170" t="e">
        <f>RDR29*RDT29</f>
        <v>#REF!</v>
      </c>
      <c r="RDV29" s="170" t="s">
        <v>151</v>
      </c>
      <c r="RDW29" s="170" t="s">
        <v>152</v>
      </c>
      <c r="RDX29" s="170" t="s">
        <v>153</v>
      </c>
      <c r="RDY29" s="170" t="s">
        <v>150</v>
      </c>
      <c r="RDZ29" s="170">
        <v>2</v>
      </c>
      <c r="REA29" s="170">
        <v>69.72</v>
      </c>
      <c r="REB29" s="170" t="e">
        <f>ROUNDDOWN(REA29*(#REF!+1),2)</f>
        <v>#REF!</v>
      </c>
      <c r="REC29" s="170" t="e">
        <f>RDZ29*REB29</f>
        <v>#REF!</v>
      </c>
      <c r="RED29" s="170" t="s">
        <v>151</v>
      </c>
      <c r="REE29" s="170" t="s">
        <v>152</v>
      </c>
      <c r="REF29" s="170" t="s">
        <v>153</v>
      </c>
      <c r="REG29" s="170" t="s">
        <v>150</v>
      </c>
      <c r="REH29" s="170">
        <v>2</v>
      </c>
      <c r="REI29" s="170">
        <v>69.72</v>
      </c>
      <c r="REJ29" s="170" t="e">
        <f>ROUNDDOWN(REI29*(#REF!+1),2)</f>
        <v>#REF!</v>
      </c>
      <c r="REK29" s="170" t="e">
        <f>REH29*REJ29</f>
        <v>#REF!</v>
      </c>
      <c r="REL29" s="170" t="s">
        <v>151</v>
      </c>
      <c r="REM29" s="170" t="s">
        <v>152</v>
      </c>
      <c r="REN29" s="170" t="s">
        <v>153</v>
      </c>
      <c r="REO29" s="170" t="s">
        <v>150</v>
      </c>
      <c r="REP29" s="170">
        <v>2</v>
      </c>
      <c r="REQ29" s="170">
        <v>69.72</v>
      </c>
      <c r="RER29" s="170" t="e">
        <f>ROUNDDOWN(REQ29*(#REF!+1),2)</f>
        <v>#REF!</v>
      </c>
      <c r="RES29" s="170" t="e">
        <f>REP29*RER29</f>
        <v>#REF!</v>
      </c>
      <c r="RET29" s="170" t="s">
        <v>151</v>
      </c>
      <c r="REU29" s="170" t="s">
        <v>152</v>
      </c>
      <c r="REV29" s="170" t="s">
        <v>153</v>
      </c>
      <c r="REW29" s="170" t="s">
        <v>150</v>
      </c>
      <c r="REX29" s="170">
        <v>2</v>
      </c>
      <c r="REY29" s="170">
        <v>69.72</v>
      </c>
      <c r="REZ29" s="170" t="e">
        <f>ROUNDDOWN(REY29*(#REF!+1),2)</f>
        <v>#REF!</v>
      </c>
      <c r="RFA29" s="170" t="e">
        <f>REX29*REZ29</f>
        <v>#REF!</v>
      </c>
      <c r="RFB29" s="170" t="s">
        <v>151</v>
      </c>
      <c r="RFC29" s="170" t="s">
        <v>152</v>
      </c>
      <c r="RFD29" s="170" t="s">
        <v>153</v>
      </c>
      <c r="RFE29" s="170" t="s">
        <v>150</v>
      </c>
      <c r="RFF29" s="170">
        <v>2</v>
      </c>
      <c r="RFG29" s="170">
        <v>69.72</v>
      </c>
      <c r="RFH29" s="170" t="e">
        <f>ROUNDDOWN(RFG29*(#REF!+1),2)</f>
        <v>#REF!</v>
      </c>
      <c r="RFI29" s="170" t="e">
        <f>RFF29*RFH29</f>
        <v>#REF!</v>
      </c>
      <c r="RFJ29" s="170" t="s">
        <v>151</v>
      </c>
      <c r="RFK29" s="170" t="s">
        <v>152</v>
      </c>
      <c r="RFL29" s="170" t="s">
        <v>153</v>
      </c>
      <c r="RFM29" s="170" t="s">
        <v>150</v>
      </c>
      <c r="RFN29" s="170">
        <v>2</v>
      </c>
      <c r="RFO29" s="170">
        <v>69.72</v>
      </c>
      <c r="RFP29" s="170" t="e">
        <f>ROUNDDOWN(RFO29*(#REF!+1),2)</f>
        <v>#REF!</v>
      </c>
      <c r="RFQ29" s="170" t="e">
        <f>RFN29*RFP29</f>
        <v>#REF!</v>
      </c>
      <c r="RFR29" s="170" t="s">
        <v>151</v>
      </c>
      <c r="RFS29" s="170" t="s">
        <v>152</v>
      </c>
      <c r="RFT29" s="170" t="s">
        <v>153</v>
      </c>
      <c r="RFU29" s="170" t="s">
        <v>150</v>
      </c>
      <c r="RFV29" s="170">
        <v>2</v>
      </c>
      <c r="RFW29" s="170">
        <v>69.72</v>
      </c>
      <c r="RFX29" s="170" t="e">
        <f>ROUNDDOWN(RFW29*(#REF!+1),2)</f>
        <v>#REF!</v>
      </c>
      <c r="RFY29" s="170" t="e">
        <f>RFV29*RFX29</f>
        <v>#REF!</v>
      </c>
      <c r="RFZ29" s="170" t="s">
        <v>151</v>
      </c>
      <c r="RGA29" s="170" t="s">
        <v>152</v>
      </c>
      <c r="RGB29" s="170" t="s">
        <v>153</v>
      </c>
      <c r="RGC29" s="170" t="s">
        <v>150</v>
      </c>
      <c r="RGD29" s="170">
        <v>2</v>
      </c>
      <c r="RGE29" s="170">
        <v>69.72</v>
      </c>
      <c r="RGF29" s="170" t="e">
        <f>ROUNDDOWN(RGE29*(#REF!+1),2)</f>
        <v>#REF!</v>
      </c>
      <c r="RGG29" s="170" t="e">
        <f>RGD29*RGF29</f>
        <v>#REF!</v>
      </c>
      <c r="RGH29" s="170" t="s">
        <v>151</v>
      </c>
      <c r="RGI29" s="170" t="s">
        <v>152</v>
      </c>
      <c r="RGJ29" s="170" t="s">
        <v>153</v>
      </c>
      <c r="RGK29" s="170" t="s">
        <v>150</v>
      </c>
      <c r="RGL29" s="170">
        <v>2</v>
      </c>
      <c r="RGM29" s="170">
        <v>69.72</v>
      </c>
      <c r="RGN29" s="170" t="e">
        <f>ROUNDDOWN(RGM29*(#REF!+1),2)</f>
        <v>#REF!</v>
      </c>
      <c r="RGO29" s="170" t="e">
        <f>RGL29*RGN29</f>
        <v>#REF!</v>
      </c>
      <c r="RGP29" s="170" t="s">
        <v>151</v>
      </c>
      <c r="RGQ29" s="170" t="s">
        <v>152</v>
      </c>
      <c r="RGR29" s="170" t="s">
        <v>153</v>
      </c>
      <c r="RGS29" s="170" t="s">
        <v>150</v>
      </c>
      <c r="RGT29" s="170">
        <v>2</v>
      </c>
      <c r="RGU29" s="170">
        <v>69.72</v>
      </c>
      <c r="RGV29" s="170" t="e">
        <f>ROUNDDOWN(RGU29*(#REF!+1),2)</f>
        <v>#REF!</v>
      </c>
      <c r="RGW29" s="170" t="e">
        <f>RGT29*RGV29</f>
        <v>#REF!</v>
      </c>
      <c r="RGX29" s="170" t="s">
        <v>151</v>
      </c>
      <c r="RGY29" s="170" t="s">
        <v>152</v>
      </c>
      <c r="RGZ29" s="170" t="s">
        <v>153</v>
      </c>
      <c r="RHA29" s="170" t="s">
        <v>150</v>
      </c>
      <c r="RHB29" s="170">
        <v>2</v>
      </c>
      <c r="RHC29" s="170">
        <v>69.72</v>
      </c>
      <c r="RHD29" s="170" t="e">
        <f>ROUNDDOWN(RHC29*(#REF!+1),2)</f>
        <v>#REF!</v>
      </c>
      <c r="RHE29" s="170" t="e">
        <f>RHB29*RHD29</f>
        <v>#REF!</v>
      </c>
      <c r="RHF29" s="170" t="s">
        <v>151</v>
      </c>
      <c r="RHG29" s="170" t="s">
        <v>152</v>
      </c>
      <c r="RHH29" s="170" t="s">
        <v>153</v>
      </c>
      <c r="RHI29" s="170" t="s">
        <v>150</v>
      </c>
      <c r="RHJ29" s="170">
        <v>2</v>
      </c>
      <c r="RHK29" s="170">
        <v>69.72</v>
      </c>
      <c r="RHL29" s="170" t="e">
        <f>ROUNDDOWN(RHK29*(#REF!+1),2)</f>
        <v>#REF!</v>
      </c>
      <c r="RHM29" s="170" t="e">
        <f>RHJ29*RHL29</f>
        <v>#REF!</v>
      </c>
      <c r="RHN29" s="170" t="s">
        <v>151</v>
      </c>
      <c r="RHO29" s="170" t="s">
        <v>152</v>
      </c>
      <c r="RHP29" s="170" t="s">
        <v>153</v>
      </c>
      <c r="RHQ29" s="170" t="s">
        <v>150</v>
      </c>
      <c r="RHR29" s="170">
        <v>2</v>
      </c>
      <c r="RHS29" s="170">
        <v>69.72</v>
      </c>
      <c r="RHT29" s="170" t="e">
        <f>ROUNDDOWN(RHS29*(#REF!+1),2)</f>
        <v>#REF!</v>
      </c>
      <c r="RHU29" s="170" t="e">
        <f>RHR29*RHT29</f>
        <v>#REF!</v>
      </c>
      <c r="RHV29" s="170" t="s">
        <v>151</v>
      </c>
      <c r="RHW29" s="170" t="s">
        <v>152</v>
      </c>
      <c r="RHX29" s="170" t="s">
        <v>153</v>
      </c>
      <c r="RHY29" s="170" t="s">
        <v>150</v>
      </c>
      <c r="RHZ29" s="170">
        <v>2</v>
      </c>
      <c r="RIA29" s="170">
        <v>69.72</v>
      </c>
      <c r="RIB29" s="170" t="e">
        <f>ROUNDDOWN(RIA29*(#REF!+1),2)</f>
        <v>#REF!</v>
      </c>
      <c r="RIC29" s="170" t="e">
        <f>RHZ29*RIB29</f>
        <v>#REF!</v>
      </c>
      <c r="RID29" s="170" t="s">
        <v>151</v>
      </c>
      <c r="RIE29" s="170" t="s">
        <v>152</v>
      </c>
      <c r="RIF29" s="170" t="s">
        <v>153</v>
      </c>
      <c r="RIG29" s="170" t="s">
        <v>150</v>
      </c>
      <c r="RIH29" s="170">
        <v>2</v>
      </c>
      <c r="RII29" s="170">
        <v>69.72</v>
      </c>
      <c r="RIJ29" s="170" t="e">
        <f>ROUNDDOWN(RII29*(#REF!+1),2)</f>
        <v>#REF!</v>
      </c>
      <c r="RIK29" s="170" t="e">
        <f>RIH29*RIJ29</f>
        <v>#REF!</v>
      </c>
      <c r="RIL29" s="170" t="s">
        <v>151</v>
      </c>
      <c r="RIM29" s="170" t="s">
        <v>152</v>
      </c>
      <c r="RIN29" s="170" t="s">
        <v>153</v>
      </c>
      <c r="RIO29" s="170" t="s">
        <v>150</v>
      </c>
      <c r="RIP29" s="170">
        <v>2</v>
      </c>
      <c r="RIQ29" s="170">
        <v>69.72</v>
      </c>
      <c r="RIR29" s="170" t="e">
        <f>ROUNDDOWN(RIQ29*(#REF!+1),2)</f>
        <v>#REF!</v>
      </c>
      <c r="RIS29" s="170" t="e">
        <f>RIP29*RIR29</f>
        <v>#REF!</v>
      </c>
      <c r="RIT29" s="170" t="s">
        <v>151</v>
      </c>
      <c r="RIU29" s="170" t="s">
        <v>152</v>
      </c>
      <c r="RIV29" s="170" t="s">
        <v>153</v>
      </c>
      <c r="RIW29" s="170" t="s">
        <v>150</v>
      </c>
      <c r="RIX29" s="170">
        <v>2</v>
      </c>
      <c r="RIY29" s="170">
        <v>69.72</v>
      </c>
      <c r="RIZ29" s="170" t="e">
        <f>ROUNDDOWN(RIY29*(#REF!+1),2)</f>
        <v>#REF!</v>
      </c>
      <c r="RJA29" s="170" t="e">
        <f>RIX29*RIZ29</f>
        <v>#REF!</v>
      </c>
      <c r="RJB29" s="170" t="s">
        <v>151</v>
      </c>
      <c r="RJC29" s="170" t="s">
        <v>152</v>
      </c>
      <c r="RJD29" s="170" t="s">
        <v>153</v>
      </c>
      <c r="RJE29" s="170" t="s">
        <v>150</v>
      </c>
      <c r="RJF29" s="170">
        <v>2</v>
      </c>
      <c r="RJG29" s="170">
        <v>69.72</v>
      </c>
      <c r="RJH29" s="170" t="e">
        <f>ROUNDDOWN(RJG29*(#REF!+1),2)</f>
        <v>#REF!</v>
      </c>
      <c r="RJI29" s="170" t="e">
        <f>RJF29*RJH29</f>
        <v>#REF!</v>
      </c>
      <c r="RJJ29" s="170" t="s">
        <v>151</v>
      </c>
      <c r="RJK29" s="170" t="s">
        <v>152</v>
      </c>
      <c r="RJL29" s="170" t="s">
        <v>153</v>
      </c>
      <c r="RJM29" s="170" t="s">
        <v>150</v>
      </c>
      <c r="RJN29" s="170">
        <v>2</v>
      </c>
      <c r="RJO29" s="170">
        <v>69.72</v>
      </c>
      <c r="RJP29" s="170" t="e">
        <f>ROUNDDOWN(RJO29*(#REF!+1),2)</f>
        <v>#REF!</v>
      </c>
      <c r="RJQ29" s="170" t="e">
        <f>RJN29*RJP29</f>
        <v>#REF!</v>
      </c>
      <c r="RJR29" s="170" t="s">
        <v>151</v>
      </c>
      <c r="RJS29" s="170" t="s">
        <v>152</v>
      </c>
      <c r="RJT29" s="170" t="s">
        <v>153</v>
      </c>
      <c r="RJU29" s="170" t="s">
        <v>150</v>
      </c>
      <c r="RJV29" s="170">
        <v>2</v>
      </c>
      <c r="RJW29" s="170">
        <v>69.72</v>
      </c>
      <c r="RJX29" s="170" t="e">
        <f>ROUNDDOWN(RJW29*(#REF!+1),2)</f>
        <v>#REF!</v>
      </c>
      <c r="RJY29" s="170" t="e">
        <f>RJV29*RJX29</f>
        <v>#REF!</v>
      </c>
      <c r="RJZ29" s="170" t="s">
        <v>151</v>
      </c>
      <c r="RKA29" s="170" t="s">
        <v>152</v>
      </c>
      <c r="RKB29" s="170" t="s">
        <v>153</v>
      </c>
      <c r="RKC29" s="170" t="s">
        <v>150</v>
      </c>
      <c r="RKD29" s="170">
        <v>2</v>
      </c>
      <c r="RKE29" s="170">
        <v>69.72</v>
      </c>
      <c r="RKF29" s="170" t="e">
        <f>ROUNDDOWN(RKE29*(#REF!+1),2)</f>
        <v>#REF!</v>
      </c>
      <c r="RKG29" s="170" t="e">
        <f>RKD29*RKF29</f>
        <v>#REF!</v>
      </c>
      <c r="RKH29" s="170" t="s">
        <v>151</v>
      </c>
      <c r="RKI29" s="170" t="s">
        <v>152</v>
      </c>
      <c r="RKJ29" s="170" t="s">
        <v>153</v>
      </c>
      <c r="RKK29" s="170" t="s">
        <v>150</v>
      </c>
      <c r="RKL29" s="170">
        <v>2</v>
      </c>
      <c r="RKM29" s="170">
        <v>69.72</v>
      </c>
      <c r="RKN29" s="170" t="e">
        <f>ROUNDDOWN(RKM29*(#REF!+1),2)</f>
        <v>#REF!</v>
      </c>
      <c r="RKO29" s="170" t="e">
        <f>RKL29*RKN29</f>
        <v>#REF!</v>
      </c>
      <c r="RKP29" s="170" t="s">
        <v>151</v>
      </c>
      <c r="RKQ29" s="170" t="s">
        <v>152</v>
      </c>
      <c r="RKR29" s="170" t="s">
        <v>153</v>
      </c>
      <c r="RKS29" s="170" t="s">
        <v>150</v>
      </c>
      <c r="RKT29" s="170">
        <v>2</v>
      </c>
      <c r="RKU29" s="170">
        <v>69.72</v>
      </c>
      <c r="RKV29" s="170" t="e">
        <f>ROUNDDOWN(RKU29*(#REF!+1),2)</f>
        <v>#REF!</v>
      </c>
      <c r="RKW29" s="170" t="e">
        <f>RKT29*RKV29</f>
        <v>#REF!</v>
      </c>
      <c r="RKX29" s="170" t="s">
        <v>151</v>
      </c>
      <c r="RKY29" s="170" t="s">
        <v>152</v>
      </c>
      <c r="RKZ29" s="170" t="s">
        <v>153</v>
      </c>
      <c r="RLA29" s="170" t="s">
        <v>150</v>
      </c>
      <c r="RLB29" s="170">
        <v>2</v>
      </c>
      <c r="RLC29" s="170">
        <v>69.72</v>
      </c>
      <c r="RLD29" s="170" t="e">
        <f>ROUNDDOWN(RLC29*(#REF!+1),2)</f>
        <v>#REF!</v>
      </c>
      <c r="RLE29" s="170" t="e">
        <f>RLB29*RLD29</f>
        <v>#REF!</v>
      </c>
      <c r="RLF29" s="170" t="s">
        <v>151</v>
      </c>
      <c r="RLG29" s="170" t="s">
        <v>152</v>
      </c>
      <c r="RLH29" s="170" t="s">
        <v>153</v>
      </c>
      <c r="RLI29" s="170" t="s">
        <v>150</v>
      </c>
      <c r="RLJ29" s="170">
        <v>2</v>
      </c>
      <c r="RLK29" s="170">
        <v>69.72</v>
      </c>
      <c r="RLL29" s="170" t="e">
        <f>ROUNDDOWN(RLK29*(#REF!+1),2)</f>
        <v>#REF!</v>
      </c>
      <c r="RLM29" s="170" t="e">
        <f>RLJ29*RLL29</f>
        <v>#REF!</v>
      </c>
      <c r="RLN29" s="170" t="s">
        <v>151</v>
      </c>
      <c r="RLO29" s="170" t="s">
        <v>152</v>
      </c>
      <c r="RLP29" s="170" t="s">
        <v>153</v>
      </c>
      <c r="RLQ29" s="170" t="s">
        <v>150</v>
      </c>
      <c r="RLR29" s="170">
        <v>2</v>
      </c>
      <c r="RLS29" s="170">
        <v>69.72</v>
      </c>
      <c r="RLT29" s="170" t="e">
        <f>ROUNDDOWN(RLS29*(#REF!+1),2)</f>
        <v>#REF!</v>
      </c>
      <c r="RLU29" s="170" t="e">
        <f>RLR29*RLT29</f>
        <v>#REF!</v>
      </c>
      <c r="RLV29" s="170" t="s">
        <v>151</v>
      </c>
      <c r="RLW29" s="170" t="s">
        <v>152</v>
      </c>
      <c r="RLX29" s="170" t="s">
        <v>153</v>
      </c>
      <c r="RLY29" s="170" t="s">
        <v>150</v>
      </c>
      <c r="RLZ29" s="170">
        <v>2</v>
      </c>
      <c r="RMA29" s="170">
        <v>69.72</v>
      </c>
      <c r="RMB29" s="170" t="e">
        <f>ROUNDDOWN(RMA29*(#REF!+1),2)</f>
        <v>#REF!</v>
      </c>
      <c r="RMC29" s="170" t="e">
        <f>RLZ29*RMB29</f>
        <v>#REF!</v>
      </c>
      <c r="RMD29" s="170" t="s">
        <v>151</v>
      </c>
      <c r="RME29" s="170" t="s">
        <v>152</v>
      </c>
      <c r="RMF29" s="170" t="s">
        <v>153</v>
      </c>
      <c r="RMG29" s="170" t="s">
        <v>150</v>
      </c>
      <c r="RMH29" s="170">
        <v>2</v>
      </c>
      <c r="RMI29" s="170">
        <v>69.72</v>
      </c>
      <c r="RMJ29" s="170" t="e">
        <f>ROUNDDOWN(RMI29*(#REF!+1),2)</f>
        <v>#REF!</v>
      </c>
      <c r="RMK29" s="170" t="e">
        <f>RMH29*RMJ29</f>
        <v>#REF!</v>
      </c>
      <c r="RML29" s="170" t="s">
        <v>151</v>
      </c>
      <c r="RMM29" s="170" t="s">
        <v>152</v>
      </c>
      <c r="RMN29" s="170" t="s">
        <v>153</v>
      </c>
      <c r="RMO29" s="170" t="s">
        <v>150</v>
      </c>
      <c r="RMP29" s="170">
        <v>2</v>
      </c>
      <c r="RMQ29" s="170">
        <v>69.72</v>
      </c>
      <c r="RMR29" s="170" t="e">
        <f>ROUNDDOWN(RMQ29*(#REF!+1),2)</f>
        <v>#REF!</v>
      </c>
      <c r="RMS29" s="170" t="e">
        <f>RMP29*RMR29</f>
        <v>#REF!</v>
      </c>
      <c r="RMT29" s="170" t="s">
        <v>151</v>
      </c>
      <c r="RMU29" s="170" t="s">
        <v>152</v>
      </c>
      <c r="RMV29" s="170" t="s">
        <v>153</v>
      </c>
      <c r="RMW29" s="170" t="s">
        <v>150</v>
      </c>
      <c r="RMX29" s="170">
        <v>2</v>
      </c>
      <c r="RMY29" s="170">
        <v>69.72</v>
      </c>
      <c r="RMZ29" s="170" t="e">
        <f>ROUNDDOWN(RMY29*(#REF!+1),2)</f>
        <v>#REF!</v>
      </c>
      <c r="RNA29" s="170" t="e">
        <f>RMX29*RMZ29</f>
        <v>#REF!</v>
      </c>
      <c r="RNB29" s="170" t="s">
        <v>151</v>
      </c>
      <c r="RNC29" s="170" t="s">
        <v>152</v>
      </c>
      <c r="RND29" s="170" t="s">
        <v>153</v>
      </c>
      <c r="RNE29" s="170" t="s">
        <v>150</v>
      </c>
      <c r="RNF29" s="170">
        <v>2</v>
      </c>
      <c r="RNG29" s="170">
        <v>69.72</v>
      </c>
      <c r="RNH29" s="170" t="e">
        <f>ROUNDDOWN(RNG29*(#REF!+1),2)</f>
        <v>#REF!</v>
      </c>
      <c r="RNI29" s="170" t="e">
        <f>RNF29*RNH29</f>
        <v>#REF!</v>
      </c>
      <c r="RNJ29" s="170" t="s">
        <v>151</v>
      </c>
      <c r="RNK29" s="170" t="s">
        <v>152</v>
      </c>
      <c r="RNL29" s="170" t="s">
        <v>153</v>
      </c>
      <c r="RNM29" s="170" t="s">
        <v>150</v>
      </c>
      <c r="RNN29" s="170">
        <v>2</v>
      </c>
      <c r="RNO29" s="170">
        <v>69.72</v>
      </c>
      <c r="RNP29" s="170" t="e">
        <f>ROUNDDOWN(RNO29*(#REF!+1),2)</f>
        <v>#REF!</v>
      </c>
      <c r="RNQ29" s="170" t="e">
        <f>RNN29*RNP29</f>
        <v>#REF!</v>
      </c>
      <c r="RNR29" s="170" t="s">
        <v>151</v>
      </c>
      <c r="RNS29" s="170" t="s">
        <v>152</v>
      </c>
      <c r="RNT29" s="170" t="s">
        <v>153</v>
      </c>
      <c r="RNU29" s="170" t="s">
        <v>150</v>
      </c>
      <c r="RNV29" s="170">
        <v>2</v>
      </c>
      <c r="RNW29" s="170">
        <v>69.72</v>
      </c>
      <c r="RNX29" s="170" t="e">
        <f>ROUNDDOWN(RNW29*(#REF!+1),2)</f>
        <v>#REF!</v>
      </c>
      <c r="RNY29" s="170" t="e">
        <f>RNV29*RNX29</f>
        <v>#REF!</v>
      </c>
      <c r="RNZ29" s="170" t="s">
        <v>151</v>
      </c>
      <c r="ROA29" s="170" t="s">
        <v>152</v>
      </c>
      <c r="ROB29" s="170" t="s">
        <v>153</v>
      </c>
      <c r="ROC29" s="170" t="s">
        <v>150</v>
      </c>
      <c r="ROD29" s="170">
        <v>2</v>
      </c>
      <c r="ROE29" s="170">
        <v>69.72</v>
      </c>
      <c r="ROF29" s="170" t="e">
        <f>ROUNDDOWN(ROE29*(#REF!+1),2)</f>
        <v>#REF!</v>
      </c>
      <c r="ROG29" s="170" t="e">
        <f>ROD29*ROF29</f>
        <v>#REF!</v>
      </c>
      <c r="ROH29" s="170" t="s">
        <v>151</v>
      </c>
      <c r="ROI29" s="170" t="s">
        <v>152</v>
      </c>
      <c r="ROJ29" s="170" t="s">
        <v>153</v>
      </c>
      <c r="ROK29" s="170" t="s">
        <v>150</v>
      </c>
      <c r="ROL29" s="170">
        <v>2</v>
      </c>
      <c r="ROM29" s="170">
        <v>69.72</v>
      </c>
      <c r="RON29" s="170" t="e">
        <f>ROUNDDOWN(ROM29*(#REF!+1),2)</f>
        <v>#REF!</v>
      </c>
      <c r="ROO29" s="170" t="e">
        <f>ROL29*RON29</f>
        <v>#REF!</v>
      </c>
      <c r="ROP29" s="170" t="s">
        <v>151</v>
      </c>
      <c r="ROQ29" s="170" t="s">
        <v>152</v>
      </c>
      <c r="ROR29" s="170" t="s">
        <v>153</v>
      </c>
      <c r="ROS29" s="170" t="s">
        <v>150</v>
      </c>
      <c r="ROT29" s="170">
        <v>2</v>
      </c>
      <c r="ROU29" s="170">
        <v>69.72</v>
      </c>
      <c r="ROV29" s="170" t="e">
        <f>ROUNDDOWN(ROU29*(#REF!+1),2)</f>
        <v>#REF!</v>
      </c>
      <c r="ROW29" s="170" t="e">
        <f>ROT29*ROV29</f>
        <v>#REF!</v>
      </c>
      <c r="ROX29" s="170" t="s">
        <v>151</v>
      </c>
      <c r="ROY29" s="170" t="s">
        <v>152</v>
      </c>
      <c r="ROZ29" s="170" t="s">
        <v>153</v>
      </c>
      <c r="RPA29" s="170" t="s">
        <v>150</v>
      </c>
      <c r="RPB29" s="170">
        <v>2</v>
      </c>
      <c r="RPC29" s="170">
        <v>69.72</v>
      </c>
      <c r="RPD29" s="170" t="e">
        <f>ROUNDDOWN(RPC29*(#REF!+1),2)</f>
        <v>#REF!</v>
      </c>
      <c r="RPE29" s="170" t="e">
        <f>RPB29*RPD29</f>
        <v>#REF!</v>
      </c>
      <c r="RPF29" s="170" t="s">
        <v>151</v>
      </c>
      <c r="RPG29" s="170" t="s">
        <v>152</v>
      </c>
      <c r="RPH29" s="170" t="s">
        <v>153</v>
      </c>
      <c r="RPI29" s="170" t="s">
        <v>150</v>
      </c>
      <c r="RPJ29" s="170">
        <v>2</v>
      </c>
      <c r="RPK29" s="170">
        <v>69.72</v>
      </c>
      <c r="RPL29" s="170" t="e">
        <f>ROUNDDOWN(RPK29*(#REF!+1),2)</f>
        <v>#REF!</v>
      </c>
      <c r="RPM29" s="170" t="e">
        <f>RPJ29*RPL29</f>
        <v>#REF!</v>
      </c>
      <c r="RPN29" s="170" t="s">
        <v>151</v>
      </c>
      <c r="RPO29" s="170" t="s">
        <v>152</v>
      </c>
      <c r="RPP29" s="170" t="s">
        <v>153</v>
      </c>
      <c r="RPQ29" s="170" t="s">
        <v>150</v>
      </c>
      <c r="RPR29" s="170">
        <v>2</v>
      </c>
      <c r="RPS29" s="170">
        <v>69.72</v>
      </c>
      <c r="RPT29" s="170" t="e">
        <f>ROUNDDOWN(RPS29*(#REF!+1),2)</f>
        <v>#REF!</v>
      </c>
      <c r="RPU29" s="170" t="e">
        <f>RPR29*RPT29</f>
        <v>#REF!</v>
      </c>
      <c r="RPV29" s="170" t="s">
        <v>151</v>
      </c>
      <c r="RPW29" s="170" t="s">
        <v>152</v>
      </c>
      <c r="RPX29" s="170" t="s">
        <v>153</v>
      </c>
      <c r="RPY29" s="170" t="s">
        <v>150</v>
      </c>
      <c r="RPZ29" s="170">
        <v>2</v>
      </c>
      <c r="RQA29" s="170">
        <v>69.72</v>
      </c>
      <c r="RQB29" s="170" t="e">
        <f>ROUNDDOWN(RQA29*(#REF!+1),2)</f>
        <v>#REF!</v>
      </c>
      <c r="RQC29" s="170" t="e">
        <f>RPZ29*RQB29</f>
        <v>#REF!</v>
      </c>
      <c r="RQD29" s="170" t="s">
        <v>151</v>
      </c>
      <c r="RQE29" s="170" t="s">
        <v>152</v>
      </c>
      <c r="RQF29" s="170" t="s">
        <v>153</v>
      </c>
      <c r="RQG29" s="170" t="s">
        <v>150</v>
      </c>
      <c r="RQH29" s="170">
        <v>2</v>
      </c>
      <c r="RQI29" s="170">
        <v>69.72</v>
      </c>
      <c r="RQJ29" s="170" t="e">
        <f>ROUNDDOWN(RQI29*(#REF!+1),2)</f>
        <v>#REF!</v>
      </c>
      <c r="RQK29" s="170" t="e">
        <f>RQH29*RQJ29</f>
        <v>#REF!</v>
      </c>
      <c r="RQL29" s="170" t="s">
        <v>151</v>
      </c>
      <c r="RQM29" s="170" t="s">
        <v>152</v>
      </c>
      <c r="RQN29" s="170" t="s">
        <v>153</v>
      </c>
      <c r="RQO29" s="170" t="s">
        <v>150</v>
      </c>
      <c r="RQP29" s="170">
        <v>2</v>
      </c>
      <c r="RQQ29" s="170">
        <v>69.72</v>
      </c>
      <c r="RQR29" s="170" t="e">
        <f>ROUNDDOWN(RQQ29*(#REF!+1),2)</f>
        <v>#REF!</v>
      </c>
      <c r="RQS29" s="170" t="e">
        <f>RQP29*RQR29</f>
        <v>#REF!</v>
      </c>
      <c r="RQT29" s="170" t="s">
        <v>151</v>
      </c>
      <c r="RQU29" s="170" t="s">
        <v>152</v>
      </c>
      <c r="RQV29" s="170" t="s">
        <v>153</v>
      </c>
      <c r="RQW29" s="170" t="s">
        <v>150</v>
      </c>
      <c r="RQX29" s="170">
        <v>2</v>
      </c>
      <c r="RQY29" s="170">
        <v>69.72</v>
      </c>
      <c r="RQZ29" s="170" t="e">
        <f>ROUNDDOWN(RQY29*(#REF!+1),2)</f>
        <v>#REF!</v>
      </c>
      <c r="RRA29" s="170" t="e">
        <f>RQX29*RQZ29</f>
        <v>#REF!</v>
      </c>
      <c r="RRB29" s="170" t="s">
        <v>151</v>
      </c>
      <c r="RRC29" s="170" t="s">
        <v>152</v>
      </c>
      <c r="RRD29" s="170" t="s">
        <v>153</v>
      </c>
      <c r="RRE29" s="170" t="s">
        <v>150</v>
      </c>
      <c r="RRF29" s="170">
        <v>2</v>
      </c>
      <c r="RRG29" s="170">
        <v>69.72</v>
      </c>
      <c r="RRH29" s="170" t="e">
        <f>ROUNDDOWN(RRG29*(#REF!+1),2)</f>
        <v>#REF!</v>
      </c>
      <c r="RRI29" s="170" t="e">
        <f>RRF29*RRH29</f>
        <v>#REF!</v>
      </c>
      <c r="RRJ29" s="170" t="s">
        <v>151</v>
      </c>
      <c r="RRK29" s="170" t="s">
        <v>152</v>
      </c>
      <c r="RRL29" s="170" t="s">
        <v>153</v>
      </c>
      <c r="RRM29" s="170" t="s">
        <v>150</v>
      </c>
      <c r="RRN29" s="170">
        <v>2</v>
      </c>
      <c r="RRO29" s="170">
        <v>69.72</v>
      </c>
      <c r="RRP29" s="170" t="e">
        <f>ROUNDDOWN(RRO29*(#REF!+1),2)</f>
        <v>#REF!</v>
      </c>
      <c r="RRQ29" s="170" t="e">
        <f>RRN29*RRP29</f>
        <v>#REF!</v>
      </c>
      <c r="RRR29" s="170" t="s">
        <v>151</v>
      </c>
      <c r="RRS29" s="170" t="s">
        <v>152</v>
      </c>
      <c r="RRT29" s="170" t="s">
        <v>153</v>
      </c>
      <c r="RRU29" s="170" t="s">
        <v>150</v>
      </c>
      <c r="RRV29" s="170">
        <v>2</v>
      </c>
      <c r="RRW29" s="170">
        <v>69.72</v>
      </c>
      <c r="RRX29" s="170" t="e">
        <f>ROUNDDOWN(RRW29*(#REF!+1),2)</f>
        <v>#REF!</v>
      </c>
      <c r="RRY29" s="170" t="e">
        <f>RRV29*RRX29</f>
        <v>#REF!</v>
      </c>
      <c r="RRZ29" s="170" t="s">
        <v>151</v>
      </c>
      <c r="RSA29" s="170" t="s">
        <v>152</v>
      </c>
      <c r="RSB29" s="170" t="s">
        <v>153</v>
      </c>
      <c r="RSC29" s="170" t="s">
        <v>150</v>
      </c>
      <c r="RSD29" s="170">
        <v>2</v>
      </c>
      <c r="RSE29" s="170">
        <v>69.72</v>
      </c>
      <c r="RSF29" s="170" t="e">
        <f>ROUNDDOWN(RSE29*(#REF!+1),2)</f>
        <v>#REF!</v>
      </c>
      <c r="RSG29" s="170" t="e">
        <f>RSD29*RSF29</f>
        <v>#REF!</v>
      </c>
      <c r="RSH29" s="170" t="s">
        <v>151</v>
      </c>
      <c r="RSI29" s="170" t="s">
        <v>152</v>
      </c>
      <c r="RSJ29" s="170" t="s">
        <v>153</v>
      </c>
      <c r="RSK29" s="170" t="s">
        <v>150</v>
      </c>
      <c r="RSL29" s="170">
        <v>2</v>
      </c>
      <c r="RSM29" s="170">
        <v>69.72</v>
      </c>
      <c r="RSN29" s="170" t="e">
        <f>ROUNDDOWN(RSM29*(#REF!+1),2)</f>
        <v>#REF!</v>
      </c>
      <c r="RSO29" s="170" t="e">
        <f>RSL29*RSN29</f>
        <v>#REF!</v>
      </c>
      <c r="RSP29" s="170" t="s">
        <v>151</v>
      </c>
      <c r="RSQ29" s="170" t="s">
        <v>152</v>
      </c>
      <c r="RSR29" s="170" t="s">
        <v>153</v>
      </c>
      <c r="RSS29" s="170" t="s">
        <v>150</v>
      </c>
      <c r="RST29" s="170">
        <v>2</v>
      </c>
      <c r="RSU29" s="170">
        <v>69.72</v>
      </c>
      <c r="RSV29" s="170" t="e">
        <f>ROUNDDOWN(RSU29*(#REF!+1),2)</f>
        <v>#REF!</v>
      </c>
      <c r="RSW29" s="170" t="e">
        <f>RST29*RSV29</f>
        <v>#REF!</v>
      </c>
      <c r="RSX29" s="170" t="s">
        <v>151</v>
      </c>
      <c r="RSY29" s="170" t="s">
        <v>152</v>
      </c>
      <c r="RSZ29" s="170" t="s">
        <v>153</v>
      </c>
      <c r="RTA29" s="170" t="s">
        <v>150</v>
      </c>
      <c r="RTB29" s="170">
        <v>2</v>
      </c>
      <c r="RTC29" s="170">
        <v>69.72</v>
      </c>
      <c r="RTD29" s="170" t="e">
        <f>ROUNDDOWN(RTC29*(#REF!+1),2)</f>
        <v>#REF!</v>
      </c>
      <c r="RTE29" s="170" t="e">
        <f>RTB29*RTD29</f>
        <v>#REF!</v>
      </c>
      <c r="RTF29" s="170" t="s">
        <v>151</v>
      </c>
      <c r="RTG29" s="170" t="s">
        <v>152</v>
      </c>
      <c r="RTH29" s="170" t="s">
        <v>153</v>
      </c>
      <c r="RTI29" s="170" t="s">
        <v>150</v>
      </c>
      <c r="RTJ29" s="170">
        <v>2</v>
      </c>
      <c r="RTK29" s="170">
        <v>69.72</v>
      </c>
      <c r="RTL29" s="170" t="e">
        <f>ROUNDDOWN(RTK29*(#REF!+1),2)</f>
        <v>#REF!</v>
      </c>
      <c r="RTM29" s="170" t="e">
        <f>RTJ29*RTL29</f>
        <v>#REF!</v>
      </c>
      <c r="RTN29" s="170" t="s">
        <v>151</v>
      </c>
      <c r="RTO29" s="170" t="s">
        <v>152</v>
      </c>
      <c r="RTP29" s="170" t="s">
        <v>153</v>
      </c>
      <c r="RTQ29" s="170" t="s">
        <v>150</v>
      </c>
      <c r="RTR29" s="170">
        <v>2</v>
      </c>
      <c r="RTS29" s="170">
        <v>69.72</v>
      </c>
      <c r="RTT29" s="170" t="e">
        <f>ROUNDDOWN(RTS29*(#REF!+1),2)</f>
        <v>#REF!</v>
      </c>
      <c r="RTU29" s="170" t="e">
        <f>RTR29*RTT29</f>
        <v>#REF!</v>
      </c>
      <c r="RTV29" s="170" t="s">
        <v>151</v>
      </c>
      <c r="RTW29" s="170" t="s">
        <v>152</v>
      </c>
      <c r="RTX29" s="170" t="s">
        <v>153</v>
      </c>
      <c r="RTY29" s="170" t="s">
        <v>150</v>
      </c>
      <c r="RTZ29" s="170">
        <v>2</v>
      </c>
      <c r="RUA29" s="170">
        <v>69.72</v>
      </c>
      <c r="RUB29" s="170" t="e">
        <f>ROUNDDOWN(RUA29*(#REF!+1),2)</f>
        <v>#REF!</v>
      </c>
      <c r="RUC29" s="170" t="e">
        <f>RTZ29*RUB29</f>
        <v>#REF!</v>
      </c>
      <c r="RUD29" s="170" t="s">
        <v>151</v>
      </c>
      <c r="RUE29" s="170" t="s">
        <v>152</v>
      </c>
      <c r="RUF29" s="170" t="s">
        <v>153</v>
      </c>
      <c r="RUG29" s="170" t="s">
        <v>150</v>
      </c>
      <c r="RUH29" s="170">
        <v>2</v>
      </c>
      <c r="RUI29" s="170">
        <v>69.72</v>
      </c>
      <c r="RUJ29" s="170" t="e">
        <f>ROUNDDOWN(RUI29*(#REF!+1),2)</f>
        <v>#REF!</v>
      </c>
      <c r="RUK29" s="170" t="e">
        <f>RUH29*RUJ29</f>
        <v>#REF!</v>
      </c>
      <c r="RUL29" s="170" t="s">
        <v>151</v>
      </c>
      <c r="RUM29" s="170" t="s">
        <v>152</v>
      </c>
      <c r="RUN29" s="170" t="s">
        <v>153</v>
      </c>
      <c r="RUO29" s="170" t="s">
        <v>150</v>
      </c>
      <c r="RUP29" s="170">
        <v>2</v>
      </c>
      <c r="RUQ29" s="170">
        <v>69.72</v>
      </c>
      <c r="RUR29" s="170" t="e">
        <f>ROUNDDOWN(RUQ29*(#REF!+1),2)</f>
        <v>#REF!</v>
      </c>
      <c r="RUS29" s="170" t="e">
        <f>RUP29*RUR29</f>
        <v>#REF!</v>
      </c>
      <c r="RUT29" s="170" t="s">
        <v>151</v>
      </c>
      <c r="RUU29" s="170" t="s">
        <v>152</v>
      </c>
      <c r="RUV29" s="170" t="s">
        <v>153</v>
      </c>
      <c r="RUW29" s="170" t="s">
        <v>150</v>
      </c>
      <c r="RUX29" s="170">
        <v>2</v>
      </c>
      <c r="RUY29" s="170">
        <v>69.72</v>
      </c>
      <c r="RUZ29" s="170" t="e">
        <f>ROUNDDOWN(RUY29*(#REF!+1),2)</f>
        <v>#REF!</v>
      </c>
      <c r="RVA29" s="170" t="e">
        <f>RUX29*RUZ29</f>
        <v>#REF!</v>
      </c>
      <c r="RVB29" s="170" t="s">
        <v>151</v>
      </c>
      <c r="RVC29" s="170" t="s">
        <v>152</v>
      </c>
      <c r="RVD29" s="170" t="s">
        <v>153</v>
      </c>
      <c r="RVE29" s="170" t="s">
        <v>150</v>
      </c>
      <c r="RVF29" s="170">
        <v>2</v>
      </c>
      <c r="RVG29" s="170">
        <v>69.72</v>
      </c>
      <c r="RVH29" s="170" t="e">
        <f>ROUNDDOWN(RVG29*(#REF!+1),2)</f>
        <v>#REF!</v>
      </c>
      <c r="RVI29" s="170" t="e">
        <f>RVF29*RVH29</f>
        <v>#REF!</v>
      </c>
      <c r="RVJ29" s="170" t="s">
        <v>151</v>
      </c>
      <c r="RVK29" s="170" t="s">
        <v>152</v>
      </c>
      <c r="RVL29" s="170" t="s">
        <v>153</v>
      </c>
      <c r="RVM29" s="170" t="s">
        <v>150</v>
      </c>
      <c r="RVN29" s="170">
        <v>2</v>
      </c>
      <c r="RVO29" s="170">
        <v>69.72</v>
      </c>
      <c r="RVP29" s="170" t="e">
        <f>ROUNDDOWN(RVO29*(#REF!+1),2)</f>
        <v>#REF!</v>
      </c>
      <c r="RVQ29" s="170" t="e">
        <f>RVN29*RVP29</f>
        <v>#REF!</v>
      </c>
      <c r="RVR29" s="170" t="s">
        <v>151</v>
      </c>
      <c r="RVS29" s="170" t="s">
        <v>152</v>
      </c>
      <c r="RVT29" s="170" t="s">
        <v>153</v>
      </c>
      <c r="RVU29" s="170" t="s">
        <v>150</v>
      </c>
      <c r="RVV29" s="170">
        <v>2</v>
      </c>
      <c r="RVW29" s="170">
        <v>69.72</v>
      </c>
      <c r="RVX29" s="170" t="e">
        <f>ROUNDDOWN(RVW29*(#REF!+1),2)</f>
        <v>#REF!</v>
      </c>
      <c r="RVY29" s="170" t="e">
        <f>RVV29*RVX29</f>
        <v>#REF!</v>
      </c>
      <c r="RVZ29" s="170" t="s">
        <v>151</v>
      </c>
      <c r="RWA29" s="170" t="s">
        <v>152</v>
      </c>
      <c r="RWB29" s="170" t="s">
        <v>153</v>
      </c>
      <c r="RWC29" s="170" t="s">
        <v>150</v>
      </c>
      <c r="RWD29" s="170">
        <v>2</v>
      </c>
      <c r="RWE29" s="170">
        <v>69.72</v>
      </c>
      <c r="RWF29" s="170" t="e">
        <f>ROUNDDOWN(RWE29*(#REF!+1),2)</f>
        <v>#REF!</v>
      </c>
      <c r="RWG29" s="170" t="e">
        <f>RWD29*RWF29</f>
        <v>#REF!</v>
      </c>
      <c r="RWH29" s="170" t="s">
        <v>151</v>
      </c>
      <c r="RWI29" s="170" t="s">
        <v>152</v>
      </c>
      <c r="RWJ29" s="170" t="s">
        <v>153</v>
      </c>
      <c r="RWK29" s="170" t="s">
        <v>150</v>
      </c>
      <c r="RWL29" s="170">
        <v>2</v>
      </c>
      <c r="RWM29" s="170">
        <v>69.72</v>
      </c>
      <c r="RWN29" s="170" t="e">
        <f>ROUNDDOWN(RWM29*(#REF!+1),2)</f>
        <v>#REF!</v>
      </c>
      <c r="RWO29" s="170" t="e">
        <f>RWL29*RWN29</f>
        <v>#REF!</v>
      </c>
      <c r="RWP29" s="170" t="s">
        <v>151</v>
      </c>
      <c r="RWQ29" s="170" t="s">
        <v>152</v>
      </c>
      <c r="RWR29" s="170" t="s">
        <v>153</v>
      </c>
      <c r="RWS29" s="170" t="s">
        <v>150</v>
      </c>
      <c r="RWT29" s="170">
        <v>2</v>
      </c>
      <c r="RWU29" s="170">
        <v>69.72</v>
      </c>
      <c r="RWV29" s="170" t="e">
        <f>ROUNDDOWN(RWU29*(#REF!+1),2)</f>
        <v>#REF!</v>
      </c>
      <c r="RWW29" s="170" t="e">
        <f>RWT29*RWV29</f>
        <v>#REF!</v>
      </c>
      <c r="RWX29" s="170" t="s">
        <v>151</v>
      </c>
      <c r="RWY29" s="170" t="s">
        <v>152</v>
      </c>
      <c r="RWZ29" s="170" t="s">
        <v>153</v>
      </c>
      <c r="RXA29" s="170" t="s">
        <v>150</v>
      </c>
      <c r="RXB29" s="170">
        <v>2</v>
      </c>
      <c r="RXC29" s="170">
        <v>69.72</v>
      </c>
      <c r="RXD29" s="170" t="e">
        <f>ROUNDDOWN(RXC29*(#REF!+1),2)</f>
        <v>#REF!</v>
      </c>
      <c r="RXE29" s="170" t="e">
        <f>RXB29*RXD29</f>
        <v>#REF!</v>
      </c>
      <c r="RXF29" s="170" t="s">
        <v>151</v>
      </c>
      <c r="RXG29" s="170" t="s">
        <v>152</v>
      </c>
      <c r="RXH29" s="170" t="s">
        <v>153</v>
      </c>
      <c r="RXI29" s="170" t="s">
        <v>150</v>
      </c>
      <c r="RXJ29" s="170">
        <v>2</v>
      </c>
      <c r="RXK29" s="170">
        <v>69.72</v>
      </c>
      <c r="RXL29" s="170" t="e">
        <f>ROUNDDOWN(RXK29*(#REF!+1),2)</f>
        <v>#REF!</v>
      </c>
      <c r="RXM29" s="170" t="e">
        <f>RXJ29*RXL29</f>
        <v>#REF!</v>
      </c>
      <c r="RXN29" s="170" t="s">
        <v>151</v>
      </c>
      <c r="RXO29" s="170" t="s">
        <v>152</v>
      </c>
      <c r="RXP29" s="170" t="s">
        <v>153</v>
      </c>
      <c r="RXQ29" s="170" t="s">
        <v>150</v>
      </c>
      <c r="RXR29" s="170">
        <v>2</v>
      </c>
      <c r="RXS29" s="170">
        <v>69.72</v>
      </c>
      <c r="RXT29" s="170" t="e">
        <f>ROUNDDOWN(RXS29*(#REF!+1),2)</f>
        <v>#REF!</v>
      </c>
      <c r="RXU29" s="170" t="e">
        <f>RXR29*RXT29</f>
        <v>#REF!</v>
      </c>
      <c r="RXV29" s="170" t="s">
        <v>151</v>
      </c>
      <c r="RXW29" s="170" t="s">
        <v>152</v>
      </c>
      <c r="RXX29" s="170" t="s">
        <v>153</v>
      </c>
      <c r="RXY29" s="170" t="s">
        <v>150</v>
      </c>
      <c r="RXZ29" s="170">
        <v>2</v>
      </c>
      <c r="RYA29" s="170">
        <v>69.72</v>
      </c>
      <c r="RYB29" s="170" t="e">
        <f>ROUNDDOWN(RYA29*(#REF!+1),2)</f>
        <v>#REF!</v>
      </c>
      <c r="RYC29" s="170" t="e">
        <f>RXZ29*RYB29</f>
        <v>#REF!</v>
      </c>
      <c r="RYD29" s="170" t="s">
        <v>151</v>
      </c>
      <c r="RYE29" s="170" t="s">
        <v>152</v>
      </c>
      <c r="RYF29" s="170" t="s">
        <v>153</v>
      </c>
      <c r="RYG29" s="170" t="s">
        <v>150</v>
      </c>
      <c r="RYH29" s="170">
        <v>2</v>
      </c>
      <c r="RYI29" s="170">
        <v>69.72</v>
      </c>
      <c r="RYJ29" s="170" t="e">
        <f>ROUNDDOWN(RYI29*(#REF!+1),2)</f>
        <v>#REF!</v>
      </c>
      <c r="RYK29" s="170" t="e">
        <f>RYH29*RYJ29</f>
        <v>#REF!</v>
      </c>
      <c r="RYL29" s="170" t="s">
        <v>151</v>
      </c>
      <c r="RYM29" s="170" t="s">
        <v>152</v>
      </c>
      <c r="RYN29" s="170" t="s">
        <v>153</v>
      </c>
      <c r="RYO29" s="170" t="s">
        <v>150</v>
      </c>
      <c r="RYP29" s="170">
        <v>2</v>
      </c>
      <c r="RYQ29" s="170">
        <v>69.72</v>
      </c>
      <c r="RYR29" s="170" t="e">
        <f>ROUNDDOWN(RYQ29*(#REF!+1),2)</f>
        <v>#REF!</v>
      </c>
      <c r="RYS29" s="170" t="e">
        <f>RYP29*RYR29</f>
        <v>#REF!</v>
      </c>
      <c r="RYT29" s="170" t="s">
        <v>151</v>
      </c>
      <c r="RYU29" s="170" t="s">
        <v>152</v>
      </c>
      <c r="RYV29" s="170" t="s">
        <v>153</v>
      </c>
      <c r="RYW29" s="170" t="s">
        <v>150</v>
      </c>
      <c r="RYX29" s="170">
        <v>2</v>
      </c>
      <c r="RYY29" s="170">
        <v>69.72</v>
      </c>
      <c r="RYZ29" s="170" t="e">
        <f>ROUNDDOWN(RYY29*(#REF!+1),2)</f>
        <v>#REF!</v>
      </c>
      <c r="RZA29" s="170" t="e">
        <f>RYX29*RYZ29</f>
        <v>#REF!</v>
      </c>
      <c r="RZB29" s="170" t="s">
        <v>151</v>
      </c>
      <c r="RZC29" s="170" t="s">
        <v>152</v>
      </c>
      <c r="RZD29" s="170" t="s">
        <v>153</v>
      </c>
      <c r="RZE29" s="170" t="s">
        <v>150</v>
      </c>
      <c r="RZF29" s="170">
        <v>2</v>
      </c>
      <c r="RZG29" s="170">
        <v>69.72</v>
      </c>
      <c r="RZH29" s="170" t="e">
        <f>ROUNDDOWN(RZG29*(#REF!+1),2)</f>
        <v>#REF!</v>
      </c>
      <c r="RZI29" s="170" t="e">
        <f>RZF29*RZH29</f>
        <v>#REF!</v>
      </c>
      <c r="RZJ29" s="170" t="s">
        <v>151</v>
      </c>
      <c r="RZK29" s="170" t="s">
        <v>152</v>
      </c>
      <c r="RZL29" s="170" t="s">
        <v>153</v>
      </c>
      <c r="RZM29" s="170" t="s">
        <v>150</v>
      </c>
      <c r="RZN29" s="170">
        <v>2</v>
      </c>
      <c r="RZO29" s="170">
        <v>69.72</v>
      </c>
      <c r="RZP29" s="170" t="e">
        <f>ROUNDDOWN(RZO29*(#REF!+1),2)</f>
        <v>#REF!</v>
      </c>
      <c r="RZQ29" s="170" t="e">
        <f>RZN29*RZP29</f>
        <v>#REF!</v>
      </c>
      <c r="RZR29" s="170" t="s">
        <v>151</v>
      </c>
      <c r="RZS29" s="170" t="s">
        <v>152</v>
      </c>
      <c r="RZT29" s="170" t="s">
        <v>153</v>
      </c>
      <c r="RZU29" s="170" t="s">
        <v>150</v>
      </c>
      <c r="RZV29" s="170">
        <v>2</v>
      </c>
      <c r="RZW29" s="170">
        <v>69.72</v>
      </c>
      <c r="RZX29" s="170" t="e">
        <f>ROUNDDOWN(RZW29*(#REF!+1),2)</f>
        <v>#REF!</v>
      </c>
      <c r="RZY29" s="170" t="e">
        <f>RZV29*RZX29</f>
        <v>#REF!</v>
      </c>
      <c r="RZZ29" s="170" t="s">
        <v>151</v>
      </c>
      <c r="SAA29" s="170" t="s">
        <v>152</v>
      </c>
      <c r="SAB29" s="170" t="s">
        <v>153</v>
      </c>
      <c r="SAC29" s="170" t="s">
        <v>150</v>
      </c>
      <c r="SAD29" s="170">
        <v>2</v>
      </c>
      <c r="SAE29" s="170">
        <v>69.72</v>
      </c>
      <c r="SAF29" s="170" t="e">
        <f>ROUNDDOWN(SAE29*(#REF!+1),2)</f>
        <v>#REF!</v>
      </c>
      <c r="SAG29" s="170" t="e">
        <f>SAD29*SAF29</f>
        <v>#REF!</v>
      </c>
      <c r="SAH29" s="170" t="s">
        <v>151</v>
      </c>
      <c r="SAI29" s="170" t="s">
        <v>152</v>
      </c>
      <c r="SAJ29" s="170" t="s">
        <v>153</v>
      </c>
      <c r="SAK29" s="170" t="s">
        <v>150</v>
      </c>
      <c r="SAL29" s="170">
        <v>2</v>
      </c>
      <c r="SAM29" s="170">
        <v>69.72</v>
      </c>
      <c r="SAN29" s="170" t="e">
        <f>ROUNDDOWN(SAM29*(#REF!+1),2)</f>
        <v>#REF!</v>
      </c>
      <c r="SAO29" s="170" t="e">
        <f>SAL29*SAN29</f>
        <v>#REF!</v>
      </c>
      <c r="SAP29" s="170" t="s">
        <v>151</v>
      </c>
      <c r="SAQ29" s="170" t="s">
        <v>152</v>
      </c>
      <c r="SAR29" s="170" t="s">
        <v>153</v>
      </c>
      <c r="SAS29" s="170" t="s">
        <v>150</v>
      </c>
      <c r="SAT29" s="170">
        <v>2</v>
      </c>
      <c r="SAU29" s="170">
        <v>69.72</v>
      </c>
      <c r="SAV29" s="170" t="e">
        <f>ROUNDDOWN(SAU29*(#REF!+1),2)</f>
        <v>#REF!</v>
      </c>
      <c r="SAW29" s="170" t="e">
        <f>SAT29*SAV29</f>
        <v>#REF!</v>
      </c>
      <c r="SAX29" s="170" t="s">
        <v>151</v>
      </c>
      <c r="SAY29" s="170" t="s">
        <v>152</v>
      </c>
      <c r="SAZ29" s="170" t="s">
        <v>153</v>
      </c>
      <c r="SBA29" s="170" t="s">
        <v>150</v>
      </c>
      <c r="SBB29" s="170">
        <v>2</v>
      </c>
      <c r="SBC29" s="170">
        <v>69.72</v>
      </c>
      <c r="SBD29" s="170" t="e">
        <f>ROUNDDOWN(SBC29*(#REF!+1),2)</f>
        <v>#REF!</v>
      </c>
      <c r="SBE29" s="170" t="e">
        <f>SBB29*SBD29</f>
        <v>#REF!</v>
      </c>
      <c r="SBF29" s="170" t="s">
        <v>151</v>
      </c>
      <c r="SBG29" s="170" t="s">
        <v>152</v>
      </c>
      <c r="SBH29" s="170" t="s">
        <v>153</v>
      </c>
      <c r="SBI29" s="170" t="s">
        <v>150</v>
      </c>
      <c r="SBJ29" s="170">
        <v>2</v>
      </c>
      <c r="SBK29" s="170">
        <v>69.72</v>
      </c>
      <c r="SBL29" s="170" t="e">
        <f>ROUNDDOWN(SBK29*(#REF!+1),2)</f>
        <v>#REF!</v>
      </c>
      <c r="SBM29" s="170" t="e">
        <f>SBJ29*SBL29</f>
        <v>#REF!</v>
      </c>
      <c r="SBN29" s="170" t="s">
        <v>151</v>
      </c>
      <c r="SBO29" s="170" t="s">
        <v>152</v>
      </c>
      <c r="SBP29" s="170" t="s">
        <v>153</v>
      </c>
      <c r="SBQ29" s="170" t="s">
        <v>150</v>
      </c>
      <c r="SBR29" s="170">
        <v>2</v>
      </c>
      <c r="SBS29" s="170">
        <v>69.72</v>
      </c>
      <c r="SBT29" s="170" t="e">
        <f>ROUNDDOWN(SBS29*(#REF!+1),2)</f>
        <v>#REF!</v>
      </c>
      <c r="SBU29" s="170" t="e">
        <f>SBR29*SBT29</f>
        <v>#REF!</v>
      </c>
      <c r="SBV29" s="170" t="s">
        <v>151</v>
      </c>
      <c r="SBW29" s="170" t="s">
        <v>152</v>
      </c>
      <c r="SBX29" s="170" t="s">
        <v>153</v>
      </c>
      <c r="SBY29" s="170" t="s">
        <v>150</v>
      </c>
      <c r="SBZ29" s="170">
        <v>2</v>
      </c>
      <c r="SCA29" s="170">
        <v>69.72</v>
      </c>
      <c r="SCB29" s="170" t="e">
        <f>ROUNDDOWN(SCA29*(#REF!+1),2)</f>
        <v>#REF!</v>
      </c>
      <c r="SCC29" s="170" t="e">
        <f>SBZ29*SCB29</f>
        <v>#REF!</v>
      </c>
      <c r="SCD29" s="170" t="s">
        <v>151</v>
      </c>
      <c r="SCE29" s="170" t="s">
        <v>152</v>
      </c>
      <c r="SCF29" s="170" t="s">
        <v>153</v>
      </c>
      <c r="SCG29" s="170" t="s">
        <v>150</v>
      </c>
      <c r="SCH29" s="170">
        <v>2</v>
      </c>
      <c r="SCI29" s="170">
        <v>69.72</v>
      </c>
      <c r="SCJ29" s="170" t="e">
        <f>ROUNDDOWN(SCI29*(#REF!+1),2)</f>
        <v>#REF!</v>
      </c>
      <c r="SCK29" s="170" t="e">
        <f>SCH29*SCJ29</f>
        <v>#REF!</v>
      </c>
      <c r="SCL29" s="170" t="s">
        <v>151</v>
      </c>
      <c r="SCM29" s="170" t="s">
        <v>152</v>
      </c>
      <c r="SCN29" s="170" t="s">
        <v>153</v>
      </c>
      <c r="SCO29" s="170" t="s">
        <v>150</v>
      </c>
      <c r="SCP29" s="170">
        <v>2</v>
      </c>
      <c r="SCQ29" s="170">
        <v>69.72</v>
      </c>
      <c r="SCR29" s="170" t="e">
        <f>ROUNDDOWN(SCQ29*(#REF!+1),2)</f>
        <v>#REF!</v>
      </c>
      <c r="SCS29" s="170" t="e">
        <f>SCP29*SCR29</f>
        <v>#REF!</v>
      </c>
      <c r="SCT29" s="170" t="s">
        <v>151</v>
      </c>
      <c r="SCU29" s="170" t="s">
        <v>152</v>
      </c>
      <c r="SCV29" s="170" t="s">
        <v>153</v>
      </c>
      <c r="SCW29" s="170" t="s">
        <v>150</v>
      </c>
      <c r="SCX29" s="170">
        <v>2</v>
      </c>
      <c r="SCY29" s="170">
        <v>69.72</v>
      </c>
      <c r="SCZ29" s="170" t="e">
        <f>ROUNDDOWN(SCY29*(#REF!+1),2)</f>
        <v>#REF!</v>
      </c>
      <c r="SDA29" s="170" t="e">
        <f>SCX29*SCZ29</f>
        <v>#REF!</v>
      </c>
      <c r="SDB29" s="170" t="s">
        <v>151</v>
      </c>
      <c r="SDC29" s="170" t="s">
        <v>152</v>
      </c>
      <c r="SDD29" s="170" t="s">
        <v>153</v>
      </c>
      <c r="SDE29" s="170" t="s">
        <v>150</v>
      </c>
      <c r="SDF29" s="170">
        <v>2</v>
      </c>
      <c r="SDG29" s="170">
        <v>69.72</v>
      </c>
      <c r="SDH29" s="170" t="e">
        <f>ROUNDDOWN(SDG29*(#REF!+1),2)</f>
        <v>#REF!</v>
      </c>
      <c r="SDI29" s="170" t="e">
        <f>SDF29*SDH29</f>
        <v>#REF!</v>
      </c>
      <c r="SDJ29" s="170" t="s">
        <v>151</v>
      </c>
      <c r="SDK29" s="170" t="s">
        <v>152</v>
      </c>
      <c r="SDL29" s="170" t="s">
        <v>153</v>
      </c>
      <c r="SDM29" s="170" t="s">
        <v>150</v>
      </c>
      <c r="SDN29" s="170">
        <v>2</v>
      </c>
      <c r="SDO29" s="170">
        <v>69.72</v>
      </c>
      <c r="SDP29" s="170" t="e">
        <f>ROUNDDOWN(SDO29*(#REF!+1),2)</f>
        <v>#REF!</v>
      </c>
      <c r="SDQ29" s="170" t="e">
        <f>SDN29*SDP29</f>
        <v>#REF!</v>
      </c>
      <c r="SDR29" s="170" t="s">
        <v>151</v>
      </c>
      <c r="SDS29" s="170" t="s">
        <v>152</v>
      </c>
      <c r="SDT29" s="170" t="s">
        <v>153</v>
      </c>
      <c r="SDU29" s="170" t="s">
        <v>150</v>
      </c>
      <c r="SDV29" s="170">
        <v>2</v>
      </c>
      <c r="SDW29" s="170">
        <v>69.72</v>
      </c>
      <c r="SDX29" s="170" t="e">
        <f>ROUNDDOWN(SDW29*(#REF!+1),2)</f>
        <v>#REF!</v>
      </c>
      <c r="SDY29" s="170" t="e">
        <f>SDV29*SDX29</f>
        <v>#REF!</v>
      </c>
      <c r="SDZ29" s="170" t="s">
        <v>151</v>
      </c>
      <c r="SEA29" s="170" t="s">
        <v>152</v>
      </c>
      <c r="SEB29" s="170" t="s">
        <v>153</v>
      </c>
      <c r="SEC29" s="170" t="s">
        <v>150</v>
      </c>
      <c r="SED29" s="170">
        <v>2</v>
      </c>
      <c r="SEE29" s="170">
        <v>69.72</v>
      </c>
      <c r="SEF29" s="170" t="e">
        <f>ROUNDDOWN(SEE29*(#REF!+1),2)</f>
        <v>#REF!</v>
      </c>
      <c r="SEG29" s="170" t="e">
        <f>SED29*SEF29</f>
        <v>#REF!</v>
      </c>
      <c r="SEH29" s="170" t="s">
        <v>151</v>
      </c>
      <c r="SEI29" s="170" t="s">
        <v>152</v>
      </c>
      <c r="SEJ29" s="170" t="s">
        <v>153</v>
      </c>
      <c r="SEK29" s="170" t="s">
        <v>150</v>
      </c>
      <c r="SEL29" s="170">
        <v>2</v>
      </c>
      <c r="SEM29" s="170">
        <v>69.72</v>
      </c>
      <c r="SEN29" s="170" t="e">
        <f>ROUNDDOWN(SEM29*(#REF!+1),2)</f>
        <v>#REF!</v>
      </c>
      <c r="SEO29" s="170" t="e">
        <f>SEL29*SEN29</f>
        <v>#REF!</v>
      </c>
      <c r="SEP29" s="170" t="s">
        <v>151</v>
      </c>
      <c r="SEQ29" s="170" t="s">
        <v>152</v>
      </c>
      <c r="SER29" s="170" t="s">
        <v>153</v>
      </c>
      <c r="SES29" s="170" t="s">
        <v>150</v>
      </c>
      <c r="SET29" s="170">
        <v>2</v>
      </c>
      <c r="SEU29" s="170">
        <v>69.72</v>
      </c>
      <c r="SEV29" s="170" t="e">
        <f>ROUNDDOWN(SEU29*(#REF!+1),2)</f>
        <v>#REF!</v>
      </c>
      <c r="SEW29" s="170" t="e">
        <f>SET29*SEV29</f>
        <v>#REF!</v>
      </c>
      <c r="SEX29" s="170" t="s">
        <v>151</v>
      </c>
      <c r="SEY29" s="170" t="s">
        <v>152</v>
      </c>
      <c r="SEZ29" s="170" t="s">
        <v>153</v>
      </c>
      <c r="SFA29" s="170" t="s">
        <v>150</v>
      </c>
      <c r="SFB29" s="170">
        <v>2</v>
      </c>
      <c r="SFC29" s="170">
        <v>69.72</v>
      </c>
      <c r="SFD29" s="170" t="e">
        <f>ROUNDDOWN(SFC29*(#REF!+1),2)</f>
        <v>#REF!</v>
      </c>
      <c r="SFE29" s="170" t="e">
        <f>SFB29*SFD29</f>
        <v>#REF!</v>
      </c>
      <c r="SFF29" s="170" t="s">
        <v>151</v>
      </c>
      <c r="SFG29" s="170" t="s">
        <v>152</v>
      </c>
      <c r="SFH29" s="170" t="s">
        <v>153</v>
      </c>
      <c r="SFI29" s="170" t="s">
        <v>150</v>
      </c>
      <c r="SFJ29" s="170">
        <v>2</v>
      </c>
      <c r="SFK29" s="170">
        <v>69.72</v>
      </c>
      <c r="SFL29" s="170" t="e">
        <f>ROUNDDOWN(SFK29*(#REF!+1),2)</f>
        <v>#REF!</v>
      </c>
      <c r="SFM29" s="170" t="e">
        <f>SFJ29*SFL29</f>
        <v>#REF!</v>
      </c>
      <c r="SFN29" s="170" t="s">
        <v>151</v>
      </c>
      <c r="SFO29" s="170" t="s">
        <v>152</v>
      </c>
      <c r="SFP29" s="170" t="s">
        <v>153</v>
      </c>
      <c r="SFQ29" s="170" t="s">
        <v>150</v>
      </c>
      <c r="SFR29" s="170">
        <v>2</v>
      </c>
      <c r="SFS29" s="170">
        <v>69.72</v>
      </c>
      <c r="SFT29" s="170" t="e">
        <f>ROUNDDOWN(SFS29*(#REF!+1),2)</f>
        <v>#REF!</v>
      </c>
      <c r="SFU29" s="170" t="e">
        <f>SFR29*SFT29</f>
        <v>#REF!</v>
      </c>
      <c r="SFV29" s="170" t="s">
        <v>151</v>
      </c>
      <c r="SFW29" s="170" t="s">
        <v>152</v>
      </c>
      <c r="SFX29" s="170" t="s">
        <v>153</v>
      </c>
      <c r="SFY29" s="170" t="s">
        <v>150</v>
      </c>
      <c r="SFZ29" s="170">
        <v>2</v>
      </c>
      <c r="SGA29" s="170">
        <v>69.72</v>
      </c>
      <c r="SGB29" s="170" t="e">
        <f>ROUNDDOWN(SGA29*(#REF!+1),2)</f>
        <v>#REF!</v>
      </c>
      <c r="SGC29" s="170" t="e">
        <f>SFZ29*SGB29</f>
        <v>#REF!</v>
      </c>
      <c r="SGD29" s="170" t="s">
        <v>151</v>
      </c>
      <c r="SGE29" s="170" t="s">
        <v>152</v>
      </c>
      <c r="SGF29" s="170" t="s">
        <v>153</v>
      </c>
      <c r="SGG29" s="170" t="s">
        <v>150</v>
      </c>
      <c r="SGH29" s="170">
        <v>2</v>
      </c>
      <c r="SGI29" s="170">
        <v>69.72</v>
      </c>
      <c r="SGJ29" s="170" t="e">
        <f>ROUNDDOWN(SGI29*(#REF!+1),2)</f>
        <v>#REF!</v>
      </c>
      <c r="SGK29" s="170" t="e">
        <f>SGH29*SGJ29</f>
        <v>#REF!</v>
      </c>
      <c r="SGL29" s="170" t="s">
        <v>151</v>
      </c>
      <c r="SGM29" s="170" t="s">
        <v>152</v>
      </c>
      <c r="SGN29" s="170" t="s">
        <v>153</v>
      </c>
      <c r="SGO29" s="170" t="s">
        <v>150</v>
      </c>
      <c r="SGP29" s="170">
        <v>2</v>
      </c>
      <c r="SGQ29" s="170">
        <v>69.72</v>
      </c>
      <c r="SGR29" s="170" t="e">
        <f>ROUNDDOWN(SGQ29*(#REF!+1),2)</f>
        <v>#REF!</v>
      </c>
      <c r="SGS29" s="170" t="e">
        <f>SGP29*SGR29</f>
        <v>#REF!</v>
      </c>
      <c r="SGT29" s="170" t="s">
        <v>151</v>
      </c>
      <c r="SGU29" s="170" t="s">
        <v>152</v>
      </c>
      <c r="SGV29" s="170" t="s">
        <v>153</v>
      </c>
      <c r="SGW29" s="170" t="s">
        <v>150</v>
      </c>
      <c r="SGX29" s="170">
        <v>2</v>
      </c>
      <c r="SGY29" s="170">
        <v>69.72</v>
      </c>
      <c r="SGZ29" s="170" t="e">
        <f>ROUNDDOWN(SGY29*(#REF!+1),2)</f>
        <v>#REF!</v>
      </c>
      <c r="SHA29" s="170" t="e">
        <f>SGX29*SGZ29</f>
        <v>#REF!</v>
      </c>
      <c r="SHB29" s="170" t="s">
        <v>151</v>
      </c>
      <c r="SHC29" s="170" t="s">
        <v>152</v>
      </c>
      <c r="SHD29" s="170" t="s">
        <v>153</v>
      </c>
      <c r="SHE29" s="170" t="s">
        <v>150</v>
      </c>
      <c r="SHF29" s="170">
        <v>2</v>
      </c>
      <c r="SHG29" s="170">
        <v>69.72</v>
      </c>
      <c r="SHH29" s="170" t="e">
        <f>ROUNDDOWN(SHG29*(#REF!+1),2)</f>
        <v>#REF!</v>
      </c>
      <c r="SHI29" s="170" t="e">
        <f>SHF29*SHH29</f>
        <v>#REF!</v>
      </c>
      <c r="SHJ29" s="170" t="s">
        <v>151</v>
      </c>
      <c r="SHK29" s="170" t="s">
        <v>152</v>
      </c>
      <c r="SHL29" s="170" t="s">
        <v>153</v>
      </c>
      <c r="SHM29" s="170" t="s">
        <v>150</v>
      </c>
      <c r="SHN29" s="170">
        <v>2</v>
      </c>
      <c r="SHO29" s="170">
        <v>69.72</v>
      </c>
      <c r="SHP29" s="170" t="e">
        <f>ROUNDDOWN(SHO29*(#REF!+1),2)</f>
        <v>#REF!</v>
      </c>
      <c r="SHQ29" s="170" t="e">
        <f>SHN29*SHP29</f>
        <v>#REF!</v>
      </c>
      <c r="SHR29" s="170" t="s">
        <v>151</v>
      </c>
      <c r="SHS29" s="170" t="s">
        <v>152</v>
      </c>
      <c r="SHT29" s="170" t="s">
        <v>153</v>
      </c>
      <c r="SHU29" s="170" t="s">
        <v>150</v>
      </c>
      <c r="SHV29" s="170">
        <v>2</v>
      </c>
      <c r="SHW29" s="170">
        <v>69.72</v>
      </c>
      <c r="SHX29" s="170" t="e">
        <f>ROUNDDOWN(SHW29*(#REF!+1),2)</f>
        <v>#REF!</v>
      </c>
      <c r="SHY29" s="170" t="e">
        <f>SHV29*SHX29</f>
        <v>#REF!</v>
      </c>
      <c r="SHZ29" s="170" t="s">
        <v>151</v>
      </c>
      <c r="SIA29" s="170" t="s">
        <v>152</v>
      </c>
      <c r="SIB29" s="170" t="s">
        <v>153</v>
      </c>
      <c r="SIC29" s="170" t="s">
        <v>150</v>
      </c>
      <c r="SID29" s="170">
        <v>2</v>
      </c>
      <c r="SIE29" s="170">
        <v>69.72</v>
      </c>
      <c r="SIF29" s="170" t="e">
        <f>ROUNDDOWN(SIE29*(#REF!+1),2)</f>
        <v>#REF!</v>
      </c>
      <c r="SIG29" s="170" t="e">
        <f>SID29*SIF29</f>
        <v>#REF!</v>
      </c>
      <c r="SIH29" s="170" t="s">
        <v>151</v>
      </c>
      <c r="SII29" s="170" t="s">
        <v>152</v>
      </c>
      <c r="SIJ29" s="170" t="s">
        <v>153</v>
      </c>
      <c r="SIK29" s="170" t="s">
        <v>150</v>
      </c>
      <c r="SIL29" s="170">
        <v>2</v>
      </c>
      <c r="SIM29" s="170">
        <v>69.72</v>
      </c>
      <c r="SIN29" s="170" t="e">
        <f>ROUNDDOWN(SIM29*(#REF!+1),2)</f>
        <v>#REF!</v>
      </c>
      <c r="SIO29" s="170" t="e">
        <f>SIL29*SIN29</f>
        <v>#REF!</v>
      </c>
      <c r="SIP29" s="170" t="s">
        <v>151</v>
      </c>
      <c r="SIQ29" s="170" t="s">
        <v>152</v>
      </c>
      <c r="SIR29" s="170" t="s">
        <v>153</v>
      </c>
      <c r="SIS29" s="170" t="s">
        <v>150</v>
      </c>
      <c r="SIT29" s="170">
        <v>2</v>
      </c>
      <c r="SIU29" s="170">
        <v>69.72</v>
      </c>
      <c r="SIV29" s="170" t="e">
        <f>ROUNDDOWN(SIU29*(#REF!+1),2)</f>
        <v>#REF!</v>
      </c>
      <c r="SIW29" s="170" t="e">
        <f>SIT29*SIV29</f>
        <v>#REF!</v>
      </c>
      <c r="SIX29" s="170" t="s">
        <v>151</v>
      </c>
      <c r="SIY29" s="170" t="s">
        <v>152</v>
      </c>
      <c r="SIZ29" s="170" t="s">
        <v>153</v>
      </c>
      <c r="SJA29" s="170" t="s">
        <v>150</v>
      </c>
      <c r="SJB29" s="170">
        <v>2</v>
      </c>
      <c r="SJC29" s="170">
        <v>69.72</v>
      </c>
      <c r="SJD29" s="170" t="e">
        <f>ROUNDDOWN(SJC29*(#REF!+1),2)</f>
        <v>#REF!</v>
      </c>
      <c r="SJE29" s="170" t="e">
        <f>SJB29*SJD29</f>
        <v>#REF!</v>
      </c>
      <c r="SJF29" s="170" t="s">
        <v>151</v>
      </c>
      <c r="SJG29" s="170" t="s">
        <v>152</v>
      </c>
      <c r="SJH29" s="170" t="s">
        <v>153</v>
      </c>
      <c r="SJI29" s="170" t="s">
        <v>150</v>
      </c>
      <c r="SJJ29" s="170">
        <v>2</v>
      </c>
      <c r="SJK29" s="170">
        <v>69.72</v>
      </c>
      <c r="SJL29" s="170" t="e">
        <f>ROUNDDOWN(SJK29*(#REF!+1),2)</f>
        <v>#REF!</v>
      </c>
      <c r="SJM29" s="170" t="e">
        <f>SJJ29*SJL29</f>
        <v>#REF!</v>
      </c>
      <c r="SJN29" s="170" t="s">
        <v>151</v>
      </c>
      <c r="SJO29" s="170" t="s">
        <v>152</v>
      </c>
      <c r="SJP29" s="170" t="s">
        <v>153</v>
      </c>
      <c r="SJQ29" s="170" t="s">
        <v>150</v>
      </c>
      <c r="SJR29" s="170">
        <v>2</v>
      </c>
      <c r="SJS29" s="170">
        <v>69.72</v>
      </c>
      <c r="SJT29" s="170" t="e">
        <f>ROUNDDOWN(SJS29*(#REF!+1),2)</f>
        <v>#REF!</v>
      </c>
      <c r="SJU29" s="170" t="e">
        <f>SJR29*SJT29</f>
        <v>#REF!</v>
      </c>
      <c r="SJV29" s="170" t="s">
        <v>151</v>
      </c>
      <c r="SJW29" s="170" t="s">
        <v>152</v>
      </c>
      <c r="SJX29" s="170" t="s">
        <v>153</v>
      </c>
      <c r="SJY29" s="170" t="s">
        <v>150</v>
      </c>
      <c r="SJZ29" s="170">
        <v>2</v>
      </c>
      <c r="SKA29" s="170">
        <v>69.72</v>
      </c>
      <c r="SKB29" s="170" t="e">
        <f>ROUNDDOWN(SKA29*(#REF!+1),2)</f>
        <v>#REF!</v>
      </c>
      <c r="SKC29" s="170" t="e">
        <f>SJZ29*SKB29</f>
        <v>#REF!</v>
      </c>
      <c r="SKD29" s="170" t="s">
        <v>151</v>
      </c>
      <c r="SKE29" s="170" t="s">
        <v>152</v>
      </c>
      <c r="SKF29" s="170" t="s">
        <v>153</v>
      </c>
      <c r="SKG29" s="170" t="s">
        <v>150</v>
      </c>
      <c r="SKH29" s="170">
        <v>2</v>
      </c>
      <c r="SKI29" s="170">
        <v>69.72</v>
      </c>
      <c r="SKJ29" s="170" t="e">
        <f>ROUNDDOWN(SKI29*(#REF!+1),2)</f>
        <v>#REF!</v>
      </c>
      <c r="SKK29" s="170" t="e">
        <f>SKH29*SKJ29</f>
        <v>#REF!</v>
      </c>
      <c r="SKL29" s="170" t="s">
        <v>151</v>
      </c>
      <c r="SKM29" s="170" t="s">
        <v>152</v>
      </c>
      <c r="SKN29" s="170" t="s">
        <v>153</v>
      </c>
      <c r="SKO29" s="170" t="s">
        <v>150</v>
      </c>
      <c r="SKP29" s="170">
        <v>2</v>
      </c>
      <c r="SKQ29" s="170">
        <v>69.72</v>
      </c>
      <c r="SKR29" s="170" t="e">
        <f>ROUNDDOWN(SKQ29*(#REF!+1),2)</f>
        <v>#REF!</v>
      </c>
      <c r="SKS29" s="170" t="e">
        <f>SKP29*SKR29</f>
        <v>#REF!</v>
      </c>
      <c r="SKT29" s="170" t="s">
        <v>151</v>
      </c>
      <c r="SKU29" s="170" t="s">
        <v>152</v>
      </c>
      <c r="SKV29" s="170" t="s">
        <v>153</v>
      </c>
      <c r="SKW29" s="170" t="s">
        <v>150</v>
      </c>
      <c r="SKX29" s="170">
        <v>2</v>
      </c>
      <c r="SKY29" s="170">
        <v>69.72</v>
      </c>
      <c r="SKZ29" s="170" t="e">
        <f>ROUNDDOWN(SKY29*(#REF!+1),2)</f>
        <v>#REF!</v>
      </c>
      <c r="SLA29" s="170" t="e">
        <f>SKX29*SKZ29</f>
        <v>#REF!</v>
      </c>
      <c r="SLB29" s="170" t="s">
        <v>151</v>
      </c>
      <c r="SLC29" s="170" t="s">
        <v>152</v>
      </c>
      <c r="SLD29" s="170" t="s">
        <v>153</v>
      </c>
      <c r="SLE29" s="170" t="s">
        <v>150</v>
      </c>
      <c r="SLF29" s="170">
        <v>2</v>
      </c>
      <c r="SLG29" s="170">
        <v>69.72</v>
      </c>
      <c r="SLH29" s="170" t="e">
        <f>ROUNDDOWN(SLG29*(#REF!+1),2)</f>
        <v>#REF!</v>
      </c>
      <c r="SLI29" s="170" t="e">
        <f>SLF29*SLH29</f>
        <v>#REF!</v>
      </c>
      <c r="SLJ29" s="170" t="s">
        <v>151</v>
      </c>
      <c r="SLK29" s="170" t="s">
        <v>152</v>
      </c>
      <c r="SLL29" s="170" t="s">
        <v>153</v>
      </c>
      <c r="SLM29" s="170" t="s">
        <v>150</v>
      </c>
      <c r="SLN29" s="170">
        <v>2</v>
      </c>
      <c r="SLO29" s="170">
        <v>69.72</v>
      </c>
      <c r="SLP29" s="170" t="e">
        <f>ROUNDDOWN(SLO29*(#REF!+1),2)</f>
        <v>#REF!</v>
      </c>
      <c r="SLQ29" s="170" t="e">
        <f>SLN29*SLP29</f>
        <v>#REF!</v>
      </c>
      <c r="SLR29" s="170" t="s">
        <v>151</v>
      </c>
      <c r="SLS29" s="170" t="s">
        <v>152</v>
      </c>
      <c r="SLT29" s="170" t="s">
        <v>153</v>
      </c>
      <c r="SLU29" s="170" t="s">
        <v>150</v>
      </c>
      <c r="SLV29" s="170">
        <v>2</v>
      </c>
      <c r="SLW29" s="170">
        <v>69.72</v>
      </c>
      <c r="SLX29" s="170" t="e">
        <f>ROUNDDOWN(SLW29*(#REF!+1),2)</f>
        <v>#REF!</v>
      </c>
      <c r="SLY29" s="170" t="e">
        <f>SLV29*SLX29</f>
        <v>#REF!</v>
      </c>
      <c r="SLZ29" s="170" t="s">
        <v>151</v>
      </c>
      <c r="SMA29" s="170" t="s">
        <v>152</v>
      </c>
      <c r="SMB29" s="170" t="s">
        <v>153</v>
      </c>
      <c r="SMC29" s="170" t="s">
        <v>150</v>
      </c>
      <c r="SMD29" s="170">
        <v>2</v>
      </c>
      <c r="SME29" s="170">
        <v>69.72</v>
      </c>
      <c r="SMF29" s="170" t="e">
        <f>ROUNDDOWN(SME29*(#REF!+1),2)</f>
        <v>#REF!</v>
      </c>
      <c r="SMG29" s="170" t="e">
        <f>SMD29*SMF29</f>
        <v>#REF!</v>
      </c>
      <c r="SMH29" s="170" t="s">
        <v>151</v>
      </c>
      <c r="SMI29" s="170" t="s">
        <v>152</v>
      </c>
      <c r="SMJ29" s="170" t="s">
        <v>153</v>
      </c>
      <c r="SMK29" s="170" t="s">
        <v>150</v>
      </c>
      <c r="SML29" s="170">
        <v>2</v>
      </c>
      <c r="SMM29" s="170">
        <v>69.72</v>
      </c>
      <c r="SMN29" s="170" t="e">
        <f>ROUNDDOWN(SMM29*(#REF!+1),2)</f>
        <v>#REF!</v>
      </c>
      <c r="SMO29" s="170" t="e">
        <f>SML29*SMN29</f>
        <v>#REF!</v>
      </c>
      <c r="SMP29" s="170" t="s">
        <v>151</v>
      </c>
      <c r="SMQ29" s="170" t="s">
        <v>152</v>
      </c>
      <c r="SMR29" s="170" t="s">
        <v>153</v>
      </c>
      <c r="SMS29" s="170" t="s">
        <v>150</v>
      </c>
      <c r="SMT29" s="170">
        <v>2</v>
      </c>
      <c r="SMU29" s="170">
        <v>69.72</v>
      </c>
      <c r="SMV29" s="170" t="e">
        <f>ROUNDDOWN(SMU29*(#REF!+1),2)</f>
        <v>#REF!</v>
      </c>
      <c r="SMW29" s="170" t="e">
        <f>SMT29*SMV29</f>
        <v>#REF!</v>
      </c>
      <c r="SMX29" s="170" t="s">
        <v>151</v>
      </c>
      <c r="SMY29" s="170" t="s">
        <v>152</v>
      </c>
      <c r="SMZ29" s="170" t="s">
        <v>153</v>
      </c>
      <c r="SNA29" s="170" t="s">
        <v>150</v>
      </c>
      <c r="SNB29" s="170">
        <v>2</v>
      </c>
      <c r="SNC29" s="170">
        <v>69.72</v>
      </c>
      <c r="SND29" s="170" t="e">
        <f>ROUNDDOWN(SNC29*(#REF!+1),2)</f>
        <v>#REF!</v>
      </c>
      <c r="SNE29" s="170" t="e">
        <f>SNB29*SND29</f>
        <v>#REF!</v>
      </c>
      <c r="SNF29" s="170" t="s">
        <v>151</v>
      </c>
      <c r="SNG29" s="170" t="s">
        <v>152</v>
      </c>
      <c r="SNH29" s="170" t="s">
        <v>153</v>
      </c>
      <c r="SNI29" s="170" t="s">
        <v>150</v>
      </c>
      <c r="SNJ29" s="170">
        <v>2</v>
      </c>
      <c r="SNK29" s="170">
        <v>69.72</v>
      </c>
      <c r="SNL29" s="170" t="e">
        <f>ROUNDDOWN(SNK29*(#REF!+1),2)</f>
        <v>#REF!</v>
      </c>
      <c r="SNM29" s="170" t="e">
        <f>SNJ29*SNL29</f>
        <v>#REF!</v>
      </c>
      <c r="SNN29" s="170" t="s">
        <v>151</v>
      </c>
      <c r="SNO29" s="170" t="s">
        <v>152</v>
      </c>
      <c r="SNP29" s="170" t="s">
        <v>153</v>
      </c>
      <c r="SNQ29" s="170" t="s">
        <v>150</v>
      </c>
      <c r="SNR29" s="170">
        <v>2</v>
      </c>
      <c r="SNS29" s="170">
        <v>69.72</v>
      </c>
      <c r="SNT29" s="170" t="e">
        <f>ROUNDDOWN(SNS29*(#REF!+1),2)</f>
        <v>#REF!</v>
      </c>
      <c r="SNU29" s="170" t="e">
        <f>SNR29*SNT29</f>
        <v>#REF!</v>
      </c>
      <c r="SNV29" s="170" t="s">
        <v>151</v>
      </c>
      <c r="SNW29" s="170" t="s">
        <v>152</v>
      </c>
      <c r="SNX29" s="170" t="s">
        <v>153</v>
      </c>
      <c r="SNY29" s="170" t="s">
        <v>150</v>
      </c>
      <c r="SNZ29" s="170">
        <v>2</v>
      </c>
      <c r="SOA29" s="170">
        <v>69.72</v>
      </c>
      <c r="SOB29" s="170" t="e">
        <f>ROUNDDOWN(SOA29*(#REF!+1),2)</f>
        <v>#REF!</v>
      </c>
      <c r="SOC29" s="170" t="e">
        <f>SNZ29*SOB29</f>
        <v>#REF!</v>
      </c>
      <c r="SOD29" s="170" t="s">
        <v>151</v>
      </c>
      <c r="SOE29" s="170" t="s">
        <v>152</v>
      </c>
      <c r="SOF29" s="170" t="s">
        <v>153</v>
      </c>
      <c r="SOG29" s="170" t="s">
        <v>150</v>
      </c>
      <c r="SOH29" s="170">
        <v>2</v>
      </c>
      <c r="SOI29" s="170">
        <v>69.72</v>
      </c>
      <c r="SOJ29" s="170" t="e">
        <f>ROUNDDOWN(SOI29*(#REF!+1),2)</f>
        <v>#REF!</v>
      </c>
      <c r="SOK29" s="170" t="e">
        <f>SOH29*SOJ29</f>
        <v>#REF!</v>
      </c>
      <c r="SOL29" s="170" t="s">
        <v>151</v>
      </c>
      <c r="SOM29" s="170" t="s">
        <v>152</v>
      </c>
      <c r="SON29" s="170" t="s">
        <v>153</v>
      </c>
      <c r="SOO29" s="170" t="s">
        <v>150</v>
      </c>
      <c r="SOP29" s="170">
        <v>2</v>
      </c>
      <c r="SOQ29" s="170">
        <v>69.72</v>
      </c>
      <c r="SOR29" s="170" t="e">
        <f>ROUNDDOWN(SOQ29*(#REF!+1),2)</f>
        <v>#REF!</v>
      </c>
      <c r="SOS29" s="170" t="e">
        <f>SOP29*SOR29</f>
        <v>#REF!</v>
      </c>
      <c r="SOT29" s="170" t="s">
        <v>151</v>
      </c>
      <c r="SOU29" s="170" t="s">
        <v>152</v>
      </c>
      <c r="SOV29" s="170" t="s">
        <v>153</v>
      </c>
      <c r="SOW29" s="170" t="s">
        <v>150</v>
      </c>
      <c r="SOX29" s="170">
        <v>2</v>
      </c>
      <c r="SOY29" s="170">
        <v>69.72</v>
      </c>
      <c r="SOZ29" s="170" t="e">
        <f>ROUNDDOWN(SOY29*(#REF!+1),2)</f>
        <v>#REF!</v>
      </c>
      <c r="SPA29" s="170" t="e">
        <f>SOX29*SOZ29</f>
        <v>#REF!</v>
      </c>
      <c r="SPB29" s="170" t="s">
        <v>151</v>
      </c>
      <c r="SPC29" s="170" t="s">
        <v>152</v>
      </c>
      <c r="SPD29" s="170" t="s">
        <v>153</v>
      </c>
      <c r="SPE29" s="170" t="s">
        <v>150</v>
      </c>
      <c r="SPF29" s="170">
        <v>2</v>
      </c>
      <c r="SPG29" s="170">
        <v>69.72</v>
      </c>
      <c r="SPH29" s="170" t="e">
        <f>ROUNDDOWN(SPG29*(#REF!+1),2)</f>
        <v>#REF!</v>
      </c>
      <c r="SPI29" s="170" t="e">
        <f>SPF29*SPH29</f>
        <v>#REF!</v>
      </c>
      <c r="SPJ29" s="170" t="s">
        <v>151</v>
      </c>
      <c r="SPK29" s="170" t="s">
        <v>152</v>
      </c>
      <c r="SPL29" s="170" t="s">
        <v>153</v>
      </c>
      <c r="SPM29" s="170" t="s">
        <v>150</v>
      </c>
      <c r="SPN29" s="170">
        <v>2</v>
      </c>
      <c r="SPO29" s="170">
        <v>69.72</v>
      </c>
      <c r="SPP29" s="170" t="e">
        <f>ROUNDDOWN(SPO29*(#REF!+1),2)</f>
        <v>#REF!</v>
      </c>
      <c r="SPQ29" s="170" t="e">
        <f>SPN29*SPP29</f>
        <v>#REF!</v>
      </c>
      <c r="SPR29" s="170" t="s">
        <v>151</v>
      </c>
      <c r="SPS29" s="170" t="s">
        <v>152</v>
      </c>
      <c r="SPT29" s="170" t="s">
        <v>153</v>
      </c>
      <c r="SPU29" s="170" t="s">
        <v>150</v>
      </c>
      <c r="SPV29" s="170">
        <v>2</v>
      </c>
      <c r="SPW29" s="170">
        <v>69.72</v>
      </c>
      <c r="SPX29" s="170" t="e">
        <f>ROUNDDOWN(SPW29*(#REF!+1),2)</f>
        <v>#REF!</v>
      </c>
      <c r="SPY29" s="170" t="e">
        <f>SPV29*SPX29</f>
        <v>#REF!</v>
      </c>
      <c r="SPZ29" s="170" t="s">
        <v>151</v>
      </c>
      <c r="SQA29" s="170" t="s">
        <v>152</v>
      </c>
      <c r="SQB29" s="170" t="s">
        <v>153</v>
      </c>
      <c r="SQC29" s="170" t="s">
        <v>150</v>
      </c>
      <c r="SQD29" s="170">
        <v>2</v>
      </c>
      <c r="SQE29" s="170">
        <v>69.72</v>
      </c>
      <c r="SQF29" s="170" t="e">
        <f>ROUNDDOWN(SQE29*(#REF!+1),2)</f>
        <v>#REF!</v>
      </c>
      <c r="SQG29" s="170" t="e">
        <f>SQD29*SQF29</f>
        <v>#REF!</v>
      </c>
      <c r="SQH29" s="170" t="s">
        <v>151</v>
      </c>
      <c r="SQI29" s="170" t="s">
        <v>152</v>
      </c>
      <c r="SQJ29" s="170" t="s">
        <v>153</v>
      </c>
      <c r="SQK29" s="170" t="s">
        <v>150</v>
      </c>
      <c r="SQL29" s="170">
        <v>2</v>
      </c>
      <c r="SQM29" s="170">
        <v>69.72</v>
      </c>
      <c r="SQN29" s="170" t="e">
        <f>ROUNDDOWN(SQM29*(#REF!+1),2)</f>
        <v>#REF!</v>
      </c>
      <c r="SQO29" s="170" t="e">
        <f>SQL29*SQN29</f>
        <v>#REF!</v>
      </c>
      <c r="SQP29" s="170" t="s">
        <v>151</v>
      </c>
      <c r="SQQ29" s="170" t="s">
        <v>152</v>
      </c>
      <c r="SQR29" s="170" t="s">
        <v>153</v>
      </c>
      <c r="SQS29" s="170" t="s">
        <v>150</v>
      </c>
      <c r="SQT29" s="170">
        <v>2</v>
      </c>
      <c r="SQU29" s="170">
        <v>69.72</v>
      </c>
      <c r="SQV29" s="170" t="e">
        <f>ROUNDDOWN(SQU29*(#REF!+1),2)</f>
        <v>#REF!</v>
      </c>
      <c r="SQW29" s="170" t="e">
        <f>SQT29*SQV29</f>
        <v>#REF!</v>
      </c>
      <c r="SQX29" s="170" t="s">
        <v>151</v>
      </c>
      <c r="SQY29" s="170" t="s">
        <v>152</v>
      </c>
      <c r="SQZ29" s="170" t="s">
        <v>153</v>
      </c>
      <c r="SRA29" s="170" t="s">
        <v>150</v>
      </c>
      <c r="SRB29" s="170">
        <v>2</v>
      </c>
      <c r="SRC29" s="170">
        <v>69.72</v>
      </c>
      <c r="SRD29" s="170" t="e">
        <f>ROUNDDOWN(SRC29*(#REF!+1),2)</f>
        <v>#REF!</v>
      </c>
      <c r="SRE29" s="170" t="e">
        <f>SRB29*SRD29</f>
        <v>#REF!</v>
      </c>
      <c r="SRF29" s="170" t="s">
        <v>151</v>
      </c>
      <c r="SRG29" s="170" t="s">
        <v>152</v>
      </c>
      <c r="SRH29" s="170" t="s">
        <v>153</v>
      </c>
      <c r="SRI29" s="170" t="s">
        <v>150</v>
      </c>
      <c r="SRJ29" s="170">
        <v>2</v>
      </c>
      <c r="SRK29" s="170">
        <v>69.72</v>
      </c>
      <c r="SRL29" s="170" t="e">
        <f>ROUNDDOWN(SRK29*(#REF!+1),2)</f>
        <v>#REF!</v>
      </c>
      <c r="SRM29" s="170" t="e">
        <f>SRJ29*SRL29</f>
        <v>#REF!</v>
      </c>
      <c r="SRN29" s="170" t="s">
        <v>151</v>
      </c>
      <c r="SRO29" s="170" t="s">
        <v>152</v>
      </c>
      <c r="SRP29" s="170" t="s">
        <v>153</v>
      </c>
      <c r="SRQ29" s="170" t="s">
        <v>150</v>
      </c>
      <c r="SRR29" s="170">
        <v>2</v>
      </c>
      <c r="SRS29" s="170">
        <v>69.72</v>
      </c>
      <c r="SRT29" s="170" t="e">
        <f>ROUNDDOWN(SRS29*(#REF!+1),2)</f>
        <v>#REF!</v>
      </c>
      <c r="SRU29" s="170" t="e">
        <f>SRR29*SRT29</f>
        <v>#REF!</v>
      </c>
      <c r="SRV29" s="170" t="s">
        <v>151</v>
      </c>
      <c r="SRW29" s="170" t="s">
        <v>152</v>
      </c>
      <c r="SRX29" s="170" t="s">
        <v>153</v>
      </c>
      <c r="SRY29" s="170" t="s">
        <v>150</v>
      </c>
      <c r="SRZ29" s="170">
        <v>2</v>
      </c>
      <c r="SSA29" s="170">
        <v>69.72</v>
      </c>
      <c r="SSB29" s="170" t="e">
        <f>ROUNDDOWN(SSA29*(#REF!+1),2)</f>
        <v>#REF!</v>
      </c>
      <c r="SSC29" s="170" t="e">
        <f>SRZ29*SSB29</f>
        <v>#REF!</v>
      </c>
      <c r="SSD29" s="170" t="s">
        <v>151</v>
      </c>
      <c r="SSE29" s="170" t="s">
        <v>152</v>
      </c>
      <c r="SSF29" s="170" t="s">
        <v>153</v>
      </c>
      <c r="SSG29" s="170" t="s">
        <v>150</v>
      </c>
      <c r="SSH29" s="170">
        <v>2</v>
      </c>
      <c r="SSI29" s="170">
        <v>69.72</v>
      </c>
      <c r="SSJ29" s="170" t="e">
        <f>ROUNDDOWN(SSI29*(#REF!+1),2)</f>
        <v>#REF!</v>
      </c>
      <c r="SSK29" s="170" t="e">
        <f>SSH29*SSJ29</f>
        <v>#REF!</v>
      </c>
      <c r="SSL29" s="170" t="s">
        <v>151</v>
      </c>
      <c r="SSM29" s="170" t="s">
        <v>152</v>
      </c>
      <c r="SSN29" s="170" t="s">
        <v>153</v>
      </c>
      <c r="SSO29" s="170" t="s">
        <v>150</v>
      </c>
      <c r="SSP29" s="170">
        <v>2</v>
      </c>
      <c r="SSQ29" s="170">
        <v>69.72</v>
      </c>
      <c r="SSR29" s="170" t="e">
        <f>ROUNDDOWN(SSQ29*(#REF!+1),2)</f>
        <v>#REF!</v>
      </c>
      <c r="SSS29" s="170" t="e">
        <f>SSP29*SSR29</f>
        <v>#REF!</v>
      </c>
      <c r="SST29" s="170" t="s">
        <v>151</v>
      </c>
      <c r="SSU29" s="170" t="s">
        <v>152</v>
      </c>
      <c r="SSV29" s="170" t="s">
        <v>153</v>
      </c>
      <c r="SSW29" s="170" t="s">
        <v>150</v>
      </c>
      <c r="SSX29" s="170">
        <v>2</v>
      </c>
      <c r="SSY29" s="170">
        <v>69.72</v>
      </c>
      <c r="SSZ29" s="170" t="e">
        <f>ROUNDDOWN(SSY29*(#REF!+1),2)</f>
        <v>#REF!</v>
      </c>
      <c r="STA29" s="170" t="e">
        <f>SSX29*SSZ29</f>
        <v>#REF!</v>
      </c>
      <c r="STB29" s="170" t="s">
        <v>151</v>
      </c>
      <c r="STC29" s="170" t="s">
        <v>152</v>
      </c>
      <c r="STD29" s="170" t="s">
        <v>153</v>
      </c>
      <c r="STE29" s="170" t="s">
        <v>150</v>
      </c>
      <c r="STF29" s="170">
        <v>2</v>
      </c>
      <c r="STG29" s="170">
        <v>69.72</v>
      </c>
      <c r="STH29" s="170" t="e">
        <f>ROUNDDOWN(STG29*(#REF!+1),2)</f>
        <v>#REF!</v>
      </c>
      <c r="STI29" s="170" t="e">
        <f>STF29*STH29</f>
        <v>#REF!</v>
      </c>
      <c r="STJ29" s="170" t="s">
        <v>151</v>
      </c>
      <c r="STK29" s="170" t="s">
        <v>152</v>
      </c>
      <c r="STL29" s="170" t="s">
        <v>153</v>
      </c>
      <c r="STM29" s="170" t="s">
        <v>150</v>
      </c>
      <c r="STN29" s="170">
        <v>2</v>
      </c>
      <c r="STO29" s="170">
        <v>69.72</v>
      </c>
      <c r="STP29" s="170" t="e">
        <f>ROUNDDOWN(STO29*(#REF!+1),2)</f>
        <v>#REF!</v>
      </c>
      <c r="STQ29" s="170" t="e">
        <f>STN29*STP29</f>
        <v>#REF!</v>
      </c>
      <c r="STR29" s="170" t="s">
        <v>151</v>
      </c>
      <c r="STS29" s="170" t="s">
        <v>152</v>
      </c>
      <c r="STT29" s="170" t="s">
        <v>153</v>
      </c>
      <c r="STU29" s="170" t="s">
        <v>150</v>
      </c>
      <c r="STV29" s="170">
        <v>2</v>
      </c>
      <c r="STW29" s="170">
        <v>69.72</v>
      </c>
      <c r="STX29" s="170" t="e">
        <f>ROUNDDOWN(STW29*(#REF!+1),2)</f>
        <v>#REF!</v>
      </c>
      <c r="STY29" s="170" t="e">
        <f>STV29*STX29</f>
        <v>#REF!</v>
      </c>
      <c r="STZ29" s="170" t="s">
        <v>151</v>
      </c>
      <c r="SUA29" s="170" t="s">
        <v>152</v>
      </c>
      <c r="SUB29" s="170" t="s">
        <v>153</v>
      </c>
      <c r="SUC29" s="170" t="s">
        <v>150</v>
      </c>
      <c r="SUD29" s="170">
        <v>2</v>
      </c>
      <c r="SUE29" s="170">
        <v>69.72</v>
      </c>
      <c r="SUF29" s="170" t="e">
        <f>ROUNDDOWN(SUE29*(#REF!+1),2)</f>
        <v>#REF!</v>
      </c>
      <c r="SUG29" s="170" t="e">
        <f>SUD29*SUF29</f>
        <v>#REF!</v>
      </c>
      <c r="SUH29" s="170" t="s">
        <v>151</v>
      </c>
      <c r="SUI29" s="170" t="s">
        <v>152</v>
      </c>
      <c r="SUJ29" s="170" t="s">
        <v>153</v>
      </c>
      <c r="SUK29" s="170" t="s">
        <v>150</v>
      </c>
      <c r="SUL29" s="170">
        <v>2</v>
      </c>
      <c r="SUM29" s="170">
        <v>69.72</v>
      </c>
      <c r="SUN29" s="170" t="e">
        <f>ROUNDDOWN(SUM29*(#REF!+1),2)</f>
        <v>#REF!</v>
      </c>
      <c r="SUO29" s="170" t="e">
        <f>SUL29*SUN29</f>
        <v>#REF!</v>
      </c>
      <c r="SUP29" s="170" t="s">
        <v>151</v>
      </c>
      <c r="SUQ29" s="170" t="s">
        <v>152</v>
      </c>
      <c r="SUR29" s="170" t="s">
        <v>153</v>
      </c>
      <c r="SUS29" s="170" t="s">
        <v>150</v>
      </c>
      <c r="SUT29" s="170">
        <v>2</v>
      </c>
      <c r="SUU29" s="170">
        <v>69.72</v>
      </c>
      <c r="SUV29" s="170" t="e">
        <f>ROUNDDOWN(SUU29*(#REF!+1),2)</f>
        <v>#REF!</v>
      </c>
      <c r="SUW29" s="170" t="e">
        <f>SUT29*SUV29</f>
        <v>#REF!</v>
      </c>
      <c r="SUX29" s="170" t="s">
        <v>151</v>
      </c>
      <c r="SUY29" s="170" t="s">
        <v>152</v>
      </c>
      <c r="SUZ29" s="170" t="s">
        <v>153</v>
      </c>
      <c r="SVA29" s="170" t="s">
        <v>150</v>
      </c>
      <c r="SVB29" s="170">
        <v>2</v>
      </c>
      <c r="SVC29" s="170">
        <v>69.72</v>
      </c>
      <c r="SVD29" s="170" t="e">
        <f>ROUNDDOWN(SVC29*(#REF!+1),2)</f>
        <v>#REF!</v>
      </c>
      <c r="SVE29" s="170" t="e">
        <f>SVB29*SVD29</f>
        <v>#REF!</v>
      </c>
      <c r="SVF29" s="170" t="s">
        <v>151</v>
      </c>
      <c r="SVG29" s="170" t="s">
        <v>152</v>
      </c>
      <c r="SVH29" s="170" t="s">
        <v>153</v>
      </c>
      <c r="SVI29" s="170" t="s">
        <v>150</v>
      </c>
      <c r="SVJ29" s="170">
        <v>2</v>
      </c>
      <c r="SVK29" s="170">
        <v>69.72</v>
      </c>
      <c r="SVL29" s="170" t="e">
        <f>ROUNDDOWN(SVK29*(#REF!+1),2)</f>
        <v>#REF!</v>
      </c>
      <c r="SVM29" s="170" t="e">
        <f>SVJ29*SVL29</f>
        <v>#REF!</v>
      </c>
      <c r="SVN29" s="170" t="s">
        <v>151</v>
      </c>
      <c r="SVO29" s="170" t="s">
        <v>152</v>
      </c>
      <c r="SVP29" s="170" t="s">
        <v>153</v>
      </c>
      <c r="SVQ29" s="170" t="s">
        <v>150</v>
      </c>
      <c r="SVR29" s="170">
        <v>2</v>
      </c>
      <c r="SVS29" s="170">
        <v>69.72</v>
      </c>
      <c r="SVT29" s="170" t="e">
        <f>ROUNDDOWN(SVS29*(#REF!+1),2)</f>
        <v>#REF!</v>
      </c>
      <c r="SVU29" s="170" t="e">
        <f>SVR29*SVT29</f>
        <v>#REF!</v>
      </c>
      <c r="SVV29" s="170" t="s">
        <v>151</v>
      </c>
      <c r="SVW29" s="170" t="s">
        <v>152</v>
      </c>
      <c r="SVX29" s="170" t="s">
        <v>153</v>
      </c>
      <c r="SVY29" s="170" t="s">
        <v>150</v>
      </c>
      <c r="SVZ29" s="170">
        <v>2</v>
      </c>
      <c r="SWA29" s="170">
        <v>69.72</v>
      </c>
      <c r="SWB29" s="170" t="e">
        <f>ROUNDDOWN(SWA29*(#REF!+1),2)</f>
        <v>#REF!</v>
      </c>
      <c r="SWC29" s="170" t="e">
        <f>SVZ29*SWB29</f>
        <v>#REF!</v>
      </c>
      <c r="SWD29" s="170" t="s">
        <v>151</v>
      </c>
      <c r="SWE29" s="170" t="s">
        <v>152</v>
      </c>
      <c r="SWF29" s="170" t="s">
        <v>153</v>
      </c>
      <c r="SWG29" s="170" t="s">
        <v>150</v>
      </c>
      <c r="SWH29" s="170">
        <v>2</v>
      </c>
      <c r="SWI29" s="170">
        <v>69.72</v>
      </c>
      <c r="SWJ29" s="170" t="e">
        <f>ROUNDDOWN(SWI29*(#REF!+1),2)</f>
        <v>#REF!</v>
      </c>
      <c r="SWK29" s="170" t="e">
        <f>SWH29*SWJ29</f>
        <v>#REF!</v>
      </c>
      <c r="SWL29" s="170" t="s">
        <v>151</v>
      </c>
      <c r="SWM29" s="170" t="s">
        <v>152</v>
      </c>
      <c r="SWN29" s="170" t="s">
        <v>153</v>
      </c>
      <c r="SWO29" s="170" t="s">
        <v>150</v>
      </c>
      <c r="SWP29" s="170">
        <v>2</v>
      </c>
      <c r="SWQ29" s="170">
        <v>69.72</v>
      </c>
      <c r="SWR29" s="170" t="e">
        <f>ROUNDDOWN(SWQ29*(#REF!+1),2)</f>
        <v>#REF!</v>
      </c>
      <c r="SWS29" s="170" t="e">
        <f>SWP29*SWR29</f>
        <v>#REF!</v>
      </c>
      <c r="SWT29" s="170" t="s">
        <v>151</v>
      </c>
      <c r="SWU29" s="170" t="s">
        <v>152</v>
      </c>
      <c r="SWV29" s="170" t="s">
        <v>153</v>
      </c>
      <c r="SWW29" s="170" t="s">
        <v>150</v>
      </c>
      <c r="SWX29" s="170">
        <v>2</v>
      </c>
      <c r="SWY29" s="170">
        <v>69.72</v>
      </c>
      <c r="SWZ29" s="170" t="e">
        <f>ROUNDDOWN(SWY29*(#REF!+1),2)</f>
        <v>#REF!</v>
      </c>
      <c r="SXA29" s="170" t="e">
        <f>SWX29*SWZ29</f>
        <v>#REF!</v>
      </c>
      <c r="SXB29" s="170" t="s">
        <v>151</v>
      </c>
      <c r="SXC29" s="170" t="s">
        <v>152</v>
      </c>
      <c r="SXD29" s="170" t="s">
        <v>153</v>
      </c>
      <c r="SXE29" s="170" t="s">
        <v>150</v>
      </c>
      <c r="SXF29" s="170">
        <v>2</v>
      </c>
      <c r="SXG29" s="170">
        <v>69.72</v>
      </c>
      <c r="SXH29" s="170" t="e">
        <f>ROUNDDOWN(SXG29*(#REF!+1),2)</f>
        <v>#REF!</v>
      </c>
      <c r="SXI29" s="170" t="e">
        <f>SXF29*SXH29</f>
        <v>#REF!</v>
      </c>
      <c r="SXJ29" s="170" t="s">
        <v>151</v>
      </c>
      <c r="SXK29" s="170" t="s">
        <v>152</v>
      </c>
      <c r="SXL29" s="170" t="s">
        <v>153</v>
      </c>
      <c r="SXM29" s="170" t="s">
        <v>150</v>
      </c>
      <c r="SXN29" s="170">
        <v>2</v>
      </c>
      <c r="SXO29" s="170">
        <v>69.72</v>
      </c>
      <c r="SXP29" s="170" t="e">
        <f>ROUNDDOWN(SXO29*(#REF!+1),2)</f>
        <v>#REF!</v>
      </c>
      <c r="SXQ29" s="170" t="e">
        <f>SXN29*SXP29</f>
        <v>#REF!</v>
      </c>
      <c r="SXR29" s="170" t="s">
        <v>151</v>
      </c>
      <c r="SXS29" s="170" t="s">
        <v>152</v>
      </c>
      <c r="SXT29" s="170" t="s">
        <v>153</v>
      </c>
      <c r="SXU29" s="170" t="s">
        <v>150</v>
      </c>
      <c r="SXV29" s="170">
        <v>2</v>
      </c>
      <c r="SXW29" s="170">
        <v>69.72</v>
      </c>
      <c r="SXX29" s="170" t="e">
        <f>ROUNDDOWN(SXW29*(#REF!+1),2)</f>
        <v>#REF!</v>
      </c>
      <c r="SXY29" s="170" t="e">
        <f>SXV29*SXX29</f>
        <v>#REF!</v>
      </c>
      <c r="SXZ29" s="170" t="s">
        <v>151</v>
      </c>
      <c r="SYA29" s="170" t="s">
        <v>152</v>
      </c>
      <c r="SYB29" s="170" t="s">
        <v>153</v>
      </c>
      <c r="SYC29" s="170" t="s">
        <v>150</v>
      </c>
      <c r="SYD29" s="170">
        <v>2</v>
      </c>
      <c r="SYE29" s="170">
        <v>69.72</v>
      </c>
      <c r="SYF29" s="170" t="e">
        <f>ROUNDDOWN(SYE29*(#REF!+1),2)</f>
        <v>#REF!</v>
      </c>
      <c r="SYG29" s="170" t="e">
        <f>SYD29*SYF29</f>
        <v>#REF!</v>
      </c>
      <c r="SYH29" s="170" t="s">
        <v>151</v>
      </c>
      <c r="SYI29" s="170" t="s">
        <v>152</v>
      </c>
      <c r="SYJ29" s="170" t="s">
        <v>153</v>
      </c>
      <c r="SYK29" s="170" t="s">
        <v>150</v>
      </c>
      <c r="SYL29" s="170">
        <v>2</v>
      </c>
      <c r="SYM29" s="170">
        <v>69.72</v>
      </c>
      <c r="SYN29" s="170" t="e">
        <f>ROUNDDOWN(SYM29*(#REF!+1),2)</f>
        <v>#REF!</v>
      </c>
      <c r="SYO29" s="170" t="e">
        <f>SYL29*SYN29</f>
        <v>#REF!</v>
      </c>
      <c r="SYP29" s="170" t="s">
        <v>151</v>
      </c>
      <c r="SYQ29" s="170" t="s">
        <v>152</v>
      </c>
      <c r="SYR29" s="170" t="s">
        <v>153</v>
      </c>
      <c r="SYS29" s="170" t="s">
        <v>150</v>
      </c>
      <c r="SYT29" s="170">
        <v>2</v>
      </c>
      <c r="SYU29" s="170">
        <v>69.72</v>
      </c>
      <c r="SYV29" s="170" t="e">
        <f>ROUNDDOWN(SYU29*(#REF!+1),2)</f>
        <v>#REF!</v>
      </c>
      <c r="SYW29" s="170" t="e">
        <f>SYT29*SYV29</f>
        <v>#REF!</v>
      </c>
      <c r="SYX29" s="170" t="s">
        <v>151</v>
      </c>
      <c r="SYY29" s="170" t="s">
        <v>152</v>
      </c>
      <c r="SYZ29" s="170" t="s">
        <v>153</v>
      </c>
      <c r="SZA29" s="170" t="s">
        <v>150</v>
      </c>
      <c r="SZB29" s="170">
        <v>2</v>
      </c>
      <c r="SZC29" s="170">
        <v>69.72</v>
      </c>
      <c r="SZD29" s="170" t="e">
        <f>ROUNDDOWN(SZC29*(#REF!+1),2)</f>
        <v>#REF!</v>
      </c>
      <c r="SZE29" s="170" t="e">
        <f>SZB29*SZD29</f>
        <v>#REF!</v>
      </c>
      <c r="SZF29" s="170" t="s">
        <v>151</v>
      </c>
      <c r="SZG29" s="170" t="s">
        <v>152</v>
      </c>
      <c r="SZH29" s="170" t="s">
        <v>153</v>
      </c>
      <c r="SZI29" s="170" t="s">
        <v>150</v>
      </c>
      <c r="SZJ29" s="170">
        <v>2</v>
      </c>
      <c r="SZK29" s="170">
        <v>69.72</v>
      </c>
      <c r="SZL29" s="170" t="e">
        <f>ROUNDDOWN(SZK29*(#REF!+1),2)</f>
        <v>#REF!</v>
      </c>
      <c r="SZM29" s="170" t="e">
        <f>SZJ29*SZL29</f>
        <v>#REF!</v>
      </c>
      <c r="SZN29" s="170" t="s">
        <v>151</v>
      </c>
      <c r="SZO29" s="170" t="s">
        <v>152</v>
      </c>
      <c r="SZP29" s="170" t="s">
        <v>153</v>
      </c>
      <c r="SZQ29" s="170" t="s">
        <v>150</v>
      </c>
      <c r="SZR29" s="170">
        <v>2</v>
      </c>
      <c r="SZS29" s="170">
        <v>69.72</v>
      </c>
      <c r="SZT29" s="170" t="e">
        <f>ROUNDDOWN(SZS29*(#REF!+1),2)</f>
        <v>#REF!</v>
      </c>
      <c r="SZU29" s="170" t="e">
        <f>SZR29*SZT29</f>
        <v>#REF!</v>
      </c>
      <c r="SZV29" s="170" t="s">
        <v>151</v>
      </c>
      <c r="SZW29" s="170" t="s">
        <v>152</v>
      </c>
      <c r="SZX29" s="170" t="s">
        <v>153</v>
      </c>
      <c r="SZY29" s="170" t="s">
        <v>150</v>
      </c>
      <c r="SZZ29" s="170">
        <v>2</v>
      </c>
      <c r="TAA29" s="170">
        <v>69.72</v>
      </c>
      <c r="TAB29" s="170" t="e">
        <f>ROUNDDOWN(TAA29*(#REF!+1),2)</f>
        <v>#REF!</v>
      </c>
      <c r="TAC29" s="170" t="e">
        <f>SZZ29*TAB29</f>
        <v>#REF!</v>
      </c>
      <c r="TAD29" s="170" t="s">
        <v>151</v>
      </c>
      <c r="TAE29" s="170" t="s">
        <v>152</v>
      </c>
      <c r="TAF29" s="170" t="s">
        <v>153</v>
      </c>
      <c r="TAG29" s="170" t="s">
        <v>150</v>
      </c>
      <c r="TAH29" s="170">
        <v>2</v>
      </c>
      <c r="TAI29" s="170">
        <v>69.72</v>
      </c>
      <c r="TAJ29" s="170" t="e">
        <f>ROUNDDOWN(TAI29*(#REF!+1),2)</f>
        <v>#REF!</v>
      </c>
      <c r="TAK29" s="170" t="e">
        <f>TAH29*TAJ29</f>
        <v>#REF!</v>
      </c>
      <c r="TAL29" s="170" t="s">
        <v>151</v>
      </c>
      <c r="TAM29" s="170" t="s">
        <v>152</v>
      </c>
      <c r="TAN29" s="170" t="s">
        <v>153</v>
      </c>
      <c r="TAO29" s="170" t="s">
        <v>150</v>
      </c>
      <c r="TAP29" s="170">
        <v>2</v>
      </c>
      <c r="TAQ29" s="170">
        <v>69.72</v>
      </c>
      <c r="TAR29" s="170" t="e">
        <f>ROUNDDOWN(TAQ29*(#REF!+1),2)</f>
        <v>#REF!</v>
      </c>
      <c r="TAS29" s="170" t="e">
        <f>TAP29*TAR29</f>
        <v>#REF!</v>
      </c>
      <c r="TAT29" s="170" t="s">
        <v>151</v>
      </c>
      <c r="TAU29" s="170" t="s">
        <v>152</v>
      </c>
      <c r="TAV29" s="170" t="s">
        <v>153</v>
      </c>
      <c r="TAW29" s="170" t="s">
        <v>150</v>
      </c>
      <c r="TAX29" s="170">
        <v>2</v>
      </c>
      <c r="TAY29" s="170">
        <v>69.72</v>
      </c>
      <c r="TAZ29" s="170" t="e">
        <f>ROUNDDOWN(TAY29*(#REF!+1),2)</f>
        <v>#REF!</v>
      </c>
      <c r="TBA29" s="170" t="e">
        <f>TAX29*TAZ29</f>
        <v>#REF!</v>
      </c>
      <c r="TBB29" s="170" t="s">
        <v>151</v>
      </c>
      <c r="TBC29" s="170" t="s">
        <v>152</v>
      </c>
      <c r="TBD29" s="170" t="s">
        <v>153</v>
      </c>
      <c r="TBE29" s="170" t="s">
        <v>150</v>
      </c>
      <c r="TBF29" s="170">
        <v>2</v>
      </c>
      <c r="TBG29" s="170">
        <v>69.72</v>
      </c>
      <c r="TBH29" s="170" t="e">
        <f>ROUNDDOWN(TBG29*(#REF!+1),2)</f>
        <v>#REF!</v>
      </c>
      <c r="TBI29" s="170" t="e">
        <f>TBF29*TBH29</f>
        <v>#REF!</v>
      </c>
      <c r="TBJ29" s="170" t="s">
        <v>151</v>
      </c>
      <c r="TBK29" s="170" t="s">
        <v>152</v>
      </c>
      <c r="TBL29" s="170" t="s">
        <v>153</v>
      </c>
      <c r="TBM29" s="170" t="s">
        <v>150</v>
      </c>
      <c r="TBN29" s="170">
        <v>2</v>
      </c>
      <c r="TBO29" s="170">
        <v>69.72</v>
      </c>
      <c r="TBP29" s="170" t="e">
        <f>ROUNDDOWN(TBO29*(#REF!+1),2)</f>
        <v>#REF!</v>
      </c>
      <c r="TBQ29" s="170" t="e">
        <f>TBN29*TBP29</f>
        <v>#REF!</v>
      </c>
      <c r="TBR29" s="170" t="s">
        <v>151</v>
      </c>
      <c r="TBS29" s="170" t="s">
        <v>152</v>
      </c>
      <c r="TBT29" s="170" t="s">
        <v>153</v>
      </c>
      <c r="TBU29" s="170" t="s">
        <v>150</v>
      </c>
      <c r="TBV29" s="170">
        <v>2</v>
      </c>
      <c r="TBW29" s="170">
        <v>69.72</v>
      </c>
      <c r="TBX29" s="170" t="e">
        <f>ROUNDDOWN(TBW29*(#REF!+1),2)</f>
        <v>#REF!</v>
      </c>
      <c r="TBY29" s="170" t="e">
        <f>TBV29*TBX29</f>
        <v>#REF!</v>
      </c>
      <c r="TBZ29" s="170" t="s">
        <v>151</v>
      </c>
      <c r="TCA29" s="170" t="s">
        <v>152</v>
      </c>
      <c r="TCB29" s="170" t="s">
        <v>153</v>
      </c>
      <c r="TCC29" s="170" t="s">
        <v>150</v>
      </c>
      <c r="TCD29" s="170">
        <v>2</v>
      </c>
      <c r="TCE29" s="170">
        <v>69.72</v>
      </c>
      <c r="TCF29" s="170" t="e">
        <f>ROUNDDOWN(TCE29*(#REF!+1),2)</f>
        <v>#REF!</v>
      </c>
      <c r="TCG29" s="170" t="e">
        <f>TCD29*TCF29</f>
        <v>#REF!</v>
      </c>
      <c r="TCH29" s="170" t="s">
        <v>151</v>
      </c>
      <c r="TCI29" s="170" t="s">
        <v>152</v>
      </c>
      <c r="TCJ29" s="170" t="s">
        <v>153</v>
      </c>
      <c r="TCK29" s="170" t="s">
        <v>150</v>
      </c>
      <c r="TCL29" s="170">
        <v>2</v>
      </c>
      <c r="TCM29" s="170">
        <v>69.72</v>
      </c>
      <c r="TCN29" s="170" t="e">
        <f>ROUNDDOWN(TCM29*(#REF!+1),2)</f>
        <v>#REF!</v>
      </c>
      <c r="TCO29" s="170" t="e">
        <f>TCL29*TCN29</f>
        <v>#REF!</v>
      </c>
      <c r="TCP29" s="170" t="s">
        <v>151</v>
      </c>
      <c r="TCQ29" s="170" t="s">
        <v>152</v>
      </c>
      <c r="TCR29" s="170" t="s">
        <v>153</v>
      </c>
      <c r="TCS29" s="170" t="s">
        <v>150</v>
      </c>
      <c r="TCT29" s="170">
        <v>2</v>
      </c>
      <c r="TCU29" s="170">
        <v>69.72</v>
      </c>
      <c r="TCV29" s="170" t="e">
        <f>ROUNDDOWN(TCU29*(#REF!+1),2)</f>
        <v>#REF!</v>
      </c>
      <c r="TCW29" s="170" t="e">
        <f>TCT29*TCV29</f>
        <v>#REF!</v>
      </c>
      <c r="TCX29" s="170" t="s">
        <v>151</v>
      </c>
      <c r="TCY29" s="170" t="s">
        <v>152</v>
      </c>
      <c r="TCZ29" s="170" t="s">
        <v>153</v>
      </c>
      <c r="TDA29" s="170" t="s">
        <v>150</v>
      </c>
      <c r="TDB29" s="170">
        <v>2</v>
      </c>
      <c r="TDC29" s="170">
        <v>69.72</v>
      </c>
      <c r="TDD29" s="170" t="e">
        <f>ROUNDDOWN(TDC29*(#REF!+1),2)</f>
        <v>#REF!</v>
      </c>
      <c r="TDE29" s="170" t="e">
        <f>TDB29*TDD29</f>
        <v>#REF!</v>
      </c>
      <c r="TDF29" s="170" t="s">
        <v>151</v>
      </c>
      <c r="TDG29" s="170" t="s">
        <v>152</v>
      </c>
      <c r="TDH29" s="170" t="s">
        <v>153</v>
      </c>
      <c r="TDI29" s="170" t="s">
        <v>150</v>
      </c>
      <c r="TDJ29" s="170">
        <v>2</v>
      </c>
      <c r="TDK29" s="170">
        <v>69.72</v>
      </c>
      <c r="TDL29" s="170" t="e">
        <f>ROUNDDOWN(TDK29*(#REF!+1),2)</f>
        <v>#REF!</v>
      </c>
      <c r="TDM29" s="170" t="e">
        <f>TDJ29*TDL29</f>
        <v>#REF!</v>
      </c>
      <c r="TDN29" s="170" t="s">
        <v>151</v>
      </c>
      <c r="TDO29" s="170" t="s">
        <v>152</v>
      </c>
      <c r="TDP29" s="170" t="s">
        <v>153</v>
      </c>
      <c r="TDQ29" s="170" t="s">
        <v>150</v>
      </c>
      <c r="TDR29" s="170">
        <v>2</v>
      </c>
      <c r="TDS29" s="170">
        <v>69.72</v>
      </c>
      <c r="TDT29" s="170" t="e">
        <f>ROUNDDOWN(TDS29*(#REF!+1),2)</f>
        <v>#REF!</v>
      </c>
      <c r="TDU29" s="170" t="e">
        <f>TDR29*TDT29</f>
        <v>#REF!</v>
      </c>
      <c r="TDV29" s="170" t="s">
        <v>151</v>
      </c>
      <c r="TDW29" s="170" t="s">
        <v>152</v>
      </c>
      <c r="TDX29" s="170" t="s">
        <v>153</v>
      </c>
      <c r="TDY29" s="170" t="s">
        <v>150</v>
      </c>
      <c r="TDZ29" s="170">
        <v>2</v>
      </c>
      <c r="TEA29" s="170">
        <v>69.72</v>
      </c>
      <c r="TEB29" s="170" t="e">
        <f>ROUNDDOWN(TEA29*(#REF!+1),2)</f>
        <v>#REF!</v>
      </c>
      <c r="TEC29" s="170" t="e">
        <f>TDZ29*TEB29</f>
        <v>#REF!</v>
      </c>
      <c r="TED29" s="170" t="s">
        <v>151</v>
      </c>
      <c r="TEE29" s="170" t="s">
        <v>152</v>
      </c>
      <c r="TEF29" s="170" t="s">
        <v>153</v>
      </c>
      <c r="TEG29" s="170" t="s">
        <v>150</v>
      </c>
      <c r="TEH29" s="170">
        <v>2</v>
      </c>
      <c r="TEI29" s="170">
        <v>69.72</v>
      </c>
      <c r="TEJ29" s="170" t="e">
        <f>ROUNDDOWN(TEI29*(#REF!+1),2)</f>
        <v>#REF!</v>
      </c>
      <c r="TEK29" s="170" t="e">
        <f>TEH29*TEJ29</f>
        <v>#REF!</v>
      </c>
      <c r="TEL29" s="170" t="s">
        <v>151</v>
      </c>
      <c r="TEM29" s="170" t="s">
        <v>152</v>
      </c>
      <c r="TEN29" s="170" t="s">
        <v>153</v>
      </c>
      <c r="TEO29" s="170" t="s">
        <v>150</v>
      </c>
      <c r="TEP29" s="170">
        <v>2</v>
      </c>
      <c r="TEQ29" s="170">
        <v>69.72</v>
      </c>
      <c r="TER29" s="170" t="e">
        <f>ROUNDDOWN(TEQ29*(#REF!+1),2)</f>
        <v>#REF!</v>
      </c>
      <c r="TES29" s="170" t="e">
        <f>TEP29*TER29</f>
        <v>#REF!</v>
      </c>
      <c r="TET29" s="170" t="s">
        <v>151</v>
      </c>
      <c r="TEU29" s="170" t="s">
        <v>152</v>
      </c>
      <c r="TEV29" s="170" t="s">
        <v>153</v>
      </c>
      <c r="TEW29" s="170" t="s">
        <v>150</v>
      </c>
      <c r="TEX29" s="170">
        <v>2</v>
      </c>
      <c r="TEY29" s="170">
        <v>69.72</v>
      </c>
      <c r="TEZ29" s="170" t="e">
        <f>ROUNDDOWN(TEY29*(#REF!+1),2)</f>
        <v>#REF!</v>
      </c>
      <c r="TFA29" s="170" t="e">
        <f>TEX29*TEZ29</f>
        <v>#REF!</v>
      </c>
      <c r="TFB29" s="170" t="s">
        <v>151</v>
      </c>
      <c r="TFC29" s="170" t="s">
        <v>152</v>
      </c>
      <c r="TFD29" s="170" t="s">
        <v>153</v>
      </c>
      <c r="TFE29" s="170" t="s">
        <v>150</v>
      </c>
      <c r="TFF29" s="170">
        <v>2</v>
      </c>
      <c r="TFG29" s="170">
        <v>69.72</v>
      </c>
      <c r="TFH29" s="170" t="e">
        <f>ROUNDDOWN(TFG29*(#REF!+1),2)</f>
        <v>#REF!</v>
      </c>
      <c r="TFI29" s="170" t="e">
        <f>TFF29*TFH29</f>
        <v>#REF!</v>
      </c>
      <c r="TFJ29" s="170" t="s">
        <v>151</v>
      </c>
      <c r="TFK29" s="170" t="s">
        <v>152</v>
      </c>
      <c r="TFL29" s="170" t="s">
        <v>153</v>
      </c>
      <c r="TFM29" s="170" t="s">
        <v>150</v>
      </c>
      <c r="TFN29" s="170">
        <v>2</v>
      </c>
      <c r="TFO29" s="170">
        <v>69.72</v>
      </c>
      <c r="TFP29" s="170" t="e">
        <f>ROUNDDOWN(TFO29*(#REF!+1),2)</f>
        <v>#REF!</v>
      </c>
      <c r="TFQ29" s="170" t="e">
        <f>TFN29*TFP29</f>
        <v>#REF!</v>
      </c>
      <c r="TFR29" s="170" t="s">
        <v>151</v>
      </c>
      <c r="TFS29" s="170" t="s">
        <v>152</v>
      </c>
      <c r="TFT29" s="170" t="s">
        <v>153</v>
      </c>
      <c r="TFU29" s="170" t="s">
        <v>150</v>
      </c>
      <c r="TFV29" s="170">
        <v>2</v>
      </c>
      <c r="TFW29" s="170">
        <v>69.72</v>
      </c>
      <c r="TFX29" s="170" t="e">
        <f>ROUNDDOWN(TFW29*(#REF!+1),2)</f>
        <v>#REF!</v>
      </c>
      <c r="TFY29" s="170" t="e">
        <f>TFV29*TFX29</f>
        <v>#REF!</v>
      </c>
      <c r="TFZ29" s="170" t="s">
        <v>151</v>
      </c>
      <c r="TGA29" s="170" t="s">
        <v>152</v>
      </c>
      <c r="TGB29" s="170" t="s">
        <v>153</v>
      </c>
      <c r="TGC29" s="170" t="s">
        <v>150</v>
      </c>
      <c r="TGD29" s="170">
        <v>2</v>
      </c>
      <c r="TGE29" s="170">
        <v>69.72</v>
      </c>
      <c r="TGF29" s="170" t="e">
        <f>ROUNDDOWN(TGE29*(#REF!+1),2)</f>
        <v>#REF!</v>
      </c>
      <c r="TGG29" s="170" t="e">
        <f>TGD29*TGF29</f>
        <v>#REF!</v>
      </c>
      <c r="TGH29" s="170" t="s">
        <v>151</v>
      </c>
      <c r="TGI29" s="170" t="s">
        <v>152</v>
      </c>
      <c r="TGJ29" s="170" t="s">
        <v>153</v>
      </c>
      <c r="TGK29" s="170" t="s">
        <v>150</v>
      </c>
      <c r="TGL29" s="170">
        <v>2</v>
      </c>
      <c r="TGM29" s="170">
        <v>69.72</v>
      </c>
      <c r="TGN29" s="170" t="e">
        <f>ROUNDDOWN(TGM29*(#REF!+1),2)</f>
        <v>#REF!</v>
      </c>
      <c r="TGO29" s="170" t="e">
        <f>TGL29*TGN29</f>
        <v>#REF!</v>
      </c>
      <c r="TGP29" s="170" t="s">
        <v>151</v>
      </c>
      <c r="TGQ29" s="170" t="s">
        <v>152</v>
      </c>
      <c r="TGR29" s="170" t="s">
        <v>153</v>
      </c>
      <c r="TGS29" s="170" t="s">
        <v>150</v>
      </c>
      <c r="TGT29" s="170">
        <v>2</v>
      </c>
      <c r="TGU29" s="170">
        <v>69.72</v>
      </c>
      <c r="TGV29" s="170" t="e">
        <f>ROUNDDOWN(TGU29*(#REF!+1),2)</f>
        <v>#REF!</v>
      </c>
      <c r="TGW29" s="170" t="e">
        <f>TGT29*TGV29</f>
        <v>#REF!</v>
      </c>
      <c r="TGX29" s="170" t="s">
        <v>151</v>
      </c>
      <c r="TGY29" s="170" t="s">
        <v>152</v>
      </c>
      <c r="TGZ29" s="170" t="s">
        <v>153</v>
      </c>
      <c r="THA29" s="170" t="s">
        <v>150</v>
      </c>
      <c r="THB29" s="170">
        <v>2</v>
      </c>
      <c r="THC29" s="170">
        <v>69.72</v>
      </c>
      <c r="THD29" s="170" t="e">
        <f>ROUNDDOWN(THC29*(#REF!+1),2)</f>
        <v>#REF!</v>
      </c>
      <c r="THE29" s="170" t="e">
        <f>THB29*THD29</f>
        <v>#REF!</v>
      </c>
      <c r="THF29" s="170" t="s">
        <v>151</v>
      </c>
      <c r="THG29" s="170" t="s">
        <v>152</v>
      </c>
      <c r="THH29" s="170" t="s">
        <v>153</v>
      </c>
      <c r="THI29" s="170" t="s">
        <v>150</v>
      </c>
      <c r="THJ29" s="170">
        <v>2</v>
      </c>
      <c r="THK29" s="170">
        <v>69.72</v>
      </c>
      <c r="THL29" s="170" t="e">
        <f>ROUNDDOWN(THK29*(#REF!+1),2)</f>
        <v>#REF!</v>
      </c>
      <c r="THM29" s="170" t="e">
        <f>THJ29*THL29</f>
        <v>#REF!</v>
      </c>
      <c r="THN29" s="170" t="s">
        <v>151</v>
      </c>
      <c r="THO29" s="170" t="s">
        <v>152</v>
      </c>
      <c r="THP29" s="170" t="s">
        <v>153</v>
      </c>
      <c r="THQ29" s="170" t="s">
        <v>150</v>
      </c>
      <c r="THR29" s="170">
        <v>2</v>
      </c>
      <c r="THS29" s="170">
        <v>69.72</v>
      </c>
      <c r="THT29" s="170" t="e">
        <f>ROUNDDOWN(THS29*(#REF!+1),2)</f>
        <v>#REF!</v>
      </c>
      <c r="THU29" s="170" t="e">
        <f>THR29*THT29</f>
        <v>#REF!</v>
      </c>
      <c r="THV29" s="170" t="s">
        <v>151</v>
      </c>
      <c r="THW29" s="170" t="s">
        <v>152</v>
      </c>
      <c r="THX29" s="170" t="s">
        <v>153</v>
      </c>
      <c r="THY29" s="170" t="s">
        <v>150</v>
      </c>
      <c r="THZ29" s="170">
        <v>2</v>
      </c>
      <c r="TIA29" s="170">
        <v>69.72</v>
      </c>
      <c r="TIB29" s="170" t="e">
        <f>ROUNDDOWN(TIA29*(#REF!+1),2)</f>
        <v>#REF!</v>
      </c>
      <c r="TIC29" s="170" t="e">
        <f>THZ29*TIB29</f>
        <v>#REF!</v>
      </c>
      <c r="TID29" s="170" t="s">
        <v>151</v>
      </c>
      <c r="TIE29" s="170" t="s">
        <v>152</v>
      </c>
      <c r="TIF29" s="170" t="s">
        <v>153</v>
      </c>
      <c r="TIG29" s="170" t="s">
        <v>150</v>
      </c>
      <c r="TIH29" s="170">
        <v>2</v>
      </c>
      <c r="TII29" s="170">
        <v>69.72</v>
      </c>
      <c r="TIJ29" s="170" t="e">
        <f>ROUNDDOWN(TII29*(#REF!+1),2)</f>
        <v>#REF!</v>
      </c>
      <c r="TIK29" s="170" t="e">
        <f>TIH29*TIJ29</f>
        <v>#REF!</v>
      </c>
      <c r="TIL29" s="170" t="s">
        <v>151</v>
      </c>
      <c r="TIM29" s="170" t="s">
        <v>152</v>
      </c>
      <c r="TIN29" s="170" t="s">
        <v>153</v>
      </c>
      <c r="TIO29" s="170" t="s">
        <v>150</v>
      </c>
      <c r="TIP29" s="170">
        <v>2</v>
      </c>
      <c r="TIQ29" s="170">
        <v>69.72</v>
      </c>
      <c r="TIR29" s="170" t="e">
        <f>ROUNDDOWN(TIQ29*(#REF!+1),2)</f>
        <v>#REF!</v>
      </c>
      <c r="TIS29" s="170" t="e">
        <f>TIP29*TIR29</f>
        <v>#REF!</v>
      </c>
      <c r="TIT29" s="170" t="s">
        <v>151</v>
      </c>
      <c r="TIU29" s="170" t="s">
        <v>152</v>
      </c>
      <c r="TIV29" s="170" t="s">
        <v>153</v>
      </c>
      <c r="TIW29" s="170" t="s">
        <v>150</v>
      </c>
      <c r="TIX29" s="170">
        <v>2</v>
      </c>
      <c r="TIY29" s="170">
        <v>69.72</v>
      </c>
      <c r="TIZ29" s="170" t="e">
        <f>ROUNDDOWN(TIY29*(#REF!+1),2)</f>
        <v>#REF!</v>
      </c>
      <c r="TJA29" s="170" t="e">
        <f>TIX29*TIZ29</f>
        <v>#REF!</v>
      </c>
      <c r="TJB29" s="170" t="s">
        <v>151</v>
      </c>
      <c r="TJC29" s="170" t="s">
        <v>152</v>
      </c>
      <c r="TJD29" s="170" t="s">
        <v>153</v>
      </c>
      <c r="TJE29" s="170" t="s">
        <v>150</v>
      </c>
      <c r="TJF29" s="170">
        <v>2</v>
      </c>
      <c r="TJG29" s="170">
        <v>69.72</v>
      </c>
      <c r="TJH29" s="170" t="e">
        <f>ROUNDDOWN(TJG29*(#REF!+1),2)</f>
        <v>#REF!</v>
      </c>
      <c r="TJI29" s="170" t="e">
        <f>TJF29*TJH29</f>
        <v>#REF!</v>
      </c>
      <c r="TJJ29" s="170" t="s">
        <v>151</v>
      </c>
      <c r="TJK29" s="170" t="s">
        <v>152</v>
      </c>
      <c r="TJL29" s="170" t="s">
        <v>153</v>
      </c>
      <c r="TJM29" s="170" t="s">
        <v>150</v>
      </c>
      <c r="TJN29" s="170">
        <v>2</v>
      </c>
      <c r="TJO29" s="170">
        <v>69.72</v>
      </c>
      <c r="TJP29" s="170" t="e">
        <f>ROUNDDOWN(TJO29*(#REF!+1),2)</f>
        <v>#REF!</v>
      </c>
      <c r="TJQ29" s="170" t="e">
        <f>TJN29*TJP29</f>
        <v>#REF!</v>
      </c>
      <c r="TJR29" s="170" t="s">
        <v>151</v>
      </c>
      <c r="TJS29" s="170" t="s">
        <v>152</v>
      </c>
      <c r="TJT29" s="170" t="s">
        <v>153</v>
      </c>
      <c r="TJU29" s="170" t="s">
        <v>150</v>
      </c>
      <c r="TJV29" s="170">
        <v>2</v>
      </c>
      <c r="TJW29" s="170">
        <v>69.72</v>
      </c>
      <c r="TJX29" s="170" t="e">
        <f>ROUNDDOWN(TJW29*(#REF!+1),2)</f>
        <v>#REF!</v>
      </c>
      <c r="TJY29" s="170" t="e">
        <f>TJV29*TJX29</f>
        <v>#REF!</v>
      </c>
      <c r="TJZ29" s="170" t="s">
        <v>151</v>
      </c>
      <c r="TKA29" s="170" t="s">
        <v>152</v>
      </c>
      <c r="TKB29" s="170" t="s">
        <v>153</v>
      </c>
      <c r="TKC29" s="170" t="s">
        <v>150</v>
      </c>
      <c r="TKD29" s="170">
        <v>2</v>
      </c>
      <c r="TKE29" s="170">
        <v>69.72</v>
      </c>
      <c r="TKF29" s="170" t="e">
        <f>ROUNDDOWN(TKE29*(#REF!+1),2)</f>
        <v>#REF!</v>
      </c>
      <c r="TKG29" s="170" t="e">
        <f>TKD29*TKF29</f>
        <v>#REF!</v>
      </c>
      <c r="TKH29" s="170" t="s">
        <v>151</v>
      </c>
      <c r="TKI29" s="170" t="s">
        <v>152</v>
      </c>
      <c r="TKJ29" s="170" t="s">
        <v>153</v>
      </c>
      <c r="TKK29" s="170" t="s">
        <v>150</v>
      </c>
      <c r="TKL29" s="170">
        <v>2</v>
      </c>
      <c r="TKM29" s="170">
        <v>69.72</v>
      </c>
      <c r="TKN29" s="170" t="e">
        <f>ROUNDDOWN(TKM29*(#REF!+1),2)</f>
        <v>#REF!</v>
      </c>
      <c r="TKO29" s="170" t="e">
        <f>TKL29*TKN29</f>
        <v>#REF!</v>
      </c>
      <c r="TKP29" s="170" t="s">
        <v>151</v>
      </c>
      <c r="TKQ29" s="170" t="s">
        <v>152</v>
      </c>
      <c r="TKR29" s="170" t="s">
        <v>153</v>
      </c>
      <c r="TKS29" s="170" t="s">
        <v>150</v>
      </c>
      <c r="TKT29" s="170">
        <v>2</v>
      </c>
      <c r="TKU29" s="170">
        <v>69.72</v>
      </c>
      <c r="TKV29" s="170" t="e">
        <f>ROUNDDOWN(TKU29*(#REF!+1),2)</f>
        <v>#REF!</v>
      </c>
      <c r="TKW29" s="170" t="e">
        <f>TKT29*TKV29</f>
        <v>#REF!</v>
      </c>
      <c r="TKX29" s="170" t="s">
        <v>151</v>
      </c>
      <c r="TKY29" s="170" t="s">
        <v>152</v>
      </c>
      <c r="TKZ29" s="170" t="s">
        <v>153</v>
      </c>
      <c r="TLA29" s="170" t="s">
        <v>150</v>
      </c>
      <c r="TLB29" s="170">
        <v>2</v>
      </c>
      <c r="TLC29" s="170">
        <v>69.72</v>
      </c>
      <c r="TLD29" s="170" t="e">
        <f>ROUNDDOWN(TLC29*(#REF!+1),2)</f>
        <v>#REF!</v>
      </c>
      <c r="TLE29" s="170" t="e">
        <f>TLB29*TLD29</f>
        <v>#REF!</v>
      </c>
      <c r="TLF29" s="170" t="s">
        <v>151</v>
      </c>
      <c r="TLG29" s="170" t="s">
        <v>152</v>
      </c>
      <c r="TLH29" s="170" t="s">
        <v>153</v>
      </c>
      <c r="TLI29" s="170" t="s">
        <v>150</v>
      </c>
      <c r="TLJ29" s="170">
        <v>2</v>
      </c>
      <c r="TLK29" s="170">
        <v>69.72</v>
      </c>
      <c r="TLL29" s="170" t="e">
        <f>ROUNDDOWN(TLK29*(#REF!+1),2)</f>
        <v>#REF!</v>
      </c>
      <c r="TLM29" s="170" t="e">
        <f>TLJ29*TLL29</f>
        <v>#REF!</v>
      </c>
      <c r="TLN29" s="170" t="s">
        <v>151</v>
      </c>
      <c r="TLO29" s="170" t="s">
        <v>152</v>
      </c>
      <c r="TLP29" s="170" t="s">
        <v>153</v>
      </c>
      <c r="TLQ29" s="170" t="s">
        <v>150</v>
      </c>
      <c r="TLR29" s="170">
        <v>2</v>
      </c>
      <c r="TLS29" s="170">
        <v>69.72</v>
      </c>
      <c r="TLT29" s="170" t="e">
        <f>ROUNDDOWN(TLS29*(#REF!+1),2)</f>
        <v>#REF!</v>
      </c>
      <c r="TLU29" s="170" t="e">
        <f>TLR29*TLT29</f>
        <v>#REF!</v>
      </c>
      <c r="TLV29" s="170" t="s">
        <v>151</v>
      </c>
      <c r="TLW29" s="170" t="s">
        <v>152</v>
      </c>
      <c r="TLX29" s="170" t="s">
        <v>153</v>
      </c>
      <c r="TLY29" s="170" t="s">
        <v>150</v>
      </c>
      <c r="TLZ29" s="170">
        <v>2</v>
      </c>
      <c r="TMA29" s="170">
        <v>69.72</v>
      </c>
      <c r="TMB29" s="170" t="e">
        <f>ROUNDDOWN(TMA29*(#REF!+1),2)</f>
        <v>#REF!</v>
      </c>
      <c r="TMC29" s="170" t="e">
        <f>TLZ29*TMB29</f>
        <v>#REF!</v>
      </c>
      <c r="TMD29" s="170" t="s">
        <v>151</v>
      </c>
      <c r="TME29" s="170" t="s">
        <v>152</v>
      </c>
      <c r="TMF29" s="170" t="s">
        <v>153</v>
      </c>
      <c r="TMG29" s="170" t="s">
        <v>150</v>
      </c>
      <c r="TMH29" s="170">
        <v>2</v>
      </c>
      <c r="TMI29" s="170">
        <v>69.72</v>
      </c>
      <c r="TMJ29" s="170" t="e">
        <f>ROUNDDOWN(TMI29*(#REF!+1),2)</f>
        <v>#REF!</v>
      </c>
      <c r="TMK29" s="170" t="e">
        <f>TMH29*TMJ29</f>
        <v>#REF!</v>
      </c>
      <c r="TML29" s="170" t="s">
        <v>151</v>
      </c>
      <c r="TMM29" s="170" t="s">
        <v>152</v>
      </c>
      <c r="TMN29" s="170" t="s">
        <v>153</v>
      </c>
      <c r="TMO29" s="170" t="s">
        <v>150</v>
      </c>
      <c r="TMP29" s="170">
        <v>2</v>
      </c>
      <c r="TMQ29" s="170">
        <v>69.72</v>
      </c>
      <c r="TMR29" s="170" t="e">
        <f>ROUNDDOWN(TMQ29*(#REF!+1),2)</f>
        <v>#REF!</v>
      </c>
      <c r="TMS29" s="170" t="e">
        <f>TMP29*TMR29</f>
        <v>#REF!</v>
      </c>
      <c r="TMT29" s="170" t="s">
        <v>151</v>
      </c>
      <c r="TMU29" s="170" t="s">
        <v>152</v>
      </c>
      <c r="TMV29" s="170" t="s">
        <v>153</v>
      </c>
      <c r="TMW29" s="170" t="s">
        <v>150</v>
      </c>
      <c r="TMX29" s="170">
        <v>2</v>
      </c>
      <c r="TMY29" s="170">
        <v>69.72</v>
      </c>
      <c r="TMZ29" s="170" t="e">
        <f>ROUNDDOWN(TMY29*(#REF!+1),2)</f>
        <v>#REF!</v>
      </c>
      <c r="TNA29" s="170" t="e">
        <f>TMX29*TMZ29</f>
        <v>#REF!</v>
      </c>
      <c r="TNB29" s="170" t="s">
        <v>151</v>
      </c>
      <c r="TNC29" s="170" t="s">
        <v>152</v>
      </c>
      <c r="TND29" s="170" t="s">
        <v>153</v>
      </c>
      <c r="TNE29" s="170" t="s">
        <v>150</v>
      </c>
      <c r="TNF29" s="170">
        <v>2</v>
      </c>
      <c r="TNG29" s="170">
        <v>69.72</v>
      </c>
      <c r="TNH29" s="170" t="e">
        <f>ROUNDDOWN(TNG29*(#REF!+1),2)</f>
        <v>#REF!</v>
      </c>
      <c r="TNI29" s="170" t="e">
        <f>TNF29*TNH29</f>
        <v>#REF!</v>
      </c>
      <c r="TNJ29" s="170" t="s">
        <v>151</v>
      </c>
      <c r="TNK29" s="170" t="s">
        <v>152</v>
      </c>
      <c r="TNL29" s="170" t="s">
        <v>153</v>
      </c>
      <c r="TNM29" s="170" t="s">
        <v>150</v>
      </c>
      <c r="TNN29" s="170">
        <v>2</v>
      </c>
      <c r="TNO29" s="170">
        <v>69.72</v>
      </c>
      <c r="TNP29" s="170" t="e">
        <f>ROUNDDOWN(TNO29*(#REF!+1),2)</f>
        <v>#REF!</v>
      </c>
      <c r="TNQ29" s="170" t="e">
        <f>TNN29*TNP29</f>
        <v>#REF!</v>
      </c>
      <c r="TNR29" s="170" t="s">
        <v>151</v>
      </c>
      <c r="TNS29" s="170" t="s">
        <v>152</v>
      </c>
      <c r="TNT29" s="170" t="s">
        <v>153</v>
      </c>
      <c r="TNU29" s="170" t="s">
        <v>150</v>
      </c>
      <c r="TNV29" s="170">
        <v>2</v>
      </c>
      <c r="TNW29" s="170">
        <v>69.72</v>
      </c>
      <c r="TNX29" s="170" t="e">
        <f>ROUNDDOWN(TNW29*(#REF!+1),2)</f>
        <v>#REF!</v>
      </c>
      <c r="TNY29" s="170" t="e">
        <f>TNV29*TNX29</f>
        <v>#REF!</v>
      </c>
      <c r="TNZ29" s="170" t="s">
        <v>151</v>
      </c>
      <c r="TOA29" s="170" t="s">
        <v>152</v>
      </c>
      <c r="TOB29" s="170" t="s">
        <v>153</v>
      </c>
      <c r="TOC29" s="170" t="s">
        <v>150</v>
      </c>
      <c r="TOD29" s="170">
        <v>2</v>
      </c>
      <c r="TOE29" s="170">
        <v>69.72</v>
      </c>
      <c r="TOF29" s="170" t="e">
        <f>ROUNDDOWN(TOE29*(#REF!+1),2)</f>
        <v>#REF!</v>
      </c>
      <c r="TOG29" s="170" t="e">
        <f>TOD29*TOF29</f>
        <v>#REF!</v>
      </c>
      <c r="TOH29" s="170" t="s">
        <v>151</v>
      </c>
      <c r="TOI29" s="170" t="s">
        <v>152</v>
      </c>
      <c r="TOJ29" s="170" t="s">
        <v>153</v>
      </c>
      <c r="TOK29" s="170" t="s">
        <v>150</v>
      </c>
      <c r="TOL29" s="170">
        <v>2</v>
      </c>
      <c r="TOM29" s="170">
        <v>69.72</v>
      </c>
      <c r="TON29" s="170" t="e">
        <f>ROUNDDOWN(TOM29*(#REF!+1),2)</f>
        <v>#REF!</v>
      </c>
      <c r="TOO29" s="170" t="e">
        <f>TOL29*TON29</f>
        <v>#REF!</v>
      </c>
      <c r="TOP29" s="170" t="s">
        <v>151</v>
      </c>
      <c r="TOQ29" s="170" t="s">
        <v>152</v>
      </c>
      <c r="TOR29" s="170" t="s">
        <v>153</v>
      </c>
      <c r="TOS29" s="170" t="s">
        <v>150</v>
      </c>
      <c r="TOT29" s="170">
        <v>2</v>
      </c>
      <c r="TOU29" s="170">
        <v>69.72</v>
      </c>
      <c r="TOV29" s="170" t="e">
        <f>ROUNDDOWN(TOU29*(#REF!+1),2)</f>
        <v>#REF!</v>
      </c>
      <c r="TOW29" s="170" t="e">
        <f>TOT29*TOV29</f>
        <v>#REF!</v>
      </c>
      <c r="TOX29" s="170" t="s">
        <v>151</v>
      </c>
      <c r="TOY29" s="170" t="s">
        <v>152</v>
      </c>
      <c r="TOZ29" s="170" t="s">
        <v>153</v>
      </c>
      <c r="TPA29" s="170" t="s">
        <v>150</v>
      </c>
      <c r="TPB29" s="170">
        <v>2</v>
      </c>
      <c r="TPC29" s="170">
        <v>69.72</v>
      </c>
      <c r="TPD29" s="170" t="e">
        <f>ROUNDDOWN(TPC29*(#REF!+1),2)</f>
        <v>#REF!</v>
      </c>
      <c r="TPE29" s="170" t="e">
        <f>TPB29*TPD29</f>
        <v>#REF!</v>
      </c>
      <c r="TPF29" s="170" t="s">
        <v>151</v>
      </c>
      <c r="TPG29" s="170" t="s">
        <v>152</v>
      </c>
      <c r="TPH29" s="170" t="s">
        <v>153</v>
      </c>
      <c r="TPI29" s="170" t="s">
        <v>150</v>
      </c>
      <c r="TPJ29" s="170">
        <v>2</v>
      </c>
      <c r="TPK29" s="170">
        <v>69.72</v>
      </c>
      <c r="TPL29" s="170" t="e">
        <f>ROUNDDOWN(TPK29*(#REF!+1),2)</f>
        <v>#REF!</v>
      </c>
      <c r="TPM29" s="170" t="e">
        <f>TPJ29*TPL29</f>
        <v>#REF!</v>
      </c>
      <c r="TPN29" s="170" t="s">
        <v>151</v>
      </c>
      <c r="TPO29" s="170" t="s">
        <v>152</v>
      </c>
      <c r="TPP29" s="170" t="s">
        <v>153</v>
      </c>
      <c r="TPQ29" s="170" t="s">
        <v>150</v>
      </c>
      <c r="TPR29" s="170">
        <v>2</v>
      </c>
      <c r="TPS29" s="170">
        <v>69.72</v>
      </c>
      <c r="TPT29" s="170" t="e">
        <f>ROUNDDOWN(TPS29*(#REF!+1),2)</f>
        <v>#REF!</v>
      </c>
      <c r="TPU29" s="170" t="e">
        <f>TPR29*TPT29</f>
        <v>#REF!</v>
      </c>
      <c r="TPV29" s="170" t="s">
        <v>151</v>
      </c>
      <c r="TPW29" s="170" t="s">
        <v>152</v>
      </c>
      <c r="TPX29" s="170" t="s">
        <v>153</v>
      </c>
      <c r="TPY29" s="170" t="s">
        <v>150</v>
      </c>
      <c r="TPZ29" s="170">
        <v>2</v>
      </c>
      <c r="TQA29" s="170">
        <v>69.72</v>
      </c>
      <c r="TQB29" s="170" t="e">
        <f>ROUNDDOWN(TQA29*(#REF!+1),2)</f>
        <v>#REF!</v>
      </c>
      <c r="TQC29" s="170" t="e">
        <f>TPZ29*TQB29</f>
        <v>#REF!</v>
      </c>
      <c r="TQD29" s="170" t="s">
        <v>151</v>
      </c>
      <c r="TQE29" s="170" t="s">
        <v>152</v>
      </c>
      <c r="TQF29" s="170" t="s">
        <v>153</v>
      </c>
      <c r="TQG29" s="170" t="s">
        <v>150</v>
      </c>
      <c r="TQH29" s="170">
        <v>2</v>
      </c>
      <c r="TQI29" s="170">
        <v>69.72</v>
      </c>
      <c r="TQJ29" s="170" t="e">
        <f>ROUNDDOWN(TQI29*(#REF!+1),2)</f>
        <v>#REF!</v>
      </c>
      <c r="TQK29" s="170" t="e">
        <f>TQH29*TQJ29</f>
        <v>#REF!</v>
      </c>
      <c r="TQL29" s="170" t="s">
        <v>151</v>
      </c>
      <c r="TQM29" s="170" t="s">
        <v>152</v>
      </c>
      <c r="TQN29" s="170" t="s">
        <v>153</v>
      </c>
      <c r="TQO29" s="170" t="s">
        <v>150</v>
      </c>
      <c r="TQP29" s="170">
        <v>2</v>
      </c>
      <c r="TQQ29" s="170">
        <v>69.72</v>
      </c>
      <c r="TQR29" s="170" t="e">
        <f>ROUNDDOWN(TQQ29*(#REF!+1),2)</f>
        <v>#REF!</v>
      </c>
      <c r="TQS29" s="170" t="e">
        <f>TQP29*TQR29</f>
        <v>#REF!</v>
      </c>
      <c r="TQT29" s="170" t="s">
        <v>151</v>
      </c>
      <c r="TQU29" s="170" t="s">
        <v>152</v>
      </c>
      <c r="TQV29" s="170" t="s">
        <v>153</v>
      </c>
      <c r="TQW29" s="170" t="s">
        <v>150</v>
      </c>
      <c r="TQX29" s="170">
        <v>2</v>
      </c>
      <c r="TQY29" s="170">
        <v>69.72</v>
      </c>
      <c r="TQZ29" s="170" t="e">
        <f>ROUNDDOWN(TQY29*(#REF!+1),2)</f>
        <v>#REF!</v>
      </c>
      <c r="TRA29" s="170" t="e">
        <f>TQX29*TQZ29</f>
        <v>#REF!</v>
      </c>
      <c r="TRB29" s="170" t="s">
        <v>151</v>
      </c>
      <c r="TRC29" s="170" t="s">
        <v>152</v>
      </c>
      <c r="TRD29" s="170" t="s">
        <v>153</v>
      </c>
      <c r="TRE29" s="170" t="s">
        <v>150</v>
      </c>
      <c r="TRF29" s="170">
        <v>2</v>
      </c>
      <c r="TRG29" s="170">
        <v>69.72</v>
      </c>
      <c r="TRH29" s="170" t="e">
        <f>ROUNDDOWN(TRG29*(#REF!+1),2)</f>
        <v>#REF!</v>
      </c>
      <c r="TRI29" s="170" t="e">
        <f>TRF29*TRH29</f>
        <v>#REF!</v>
      </c>
      <c r="TRJ29" s="170" t="s">
        <v>151</v>
      </c>
      <c r="TRK29" s="170" t="s">
        <v>152</v>
      </c>
      <c r="TRL29" s="170" t="s">
        <v>153</v>
      </c>
      <c r="TRM29" s="170" t="s">
        <v>150</v>
      </c>
      <c r="TRN29" s="170">
        <v>2</v>
      </c>
      <c r="TRO29" s="170">
        <v>69.72</v>
      </c>
      <c r="TRP29" s="170" t="e">
        <f>ROUNDDOWN(TRO29*(#REF!+1),2)</f>
        <v>#REF!</v>
      </c>
      <c r="TRQ29" s="170" t="e">
        <f>TRN29*TRP29</f>
        <v>#REF!</v>
      </c>
      <c r="TRR29" s="170" t="s">
        <v>151</v>
      </c>
      <c r="TRS29" s="170" t="s">
        <v>152</v>
      </c>
      <c r="TRT29" s="170" t="s">
        <v>153</v>
      </c>
      <c r="TRU29" s="170" t="s">
        <v>150</v>
      </c>
      <c r="TRV29" s="170">
        <v>2</v>
      </c>
      <c r="TRW29" s="170">
        <v>69.72</v>
      </c>
      <c r="TRX29" s="170" t="e">
        <f>ROUNDDOWN(TRW29*(#REF!+1),2)</f>
        <v>#REF!</v>
      </c>
      <c r="TRY29" s="170" t="e">
        <f>TRV29*TRX29</f>
        <v>#REF!</v>
      </c>
      <c r="TRZ29" s="170" t="s">
        <v>151</v>
      </c>
      <c r="TSA29" s="170" t="s">
        <v>152</v>
      </c>
      <c r="TSB29" s="170" t="s">
        <v>153</v>
      </c>
      <c r="TSC29" s="170" t="s">
        <v>150</v>
      </c>
      <c r="TSD29" s="170">
        <v>2</v>
      </c>
      <c r="TSE29" s="170">
        <v>69.72</v>
      </c>
      <c r="TSF29" s="170" t="e">
        <f>ROUNDDOWN(TSE29*(#REF!+1),2)</f>
        <v>#REF!</v>
      </c>
      <c r="TSG29" s="170" t="e">
        <f>TSD29*TSF29</f>
        <v>#REF!</v>
      </c>
      <c r="TSH29" s="170" t="s">
        <v>151</v>
      </c>
      <c r="TSI29" s="170" t="s">
        <v>152</v>
      </c>
      <c r="TSJ29" s="170" t="s">
        <v>153</v>
      </c>
      <c r="TSK29" s="170" t="s">
        <v>150</v>
      </c>
      <c r="TSL29" s="170">
        <v>2</v>
      </c>
      <c r="TSM29" s="170">
        <v>69.72</v>
      </c>
      <c r="TSN29" s="170" t="e">
        <f>ROUNDDOWN(TSM29*(#REF!+1),2)</f>
        <v>#REF!</v>
      </c>
      <c r="TSO29" s="170" t="e">
        <f>TSL29*TSN29</f>
        <v>#REF!</v>
      </c>
      <c r="TSP29" s="170" t="s">
        <v>151</v>
      </c>
      <c r="TSQ29" s="170" t="s">
        <v>152</v>
      </c>
      <c r="TSR29" s="170" t="s">
        <v>153</v>
      </c>
      <c r="TSS29" s="170" t="s">
        <v>150</v>
      </c>
      <c r="TST29" s="170">
        <v>2</v>
      </c>
      <c r="TSU29" s="170">
        <v>69.72</v>
      </c>
      <c r="TSV29" s="170" t="e">
        <f>ROUNDDOWN(TSU29*(#REF!+1),2)</f>
        <v>#REF!</v>
      </c>
      <c r="TSW29" s="170" t="e">
        <f>TST29*TSV29</f>
        <v>#REF!</v>
      </c>
      <c r="TSX29" s="170" t="s">
        <v>151</v>
      </c>
      <c r="TSY29" s="170" t="s">
        <v>152</v>
      </c>
      <c r="TSZ29" s="170" t="s">
        <v>153</v>
      </c>
      <c r="TTA29" s="170" t="s">
        <v>150</v>
      </c>
      <c r="TTB29" s="170">
        <v>2</v>
      </c>
      <c r="TTC29" s="170">
        <v>69.72</v>
      </c>
      <c r="TTD29" s="170" t="e">
        <f>ROUNDDOWN(TTC29*(#REF!+1),2)</f>
        <v>#REF!</v>
      </c>
      <c r="TTE29" s="170" t="e">
        <f>TTB29*TTD29</f>
        <v>#REF!</v>
      </c>
      <c r="TTF29" s="170" t="s">
        <v>151</v>
      </c>
      <c r="TTG29" s="170" t="s">
        <v>152</v>
      </c>
      <c r="TTH29" s="170" t="s">
        <v>153</v>
      </c>
      <c r="TTI29" s="170" t="s">
        <v>150</v>
      </c>
      <c r="TTJ29" s="170">
        <v>2</v>
      </c>
      <c r="TTK29" s="170">
        <v>69.72</v>
      </c>
      <c r="TTL29" s="170" t="e">
        <f>ROUNDDOWN(TTK29*(#REF!+1),2)</f>
        <v>#REF!</v>
      </c>
      <c r="TTM29" s="170" t="e">
        <f>TTJ29*TTL29</f>
        <v>#REF!</v>
      </c>
      <c r="TTN29" s="170" t="s">
        <v>151</v>
      </c>
      <c r="TTO29" s="170" t="s">
        <v>152</v>
      </c>
      <c r="TTP29" s="170" t="s">
        <v>153</v>
      </c>
      <c r="TTQ29" s="170" t="s">
        <v>150</v>
      </c>
      <c r="TTR29" s="170">
        <v>2</v>
      </c>
      <c r="TTS29" s="170">
        <v>69.72</v>
      </c>
      <c r="TTT29" s="170" t="e">
        <f>ROUNDDOWN(TTS29*(#REF!+1),2)</f>
        <v>#REF!</v>
      </c>
      <c r="TTU29" s="170" t="e">
        <f>TTR29*TTT29</f>
        <v>#REF!</v>
      </c>
      <c r="TTV29" s="170" t="s">
        <v>151</v>
      </c>
      <c r="TTW29" s="170" t="s">
        <v>152</v>
      </c>
      <c r="TTX29" s="170" t="s">
        <v>153</v>
      </c>
      <c r="TTY29" s="170" t="s">
        <v>150</v>
      </c>
      <c r="TTZ29" s="170">
        <v>2</v>
      </c>
      <c r="TUA29" s="170">
        <v>69.72</v>
      </c>
      <c r="TUB29" s="170" t="e">
        <f>ROUNDDOWN(TUA29*(#REF!+1),2)</f>
        <v>#REF!</v>
      </c>
      <c r="TUC29" s="170" t="e">
        <f>TTZ29*TUB29</f>
        <v>#REF!</v>
      </c>
      <c r="TUD29" s="170" t="s">
        <v>151</v>
      </c>
      <c r="TUE29" s="170" t="s">
        <v>152</v>
      </c>
      <c r="TUF29" s="170" t="s">
        <v>153</v>
      </c>
      <c r="TUG29" s="170" t="s">
        <v>150</v>
      </c>
      <c r="TUH29" s="170">
        <v>2</v>
      </c>
      <c r="TUI29" s="170">
        <v>69.72</v>
      </c>
      <c r="TUJ29" s="170" t="e">
        <f>ROUNDDOWN(TUI29*(#REF!+1),2)</f>
        <v>#REF!</v>
      </c>
      <c r="TUK29" s="170" t="e">
        <f>TUH29*TUJ29</f>
        <v>#REF!</v>
      </c>
      <c r="TUL29" s="170" t="s">
        <v>151</v>
      </c>
      <c r="TUM29" s="170" t="s">
        <v>152</v>
      </c>
      <c r="TUN29" s="170" t="s">
        <v>153</v>
      </c>
      <c r="TUO29" s="170" t="s">
        <v>150</v>
      </c>
      <c r="TUP29" s="170">
        <v>2</v>
      </c>
      <c r="TUQ29" s="170">
        <v>69.72</v>
      </c>
      <c r="TUR29" s="170" t="e">
        <f>ROUNDDOWN(TUQ29*(#REF!+1),2)</f>
        <v>#REF!</v>
      </c>
      <c r="TUS29" s="170" t="e">
        <f>TUP29*TUR29</f>
        <v>#REF!</v>
      </c>
      <c r="TUT29" s="170" t="s">
        <v>151</v>
      </c>
      <c r="TUU29" s="170" t="s">
        <v>152</v>
      </c>
      <c r="TUV29" s="170" t="s">
        <v>153</v>
      </c>
      <c r="TUW29" s="170" t="s">
        <v>150</v>
      </c>
      <c r="TUX29" s="170">
        <v>2</v>
      </c>
      <c r="TUY29" s="170">
        <v>69.72</v>
      </c>
      <c r="TUZ29" s="170" t="e">
        <f>ROUNDDOWN(TUY29*(#REF!+1),2)</f>
        <v>#REF!</v>
      </c>
      <c r="TVA29" s="170" t="e">
        <f>TUX29*TUZ29</f>
        <v>#REF!</v>
      </c>
      <c r="TVB29" s="170" t="s">
        <v>151</v>
      </c>
      <c r="TVC29" s="170" t="s">
        <v>152</v>
      </c>
      <c r="TVD29" s="170" t="s">
        <v>153</v>
      </c>
      <c r="TVE29" s="170" t="s">
        <v>150</v>
      </c>
      <c r="TVF29" s="170">
        <v>2</v>
      </c>
      <c r="TVG29" s="170">
        <v>69.72</v>
      </c>
      <c r="TVH29" s="170" t="e">
        <f>ROUNDDOWN(TVG29*(#REF!+1),2)</f>
        <v>#REF!</v>
      </c>
      <c r="TVI29" s="170" t="e">
        <f>TVF29*TVH29</f>
        <v>#REF!</v>
      </c>
      <c r="TVJ29" s="170" t="s">
        <v>151</v>
      </c>
      <c r="TVK29" s="170" t="s">
        <v>152</v>
      </c>
      <c r="TVL29" s="170" t="s">
        <v>153</v>
      </c>
      <c r="TVM29" s="170" t="s">
        <v>150</v>
      </c>
      <c r="TVN29" s="170">
        <v>2</v>
      </c>
      <c r="TVO29" s="170">
        <v>69.72</v>
      </c>
      <c r="TVP29" s="170" t="e">
        <f>ROUNDDOWN(TVO29*(#REF!+1),2)</f>
        <v>#REF!</v>
      </c>
      <c r="TVQ29" s="170" t="e">
        <f>TVN29*TVP29</f>
        <v>#REF!</v>
      </c>
      <c r="TVR29" s="170" t="s">
        <v>151</v>
      </c>
      <c r="TVS29" s="170" t="s">
        <v>152</v>
      </c>
      <c r="TVT29" s="170" t="s">
        <v>153</v>
      </c>
      <c r="TVU29" s="170" t="s">
        <v>150</v>
      </c>
      <c r="TVV29" s="170">
        <v>2</v>
      </c>
      <c r="TVW29" s="170">
        <v>69.72</v>
      </c>
      <c r="TVX29" s="170" t="e">
        <f>ROUNDDOWN(TVW29*(#REF!+1),2)</f>
        <v>#REF!</v>
      </c>
      <c r="TVY29" s="170" t="e">
        <f>TVV29*TVX29</f>
        <v>#REF!</v>
      </c>
      <c r="TVZ29" s="170" t="s">
        <v>151</v>
      </c>
      <c r="TWA29" s="170" t="s">
        <v>152</v>
      </c>
      <c r="TWB29" s="170" t="s">
        <v>153</v>
      </c>
      <c r="TWC29" s="170" t="s">
        <v>150</v>
      </c>
      <c r="TWD29" s="170">
        <v>2</v>
      </c>
      <c r="TWE29" s="170">
        <v>69.72</v>
      </c>
      <c r="TWF29" s="170" t="e">
        <f>ROUNDDOWN(TWE29*(#REF!+1),2)</f>
        <v>#REF!</v>
      </c>
      <c r="TWG29" s="170" t="e">
        <f>TWD29*TWF29</f>
        <v>#REF!</v>
      </c>
      <c r="TWH29" s="170" t="s">
        <v>151</v>
      </c>
      <c r="TWI29" s="170" t="s">
        <v>152</v>
      </c>
      <c r="TWJ29" s="170" t="s">
        <v>153</v>
      </c>
      <c r="TWK29" s="170" t="s">
        <v>150</v>
      </c>
      <c r="TWL29" s="170">
        <v>2</v>
      </c>
      <c r="TWM29" s="170">
        <v>69.72</v>
      </c>
      <c r="TWN29" s="170" t="e">
        <f>ROUNDDOWN(TWM29*(#REF!+1),2)</f>
        <v>#REF!</v>
      </c>
      <c r="TWO29" s="170" t="e">
        <f>TWL29*TWN29</f>
        <v>#REF!</v>
      </c>
      <c r="TWP29" s="170" t="s">
        <v>151</v>
      </c>
      <c r="TWQ29" s="170" t="s">
        <v>152</v>
      </c>
      <c r="TWR29" s="170" t="s">
        <v>153</v>
      </c>
      <c r="TWS29" s="170" t="s">
        <v>150</v>
      </c>
      <c r="TWT29" s="170">
        <v>2</v>
      </c>
      <c r="TWU29" s="170">
        <v>69.72</v>
      </c>
      <c r="TWV29" s="170" t="e">
        <f>ROUNDDOWN(TWU29*(#REF!+1),2)</f>
        <v>#REF!</v>
      </c>
      <c r="TWW29" s="170" t="e">
        <f>TWT29*TWV29</f>
        <v>#REF!</v>
      </c>
      <c r="TWX29" s="170" t="s">
        <v>151</v>
      </c>
      <c r="TWY29" s="170" t="s">
        <v>152</v>
      </c>
      <c r="TWZ29" s="170" t="s">
        <v>153</v>
      </c>
      <c r="TXA29" s="170" t="s">
        <v>150</v>
      </c>
      <c r="TXB29" s="170">
        <v>2</v>
      </c>
      <c r="TXC29" s="170">
        <v>69.72</v>
      </c>
      <c r="TXD29" s="170" t="e">
        <f>ROUNDDOWN(TXC29*(#REF!+1),2)</f>
        <v>#REF!</v>
      </c>
      <c r="TXE29" s="170" t="e">
        <f>TXB29*TXD29</f>
        <v>#REF!</v>
      </c>
      <c r="TXF29" s="170" t="s">
        <v>151</v>
      </c>
      <c r="TXG29" s="170" t="s">
        <v>152</v>
      </c>
      <c r="TXH29" s="170" t="s">
        <v>153</v>
      </c>
      <c r="TXI29" s="170" t="s">
        <v>150</v>
      </c>
      <c r="TXJ29" s="170">
        <v>2</v>
      </c>
      <c r="TXK29" s="170">
        <v>69.72</v>
      </c>
      <c r="TXL29" s="170" t="e">
        <f>ROUNDDOWN(TXK29*(#REF!+1),2)</f>
        <v>#REF!</v>
      </c>
      <c r="TXM29" s="170" t="e">
        <f>TXJ29*TXL29</f>
        <v>#REF!</v>
      </c>
      <c r="TXN29" s="170" t="s">
        <v>151</v>
      </c>
      <c r="TXO29" s="170" t="s">
        <v>152</v>
      </c>
      <c r="TXP29" s="170" t="s">
        <v>153</v>
      </c>
      <c r="TXQ29" s="170" t="s">
        <v>150</v>
      </c>
      <c r="TXR29" s="170">
        <v>2</v>
      </c>
      <c r="TXS29" s="170">
        <v>69.72</v>
      </c>
      <c r="TXT29" s="170" t="e">
        <f>ROUNDDOWN(TXS29*(#REF!+1),2)</f>
        <v>#REF!</v>
      </c>
      <c r="TXU29" s="170" t="e">
        <f>TXR29*TXT29</f>
        <v>#REF!</v>
      </c>
      <c r="TXV29" s="170" t="s">
        <v>151</v>
      </c>
      <c r="TXW29" s="170" t="s">
        <v>152</v>
      </c>
      <c r="TXX29" s="170" t="s">
        <v>153</v>
      </c>
      <c r="TXY29" s="170" t="s">
        <v>150</v>
      </c>
      <c r="TXZ29" s="170">
        <v>2</v>
      </c>
      <c r="TYA29" s="170">
        <v>69.72</v>
      </c>
      <c r="TYB29" s="170" t="e">
        <f>ROUNDDOWN(TYA29*(#REF!+1),2)</f>
        <v>#REF!</v>
      </c>
      <c r="TYC29" s="170" t="e">
        <f>TXZ29*TYB29</f>
        <v>#REF!</v>
      </c>
      <c r="TYD29" s="170" t="s">
        <v>151</v>
      </c>
      <c r="TYE29" s="170" t="s">
        <v>152</v>
      </c>
      <c r="TYF29" s="170" t="s">
        <v>153</v>
      </c>
      <c r="TYG29" s="170" t="s">
        <v>150</v>
      </c>
      <c r="TYH29" s="170">
        <v>2</v>
      </c>
      <c r="TYI29" s="170">
        <v>69.72</v>
      </c>
      <c r="TYJ29" s="170" t="e">
        <f>ROUNDDOWN(TYI29*(#REF!+1),2)</f>
        <v>#REF!</v>
      </c>
      <c r="TYK29" s="170" t="e">
        <f>TYH29*TYJ29</f>
        <v>#REF!</v>
      </c>
      <c r="TYL29" s="170" t="s">
        <v>151</v>
      </c>
      <c r="TYM29" s="170" t="s">
        <v>152</v>
      </c>
      <c r="TYN29" s="170" t="s">
        <v>153</v>
      </c>
      <c r="TYO29" s="170" t="s">
        <v>150</v>
      </c>
      <c r="TYP29" s="170">
        <v>2</v>
      </c>
      <c r="TYQ29" s="170">
        <v>69.72</v>
      </c>
      <c r="TYR29" s="170" t="e">
        <f>ROUNDDOWN(TYQ29*(#REF!+1),2)</f>
        <v>#REF!</v>
      </c>
      <c r="TYS29" s="170" t="e">
        <f>TYP29*TYR29</f>
        <v>#REF!</v>
      </c>
      <c r="TYT29" s="170" t="s">
        <v>151</v>
      </c>
      <c r="TYU29" s="170" t="s">
        <v>152</v>
      </c>
      <c r="TYV29" s="170" t="s">
        <v>153</v>
      </c>
      <c r="TYW29" s="170" t="s">
        <v>150</v>
      </c>
      <c r="TYX29" s="170">
        <v>2</v>
      </c>
      <c r="TYY29" s="170">
        <v>69.72</v>
      </c>
      <c r="TYZ29" s="170" t="e">
        <f>ROUNDDOWN(TYY29*(#REF!+1),2)</f>
        <v>#REF!</v>
      </c>
      <c r="TZA29" s="170" t="e">
        <f>TYX29*TYZ29</f>
        <v>#REF!</v>
      </c>
      <c r="TZB29" s="170" t="s">
        <v>151</v>
      </c>
      <c r="TZC29" s="170" t="s">
        <v>152</v>
      </c>
      <c r="TZD29" s="170" t="s">
        <v>153</v>
      </c>
      <c r="TZE29" s="170" t="s">
        <v>150</v>
      </c>
      <c r="TZF29" s="170">
        <v>2</v>
      </c>
      <c r="TZG29" s="170">
        <v>69.72</v>
      </c>
      <c r="TZH29" s="170" t="e">
        <f>ROUNDDOWN(TZG29*(#REF!+1),2)</f>
        <v>#REF!</v>
      </c>
      <c r="TZI29" s="170" t="e">
        <f>TZF29*TZH29</f>
        <v>#REF!</v>
      </c>
      <c r="TZJ29" s="170" t="s">
        <v>151</v>
      </c>
      <c r="TZK29" s="170" t="s">
        <v>152</v>
      </c>
      <c r="TZL29" s="170" t="s">
        <v>153</v>
      </c>
      <c r="TZM29" s="170" t="s">
        <v>150</v>
      </c>
      <c r="TZN29" s="170">
        <v>2</v>
      </c>
      <c r="TZO29" s="170">
        <v>69.72</v>
      </c>
      <c r="TZP29" s="170" t="e">
        <f>ROUNDDOWN(TZO29*(#REF!+1),2)</f>
        <v>#REF!</v>
      </c>
      <c r="TZQ29" s="170" t="e">
        <f>TZN29*TZP29</f>
        <v>#REF!</v>
      </c>
      <c r="TZR29" s="170" t="s">
        <v>151</v>
      </c>
      <c r="TZS29" s="170" t="s">
        <v>152</v>
      </c>
      <c r="TZT29" s="170" t="s">
        <v>153</v>
      </c>
      <c r="TZU29" s="170" t="s">
        <v>150</v>
      </c>
      <c r="TZV29" s="170">
        <v>2</v>
      </c>
      <c r="TZW29" s="170">
        <v>69.72</v>
      </c>
      <c r="TZX29" s="170" t="e">
        <f>ROUNDDOWN(TZW29*(#REF!+1),2)</f>
        <v>#REF!</v>
      </c>
      <c r="TZY29" s="170" t="e">
        <f>TZV29*TZX29</f>
        <v>#REF!</v>
      </c>
      <c r="TZZ29" s="170" t="s">
        <v>151</v>
      </c>
      <c r="UAA29" s="170" t="s">
        <v>152</v>
      </c>
      <c r="UAB29" s="170" t="s">
        <v>153</v>
      </c>
      <c r="UAC29" s="170" t="s">
        <v>150</v>
      </c>
      <c r="UAD29" s="170">
        <v>2</v>
      </c>
      <c r="UAE29" s="170">
        <v>69.72</v>
      </c>
      <c r="UAF29" s="170" t="e">
        <f>ROUNDDOWN(UAE29*(#REF!+1),2)</f>
        <v>#REF!</v>
      </c>
      <c r="UAG29" s="170" t="e">
        <f>UAD29*UAF29</f>
        <v>#REF!</v>
      </c>
      <c r="UAH29" s="170" t="s">
        <v>151</v>
      </c>
      <c r="UAI29" s="170" t="s">
        <v>152</v>
      </c>
      <c r="UAJ29" s="170" t="s">
        <v>153</v>
      </c>
      <c r="UAK29" s="170" t="s">
        <v>150</v>
      </c>
      <c r="UAL29" s="170">
        <v>2</v>
      </c>
      <c r="UAM29" s="170">
        <v>69.72</v>
      </c>
      <c r="UAN29" s="170" t="e">
        <f>ROUNDDOWN(UAM29*(#REF!+1),2)</f>
        <v>#REF!</v>
      </c>
      <c r="UAO29" s="170" t="e">
        <f>UAL29*UAN29</f>
        <v>#REF!</v>
      </c>
      <c r="UAP29" s="170" t="s">
        <v>151</v>
      </c>
      <c r="UAQ29" s="170" t="s">
        <v>152</v>
      </c>
      <c r="UAR29" s="170" t="s">
        <v>153</v>
      </c>
      <c r="UAS29" s="170" t="s">
        <v>150</v>
      </c>
      <c r="UAT29" s="170">
        <v>2</v>
      </c>
      <c r="UAU29" s="170">
        <v>69.72</v>
      </c>
      <c r="UAV29" s="170" t="e">
        <f>ROUNDDOWN(UAU29*(#REF!+1),2)</f>
        <v>#REF!</v>
      </c>
      <c r="UAW29" s="170" t="e">
        <f>UAT29*UAV29</f>
        <v>#REF!</v>
      </c>
      <c r="UAX29" s="170" t="s">
        <v>151</v>
      </c>
      <c r="UAY29" s="170" t="s">
        <v>152</v>
      </c>
      <c r="UAZ29" s="170" t="s">
        <v>153</v>
      </c>
      <c r="UBA29" s="170" t="s">
        <v>150</v>
      </c>
      <c r="UBB29" s="170">
        <v>2</v>
      </c>
      <c r="UBC29" s="170">
        <v>69.72</v>
      </c>
      <c r="UBD29" s="170" t="e">
        <f>ROUNDDOWN(UBC29*(#REF!+1),2)</f>
        <v>#REF!</v>
      </c>
      <c r="UBE29" s="170" t="e">
        <f>UBB29*UBD29</f>
        <v>#REF!</v>
      </c>
      <c r="UBF29" s="170" t="s">
        <v>151</v>
      </c>
      <c r="UBG29" s="170" t="s">
        <v>152</v>
      </c>
      <c r="UBH29" s="170" t="s">
        <v>153</v>
      </c>
      <c r="UBI29" s="170" t="s">
        <v>150</v>
      </c>
      <c r="UBJ29" s="170">
        <v>2</v>
      </c>
      <c r="UBK29" s="170">
        <v>69.72</v>
      </c>
      <c r="UBL29" s="170" t="e">
        <f>ROUNDDOWN(UBK29*(#REF!+1),2)</f>
        <v>#REF!</v>
      </c>
      <c r="UBM29" s="170" t="e">
        <f>UBJ29*UBL29</f>
        <v>#REF!</v>
      </c>
      <c r="UBN29" s="170" t="s">
        <v>151</v>
      </c>
      <c r="UBO29" s="170" t="s">
        <v>152</v>
      </c>
      <c r="UBP29" s="170" t="s">
        <v>153</v>
      </c>
      <c r="UBQ29" s="170" t="s">
        <v>150</v>
      </c>
      <c r="UBR29" s="170">
        <v>2</v>
      </c>
      <c r="UBS29" s="170">
        <v>69.72</v>
      </c>
      <c r="UBT29" s="170" t="e">
        <f>ROUNDDOWN(UBS29*(#REF!+1),2)</f>
        <v>#REF!</v>
      </c>
      <c r="UBU29" s="170" t="e">
        <f>UBR29*UBT29</f>
        <v>#REF!</v>
      </c>
      <c r="UBV29" s="170" t="s">
        <v>151</v>
      </c>
      <c r="UBW29" s="170" t="s">
        <v>152</v>
      </c>
      <c r="UBX29" s="170" t="s">
        <v>153</v>
      </c>
      <c r="UBY29" s="170" t="s">
        <v>150</v>
      </c>
      <c r="UBZ29" s="170">
        <v>2</v>
      </c>
      <c r="UCA29" s="170">
        <v>69.72</v>
      </c>
      <c r="UCB29" s="170" t="e">
        <f>ROUNDDOWN(UCA29*(#REF!+1),2)</f>
        <v>#REF!</v>
      </c>
      <c r="UCC29" s="170" t="e">
        <f>UBZ29*UCB29</f>
        <v>#REF!</v>
      </c>
      <c r="UCD29" s="170" t="s">
        <v>151</v>
      </c>
      <c r="UCE29" s="170" t="s">
        <v>152</v>
      </c>
      <c r="UCF29" s="170" t="s">
        <v>153</v>
      </c>
      <c r="UCG29" s="170" t="s">
        <v>150</v>
      </c>
      <c r="UCH29" s="170">
        <v>2</v>
      </c>
      <c r="UCI29" s="170">
        <v>69.72</v>
      </c>
      <c r="UCJ29" s="170" t="e">
        <f>ROUNDDOWN(UCI29*(#REF!+1),2)</f>
        <v>#REF!</v>
      </c>
      <c r="UCK29" s="170" t="e">
        <f>UCH29*UCJ29</f>
        <v>#REF!</v>
      </c>
      <c r="UCL29" s="170" t="s">
        <v>151</v>
      </c>
      <c r="UCM29" s="170" t="s">
        <v>152</v>
      </c>
      <c r="UCN29" s="170" t="s">
        <v>153</v>
      </c>
      <c r="UCO29" s="170" t="s">
        <v>150</v>
      </c>
      <c r="UCP29" s="170">
        <v>2</v>
      </c>
      <c r="UCQ29" s="170">
        <v>69.72</v>
      </c>
      <c r="UCR29" s="170" t="e">
        <f>ROUNDDOWN(UCQ29*(#REF!+1),2)</f>
        <v>#REF!</v>
      </c>
      <c r="UCS29" s="170" t="e">
        <f>UCP29*UCR29</f>
        <v>#REF!</v>
      </c>
      <c r="UCT29" s="170" t="s">
        <v>151</v>
      </c>
      <c r="UCU29" s="170" t="s">
        <v>152</v>
      </c>
      <c r="UCV29" s="170" t="s">
        <v>153</v>
      </c>
      <c r="UCW29" s="170" t="s">
        <v>150</v>
      </c>
      <c r="UCX29" s="170">
        <v>2</v>
      </c>
      <c r="UCY29" s="170">
        <v>69.72</v>
      </c>
      <c r="UCZ29" s="170" t="e">
        <f>ROUNDDOWN(UCY29*(#REF!+1),2)</f>
        <v>#REF!</v>
      </c>
      <c r="UDA29" s="170" t="e">
        <f>UCX29*UCZ29</f>
        <v>#REF!</v>
      </c>
      <c r="UDB29" s="170" t="s">
        <v>151</v>
      </c>
      <c r="UDC29" s="170" t="s">
        <v>152</v>
      </c>
      <c r="UDD29" s="170" t="s">
        <v>153</v>
      </c>
      <c r="UDE29" s="170" t="s">
        <v>150</v>
      </c>
      <c r="UDF29" s="170">
        <v>2</v>
      </c>
      <c r="UDG29" s="170">
        <v>69.72</v>
      </c>
      <c r="UDH29" s="170" t="e">
        <f>ROUNDDOWN(UDG29*(#REF!+1),2)</f>
        <v>#REF!</v>
      </c>
      <c r="UDI29" s="170" t="e">
        <f>UDF29*UDH29</f>
        <v>#REF!</v>
      </c>
      <c r="UDJ29" s="170" t="s">
        <v>151</v>
      </c>
      <c r="UDK29" s="170" t="s">
        <v>152</v>
      </c>
      <c r="UDL29" s="170" t="s">
        <v>153</v>
      </c>
      <c r="UDM29" s="170" t="s">
        <v>150</v>
      </c>
      <c r="UDN29" s="170">
        <v>2</v>
      </c>
      <c r="UDO29" s="170">
        <v>69.72</v>
      </c>
      <c r="UDP29" s="170" t="e">
        <f>ROUNDDOWN(UDO29*(#REF!+1),2)</f>
        <v>#REF!</v>
      </c>
      <c r="UDQ29" s="170" t="e">
        <f>UDN29*UDP29</f>
        <v>#REF!</v>
      </c>
      <c r="UDR29" s="170" t="s">
        <v>151</v>
      </c>
      <c r="UDS29" s="170" t="s">
        <v>152</v>
      </c>
      <c r="UDT29" s="170" t="s">
        <v>153</v>
      </c>
      <c r="UDU29" s="170" t="s">
        <v>150</v>
      </c>
      <c r="UDV29" s="170">
        <v>2</v>
      </c>
      <c r="UDW29" s="170">
        <v>69.72</v>
      </c>
      <c r="UDX29" s="170" t="e">
        <f>ROUNDDOWN(UDW29*(#REF!+1),2)</f>
        <v>#REF!</v>
      </c>
      <c r="UDY29" s="170" t="e">
        <f>UDV29*UDX29</f>
        <v>#REF!</v>
      </c>
      <c r="UDZ29" s="170" t="s">
        <v>151</v>
      </c>
      <c r="UEA29" s="170" t="s">
        <v>152</v>
      </c>
      <c r="UEB29" s="170" t="s">
        <v>153</v>
      </c>
      <c r="UEC29" s="170" t="s">
        <v>150</v>
      </c>
      <c r="UED29" s="170">
        <v>2</v>
      </c>
      <c r="UEE29" s="170">
        <v>69.72</v>
      </c>
      <c r="UEF29" s="170" t="e">
        <f>ROUNDDOWN(UEE29*(#REF!+1),2)</f>
        <v>#REF!</v>
      </c>
      <c r="UEG29" s="170" t="e">
        <f>UED29*UEF29</f>
        <v>#REF!</v>
      </c>
      <c r="UEH29" s="170" t="s">
        <v>151</v>
      </c>
      <c r="UEI29" s="170" t="s">
        <v>152</v>
      </c>
      <c r="UEJ29" s="170" t="s">
        <v>153</v>
      </c>
      <c r="UEK29" s="170" t="s">
        <v>150</v>
      </c>
      <c r="UEL29" s="170">
        <v>2</v>
      </c>
      <c r="UEM29" s="170">
        <v>69.72</v>
      </c>
      <c r="UEN29" s="170" t="e">
        <f>ROUNDDOWN(UEM29*(#REF!+1),2)</f>
        <v>#REF!</v>
      </c>
      <c r="UEO29" s="170" t="e">
        <f>UEL29*UEN29</f>
        <v>#REF!</v>
      </c>
      <c r="UEP29" s="170" t="s">
        <v>151</v>
      </c>
      <c r="UEQ29" s="170" t="s">
        <v>152</v>
      </c>
      <c r="UER29" s="170" t="s">
        <v>153</v>
      </c>
      <c r="UES29" s="170" t="s">
        <v>150</v>
      </c>
      <c r="UET29" s="170">
        <v>2</v>
      </c>
      <c r="UEU29" s="170">
        <v>69.72</v>
      </c>
      <c r="UEV29" s="170" t="e">
        <f>ROUNDDOWN(UEU29*(#REF!+1),2)</f>
        <v>#REF!</v>
      </c>
      <c r="UEW29" s="170" t="e">
        <f>UET29*UEV29</f>
        <v>#REF!</v>
      </c>
      <c r="UEX29" s="170" t="s">
        <v>151</v>
      </c>
      <c r="UEY29" s="170" t="s">
        <v>152</v>
      </c>
      <c r="UEZ29" s="170" t="s">
        <v>153</v>
      </c>
      <c r="UFA29" s="170" t="s">
        <v>150</v>
      </c>
      <c r="UFB29" s="170">
        <v>2</v>
      </c>
      <c r="UFC29" s="170">
        <v>69.72</v>
      </c>
      <c r="UFD29" s="170" t="e">
        <f>ROUNDDOWN(UFC29*(#REF!+1),2)</f>
        <v>#REF!</v>
      </c>
      <c r="UFE29" s="170" t="e">
        <f>UFB29*UFD29</f>
        <v>#REF!</v>
      </c>
      <c r="UFF29" s="170" t="s">
        <v>151</v>
      </c>
      <c r="UFG29" s="170" t="s">
        <v>152</v>
      </c>
      <c r="UFH29" s="170" t="s">
        <v>153</v>
      </c>
      <c r="UFI29" s="170" t="s">
        <v>150</v>
      </c>
      <c r="UFJ29" s="170">
        <v>2</v>
      </c>
      <c r="UFK29" s="170">
        <v>69.72</v>
      </c>
      <c r="UFL29" s="170" t="e">
        <f>ROUNDDOWN(UFK29*(#REF!+1),2)</f>
        <v>#REF!</v>
      </c>
      <c r="UFM29" s="170" t="e">
        <f>UFJ29*UFL29</f>
        <v>#REF!</v>
      </c>
      <c r="UFN29" s="170" t="s">
        <v>151</v>
      </c>
      <c r="UFO29" s="170" t="s">
        <v>152</v>
      </c>
      <c r="UFP29" s="170" t="s">
        <v>153</v>
      </c>
      <c r="UFQ29" s="170" t="s">
        <v>150</v>
      </c>
      <c r="UFR29" s="170">
        <v>2</v>
      </c>
      <c r="UFS29" s="170">
        <v>69.72</v>
      </c>
      <c r="UFT29" s="170" t="e">
        <f>ROUNDDOWN(UFS29*(#REF!+1),2)</f>
        <v>#REF!</v>
      </c>
      <c r="UFU29" s="170" t="e">
        <f>UFR29*UFT29</f>
        <v>#REF!</v>
      </c>
      <c r="UFV29" s="170" t="s">
        <v>151</v>
      </c>
      <c r="UFW29" s="170" t="s">
        <v>152</v>
      </c>
      <c r="UFX29" s="170" t="s">
        <v>153</v>
      </c>
      <c r="UFY29" s="170" t="s">
        <v>150</v>
      </c>
      <c r="UFZ29" s="170">
        <v>2</v>
      </c>
      <c r="UGA29" s="170">
        <v>69.72</v>
      </c>
      <c r="UGB29" s="170" t="e">
        <f>ROUNDDOWN(UGA29*(#REF!+1),2)</f>
        <v>#REF!</v>
      </c>
      <c r="UGC29" s="170" t="e">
        <f>UFZ29*UGB29</f>
        <v>#REF!</v>
      </c>
      <c r="UGD29" s="170" t="s">
        <v>151</v>
      </c>
      <c r="UGE29" s="170" t="s">
        <v>152</v>
      </c>
      <c r="UGF29" s="170" t="s">
        <v>153</v>
      </c>
      <c r="UGG29" s="170" t="s">
        <v>150</v>
      </c>
      <c r="UGH29" s="170">
        <v>2</v>
      </c>
      <c r="UGI29" s="170">
        <v>69.72</v>
      </c>
      <c r="UGJ29" s="170" t="e">
        <f>ROUNDDOWN(UGI29*(#REF!+1),2)</f>
        <v>#REF!</v>
      </c>
      <c r="UGK29" s="170" t="e">
        <f>UGH29*UGJ29</f>
        <v>#REF!</v>
      </c>
      <c r="UGL29" s="170" t="s">
        <v>151</v>
      </c>
      <c r="UGM29" s="170" t="s">
        <v>152</v>
      </c>
      <c r="UGN29" s="170" t="s">
        <v>153</v>
      </c>
      <c r="UGO29" s="170" t="s">
        <v>150</v>
      </c>
      <c r="UGP29" s="170">
        <v>2</v>
      </c>
      <c r="UGQ29" s="170">
        <v>69.72</v>
      </c>
      <c r="UGR29" s="170" t="e">
        <f>ROUNDDOWN(UGQ29*(#REF!+1),2)</f>
        <v>#REF!</v>
      </c>
      <c r="UGS29" s="170" t="e">
        <f>UGP29*UGR29</f>
        <v>#REF!</v>
      </c>
      <c r="UGT29" s="170" t="s">
        <v>151</v>
      </c>
      <c r="UGU29" s="170" t="s">
        <v>152</v>
      </c>
      <c r="UGV29" s="170" t="s">
        <v>153</v>
      </c>
      <c r="UGW29" s="170" t="s">
        <v>150</v>
      </c>
      <c r="UGX29" s="170">
        <v>2</v>
      </c>
      <c r="UGY29" s="170">
        <v>69.72</v>
      </c>
      <c r="UGZ29" s="170" t="e">
        <f>ROUNDDOWN(UGY29*(#REF!+1),2)</f>
        <v>#REF!</v>
      </c>
      <c r="UHA29" s="170" t="e">
        <f>UGX29*UGZ29</f>
        <v>#REF!</v>
      </c>
      <c r="UHB29" s="170" t="s">
        <v>151</v>
      </c>
      <c r="UHC29" s="170" t="s">
        <v>152</v>
      </c>
      <c r="UHD29" s="170" t="s">
        <v>153</v>
      </c>
      <c r="UHE29" s="170" t="s">
        <v>150</v>
      </c>
      <c r="UHF29" s="170">
        <v>2</v>
      </c>
      <c r="UHG29" s="170">
        <v>69.72</v>
      </c>
      <c r="UHH29" s="170" t="e">
        <f>ROUNDDOWN(UHG29*(#REF!+1),2)</f>
        <v>#REF!</v>
      </c>
      <c r="UHI29" s="170" t="e">
        <f>UHF29*UHH29</f>
        <v>#REF!</v>
      </c>
      <c r="UHJ29" s="170" t="s">
        <v>151</v>
      </c>
      <c r="UHK29" s="170" t="s">
        <v>152</v>
      </c>
      <c r="UHL29" s="170" t="s">
        <v>153</v>
      </c>
      <c r="UHM29" s="170" t="s">
        <v>150</v>
      </c>
      <c r="UHN29" s="170">
        <v>2</v>
      </c>
      <c r="UHO29" s="170">
        <v>69.72</v>
      </c>
      <c r="UHP29" s="170" t="e">
        <f>ROUNDDOWN(UHO29*(#REF!+1),2)</f>
        <v>#REF!</v>
      </c>
      <c r="UHQ29" s="170" t="e">
        <f>UHN29*UHP29</f>
        <v>#REF!</v>
      </c>
      <c r="UHR29" s="170" t="s">
        <v>151</v>
      </c>
      <c r="UHS29" s="170" t="s">
        <v>152</v>
      </c>
      <c r="UHT29" s="170" t="s">
        <v>153</v>
      </c>
      <c r="UHU29" s="170" t="s">
        <v>150</v>
      </c>
      <c r="UHV29" s="170">
        <v>2</v>
      </c>
      <c r="UHW29" s="170">
        <v>69.72</v>
      </c>
      <c r="UHX29" s="170" t="e">
        <f>ROUNDDOWN(UHW29*(#REF!+1),2)</f>
        <v>#REF!</v>
      </c>
      <c r="UHY29" s="170" t="e">
        <f>UHV29*UHX29</f>
        <v>#REF!</v>
      </c>
      <c r="UHZ29" s="170" t="s">
        <v>151</v>
      </c>
      <c r="UIA29" s="170" t="s">
        <v>152</v>
      </c>
      <c r="UIB29" s="170" t="s">
        <v>153</v>
      </c>
      <c r="UIC29" s="170" t="s">
        <v>150</v>
      </c>
      <c r="UID29" s="170">
        <v>2</v>
      </c>
      <c r="UIE29" s="170">
        <v>69.72</v>
      </c>
      <c r="UIF29" s="170" t="e">
        <f>ROUNDDOWN(UIE29*(#REF!+1),2)</f>
        <v>#REF!</v>
      </c>
      <c r="UIG29" s="170" t="e">
        <f>UID29*UIF29</f>
        <v>#REF!</v>
      </c>
      <c r="UIH29" s="170" t="s">
        <v>151</v>
      </c>
      <c r="UII29" s="170" t="s">
        <v>152</v>
      </c>
      <c r="UIJ29" s="170" t="s">
        <v>153</v>
      </c>
      <c r="UIK29" s="170" t="s">
        <v>150</v>
      </c>
      <c r="UIL29" s="170">
        <v>2</v>
      </c>
      <c r="UIM29" s="170">
        <v>69.72</v>
      </c>
      <c r="UIN29" s="170" t="e">
        <f>ROUNDDOWN(UIM29*(#REF!+1),2)</f>
        <v>#REF!</v>
      </c>
      <c r="UIO29" s="170" t="e">
        <f>UIL29*UIN29</f>
        <v>#REF!</v>
      </c>
      <c r="UIP29" s="170" t="s">
        <v>151</v>
      </c>
      <c r="UIQ29" s="170" t="s">
        <v>152</v>
      </c>
      <c r="UIR29" s="170" t="s">
        <v>153</v>
      </c>
      <c r="UIS29" s="170" t="s">
        <v>150</v>
      </c>
      <c r="UIT29" s="170">
        <v>2</v>
      </c>
      <c r="UIU29" s="170">
        <v>69.72</v>
      </c>
      <c r="UIV29" s="170" t="e">
        <f>ROUNDDOWN(UIU29*(#REF!+1),2)</f>
        <v>#REF!</v>
      </c>
      <c r="UIW29" s="170" t="e">
        <f>UIT29*UIV29</f>
        <v>#REF!</v>
      </c>
      <c r="UIX29" s="170" t="s">
        <v>151</v>
      </c>
      <c r="UIY29" s="170" t="s">
        <v>152</v>
      </c>
      <c r="UIZ29" s="170" t="s">
        <v>153</v>
      </c>
      <c r="UJA29" s="170" t="s">
        <v>150</v>
      </c>
      <c r="UJB29" s="170">
        <v>2</v>
      </c>
      <c r="UJC29" s="170">
        <v>69.72</v>
      </c>
      <c r="UJD29" s="170" t="e">
        <f>ROUNDDOWN(UJC29*(#REF!+1),2)</f>
        <v>#REF!</v>
      </c>
      <c r="UJE29" s="170" t="e">
        <f>UJB29*UJD29</f>
        <v>#REF!</v>
      </c>
      <c r="UJF29" s="170" t="s">
        <v>151</v>
      </c>
      <c r="UJG29" s="170" t="s">
        <v>152</v>
      </c>
      <c r="UJH29" s="170" t="s">
        <v>153</v>
      </c>
      <c r="UJI29" s="170" t="s">
        <v>150</v>
      </c>
      <c r="UJJ29" s="170">
        <v>2</v>
      </c>
      <c r="UJK29" s="170">
        <v>69.72</v>
      </c>
      <c r="UJL29" s="170" t="e">
        <f>ROUNDDOWN(UJK29*(#REF!+1),2)</f>
        <v>#REF!</v>
      </c>
      <c r="UJM29" s="170" t="e">
        <f>UJJ29*UJL29</f>
        <v>#REF!</v>
      </c>
      <c r="UJN29" s="170" t="s">
        <v>151</v>
      </c>
      <c r="UJO29" s="170" t="s">
        <v>152</v>
      </c>
      <c r="UJP29" s="170" t="s">
        <v>153</v>
      </c>
      <c r="UJQ29" s="170" t="s">
        <v>150</v>
      </c>
      <c r="UJR29" s="170">
        <v>2</v>
      </c>
      <c r="UJS29" s="170">
        <v>69.72</v>
      </c>
      <c r="UJT29" s="170" t="e">
        <f>ROUNDDOWN(UJS29*(#REF!+1),2)</f>
        <v>#REF!</v>
      </c>
      <c r="UJU29" s="170" t="e">
        <f>UJR29*UJT29</f>
        <v>#REF!</v>
      </c>
      <c r="UJV29" s="170" t="s">
        <v>151</v>
      </c>
      <c r="UJW29" s="170" t="s">
        <v>152</v>
      </c>
      <c r="UJX29" s="170" t="s">
        <v>153</v>
      </c>
      <c r="UJY29" s="170" t="s">
        <v>150</v>
      </c>
      <c r="UJZ29" s="170">
        <v>2</v>
      </c>
      <c r="UKA29" s="170">
        <v>69.72</v>
      </c>
      <c r="UKB29" s="170" t="e">
        <f>ROUNDDOWN(UKA29*(#REF!+1),2)</f>
        <v>#REF!</v>
      </c>
      <c r="UKC29" s="170" t="e">
        <f>UJZ29*UKB29</f>
        <v>#REF!</v>
      </c>
      <c r="UKD29" s="170" t="s">
        <v>151</v>
      </c>
      <c r="UKE29" s="170" t="s">
        <v>152</v>
      </c>
      <c r="UKF29" s="170" t="s">
        <v>153</v>
      </c>
      <c r="UKG29" s="170" t="s">
        <v>150</v>
      </c>
      <c r="UKH29" s="170">
        <v>2</v>
      </c>
      <c r="UKI29" s="170">
        <v>69.72</v>
      </c>
      <c r="UKJ29" s="170" t="e">
        <f>ROUNDDOWN(UKI29*(#REF!+1),2)</f>
        <v>#REF!</v>
      </c>
      <c r="UKK29" s="170" t="e">
        <f>UKH29*UKJ29</f>
        <v>#REF!</v>
      </c>
      <c r="UKL29" s="170" t="s">
        <v>151</v>
      </c>
      <c r="UKM29" s="170" t="s">
        <v>152</v>
      </c>
      <c r="UKN29" s="170" t="s">
        <v>153</v>
      </c>
      <c r="UKO29" s="170" t="s">
        <v>150</v>
      </c>
      <c r="UKP29" s="170">
        <v>2</v>
      </c>
      <c r="UKQ29" s="170">
        <v>69.72</v>
      </c>
      <c r="UKR29" s="170" t="e">
        <f>ROUNDDOWN(UKQ29*(#REF!+1),2)</f>
        <v>#REF!</v>
      </c>
      <c r="UKS29" s="170" t="e">
        <f>UKP29*UKR29</f>
        <v>#REF!</v>
      </c>
      <c r="UKT29" s="170" t="s">
        <v>151</v>
      </c>
      <c r="UKU29" s="170" t="s">
        <v>152</v>
      </c>
      <c r="UKV29" s="170" t="s">
        <v>153</v>
      </c>
      <c r="UKW29" s="170" t="s">
        <v>150</v>
      </c>
      <c r="UKX29" s="170">
        <v>2</v>
      </c>
      <c r="UKY29" s="170">
        <v>69.72</v>
      </c>
      <c r="UKZ29" s="170" t="e">
        <f>ROUNDDOWN(UKY29*(#REF!+1),2)</f>
        <v>#REF!</v>
      </c>
      <c r="ULA29" s="170" t="e">
        <f>UKX29*UKZ29</f>
        <v>#REF!</v>
      </c>
      <c r="ULB29" s="170" t="s">
        <v>151</v>
      </c>
      <c r="ULC29" s="170" t="s">
        <v>152</v>
      </c>
      <c r="ULD29" s="170" t="s">
        <v>153</v>
      </c>
      <c r="ULE29" s="170" t="s">
        <v>150</v>
      </c>
      <c r="ULF29" s="170">
        <v>2</v>
      </c>
      <c r="ULG29" s="170">
        <v>69.72</v>
      </c>
      <c r="ULH29" s="170" t="e">
        <f>ROUNDDOWN(ULG29*(#REF!+1),2)</f>
        <v>#REF!</v>
      </c>
      <c r="ULI29" s="170" t="e">
        <f>ULF29*ULH29</f>
        <v>#REF!</v>
      </c>
      <c r="ULJ29" s="170" t="s">
        <v>151</v>
      </c>
      <c r="ULK29" s="170" t="s">
        <v>152</v>
      </c>
      <c r="ULL29" s="170" t="s">
        <v>153</v>
      </c>
      <c r="ULM29" s="170" t="s">
        <v>150</v>
      </c>
      <c r="ULN29" s="170">
        <v>2</v>
      </c>
      <c r="ULO29" s="170">
        <v>69.72</v>
      </c>
      <c r="ULP29" s="170" t="e">
        <f>ROUNDDOWN(ULO29*(#REF!+1),2)</f>
        <v>#REF!</v>
      </c>
      <c r="ULQ29" s="170" t="e">
        <f>ULN29*ULP29</f>
        <v>#REF!</v>
      </c>
      <c r="ULR29" s="170" t="s">
        <v>151</v>
      </c>
      <c r="ULS29" s="170" t="s">
        <v>152</v>
      </c>
      <c r="ULT29" s="170" t="s">
        <v>153</v>
      </c>
      <c r="ULU29" s="170" t="s">
        <v>150</v>
      </c>
      <c r="ULV29" s="170">
        <v>2</v>
      </c>
      <c r="ULW29" s="170">
        <v>69.72</v>
      </c>
      <c r="ULX29" s="170" t="e">
        <f>ROUNDDOWN(ULW29*(#REF!+1),2)</f>
        <v>#REF!</v>
      </c>
      <c r="ULY29" s="170" t="e">
        <f>ULV29*ULX29</f>
        <v>#REF!</v>
      </c>
      <c r="ULZ29" s="170" t="s">
        <v>151</v>
      </c>
      <c r="UMA29" s="170" t="s">
        <v>152</v>
      </c>
      <c r="UMB29" s="170" t="s">
        <v>153</v>
      </c>
      <c r="UMC29" s="170" t="s">
        <v>150</v>
      </c>
      <c r="UMD29" s="170">
        <v>2</v>
      </c>
      <c r="UME29" s="170">
        <v>69.72</v>
      </c>
      <c r="UMF29" s="170" t="e">
        <f>ROUNDDOWN(UME29*(#REF!+1),2)</f>
        <v>#REF!</v>
      </c>
      <c r="UMG29" s="170" t="e">
        <f>UMD29*UMF29</f>
        <v>#REF!</v>
      </c>
      <c r="UMH29" s="170" t="s">
        <v>151</v>
      </c>
      <c r="UMI29" s="170" t="s">
        <v>152</v>
      </c>
      <c r="UMJ29" s="170" t="s">
        <v>153</v>
      </c>
      <c r="UMK29" s="170" t="s">
        <v>150</v>
      </c>
      <c r="UML29" s="170">
        <v>2</v>
      </c>
      <c r="UMM29" s="170">
        <v>69.72</v>
      </c>
      <c r="UMN29" s="170" t="e">
        <f>ROUNDDOWN(UMM29*(#REF!+1),2)</f>
        <v>#REF!</v>
      </c>
      <c r="UMO29" s="170" t="e">
        <f>UML29*UMN29</f>
        <v>#REF!</v>
      </c>
      <c r="UMP29" s="170" t="s">
        <v>151</v>
      </c>
      <c r="UMQ29" s="170" t="s">
        <v>152</v>
      </c>
      <c r="UMR29" s="170" t="s">
        <v>153</v>
      </c>
      <c r="UMS29" s="170" t="s">
        <v>150</v>
      </c>
      <c r="UMT29" s="170">
        <v>2</v>
      </c>
      <c r="UMU29" s="170">
        <v>69.72</v>
      </c>
      <c r="UMV29" s="170" t="e">
        <f>ROUNDDOWN(UMU29*(#REF!+1),2)</f>
        <v>#REF!</v>
      </c>
      <c r="UMW29" s="170" t="e">
        <f>UMT29*UMV29</f>
        <v>#REF!</v>
      </c>
      <c r="UMX29" s="170" t="s">
        <v>151</v>
      </c>
      <c r="UMY29" s="170" t="s">
        <v>152</v>
      </c>
      <c r="UMZ29" s="170" t="s">
        <v>153</v>
      </c>
      <c r="UNA29" s="170" t="s">
        <v>150</v>
      </c>
      <c r="UNB29" s="170">
        <v>2</v>
      </c>
      <c r="UNC29" s="170">
        <v>69.72</v>
      </c>
      <c r="UND29" s="170" t="e">
        <f>ROUNDDOWN(UNC29*(#REF!+1),2)</f>
        <v>#REF!</v>
      </c>
      <c r="UNE29" s="170" t="e">
        <f>UNB29*UND29</f>
        <v>#REF!</v>
      </c>
      <c r="UNF29" s="170" t="s">
        <v>151</v>
      </c>
      <c r="UNG29" s="170" t="s">
        <v>152</v>
      </c>
      <c r="UNH29" s="170" t="s">
        <v>153</v>
      </c>
      <c r="UNI29" s="170" t="s">
        <v>150</v>
      </c>
      <c r="UNJ29" s="170">
        <v>2</v>
      </c>
      <c r="UNK29" s="170">
        <v>69.72</v>
      </c>
      <c r="UNL29" s="170" t="e">
        <f>ROUNDDOWN(UNK29*(#REF!+1),2)</f>
        <v>#REF!</v>
      </c>
      <c r="UNM29" s="170" t="e">
        <f>UNJ29*UNL29</f>
        <v>#REF!</v>
      </c>
      <c r="UNN29" s="170" t="s">
        <v>151</v>
      </c>
      <c r="UNO29" s="170" t="s">
        <v>152</v>
      </c>
      <c r="UNP29" s="170" t="s">
        <v>153</v>
      </c>
      <c r="UNQ29" s="170" t="s">
        <v>150</v>
      </c>
      <c r="UNR29" s="170">
        <v>2</v>
      </c>
      <c r="UNS29" s="170">
        <v>69.72</v>
      </c>
      <c r="UNT29" s="170" t="e">
        <f>ROUNDDOWN(UNS29*(#REF!+1),2)</f>
        <v>#REF!</v>
      </c>
      <c r="UNU29" s="170" t="e">
        <f>UNR29*UNT29</f>
        <v>#REF!</v>
      </c>
      <c r="UNV29" s="170" t="s">
        <v>151</v>
      </c>
      <c r="UNW29" s="170" t="s">
        <v>152</v>
      </c>
      <c r="UNX29" s="170" t="s">
        <v>153</v>
      </c>
      <c r="UNY29" s="170" t="s">
        <v>150</v>
      </c>
      <c r="UNZ29" s="170">
        <v>2</v>
      </c>
      <c r="UOA29" s="170">
        <v>69.72</v>
      </c>
      <c r="UOB29" s="170" t="e">
        <f>ROUNDDOWN(UOA29*(#REF!+1),2)</f>
        <v>#REF!</v>
      </c>
      <c r="UOC29" s="170" t="e">
        <f>UNZ29*UOB29</f>
        <v>#REF!</v>
      </c>
      <c r="UOD29" s="170" t="s">
        <v>151</v>
      </c>
      <c r="UOE29" s="170" t="s">
        <v>152</v>
      </c>
      <c r="UOF29" s="170" t="s">
        <v>153</v>
      </c>
      <c r="UOG29" s="170" t="s">
        <v>150</v>
      </c>
      <c r="UOH29" s="170">
        <v>2</v>
      </c>
      <c r="UOI29" s="170">
        <v>69.72</v>
      </c>
      <c r="UOJ29" s="170" t="e">
        <f>ROUNDDOWN(UOI29*(#REF!+1),2)</f>
        <v>#REF!</v>
      </c>
      <c r="UOK29" s="170" t="e">
        <f>UOH29*UOJ29</f>
        <v>#REF!</v>
      </c>
      <c r="UOL29" s="170" t="s">
        <v>151</v>
      </c>
      <c r="UOM29" s="170" t="s">
        <v>152</v>
      </c>
      <c r="UON29" s="170" t="s">
        <v>153</v>
      </c>
      <c r="UOO29" s="170" t="s">
        <v>150</v>
      </c>
      <c r="UOP29" s="170">
        <v>2</v>
      </c>
      <c r="UOQ29" s="170">
        <v>69.72</v>
      </c>
      <c r="UOR29" s="170" t="e">
        <f>ROUNDDOWN(UOQ29*(#REF!+1),2)</f>
        <v>#REF!</v>
      </c>
      <c r="UOS29" s="170" t="e">
        <f>UOP29*UOR29</f>
        <v>#REF!</v>
      </c>
      <c r="UOT29" s="170" t="s">
        <v>151</v>
      </c>
      <c r="UOU29" s="170" t="s">
        <v>152</v>
      </c>
      <c r="UOV29" s="170" t="s">
        <v>153</v>
      </c>
      <c r="UOW29" s="170" t="s">
        <v>150</v>
      </c>
      <c r="UOX29" s="170">
        <v>2</v>
      </c>
      <c r="UOY29" s="170">
        <v>69.72</v>
      </c>
      <c r="UOZ29" s="170" t="e">
        <f>ROUNDDOWN(UOY29*(#REF!+1),2)</f>
        <v>#REF!</v>
      </c>
      <c r="UPA29" s="170" t="e">
        <f>UOX29*UOZ29</f>
        <v>#REF!</v>
      </c>
      <c r="UPB29" s="170" t="s">
        <v>151</v>
      </c>
      <c r="UPC29" s="170" t="s">
        <v>152</v>
      </c>
      <c r="UPD29" s="170" t="s">
        <v>153</v>
      </c>
      <c r="UPE29" s="170" t="s">
        <v>150</v>
      </c>
      <c r="UPF29" s="170">
        <v>2</v>
      </c>
      <c r="UPG29" s="170">
        <v>69.72</v>
      </c>
      <c r="UPH29" s="170" t="e">
        <f>ROUNDDOWN(UPG29*(#REF!+1),2)</f>
        <v>#REF!</v>
      </c>
      <c r="UPI29" s="170" t="e">
        <f>UPF29*UPH29</f>
        <v>#REF!</v>
      </c>
      <c r="UPJ29" s="170" t="s">
        <v>151</v>
      </c>
      <c r="UPK29" s="170" t="s">
        <v>152</v>
      </c>
      <c r="UPL29" s="170" t="s">
        <v>153</v>
      </c>
      <c r="UPM29" s="170" t="s">
        <v>150</v>
      </c>
      <c r="UPN29" s="170">
        <v>2</v>
      </c>
      <c r="UPO29" s="170">
        <v>69.72</v>
      </c>
      <c r="UPP29" s="170" t="e">
        <f>ROUNDDOWN(UPO29*(#REF!+1),2)</f>
        <v>#REF!</v>
      </c>
      <c r="UPQ29" s="170" t="e">
        <f>UPN29*UPP29</f>
        <v>#REF!</v>
      </c>
      <c r="UPR29" s="170" t="s">
        <v>151</v>
      </c>
      <c r="UPS29" s="170" t="s">
        <v>152</v>
      </c>
      <c r="UPT29" s="170" t="s">
        <v>153</v>
      </c>
      <c r="UPU29" s="170" t="s">
        <v>150</v>
      </c>
      <c r="UPV29" s="170">
        <v>2</v>
      </c>
      <c r="UPW29" s="170">
        <v>69.72</v>
      </c>
      <c r="UPX29" s="170" t="e">
        <f>ROUNDDOWN(UPW29*(#REF!+1),2)</f>
        <v>#REF!</v>
      </c>
      <c r="UPY29" s="170" t="e">
        <f>UPV29*UPX29</f>
        <v>#REF!</v>
      </c>
      <c r="UPZ29" s="170" t="s">
        <v>151</v>
      </c>
      <c r="UQA29" s="170" t="s">
        <v>152</v>
      </c>
      <c r="UQB29" s="170" t="s">
        <v>153</v>
      </c>
      <c r="UQC29" s="170" t="s">
        <v>150</v>
      </c>
      <c r="UQD29" s="170">
        <v>2</v>
      </c>
      <c r="UQE29" s="170">
        <v>69.72</v>
      </c>
      <c r="UQF29" s="170" t="e">
        <f>ROUNDDOWN(UQE29*(#REF!+1),2)</f>
        <v>#REF!</v>
      </c>
      <c r="UQG29" s="170" t="e">
        <f>UQD29*UQF29</f>
        <v>#REF!</v>
      </c>
      <c r="UQH29" s="170" t="s">
        <v>151</v>
      </c>
      <c r="UQI29" s="170" t="s">
        <v>152</v>
      </c>
      <c r="UQJ29" s="170" t="s">
        <v>153</v>
      </c>
      <c r="UQK29" s="170" t="s">
        <v>150</v>
      </c>
      <c r="UQL29" s="170">
        <v>2</v>
      </c>
      <c r="UQM29" s="170">
        <v>69.72</v>
      </c>
      <c r="UQN29" s="170" t="e">
        <f>ROUNDDOWN(UQM29*(#REF!+1),2)</f>
        <v>#REF!</v>
      </c>
      <c r="UQO29" s="170" t="e">
        <f>UQL29*UQN29</f>
        <v>#REF!</v>
      </c>
      <c r="UQP29" s="170" t="s">
        <v>151</v>
      </c>
      <c r="UQQ29" s="170" t="s">
        <v>152</v>
      </c>
      <c r="UQR29" s="170" t="s">
        <v>153</v>
      </c>
      <c r="UQS29" s="170" t="s">
        <v>150</v>
      </c>
      <c r="UQT29" s="170">
        <v>2</v>
      </c>
      <c r="UQU29" s="170">
        <v>69.72</v>
      </c>
      <c r="UQV29" s="170" t="e">
        <f>ROUNDDOWN(UQU29*(#REF!+1),2)</f>
        <v>#REF!</v>
      </c>
      <c r="UQW29" s="170" t="e">
        <f>UQT29*UQV29</f>
        <v>#REF!</v>
      </c>
      <c r="UQX29" s="170" t="s">
        <v>151</v>
      </c>
      <c r="UQY29" s="170" t="s">
        <v>152</v>
      </c>
      <c r="UQZ29" s="170" t="s">
        <v>153</v>
      </c>
      <c r="URA29" s="170" t="s">
        <v>150</v>
      </c>
      <c r="URB29" s="170">
        <v>2</v>
      </c>
      <c r="URC29" s="170">
        <v>69.72</v>
      </c>
      <c r="URD29" s="170" t="e">
        <f>ROUNDDOWN(URC29*(#REF!+1),2)</f>
        <v>#REF!</v>
      </c>
      <c r="URE29" s="170" t="e">
        <f>URB29*URD29</f>
        <v>#REF!</v>
      </c>
      <c r="URF29" s="170" t="s">
        <v>151</v>
      </c>
      <c r="URG29" s="170" t="s">
        <v>152</v>
      </c>
      <c r="URH29" s="170" t="s">
        <v>153</v>
      </c>
      <c r="URI29" s="170" t="s">
        <v>150</v>
      </c>
      <c r="URJ29" s="170">
        <v>2</v>
      </c>
      <c r="URK29" s="170">
        <v>69.72</v>
      </c>
      <c r="URL29" s="170" t="e">
        <f>ROUNDDOWN(URK29*(#REF!+1),2)</f>
        <v>#REF!</v>
      </c>
      <c r="URM29" s="170" t="e">
        <f>URJ29*URL29</f>
        <v>#REF!</v>
      </c>
      <c r="URN29" s="170" t="s">
        <v>151</v>
      </c>
      <c r="URO29" s="170" t="s">
        <v>152</v>
      </c>
      <c r="URP29" s="170" t="s">
        <v>153</v>
      </c>
      <c r="URQ29" s="170" t="s">
        <v>150</v>
      </c>
      <c r="URR29" s="170">
        <v>2</v>
      </c>
      <c r="URS29" s="170">
        <v>69.72</v>
      </c>
      <c r="URT29" s="170" t="e">
        <f>ROUNDDOWN(URS29*(#REF!+1),2)</f>
        <v>#REF!</v>
      </c>
      <c r="URU29" s="170" t="e">
        <f>URR29*URT29</f>
        <v>#REF!</v>
      </c>
      <c r="URV29" s="170" t="s">
        <v>151</v>
      </c>
      <c r="URW29" s="170" t="s">
        <v>152</v>
      </c>
      <c r="URX29" s="170" t="s">
        <v>153</v>
      </c>
      <c r="URY29" s="170" t="s">
        <v>150</v>
      </c>
      <c r="URZ29" s="170">
        <v>2</v>
      </c>
      <c r="USA29" s="170">
        <v>69.72</v>
      </c>
      <c r="USB29" s="170" t="e">
        <f>ROUNDDOWN(USA29*(#REF!+1),2)</f>
        <v>#REF!</v>
      </c>
      <c r="USC29" s="170" t="e">
        <f>URZ29*USB29</f>
        <v>#REF!</v>
      </c>
      <c r="USD29" s="170" t="s">
        <v>151</v>
      </c>
      <c r="USE29" s="170" t="s">
        <v>152</v>
      </c>
      <c r="USF29" s="170" t="s">
        <v>153</v>
      </c>
      <c r="USG29" s="170" t="s">
        <v>150</v>
      </c>
      <c r="USH29" s="170">
        <v>2</v>
      </c>
      <c r="USI29" s="170">
        <v>69.72</v>
      </c>
      <c r="USJ29" s="170" t="e">
        <f>ROUNDDOWN(USI29*(#REF!+1),2)</f>
        <v>#REF!</v>
      </c>
      <c r="USK29" s="170" t="e">
        <f>USH29*USJ29</f>
        <v>#REF!</v>
      </c>
      <c r="USL29" s="170" t="s">
        <v>151</v>
      </c>
      <c r="USM29" s="170" t="s">
        <v>152</v>
      </c>
      <c r="USN29" s="170" t="s">
        <v>153</v>
      </c>
      <c r="USO29" s="170" t="s">
        <v>150</v>
      </c>
      <c r="USP29" s="170">
        <v>2</v>
      </c>
      <c r="USQ29" s="170">
        <v>69.72</v>
      </c>
      <c r="USR29" s="170" t="e">
        <f>ROUNDDOWN(USQ29*(#REF!+1),2)</f>
        <v>#REF!</v>
      </c>
      <c r="USS29" s="170" t="e">
        <f>USP29*USR29</f>
        <v>#REF!</v>
      </c>
      <c r="UST29" s="170" t="s">
        <v>151</v>
      </c>
      <c r="USU29" s="170" t="s">
        <v>152</v>
      </c>
      <c r="USV29" s="170" t="s">
        <v>153</v>
      </c>
      <c r="USW29" s="170" t="s">
        <v>150</v>
      </c>
      <c r="USX29" s="170">
        <v>2</v>
      </c>
      <c r="USY29" s="170">
        <v>69.72</v>
      </c>
      <c r="USZ29" s="170" t="e">
        <f>ROUNDDOWN(USY29*(#REF!+1),2)</f>
        <v>#REF!</v>
      </c>
      <c r="UTA29" s="170" t="e">
        <f>USX29*USZ29</f>
        <v>#REF!</v>
      </c>
      <c r="UTB29" s="170" t="s">
        <v>151</v>
      </c>
      <c r="UTC29" s="170" t="s">
        <v>152</v>
      </c>
      <c r="UTD29" s="170" t="s">
        <v>153</v>
      </c>
      <c r="UTE29" s="170" t="s">
        <v>150</v>
      </c>
      <c r="UTF29" s="170">
        <v>2</v>
      </c>
      <c r="UTG29" s="170">
        <v>69.72</v>
      </c>
      <c r="UTH29" s="170" t="e">
        <f>ROUNDDOWN(UTG29*(#REF!+1),2)</f>
        <v>#REF!</v>
      </c>
      <c r="UTI29" s="170" t="e">
        <f>UTF29*UTH29</f>
        <v>#REF!</v>
      </c>
      <c r="UTJ29" s="170" t="s">
        <v>151</v>
      </c>
      <c r="UTK29" s="170" t="s">
        <v>152</v>
      </c>
      <c r="UTL29" s="170" t="s">
        <v>153</v>
      </c>
      <c r="UTM29" s="170" t="s">
        <v>150</v>
      </c>
      <c r="UTN29" s="170">
        <v>2</v>
      </c>
      <c r="UTO29" s="170">
        <v>69.72</v>
      </c>
      <c r="UTP29" s="170" t="e">
        <f>ROUNDDOWN(UTO29*(#REF!+1),2)</f>
        <v>#REF!</v>
      </c>
      <c r="UTQ29" s="170" t="e">
        <f>UTN29*UTP29</f>
        <v>#REF!</v>
      </c>
      <c r="UTR29" s="170" t="s">
        <v>151</v>
      </c>
      <c r="UTS29" s="170" t="s">
        <v>152</v>
      </c>
      <c r="UTT29" s="170" t="s">
        <v>153</v>
      </c>
      <c r="UTU29" s="170" t="s">
        <v>150</v>
      </c>
      <c r="UTV29" s="170">
        <v>2</v>
      </c>
      <c r="UTW29" s="170">
        <v>69.72</v>
      </c>
      <c r="UTX29" s="170" t="e">
        <f>ROUNDDOWN(UTW29*(#REF!+1),2)</f>
        <v>#REF!</v>
      </c>
      <c r="UTY29" s="170" t="e">
        <f>UTV29*UTX29</f>
        <v>#REF!</v>
      </c>
      <c r="UTZ29" s="170" t="s">
        <v>151</v>
      </c>
      <c r="UUA29" s="170" t="s">
        <v>152</v>
      </c>
      <c r="UUB29" s="170" t="s">
        <v>153</v>
      </c>
      <c r="UUC29" s="170" t="s">
        <v>150</v>
      </c>
      <c r="UUD29" s="170">
        <v>2</v>
      </c>
      <c r="UUE29" s="170">
        <v>69.72</v>
      </c>
      <c r="UUF29" s="170" t="e">
        <f>ROUNDDOWN(UUE29*(#REF!+1),2)</f>
        <v>#REF!</v>
      </c>
      <c r="UUG29" s="170" t="e">
        <f>UUD29*UUF29</f>
        <v>#REF!</v>
      </c>
      <c r="UUH29" s="170" t="s">
        <v>151</v>
      </c>
      <c r="UUI29" s="170" t="s">
        <v>152</v>
      </c>
      <c r="UUJ29" s="170" t="s">
        <v>153</v>
      </c>
      <c r="UUK29" s="170" t="s">
        <v>150</v>
      </c>
      <c r="UUL29" s="170">
        <v>2</v>
      </c>
      <c r="UUM29" s="170">
        <v>69.72</v>
      </c>
      <c r="UUN29" s="170" t="e">
        <f>ROUNDDOWN(UUM29*(#REF!+1),2)</f>
        <v>#REF!</v>
      </c>
      <c r="UUO29" s="170" t="e">
        <f>UUL29*UUN29</f>
        <v>#REF!</v>
      </c>
      <c r="UUP29" s="170" t="s">
        <v>151</v>
      </c>
      <c r="UUQ29" s="170" t="s">
        <v>152</v>
      </c>
      <c r="UUR29" s="170" t="s">
        <v>153</v>
      </c>
      <c r="UUS29" s="170" t="s">
        <v>150</v>
      </c>
      <c r="UUT29" s="170">
        <v>2</v>
      </c>
      <c r="UUU29" s="170">
        <v>69.72</v>
      </c>
      <c r="UUV29" s="170" t="e">
        <f>ROUNDDOWN(UUU29*(#REF!+1),2)</f>
        <v>#REF!</v>
      </c>
      <c r="UUW29" s="170" t="e">
        <f>UUT29*UUV29</f>
        <v>#REF!</v>
      </c>
      <c r="UUX29" s="170" t="s">
        <v>151</v>
      </c>
      <c r="UUY29" s="170" t="s">
        <v>152</v>
      </c>
      <c r="UUZ29" s="170" t="s">
        <v>153</v>
      </c>
      <c r="UVA29" s="170" t="s">
        <v>150</v>
      </c>
      <c r="UVB29" s="170">
        <v>2</v>
      </c>
      <c r="UVC29" s="170">
        <v>69.72</v>
      </c>
      <c r="UVD29" s="170" t="e">
        <f>ROUNDDOWN(UVC29*(#REF!+1),2)</f>
        <v>#REF!</v>
      </c>
      <c r="UVE29" s="170" t="e">
        <f>UVB29*UVD29</f>
        <v>#REF!</v>
      </c>
      <c r="UVF29" s="170" t="s">
        <v>151</v>
      </c>
      <c r="UVG29" s="170" t="s">
        <v>152</v>
      </c>
      <c r="UVH29" s="170" t="s">
        <v>153</v>
      </c>
      <c r="UVI29" s="170" t="s">
        <v>150</v>
      </c>
      <c r="UVJ29" s="170">
        <v>2</v>
      </c>
      <c r="UVK29" s="170">
        <v>69.72</v>
      </c>
      <c r="UVL29" s="170" t="e">
        <f>ROUNDDOWN(UVK29*(#REF!+1),2)</f>
        <v>#REF!</v>
      </c>
      <c r="UVM29" s="170" t="e">
        <f>UVJ29*UVL29</f>
        <v>#REF!</v>
      </c>
      <c r="UVN29" s="170" t="s">
        <v>151</v>
      </c>
      <c r="UVO29" s="170" t="s">
        <v>152</v>
      </c>
      <c r="UVP29" s="170" t="s">
        <v>153</v>
      </c>
      <c r="UVQ29" s="170" t="s">
        <v>150</v>
      </c>
      <c r="UVR29" s="170">
        <v>2</v>
      </c>
      <c r="UVS29" s="170">
        <v>69.72</v>
      </c>
      <c r="UVT29" s="170" t="e">
        <f>ROUNDDOWN(UVS29*(#REF!+1),2)</f>
        <v>#REF!</v>
      </c>
      <c r="UVU29" s="170" t="e">
        <f>UVR29*UVT29</f>
        <v>#REF!</v>
      </c>
      <c r="UVV29" s="170" t="s">
        <v>151</v>
      </c>
      <c r="UVW29" s="170" t="s">
        <v>152</v>
      </c>
      <c r="UVX29" s="170" t="s">
        <v>153</v>
      </c>
      <c r="UVY29" s="170" t="s">
        <v>150</v>
      </c>
      <c r="UVZ29" s="170">
        <v>2</v>
      </c>
      <c r="UWA29" s="170">
        <v>69.72</v>
      </c>
      <c r="UWB29" s="170" t="e">
        <f>ROUNDDOWN(UWA29*(#REF!+1),2)</f>
        <v>#REF!</v>
      </c>
      <c r="UWC29" s="170" t="e">
        <f>UVZ29*UWB29</f>
        <v>#REF!</v>
      </c>
      <c r="UWD29" s="170" t="s">
        <v>151</v>
      </c>
      <c r="UWE29" s="170" t="s">
        <v>152</v>
      </c>
      <c r="UWF29" s="170" t="s">
        <v>153</v>
      </c>
      <c r="UWG29" s="170" t="s">
        <v>150</v>
      </c>
      <c r="UWH29" s="170">
        <v>2</v>
      </c>
      <c r="UWI29" s="170">
        <v>69.72</v>
      </c>
      <c r="UWJ29" s="170" t="e">
        <f>ROUNDDOWN(UWI29*(#REF!+1),2)</f>
        <v>#REF!</v>
      </c>
      <c r="UWK29" s="170" t="e">
        <f>UWH29*UWJ29</f>
        <v>#REF!</v>
      </c>
      <c r="UWL29" s="170" t="s">
        <v>151</v>
      </c>
      <c r="UWM29" s="170" t="s">
        <v>152</v>
      </c>
      <c r="UWN29" s="170" t="s">
        <v>153</v>
      </c>
      <c r="UWO29" s="170" t="s">
        <v>150</v>
      </c>
      <c r="UWP29" s="170">
        <v>2</v>
      </c>
      <c r="UWQ29" s="170">
        <v>69.72</v>
      </c>
      <c r="UWR29" s="170" t="e">
        <f>ROUNDDOWN(UWQ29*(#REF!+1),2)</f>
        <v>#REF!</v>
      </c>
      <c r="UWS29" s="170" t="e">
        <f>UWP29*UWR29</f>
        <v>#REF!</v>
      </c>
      <c r="UWT29" s="170" t="s">
        <v>151</v>
      </c>
      <c r="UWU29" s="170" t="s">
        <v>152</v>
      </c>
      <c r="UWV29" s="170" t="s">
        <v>153</v>
      </c>
      <c r="UWW29" s="170" t="s">
        <v>150</v>
      </c>
      <c r="UWX29" s="170">
        <v>2</v>
      </c>
      <c r="UWY29" s="170">
        <v>69.72</v>
      </c>
      <c r="UWZ29" s="170" t="e">
        <f>ROUNDDOWN(UWY29*(#REF!+1),2)</f>
        <v>#REF!</v>
      </c>
      <c r="UXA29" s="170" t="e">
        <f>UWX29*UWZ29</f>
        <v>#REF!</v>
      </c>
      <c r="UXB29" s="170" t="s">
        <v>151</v>
      </c>
      <c r="UXC29" s="170" t="s">
        <v>152</v>
      </c>
      <c r="UXD29" s="170" t="s">
        <v>153</v>
      </c>
      <c r="UXE29" s="170" t="s">
        <v>150</v>
      </c>
      <c r="UXF29" s="170">
        <v>2</v>
      </c>
      <c r="UXG29" s="170">
        <v>69.72</v>
      </c>
      <c r="UXH29" s="170" t="e">
        <f>ROUNDDOWN(UXG29*(#REF!+1),2)</f>
        <v>#REF!</v>
      </c>
      <c r="UXI29" s="170" t="e">
        <f>UXF29*UXH29</f>
        <v>#REF!</v>
      </c>
      <c r="UXJ29" s="170" t="s">
        <v>151</v>
      </c>
      <c r="UXK29" s="170" t="s">
        <v>152</v>
      </c>
      <c r="UXL29" s="170" t="s">
        <v>153</v>
      </c>
      <c r="UXM29" s="170" t="s">
        <v>150</v>
      </c>
      <c r="UXN29" s="170">
        <v>2</v>
      </c>
      <c r="UXO29" s="170">
        <v>69.72</v>
      </c>
      <c r="UXP29" s="170" t="e">
        <f>ROUNDDOWN(UXO29*(#REF!+1),2)</f>
        <v>#REF!</v>
      </c>
      <c r="UXQ29" s="170" t="e">
        <f>UXN29*UXP29</f>
        <v>#REF!</v>
      </c>
      <c r="UXR29" s="170" t="s">
        <v>151</v>
      </c>
      <c r="UXS29" s="170" t="s">
        <v>152</v>
      </c>
      <c r="UXT29" s="170" t="s">
        <v>153</v>
      </c>
      <c r="UXU29" s="170" t="s">
        <v>150</v>
      </c>
      <c r="UXV29" s="170">
        <v>2</v>
      </c>
      <c r="UXW29" s="170">
        <v>69.72</v>
      </c>
      <c r="UXX29" s="170" t="e">
        <f>ROUNDDOWN(UXW29*(#REF!+1),2)</f>
        <v>#REF!</v>
      </c>
      <c r="UXY29" s="170" t="e">
        <f>UXV29*UXX29</f>
        <v>#REF!</v>
      </c>
      <c r="UXZ29" s="170" t="s">
        <v>151</v>
      </c>
      <c r="UYA29" s="170" t="s">
        <v>152</v>
      </c>
      <c r="UYB29" s="170" t="s">
        <v>153</v>
      </c>
      <c r="UYC29" s="170" t="s">
        <v>150</v>
      </c>
      <c r="UYD29" s="170">
        <v>2</v>
      </c>
      <c r="UYE29" s="170">
        <v>69.72</v>
      </c>
      <c r="UYF29" s="170" t="e">
        <f>ROUNDDOWN(UYE29*(#REF!+1),2)</f>
        <v>#REF!</v>
      </c>
      <c r="UYG29" s="170" t="e">
        <f>UYD29*UYF29</f>
        <v>#REF!</v>
      </c>
      <c r="UYH29" s="170" t="s">
        <v>151</v>
      </c>
      <c r="UYI29" s="170" t="s">
        <v>152</v>
      </c>
      <c r="UYJ29" s="170" t="s">
        <v>153</v>
      </c>
      <c r="UYK29" s="170" t="s">
        <v>150</v>
      </c>
      <c r="UYL29" s="170">
        <v>2</v>
      </c>
      <c r="UYM29" s="170">
        <v>69.72</v>
      </c>
      <c r="UYN29" s="170" t="e">
        <f>ROUNDDOWN(UYM29*(#REF!+1),2)</f>
        <v>#REF!</v>
      </c>
      <c r="UYO29" s="170" t="e">
        <f>UYL29*UYN29</f>
        <v>#REF!</v>
      </c>
      <c r="UYP29" s="170" t="s">
        <v>151</v>
      </c>
      <c r="UYQ29" s="170" t="s">
        <v>152</v>
      </c>
      <c r="UYR29" s="170" t="s">
        <v>153</v>
      </c>
      <c r="UYS29" s="170" t="s">
        <v>150</v>
      </c>
      <c r="UYT29" s="170">
        <v>2</v>
      </c>
      <c r="UYU29" s="170">
        <v>69.72</v>
      </c>
      <c r="UYV29" s="170" t="e">
        <f>ROUNDDOWN(UYU29*(#REF!+1),2)</f>
        <v>#REF!</v>
      </c>
      <c r="UYW29" s="170" t="e">
        <f>UYT29*UYV29</f>
        <v>#REF!</v>
      </c>
      <c r="UYX29" s="170" t="s">
        <v>151</v>
      </c>
      <c r="UYY29" s="170" t="s">
        <v>152</v>
      </c>
      <c r="UYZ29" s="170" t="s">
        <v>153</v>
      </c>
      <c r="UZA29" s="170" t="s">
        <v>150</v>
      </c>
      <c r="UZB29" s="170">
        <v>2</v>
      </c>
      <c r="UZC29" s="170">
        <v>69.72</v>
      </c>
      <c r="UZD29" s="170" t="e">
        <f>ROUNDDOWN(UZC29*(#REF!+1),2)</f>
        <v>#REF!</v>
      </c>
      <c r="UZE29" s="170" t="e">
        <f>UZB29*UZD29</f>
        <v>#REF!</v>
      </c>
      <c r="UZF29" s="170" t="s">
        <v>151</v>
      </c>
      <c r="UZG29" s="170" t="s">
        <v>152</v>
      </c>
      <c r="UZH29" s="170" t="s">
        <v>153</v>
      </c>
      <c r="UZI29" s="170" t="s">
        <v>150</v>
      </c>
      <c r="UZJ29" s="170">
        <v>2</v>
      </c>
      <c r="UZK29" s="170">
        <v>69.72</v>
      </c>
      <c r="UZL29" s="170" t="e">
        <f>ROUNDDOWN(UZK29*(#REF!+1),2)</f>
        <v>#REF!</v>
      </c>
      <c r="UZM29" s="170" t="e">
        <f>UZJ29*UZL29</f>
        <v>#REF!</v>
      </c>
      <c r="UZN29" s="170" t="s">
        <v>151</v>
      </c>
      <c r="UZO29" s="170" t="s">
        <v>152</v>
      </c>
      <c r="UZP29" s="170" t="s">
        <v>153</v>
      </c>
      <c r="UZQ29" s="170" t="s">
        <v>150</v>
      </c>
      <c r="UZR29" s="170">
        <v>2</v>
      </c>
      <c r="UZS29" s="170">
        <v>69.72</v>
      </c>
      <c r="UZT29" s="170" t="e">
        <f>ROUNDDOWN(UZS29*(#REF!+1),2)</f>
        <v>#REF!</v>
      </c>
      <c r="UZU29" s="170" t="e">
        <f>UZR29*UZT29</f>
        <v>#REF!</v>
      </c>
      <c r="UZV29" s="170" t="s">
        <v>151</v>
      </c>
      <c r="UZW29" s="170" t="s">
        <v>152</v>
      </c>
      <c r="UZX29" s="170" t="s">
        <v>153</v>
      </c>
      <c r="UZY29" s="170" t="s">
        <v>150</v>
      </c>
      <c r="UZZ29" s="170">
        <v>2</v>
      </c>
      <c r="VAA29" s="170">
        <v>69.72</v>
      </c>
      <c r="VAB29" s="170" t="e">
        <f>ROUNDDOWN(VAA29*(#REF!+1),2)</f>
        <v>#REF!</v>
      </c>
      <c r="VAC29" s="170" t="e">
        <f>UZZ29*VAB29</f>
        <v>#REF!</v>
      </c>
      <c r="VAD29" s="170" t="s">
        <v>151</v>
      </c>
      <c r="VAE29" s="170" t="s">
        <v>152</v>
      </c>
      <c r="VAF29" s="170" t="s">
        <v>153</v>
      </c>
      <c r="VAG29" s="170" t="s">
        <v>150</v>
      </c>
      <c r="VAH29" s="170">
        <v>2</v>
      </c>
      <c r="VAI29" s="170">
        <v>69.72</v>
      </c>
      <c r="VAJ29" s="170" t="e">
        <f>ROUNDDOWN(VAI29*(#REF!+1),2)</f>
        <v>#REF!</v>
      </c>
      <c r="VAK29" s="170" t="e">
        <f>VAH29*VAJ29</f>
        <v>#REF!</v>
      </c>
      <c r="VAL29" s="170" t="s">
        <v>151</v>
      </c>
      <c r="VAM29" s="170" t="s">
        <v>152</v>
      </c>
      <c r="VAN29" s="170" t="s">
        <v>153</v>
      </c>
      <c r="VAO29" s="170" t="s">
        <v>150</v>
      </c>
      <c r="VAP29" s="170">
        <v>2</v>
      </c>
      <c r="VAQ29" s="170">
        <v>69.72</v>
      </c>
      <c r="VAR29" s="170" t="e">
        <f>ROUNDDOWN(VAQ29*(#REF!+1),2)</f>
        <v>#REF!</v>
      </c>
      <c r="VAS29" s="170" t="e">
        <f>VAP29*VAR29</f>
        <v>#REF!</v>
      </c>
      <c r="VAT29" s="170" t="s">
        <v>151</v>
      </c>
      <c r="VAU29" s="170" t="s">
        <v>152</v>
      </c>
      <c r="VAV29" s="170" t="s">
        <v>153</v>
      </c>
      <c r="VAW29" s="170" t="s">
        <v>150</v>
      </c>
      <c r="VAX29" s="170">
        <v>2</v>
      </c>
      <c r="VAY29" s="170">
        <v>69.72</v>
      </c>
      <c r="VAZ29" s="170" t="e">
        <f>ROUNDDOWN(VAY29*(#REF!+1),2)</f>
        <v>#REF!</v>
      </c>
      <c r="VBA29" s="170" t="e">
        <f>VAX29*VAZ29</f>
        <v>#REF!</v>
      </c>
      <c r="VBB29" s="170" t="s">
        <v>151</v>
      </c>
      <c r="VBC29" s="170" t="s">
        <v>152</v>
      </c>
      <c r="VBD29" s="170" t="s">
        <v>153</v>
      </c>
      <c r="VBE29" s="170" t="s">
        <v>150</v>
      </c>
      <c r="VBF29" s="170">
        <v>2</v>
      </c>
      <c r="VBG29" s="170">
        <v>69.72</v>
      </c>
      <c r="VBH29" s="170" t="e">
        <f>ROUNDDOWN(VBG29*(#REF!+1),2)</f>
        <v>#REF!</v>
      </c>
      <c r="VBI29" s="170" t="e">
        <f>VBF29*VBH29</f>
        <v>#REF!</v>
      </c>
      <c r="VBJ29" s="170" t="s">
        <v>151</v>
      </c>
      <c r="VBK29" s="170" t="s">
        <v>152</v>
      </c>
      <c r="VBL29" s="170" t="s">
        <v>153</v>
      </c>
      <c r="VBM29" s="170" t="s">
        <v>150</v>
      </c>
      <c r="VBN29" s="170">
        <v>2</v>
      </c>
      <c r="VBO29" s="170">
        <v>69.72</v>
      </c>
      <c r="VBP29" s="170" t="e">
        <f>ROUNDDOWN(VBO29*(#REF!+1),2)</f>
        <v>#REF!</v>
      </c>
      <c r="VBQ29" s="170" t="e">
        <f>VBN29*VBP29</f>
        <v>#REF!</v>
      </c>
      <c r="VBR29" s="170" t="s">
        <v>151</v>
      </c>
      <c r="VBS29" s="170" t="s">
        <v>152</v>
      </c>
      <c r="VBT29" s="170" t="s">
        <v>153</v>
      </c>
      <c r="VBU29" s="170" t="s">
        <v>150</v>
      </c>
      <c r="VBV29" s="170">
        <v>2</v>
      </c>
      <c r="VBW29" s="170">
        <v>69.72</v>
      </c>
      <c r="VBX29" s="170" t="e">
        <f>ROUNDDOWN(VBW29*(#REF!+1),2)</f>
        <v>#REF!</v>
      </c>
      <c r="VBY29" s="170" t="e">
        <f>VBV29*VBX29</f>
        <v>#REF!</v>
      </c>
      <c r="VBZ29" s="170" t="s">
        <v>151</v>
      </c>
      <c r="VCA29" s="170" t="s">
        <v>152</v>
      </c>
      <c r="VCB29" s="170" t="s">
        <v>153</v>
      </c>
      <c r="VCC29" s="170" t="s">
        <v>150</v>
      </c>
      <c r="VCD29" s="170">
        <v>2</v>
      </c>
      <c r="VCE29" s="170">
        <v>69.72</v>
      </c>
      <c r="VCF29" s="170" t="e">
        <f>ROUNDDOWN(VCE29*(#REF!+1),2)</f>
        <v>#REF!</v>
      </c>
      <c r="VCG29" s="170" t="e">
        <f>VCD29*VCF29</f>
        <v>#REF!</v>
      </c>
      <c r="VCH29" s="170" t="s">
        <v>151</v>
      </c>
      <c r="VCI29" s="170" t="s">
        <v>152</v>
      </c>
      <c r="VCJ29" s="170" t="s">
        <v>153</v>
      </c>
      <c r="VCK29" s="170" t="s">
        <v>150</v>
      </c>
      <c r="VCL29" s="170">
        <v>2</v>
      </c>
      <c r="VCM29" s="170">
        <v>69.72</v>
      </c>
      <c r="VCN29" s="170" t="e">
        <f>ROUNDDOWN(VCM29*(#REF!+1),2)</f>
        <v>#REF!</v>
      </c>
      <c r="VCO29" s="170" t="e">
        <f>VCL29*VCN29</f>
        <v>#REF!</v>
      </c>
      <c r="VCP29" s="170" t="s">
        <v>151</v>
      </c>
      <c r="VCQ29" s="170" t="s">
        <v>152</v>
      </c>
      <c r="VCR29" s="170" t="s">
        <v>153</v>
      </c>
      <c r="VCS29" s="170" t="s">
        <v>150</v>
      </c>
      <c r="VCT29" s="170">
        <v>2</v>
      </c>
      <c r="VCU29" s="170">
        <v>69.72</v>
      </c>
      <c r="VCV29" s="170" t="e">
        <f>ROUNDDOWN(VCU29*(#REF!+1),2)</f>
        <v>#REF!</v>
      </c>
      <c r="VCW29" s="170" t="e">
        <f>VCT29*VCV29</f>
        <v>#REF!</v>
      </c>
      <c r="VCX29" s="170" t="s">
        <v>151</v>
      </c>
      <c r="VCY29" s="170" t="s">
        <v>152</v>
      </c>
      <c r="VCZ29" s="170" t="s">
        <v>153</v>
      </c>
      <c r="VDA29" s="170" t="s">
        <v>150</v>
      </c>
      <c r="VDB29" s="170">
        <v>2</v>
      </c>
      <c r="VDC29" s="170">
        <v>69.72</v>
      </c>
      <c r="VDD29" s="170" t="e">
        <f>ROUNDDOWN(VDC29*(#REF!+1),2)</f>
        <v>#REF!</v>
      </c>
      <c r="VDE29" s="170" t="e">
        <f>VDB29*VDD29</f>
        <v>#REF!</v>
      </c>
      <c r="VDF29" s="170" t="s">
        <v>151</v>
      </c>
      <c r="VDG29" s="170" t="s">
        <v>152</v>
      </c>
      <c r="VDH29" s="170" t="s">
        <v>153</v>
      </c>
      <c r="VDI29" s="170" t="s">
        <v>150</v>
      </c>
      <c r="VDJ29" s="170">
        <v>2</v>
      </c>
      <c r="VDK29" s="170">
        <v>69.72</v>
      </c>
      <c r="VDL29" s="170" t="e">
        <f>ROUNDDOWN(VDK29*(#REF!+1),2)</f>
        <v>#REF!</v>
      </c>
      <c r="VDM29" s="170" t="e">
        <f>VDJ29*VDL29</f>
        <v>#REF!</v>
      </c>
      <c r="VDN29" s="170" t="s">
        <v>151</v>
      </c>
      <c r="VDO29" s="170" t="s">
        <v>152</v>
      </c>
      <c r="VDP29" s="170" t="s">
        <v>153</v>
      </c>
      <c r="VDQ29" s="170" t="s">
        <v>150</v>
      </c>
      <c r="VDR29" s="170">
        <v>2</v>
      </c>
      <c r="VDS29" s="170">
        <v>69.72</v>
      </c>
      <c r="VDT29" s="170" t="e">
        <f>ROUNDDOWN(VDS29*(#REF!+1),2)</f>
        <v>#REF!</v>
      </c>
      <c r="VDU29" s="170" t="e">
        <f>VDR29*VDT29</f>
        <v>#REF!</v>
      </c>
      <c r="VDV29" s="170" t="s">
        <v>151</v>
      </c>
      <c r="VDW29" s="170" t="s">
        <v>152</v>
      </c>
      <c r="VDX29" s="170" t="s">
        <v>153</v>
      </c>
      <c r="VDY29" s="170" t="s">
        <v>150</v>
      </c>
      <c r="VDZ29" s="170">
        <v>2</v>
      </c>
      <c r="VEA29" s="170">
        <v>69.72</v>
      </c>
      <c r="VEB29" s="170" t="e">
        <f>ROUNDDOWN(VEA29*(#REF!+1),2)</f>
        <v>#REF!</v>
      </c>
      <c r="VEC29" s="170" t="e">
        <f>VDZ29*VEB29</f>
        <v>#REF!</v>
      </c>
      <c r="VED29" s="170" t="s">
        <v>151</v>
      </c>
      <c r="VEE29" s="170" t="s">
        <v>152</v>
      </c>
      <c r="VEF29" s="170" t="s">
        <v>153</v>
      </c>
      <c r="VEG29" s="170" t="s">
        <v>150</v>
      </c>
      <c r="VEH29" s="170">
        <v>2</v>
      </c>
      <c r="VEI29" s="170">
        <v>69.72</v>
      </c>
      <c r="VEJ29" s="170" t="e">
        <f>ROUNDDOWN(VEI29*(#REF!+1),2)</f>
        <v>#REF!</v>
      </c>
      <c r="VEK29" s="170" t="e">
        <f>VEH29*VEJ29</f>
        <v>#REF!</v>
      </c>
      <c r="VEL29" s="170" t="s">
        <v>151</v>
      </c>
      <c r="VEM29" s="170" t="s">
        <v>152</v>
      </c>
      <c r="VEN29" s="170" t="s">
        <v>153</v>
      </c>
      <c r="VEO29" s="170" t="s">
        <v>150</v>
      </c>
      <c r="VEP29" s="170">
        <v>2</v>
      </c>
      <c r="VEQ29" s="170">
        <v>69.72</v>
      </c>
      <c r="VER29" s="170" t="e">
        <f>ROUNDDOWN(VEQ29*(#REF!+1),2)</f>
        <v>#REF!</v>
      </c>
      <c r="VES29" s="170" t="e">
        <f>VEP29*VER29</f>
        <v>#REF!</v>
      </c>
      <c r="VET29" s="170" t="s">
        <v>151</v>
      </c>
      <c r="VEU29" s="170" t="s">
        <v>152</v>
      </c>
      <c r="VEV29" s="170" t="s">
        <v>153</v>
      </c>
      <c r="VEW29" s="170" t="s">
        <v>150</v>
      </c>
      <c r="VEX29" s="170">
        <v>2</v>
      </c>
      <c r="VEY29" s="170">
        <v>69.72</v>
      </c>
      <c r="VEZ29" s="170" t="e">
        <f>ROUNDDOWN(VEY29*(#REF!+1),2)</f>
        <v>#REF!</v>
      </c>
      <c r="VFA29" s="170" t="e">
        <f>VEX29*VEZ29</f>
        <v>#REF!</v>
      </c>
      <c r="VFB29" s="170" t="s">
        <v>151</v>
      </c>
      <c r="VFC29" s="170" t="s">
        <v>152</v>
      </c>
      <c r="VFD29" s="170" t="s">
        <v>153</v>
      </c>
      <c r="VFE29" s="170" t="s">
        <v>150</v>
      </c>
      <c r="VFF29" s="170">
        <v>2</v>
      </c>
      <c r="VFG29" s="170">
        <v>69.72</v>
      </c>
      <c r="VFH29" s="170" t="e">
        <f>ROUNDDOWN(VFG29*(#REF!+1),2)</f>
        <v>#REF!</v>
      </c>
      <c r="VFI29" s="170" t="e">
        <f>VFF29*VFH29</f>
        <v>#REF!</v>
      </c>
      <c r="VFJ29" s="170" t="s">
        <v>151</v>
      </c>
      <c r="VFK29" s="170" t="s">
        <v>152</v>
      </c>
      <c r="VFL29" s="170" t="s">
        <v>153</v>
      </c>
      <c r="VFM29" s="170" t="s">
        <v>150</v>
      </c>
      <c r="VFN29" s="170">
        <v>2</v>
      </c>
      <c r="VFO29" s="170">
        <v>69.72</v>
      </c>
      <c r="VFP29" s="170" t="e">
        <f>ROUNDDOWN(VFO29*(#REF!+1),2)</f>
        <v>#REF!</v>
      </c>
      <c r="VFQ29" s="170" t="e">
        <f>VFN29*VFP29</f>
        <v>#REF!</v>
      </c>
      <c r="VFR29" s="170" t="s">
        <v>151</v>
      </c>
      <c r="VFS29" s="170" t="s">
        <v>152</v>
      </c>
      <c r="VFT29" s="170" t="s">
        <v>153</v>
      </c>
      <c r="VFU29" s="170" t="s">
        <v>150</v>
      </c>
      <c r="VFV29" s="170">
        <v>2</v>
      </c>
      <c r="VFW29" s="170">
        <v>69.72</v>
      </c>
      <c r="VFX29" s="170" t="e">
        <f>ROUNDDOWN(VFW29*(#REF!+1),2)</f>
        <v>#REF!</v>
      </c>
      <c r="VFY29" s="170" t="e">
        <f>VFV29*VFX29</f>
        <v>#REF!</v>
      </c>
      <c r="VFZ29" s="170" t="s">
        <v>151</v>
      </c>
      <c r="VGA29" s="170" t="s">
        <v>152</v>
      </c>
      <c r="VGB29" s="170" t="s">
        <v>153</v>
      </c>
      <c r="VGC29" s="170" t="s">
        <v>150</v>
      </c>
      <c r="VGD29" s="170">
        <v>2</v>
      </c>
      <c r="VGE29" s="170">
        <v>69.72</v>
      </c>
      <c r="VGF29" s="170" t="e">
        <f>ROUNDDOWN(VGE29*(#REF!+1),2)</f>
        <v>#REF!</v>
      </c>
      <c r="VGG29" s="170" t="e">
        <f>VGD29*VGF29</f>
        <v>#REF!</v>
      </c>
      <c r="VGH29" s="170" t="s">
        <v>151</v>
      </c>
      <c r="VGI29" s="170" t="s">
        <v>152</v>
      </c>
      <c r="VGJ29" s="170" t="s">
        <v>153</v>
      </c>
      <c r="VGK29" s="170" t="s">
        <v>150</v>
      </c>
      <c r="VGL29" s="170">
        <v>2</v>
      </c>
      <c r="VGM29" s="170">
        <v>69.72</v>
      </c>
      <c r="VGN29" s="170" t="e">
        <f>ROUNDDOWN(VGM29*(#REF!+1),2)</f>
        <v>#REF!</v>
      </c>
      <c r="VGO29" s="170" t="e">
        <f>VGL29*VGN29</f>
        <v>#REF!</v>
      </c>
      <c r="VGP29" s="170" t="s">
        <v>151</v>
      </c>
      <c r="VGQ29" s="170" t="s">
        <v>152</v>
      </c>
      <c r="VGR29" s="170" t="s">
        <v>153</v>
      </c>
      <c r="VGS29" s="170" t="s">
        <v>150</v>
      </c>
      <c r="VGT29" s="170">
        <v>2</v>
      </c>
      <c r="VGU29" s="170">
        <v>69.72</v>
      </c>
      <c r="VGV29" s="170" t="e">
        <f>ROUNDDOWN(VGU29*(#REF!+1),2)</f>
        <v>#REF!</v>
      </c>
      <c r="VGW29" s="170" t="e">
        <f>VGT29*VGV29</f>
        <v>#REF!</v>
      </c>
      <c r="VGX29" s="170" t="s">
        <v>151</v>
      </c>
      <c r="VGY29" s="170" t="s">
        <v>152</v>
      </c>
      <c r="VGZ29" s="170" t="s">
        <v>153</v>
      </c>
      <c r="VHA29" s="170" t="s">
        <v>150</v>
      </c>
      <c r="VHB29" s="170">
        <v>2</v>
      </c>
      <c r="VHC29" s="170">
        <v>69.72</v>
      </c>
      <c r="VHD29" s="170" t="e">
        <f>ROUNDDOWN(VHC29*(#REF!+1),2)</f>
        <v>#REF!</v>
      </c>
      <c r="VHE29" s="170" t="e">
        <f>VHB29*VHD29</f>
        <v>#REF!</v>
      </c>
      <c r="VHF29" s="170" t="s">
        <v>151</v>
      </c>
      <c r="VHG29" s="170" t="s">
        <v>152</v>
      </c>
      <c r="VHH29" s="170" t="s">
        <v>153</v>
      </c>
      <c r="VHI29" s="170" t="s">
        <v>150</v>
      </c>
      <c r="VHJ29" s="170">
        <v>2</v>
      </c>
      <c r="VHK29" s="170">
        <v>69.72</v>
      </c>
      <c r="VHL29" s="170" t="e">
        <f>ROUNDDOWN(VHK29*(#REF!+1),2)</f>
        <v>#REF!</v>
      </c>
      <c r="VHM29" s="170" t="e">
        <f>VHJ29*VHL29</f>
        <v>#REF!</v>
      </c>
      <c r="VHN29" s="170" t="s">
        <v>151</v>
      </c>
      <c r="VHO29" s="170" t="s">
        <v>152</v>
      </c>
      <c r="VHP29" s="170" t="s">
        <v>153</v>
      </c>
      <c r="VHQ29" s="170" t="s">
        <v>150</v>
      </c>
      <c r="VHR29" s="170">
        <v>2</v>
      </c>
      <c r="VHS29" s="170">
        <v>69.72</v>
      </c>
      <c r="VHT29" s="170" t="e">
        <f>ROUNDDOWN(VHS29*(#REF!+1),2)</f>
        <v>#REF!</v>
      </c>
      <c r="VHU29" s="170" t="e">
        <f>VHR29*VHT29</f>
        <v>#REF!</v>
      </c>
      <c r="VHV29" s="170" t="s">
        <v>151</v>
      </c>
      <c r="VHW29" s="170" t="s">
        <v>152</v>
      </c>
      <c r="VHX29" s="170" t="s">
        <v>153</v>
      </c>
      <c r="VHY29" s="170" t="s">
        <v>150</v>
      </c>
      <c r="VHZ29" s="170">
        <v>2</v>
      </c>
      <c r="VIA29" s="170">
        <v>69.72</v>
      </c>
      <c r="VIB29" s="170" t="e">
        <f>ROUNDDOWN(VIA29*(#REF!+1),2)</f>
        <v>#REF!</v>
      </c>
      <c r="VIC29" s="170" t="e">
        <f>VHZ29*VIB29</f>
        <v>#REF!</v>
      </c>
      <c r="VID29" s="170" t="s">
        <v>151</v>
      </c>
      <c r="VIE29" s="170" t="s">
        <v>152</v>
      </c>
      <c r="VIF29" s="170" t="s">
        <v>153</v>
      </c>
      <c r="VIG29" s="170" t="s">
        <v>150</v>
      </c>
      <c r="VIH29" s="170">
        <v>2</v>
      </c>
      <c r="VII29" s="170">
        <v>69.72</v>
      </c>
      <c r="VIJ29" s="170" t="e">
        <f>ROUNDDOWN(VII29*(#REF!+1),2)</f>
        <v>#REF!</v>
      </c>
      <c r="VIK29" s="170" t="e">
        <f>VIH29*VIJ29</f>
        <v>#REF!</v>
      </c>
      <c r="VIL29" s="170" t="s">
        <v>151</v>
      </c>
      <c r="VIM29" s="170" t="s">
        <v>152</v>
      </c>
      <c r="VIN29" s="170" t="s">
        <v>153</v>
      </c>
      <c r="VIO29" s="170" t="s">
        <v>150</v>
      </c>
      <c r="VIP29" s="170">
        <v>2</v>
      </c>
      <c r="VIQ29" s="170">
        <v>69.72</v>
      </c>
      <c r="VIR29" s="170" t="e">
        <f>ROUNDDOWN(VIQ29*(#REF!+1),2)</f>
        <v>#REF!</v>
      </c>
      <c r="VIS29" s="170" t="e">
        <f>VIP29*VIR29</f>
        <v>#REF!</v>
      </c>
      <c r="VIT29" s="170" t="s">
        <v>151</v>
      </c>
      <c r="VIU29" s="170" t="s">
        <v>152</v>
      </c>
      <c r="VIV29" s="170" t="s">
        <v>153</v>
      </c>
      <c r="VIW29" s="170" t="s">
        <v>150</v>
      </c>
      <c r="VIX29" s="170">
        <v>2</v>
      </c>
      <c r="VIY29" s="170">
        <v>69.72</v>
      </c>
      <c r="VIZ29" s="170" t="e">
        <f>ROUNDDOWN(VIY29*(#REF!+1),2)</f>
        <v>#REF!</v>
      </c>
      <c r="VJA29" s="170" t="e">
        <f>VIX29*VIZ29</f>
        <v>#REF!</v>
      </c>
      <c r="VJB29" s="170" t="s">
        <v>151</v>
      </c>
      <c r="VJC29" s="170" t="s">
        <v>152</v>
      </c>
      <c r="VJD29" s="170" t="s">
        <v>153</v>
      </c>
      <c r="VJE29" s="170" t="s">
        <v>150</v>
      </c>
      <c r="VJF29" s="170">
        <v>2</v>
      </c>
      <c r="VJG29" s="170">
        <v>69.72</v>
      </c>
      <c r="VJH29" s="170" t="e">
        <f>ROUNDDOWN(VJG29*(#REF!+1),2)</f>
        <v>#REF!</v>
      </c>
      <c r="VJI29" s="170" t="e">
        <f>VJF29*VJH29</f>
        <v>#REF!</v>
      </c>
      <c r="VJJ29" s="170" t="s">
        <v>151</v>
      </c>
      <c r="VJK29" s="170" t="s">
        <v>152</v>
      </c>
      <c r="VJL29" s="170" t="s">
        <v>153</v>
      </c>
      <c r="VJM29" s="170" t="s">
        <v>150</v>
      </c>
      <c r="VJN29" s="170">
        <v>2</v>
      </c>
      <c r="VJO29" s="170">
        <v>69.72</v>
      </c>
      <c r="VJP29" s="170" t="e">
        <f>ROUNDDOWN(VJO29*(#REF!+1),2)</f>
        <v>#REF!</v>
      </c>
      <c r="VJQ29" s="170" t="e">
        <f>VJN29*VJP29</f>
        <v>#REF!</v>
      </c>
      <c r="VJR29" s="170" t="s">
        <v>151</v>
      </c>
      <c r="VJS29" s="170" t="s">
        <v>152</v>
      </c>
      <c r="VJT29" s="170" t="s">
        <v>153</v>
      </c>
      <c r="VJU29" s="170" t="s">
        <v>150</v>
      </c>
      <c r="VJV29" s="170">
        <v>2</v>
      </c>
      <c r="VJW29" s="170">
        <v>69.72</v>
      </c>
      <c r="VJX29" s="170" t="e">
        <f>ROUNDDOWN(VJW29*(#REF!+1),2)</f>
        <v>#REF!</v>
      </c>
      <c r="VJY29" s="170" t="e">
        <f>VJV29*VJX29</f>
        <v>#REF!</v>
      </c>
      <c r="VJZ29" s="170" t="s">
        <v>151</v>
      </c>
      <c r="VKA29" s="170" t="s">
        <v>152</v>
      </c>
      <c r="VKB29" s="170" t="s">
        <v>153</v>
      </c>
      <c r="VKC29" s="170" t="s">
        <v>150</v>
      </c>
      <c r="VKD29" s="170">
        <v>2</v>
      </c>
      <c r="VKE29" s="170">
        <v>69.72</v>
      </c>
      <c r="VKF29" s="170" t="e">
        <f>ROUNDDOWN(VKE29*(#REF!+1),2)</f>
        <v>#REF!</v>
      </c>
      <c r="VKG29" s="170" t="e">
        <f>VKD29*VKF29</f>
        <v>#REF!</v>
      </c>
      <c r="VKH29" s="170" t="s">
        <v>151</v>
      </c>
      <c r="VKI29" s="170" t="s">
        <v>152</v>
      </c>
      <c r="VKJ29" s="170" t="s">
        <v>153</v>
      </c>
      <c r="VKK29" s="170" t="s">
        <v>150</v>
      </c>
      <c r="VKL29" s="170">
        <v>2</v>
      </c>
      <c r="VKM29" s="170">
        <v>69.72</v>
      </c>
      <c r="VKN29" s="170" t="e">
        <f>ROUNDDOWN(VKM29*(#REF!+1),2)</f>
        <v>#REF!</v>
      </c>
      <c r="VKO29" s="170" t="e">
        <f>VKL29*VKN29</f>
        <v>#REF!</v>
      </c>
      <c r="VKP29" s="170" t="s">
        <v>151</v>
      </c>
      <c r="VKQ29" s="170" t="s">
        <v>152</v>
      </c>
      <c r="VKR29" s="170" t="s">
        <v>153</v>
      </c>
      <c r="VKS29" s="170" t="s">
        <v>150</v>
      </c>
      <c r="VKT29" s="170">
        <v>2</v>
      </c>
      <c r="VKU29" s="170">
        <v>69.72</v>
      </c>
      <c r="VKV29" s="170" t="e">
        <f>ROUNDDOWN(VKU29*(#REF!+1),2)</f>
        <v>#REF!</v>
      </c>
      <c r="VKW29" s="170" t="e">
        <f>VKT29*VKV29</f>
        <v>#REF!</v>
      </c>
      <c r="VKX29" s="170" t="s">
        <v>151</v>
      </c>
      <c r="VKY29" s="170" t="s">
        <v>152</v>
      </c>
      <c r="VKZ29" s="170" t="s">
        <v>153</v>
      </c>
      <c r="VLA29" s="170" t="s">
        <v>150</v>
      </c>
      <c r="VLB29" s="170">
        <v>2</v>
      </c>
      <c r="VLC29" s="170">
        <v>69.72</v>
      </c>
      <c r="VLD29" s="170" t="e">
        <f>ROUNDDOWN(VLC29*(#REF!+1),2)</f>
        <v>#REF!</v>
      </c>
      <c r="VLE29" s="170" t="e">
        <f>VLB29*VLD29</f>
        <v>#REF!</v>
      </c>
      <c r="VLF29" s="170" t="s">
        <v>151</v>
      </c>
      <c r="VLG29" s="170" t="s">
        <v>152</v>
      </c>
      <c r="VLH29" s="170" t="s">
        <v>153</v>
      </c>
      <c r="VLI29" s="170" t="s">
        <v>150</v>
      </c>
      <c r="VLJ29" s="170">
        <v>2</v>
      </c>
      <c r="VLK29" s="170">
        <v>69.72</v>
      </c>
      <c r="VLL29" s="170" t="e">
        <f>ROUNDDOWN(VLK29*(#REF!+1),2)</f>
        <v>#REF!</v>
      </c>
      <c r="VLM29" s="170" t="e">
        <f>VLJ29*VLL29</f>
        <v>#REF!</v>
      </c>
      <c r="VLN29" s="170" t="s">
        <v>151</v>
      </c>
      <c r="VLO29" s="170" t="s">
        <v>152</v>
      </c>
      <c r="VLP29" s="170" t="s">
        <v>153</v>
      </c>
      <c r="VLQ29" s="170" t="s">
        <v>150</v>
      </c>
      <c r="VLR29" s="170">
        <v>2</v>
      </c>
      <c r="VLS29" s="170">
        <v>69.72</v>
      </c>
      <c r="VLT29" s="170" t="e">
        <f>ROUNDDOWN(VLS29*(#REF!+1),2)</f>
        <v>#REF!</v>
      </c>
      <c r="VLU29" s="170" t="e">
        <f>VLR29*VLT29</f>
        <v>#REF!</v>
      </c>
      <c r="VLV29" s="170" t="s">
        <v>151</v>
      </c>
      <c r="VLW29" s="170" t="s">
        <v>152</v>
      </c>
      <c r="VLX29" s="170" t="s">
        <v>153</v>
      </c>
      <c r="VLY29" s="170" t="s">
        <v>150</v>
      </c>
      <c r="VLZ29" s="170">
        <v>2</v>
      </c>
      <c r="VMA29" s="170">
        <v>69.72</v>
      </c>
      <c r="VMB29" s="170" t="e">
        <f>ROUNDDOWN(VMA29*(#REF!+1),2)</f>
        <v>#REF!</v>
      </c>
      <c r="VMC29" s="170" t="e">
        <f>VLZ29*VMB29</f>
        <v>#REF!</v>
      </c>
      <c r="VMD29" s="170" t="s">
        <v>151</v>
      </c>
      <c r="VME29" s="170" t="s">
        <v>152</v>
      </c>
      <c r="VMF29" s="170" t="s">
        <v>153</v>
      </c>
      <c r="VMG29" s="170" t="s">
        <v>150</v>
      </c>
      <c r="VMH29" s="170">
        <v>2</v>
      </c>
      <c r="VMI29" s="170">
        <v>69.72</v>
      </c>
      <c r="VMJ29" s="170" t="e">
        <f>ROUNDDOWN(VMI29*(#REF!+1),2)</f>
        <v>#REF!</v>
      </c>
      <c r="VMK29" s="170" t="e">
        <f>VMH29*VMJ29</f>
        <v>#REF!</v>
      </c>
      <c r="VML29" s="170" t="s">
        <v>151</v>
      </c>
      <c r="VMM29" s="170" t="s">
        <v>152</v>
      </c>
      <c r="VMN29" s="170" t="s">
        <v>153</v>
      </c>
      <c r="VMO29" s="170" t="s">
        <v>150</v>
      </c>
      <c r="VMP29" s="170">
        <v>2</v>
      </c>
      <c r="VMQ29" s="170">
        <v>69.72</v>
      </c>
      <c r="VMR29" s="170" t="e">
        <f>ROUNDDOWN(VMQ29*(#REF!+1),2)</f>
        <v>#REF!</v>
      </c>
      <c r="VMS29" s="170" t="e">
        <f>VMP29*VMR29</f>
        <v>#REF!</v>
      </c>
      <c r="VMT29" s="170" t="s">
        <v>151</v>
      </c>
      <c r="VMU29" s="170" t="s">
        <v>152</v>
      </c>
      <c r="VMV29" s="170" t="s">
        <v>153</v>
      </c>
      <c r="VMW29" s="170" t="s">
        <v>150</v>
      </c>
      <c r="VMX29" s="170">
        <v>2</v>
      </c>
      <c r="VMY29" s="170">
        <v>69.72</v>
      </c>
      <c r="VMZ29" s="170" t="e">
        <f>ROUNDDOWN(VMY29*(#REF!+1),2)</f>
        <v>#REF!</v>
      </c>
      <c r="VNA29" s="170" t="e">
        <f>VMX29*VMZ29</f>
        <v>#REF!</v>
      </c>
      <c r="VNB29" s="170" t="s">
        <v>151</v>
      </c>
      <c r="VNC29" s="170" t="s">
        <v>152</v>
      </c>
      <c r="VND29" s="170" t="s">
        <v>153</v>
      </c>
      <c r="VNE29" s="170" t="s">
        <v>150</v>
      </c>
      <c r="VNF29" s="170">
        <v>2</v>
      </c>
      <c r="VNG29" s="170">
        <v>69.72</v>
      </c>
      <c r="VNH29" s="170" t="e">
        <f>ROUNDDOWN(VNG29*(#REF!+1),2)</f>
        <v>#REF!</v>
      </c>
      <c r="VNI29" s="170" t="e">
        <f>VNF29*VNH29</f>
        <v>#REF!</v>
      </c>
      <c r="VNJ29" s="170" t="s">
        <v>151</v>
      </c>
      <c r="VNK29" s="170" t="s">
        <v>152</v>
      </c>
      <c r="VNL29" s="170" t="s">
        <v>153</v>
      </c>
      <c r="VNM29" s="170" t="s">
        <v>150</v>
      </c>
      <c r="VNN29" s="170">
        <v>2</v>
      </c>
      <c r="VNO29" s="170">
        <v>69.72</v>
      </c>
      <c r="VNP29" s="170" t="e">
        <f>ROUNDDOWN(VNO29*(#REF!+1),2)</f>
        <v>#REF!</v>
      </c>
      <c r="VNQ29" s="170" t="e">
        <f>VNN29*VNP29</f>
        <v>#REF!</v>
      </c>
      <c r="VNR29" s="170" t="s">
        <v>151</v>
      </c>
      <c r="VNS29" s="170" t="s">
        <v>152</v>
      </c>
      <c r="VNT29" s="170" t="s">
        <v>153</v>
      </c>
      <c r="VNU29" s="170" t="s">
        <v>150</v>
      </c>
      <c r="VNV29" s="170">
        <v>2</v>
      </c>
      <c r="VNW29" s="170">
        <v>69.72</v>
      </c>
      <c r="VNX29" s="170" t="e">
        <f>ROUNDDOWN(VNW29*(#REF!+1),2)</f>
        <v>#REF!</v>
      </c>
      <c r="VNY29" s="170" t="e">
        <f>VNV29*VNX29</f>
        <v>#REF!</v>
      </c>
      <c r="VNZ29" s="170" t="s">
        <v>151</v>
      </c>
      <c r="VOA29" s="170" t="s">
        <v>152</v>
      </c>
      <c r="VOB29" s="170" t="s">
        <v>153</v>
      </c>
      <c r="VOC29" s="170" t="s">
        <v>150</v>
      </c>
      <c r="VOD29" s="170">
        <v>2</v>
      </c>
      <c r="VOE29" s="170">
        <v>69.72</v>
      </c>
      <c r="VOF29" s="170" t="e">
        <f>ROUNDDOWN(VOE29*(#REF!+1),2)</f>
        <v>#REF!</v>
      </c>
      <c r="VOG29" s="170" t="e">
        <f>VOD29*VOF29</f>
        <v>#REF!</v>
      </c>
      <c r="VOH29" s="170" t="s">
        <v>151</v>
      </c>
      <c r="VOI29" s="170" t="s">
        <v>152</v>
      </c>
      <c r="VOJ29" s="170" t="s">
        <v>153</v>
      </c>
      <c r="VOK29" s="170" t="s">
        <v>150</v>
      </c>
      <c r="VOL29" s="170">
        <v>2</v>
      </c>
      <c r="VOM29" s="170">
        <v>69.72</v>
      </c>
      <c r="VON29" s="170" t="e">
        <f>ROUNDDOWN(VOM29*(#REF!+1),2)</f>
        <v>#REF!</v>
      </c>
      <c r="VOO29" s="170" t="e">
        <f>VOL29*VON29</f>
        <v>#REF!</v>
      </c>
      <c r="VOP29" s="170" t="s">
        <v>151</v>
      </c>
      <c r="VOQ29" s="170" t="s">
        <v>152</v>
      </c>
      <c r="VOR29" s="170" t="s">
        <v>153</v>
      </c>
      <c r="VOS29" s="170" t="s">
        <v>150</v>
      </c>
      <c r="VOT29" s="170">
        <v>2</v>
      </c>
      <c r="VOU29" s="170">
        <v>69.72</v>
      </c>
      <c r="VOV29" s="170" t="e">
        <f>ROUNDDOWN(VOU29*(#REF!+1),2)</f>
        <v>#REF!</v>
      </c>
      <c r="VOW29" s="170" t="e">
        <f>VOT29*VOV29</f>
        <v>#REF!</v>
      </c>
      <c r="VOX29" s="170" t="s">
        <v>151</v>
      </c>
      <c r="VOY29" s="170" t="s">
        <v>152</v>
      </c>
      <c r="VOZ29" s="170" t="s">
        <v>153</v>
      </c>
      <c r="VPA29" s="170" t="s">
        <v>150</v>
      </c>
      <c r="VPB29" s="170">
        <v>2</v>
      </c>
      <c r="VPC29" s="170">
        <v>69.72</v>
      </c>
      <c r="VPD29" s="170" t="e">
        <f>ROUNDDOWN(VPC29*(#REF!+1),2)</f>
        <v>#REF!</v>
      </c>
      <c r="VPE29" s="170" t="e">
        <f>VPB29*VPD29</f>
        <v>#REF!</v>
      </c>
      <c r="VPF29" s="170" t="s">
        <v>151</v>
      </c>
      <c r="VPG29" s="170" t="s">
        <v>152</v>
      </c>
      <c r="VPH29" s="170" t="s">
        <v>153</v>
      </c>
      <c r="VPI29" s="170" t="s">
        <v>150</v>
      </c>
      <c r="VPJ29" s="170">
        <v>2</v>
      </c>
      <c r="VPK29" s="170">
        <v>69.72</v>
      </c>
      <c r="VPL29" s="170" t="e">
        <f>ROUNDDOWN(VPK29*(#REF!+1),2)</f>
        <v>#REF!</v>
      </c>
      <c r="VPM29" s="170" t="e">
        <f>VPJ29*VPL29</f>
        <v>#REF!</v>
      </c>
      <c r="VPN29" s="170" t="s">
        <v>151</v>
      </c>
      <c r="VPO29" s="170" t="s">
        <v>152</v>
      </c>
      <c r="VPP29" s="170" t="s">
        <v>153</v>
      </c>
      <c r="VPQ29" s="170" t="s">
        <v>150</v>
      </c>
      <c r="VPR29" s="170">
        <v>2</v>
      </c>
      <c r="VPS29" s="170">
        <v>69.72</v>
      </c>
      <c r="VPT29" s="170" t="e">
        <f>ROUNDDOWN(VPS29*(#REF!+1),2)</f>
        <v>#REF!</v>
      </c>
      <c r="VPU29" s="170" t="e">
        <f>VPR29*VPT29</f>
        <v>#REF!</v>
      </c>
      <c r="VPV29" s="170" t="s">
        <v>151</v>
      </c>
      <c r="VPW29" s="170" t="s">
        <v>152</v>
      </c>
      <c r="VPX29" s="170" t="s">
        <v>153</v>
      </c>
      <c r="VPY29" s="170" t="s">
        <v>150</v>
      </c>
      <c r="VPZ29" s="170">
        <v>2</v>
      </c>
      <c r="VQA29" s="170">
        <v>69.72</v>
      </c>
      <c r="VQB29" s="170" t="e">
        <f>ROUNDDOWN(VQA29*(#REF!+1),2)</f>
        <v>#REF!</v>
      </c>
      <c r="VQC29" s="170" t="e">
        <f>VPZ29*VQB29</f>
        <v>#REF!</v>
      </c>
      <c r="VQD29" s="170" t="s">
        <v>151</v>
      </c>
      <c r="VQE29" s="170" t="s">
        <v>152</v>
      </c>
      <c r="VQF29" s="170" t="s">
        <v>153</v>
      </c>
      <c r="VQG29" s="170" t="s">
        <v>150</v>
      </c>
      <c r="VQH29" s="170">
        <v>2</v>
      </c>
      <c r="VQI29" s="170">
        <v>69.72</v>
      </c>
      <c r="VQJ29" s="170" t="e">
        <f>ROUNDDOWN(VQI29*(#REF!+1),2)</f>
        <v>#REF!</v>
      </c>
      <c r="VQK29" s="170" t="e">
        <f>VQH29*VQJ29</f>
        <v>#REF!</v>
      </c>
      <c r="VQL29" s="170" t="s">
        <v>151</v>
      </c>
      <c r="VQM29" s="170" t="s">
        <v>152</v>
      </c>
      <c r="VQN29" s="170" t="s">
        <v>153</v>
      </c>
      <c r="VQO29" s="170" t="s">
        <v>150</v>
      </c>
      <c r="VQP29" s="170">
        <v>2</v>
      </c>
      <c r="VQQ29" s="170">
        <v>69.72</v>
      </c>
      <c r="VQR29" s="170" t="e">
        <f>ROUNDDOWN(VQQ29*(#REF!+1),2)</f>
        <v>#REF!</v>
      </c>
      <c r="VQS29" s="170" t="e">
        <f>VQP29*VQR29</f>
        <v>#REF!</v>
      </c>
      <c r="VQT29" s="170" t="s">
        <v>151</v>
      </c>
      <c r="VQU29" s="170" t="s">
        <v>152</v>
      </c>
      <c r="VQV29" s="170" t="s">
        <v>153</v>
      </c>
      <c r="VQW29" s="170" t="s">
        <v>150</v>
      </c>
      <c r="VQX29" s="170">
        <v>2</v>
      </c>
      <c r="VQY29" s="170">
        <v>69.72</v>
      </c>
      <c r="VQZ29" s="170" t="e">
        <f>ROUNDDOWN(VQY29*(#REF!+1),2)</f>
        <v>#REF!</v>
      </c>
      <c r="VRA29" s="170" t="e">
        <f>VQX29*VQZ29</f>
        <v>#REF!</v>
      </c>
      <c r="VRB29" s="170" t="s">
        <v>151</v>
      </c>
      <c r="VRC29" s="170" t="s">
        <v>152</v>
      </c>
      <c r="VRD29" s="170" t="s">
        <v>153</v>
      </c>
      <c r="VRE29" s="170" t="s">
        <v>150</v>
      </c>
      <c r="VRF29" s="170">
        <v>2</v>
      </c>
      <c r="VRG29" s="170">
        <v>69.72</v>
      </c>
      <c r="VRH29" s="170" t="e">
        <f>ROUNDDOWN(VRG29*(#REF!+1),2)</f>
        <v>#REF!</v>
      </c>
      <c r="VRI29" s="170" t="e">
        <f>VRF29*VRH29</f>
        <v>#REF!</v>
      </c>
      <c r="VRJ29" s="170" t="s">
        <v>151</v>
      </c>
      <c r="VRK29" s="170" t="s">
        <v>152</v>
      </c>
      <c r="VRL29" s="170" t="s">
        <v>153</v>
      </c>
      <c r="VRM29" s="170" t="s">
        <v>150</v>
      </c>
      <c r="VRN29" s="170">
        <v>2</v>
      </c>
      <c r="VRO29" s="170">
        <v>69.72</v>
      </c>
      <c r="VRP29" s="170" t="e">
        <f>ROUNDDOWN(VRO29*(#REF!+1),2)</f>
        <v>#REF!</v>
      </c>
      <c r="VRQ29" s="170" t="e">
        <f>VRN29*VRP29</f>
        <v>#REF!</v>
      </c>
      <c r="VRR29" s="170" t="s">
        <v>151</v>
      </c>
      <c r="VRS29" s="170" t="s">
        <v>152</v>
      </c>
      <c r="VRT29" s="170" t="s">
        <v>153</v>
      </c>
      <c r="VRU29" s="170" t="s">
        <v>150</v>
      </c>
      <c r="VRV29" s="170">
        <v>2</v>
      </c>
      <c r="VRW29" s="170">
        <v>69.72</v>
      </c>
      <c r="VRX29" s="170" t="e">
        <f>ROUNDDOWN(VRW29*(#REF!+1),2)</f>
        <v>#REF!</v>
      </c>
      <c r="VRY29" s="170" t="e">
        <f>VRV29*VRX29</f>
        <v>#REF!</v>
      </c>
      <c r="VRZ29" s="170" t="s">
        <v>151</v>
      </c>
      <c r="VSA29" s="170" t="s">
        <v>152</v>
      </c>
      <c r="VSB29" s="170" t="s">
        <v>153</v>
      </c>
      <c r="VSC29" s="170" t="s">
        <v>150</v>
      </c>
      <c r="VSD29" s="170">
        <v>2</v>
      </c>
      <c r="VSE29" s="170">
        <v>69.72</v>
      </c>
      <c r="VSF29" s="170" t="e">
        <f>ROUNDDOWN(VSE29*(#REF!+1),2)</f>
        <v>#REF!</v>
      </c>
      <c r="VSG29" s="170" t="e">
        <f>VSD29*VSF29</f>
        <v>#REF!</v>
      </c>
      <c r="VSH29" s="170" t="s">
        <v>151</v>
      </c>
      <c r="VSI29" s="170" t="s">
        <v>152</v>
      </c>
      <c r="VSJ29" s="170" t="s">
        <v>153</v>
      </c>
      <c r="VSK29" s="170" t="s">
        <v>150</v>
      </c>
      <c r="VSL29" s="170">
        <v>2</v>
      </c>
      <c r="VSM29" s="170">
        <v>69.72</v>
      </c>
      <c r="VSN29" s="170" t="e">
        <f>ROUNDDOWN(VSM29*(#REF!+1),2)</f>
        <v>#REF!</v>
      </c>
      <c r="VSO29" s="170" t="e">
        <f>VSL29*VSN29</f>
        <v>#REF!</v>
      </c>
      <c r="VSP29" s="170" t="s">
        <v>151</v>
      </c>
      <c r="VSQ29" s="170" t="s">
        <v>152</v>
      </c>
      <c r="VSR29" s="170" t="s">
        <v>153</v>
      </c>
      <c r="VSS29" s="170" t="s">
        <v>150</v>
      </c>
      <c r="VST29" s="170">
        <v>2</v>
      </c>
      <c r="VSU29" s="170">
        <v>69.72</v>
      </c>
      <c r="VSV29" s="170" t="e">
        <f>ROUNDDOWN(VSU29*(#REF!+1),2)</f>
        <v>#REF!</v>
      </c>
      <c r="VSW29" s="170" t="e">
        <f>VST29*VSV29</f>
        <v>#REF!</v>
      </c>
      <c r="VSX29" s="170" t="s">
        <v>151</v>
      </c>
      <c r="VSY29" s="170" t="s">
        <v>152</v>
      </c>
      <c r="VSZ29" s="170" t="s">
        <v>153</v>
      </c>
      <c r="VTA29" s="170" t="s">
        <v>150</v>
      </c>
      <c r="VTB29" s="170">
        <v>2</v>
      </c>
      <c r="VTC29" s="170">
        <v>69.72</v>
      </c>
      <c r="VTD29" s="170" t="e">
        <f>ROUNDDOWN(VTC29*(#REF!+1),2)</f>
        <v>#REF!</v>
      </c>
      <c r="VTE29" s="170" t="e">
        <f>VTB29*VTD29</f>
        <v>#REF!</v>
      </c>
      <c r="VTF29" s="170" t="s">
        <v>151</v>
      </c>
      <c r="VTG29" s="170" t="s">
        <v>152</v>
      </c>
      <c r="VTH29" s="170" t="s">
        <v>153</v>
      </c>
      <c r="VTI29" s="170" t="s">
        <v>150</v>
      </c>
      <c r="VTJ29" s="170">
        <v>2</v>
      </c>
      <c r="VTK29" s="170">
        <v>69.72</v>
      </c>
      <c r="VTL29" s="170" t="e">
        <f>ROUNDDOWN(VTK29*(#REF!+1),2)</f>
        <v>#REF!</v>
      </c>
      <c r="VTM29" s="170" t="e">
        <f>VTJ29*VTL29</f>
        <v>#REF!</v>
      </c>
      <c r="VTN29" s="170" t="s">
        <v>151</v>
      </c>
      <c r="VTO29" s="170" t="s">
        <v>152</v>
      </c>
      <c r="VTP29" s="170" t="s">
        <v>153</v>
      </c>
      <c r="VTQ29" s="170" t="s">
        <v>150</v>
      </c>
      <c r="VTR29" s="170">
        <v>2</v>
      </c>
      <c r="VTS29" s="170">
        <v>69.72</v>
      </c>
      <c r="VTT29" s="170" t="e">
        <f>ROUNDDOWN(VTS29*(#REF!+1),2)</f>
        <v>#REF!</v>
      </c>
      <c r="VTU29" s="170" t="e">
        <f>VTR29*VTT29</f>
        <v>#REF!</v>
      </c>
      <c r="VTV29" s="170" t="s">
        <v>151</v>
      </c>
      <c r="VTW29" s="170" t="s">
        <v>152</v>
      </c>
      <c r="VTX29" s="170" t="s">
        <v>153</v>
      </c>
      <c r="VTY29" s="170" t="s">
        <v>150</v>
      </c>
      <c r="VTZ29" s="170">
        <v>2</v>
      </c>
      <c r="VUA29" s="170">
        <v>69.72</v>
      </c>
      <c r="VUB29" s="170" t="e">
        <f>ROUNDDOWN(VUA29*(#REF!+1),2)</f>
        <v>#REF!</v>
      </c>
      <c r="VUC29" s="170" t="e">
        <f>VTZ29*VUB29</f>
        <v>#REF!</v>
      </c>
      <c r="VUD29" s="170" t="s">
        <v>151</v>
      </c>
      <c r="VUE29" s="170" t="s">
        <v>152</v>
      </c>
      <c r="VUF29" s="170" t="s">
        <v>153</v>
      </c>
      <c r="VUG29" s="170" t="s">
        <v>150</v>
      </c>
      <c r="VUH29" s="170">
        <v>2</v>
      </c>
      <c r="VUI29" s="170">
        <v>69.72</v>
      </c>
      <c r="VUJ29" s="170" t="e">
        <f>ROUNDDOWN(VUI29*(#REF!+1),2)</f>
        <v>#REF!</v>
      </c>
      <c r="VUK29" s="170" t="e">
        <f>VUH29*VUJ29</f>
        <v>#REF!</v>
      </c>
      <c r="VUL29" s="170" t="s">
        <v>151</v>
      </c>
      <c r="VUM29" s="170" t="s">
        <v>152</v>
      </c>
      <c r="VUN29" s="170" t="s">
        <v>153</v>
      </c>
      <c r="VUO29" s="170" t="s">
        <v>150</v>
      </c>
      <c r="VUP29" s="170">
        <v>2</v>
      </c>
      <c r="VUQ29" s="170">
        <v>69.72</v>
      </c>
      <c r="VUR29" s="170" t="e">
        <f>ROUNDDOWN(VUQ29*(#REF!+1),2)</f>
        <v>#REF!</v>
      </c>
      <c r="VUS29" s="170" t="e">
        <f>VUP29*VUR29</f>
        <v>#REF!</v>
      </c>
      <c r="VUT29" s="170" t="s">
        <v>151</v>
      </c>
      <c r="VUU29" s="170" t="s">
        <v>152</v>
      </c>
      <c r="VUV29" s="170" t="s">
        <v>153</v>
      </c>
      <c r="VUW29" s="170" t="s">
        <v>150</v>
      </c>
      <c r="VUX29" s="170">
        <v>2</v>
      </c>
      <c r="VUY29" s="170">
        <v>69.72</v>
      </c>
      <c r="VUZ29" s="170" t="e">
        <f>ROUNDDOWN(VUY29*(#REF!+1),2)</f>
        <v>#REF!</v>
      </c>
      <c r="VVA29" s="170" t="e">
        <f>VUX29*VUZ29</f>
        <v>#REF!</v>
      </c>
      <c r="VVB29" s="170" t="s">
        <v>151</v>
      </c>
      <c r="VVC29" s="170" t="s">
        <v>152</v>
      </c>
      <c r="VVD29" s="170" t="s">
        <v>153</v>
      </c>
      <c r="VVE29" s="170" t="s">
        <v>150</v>
      </c>
      <c r="VVF29" s="170">
        <v>2</v>
      </c>
      <c r="VVG29" s="170">
        <v>69.72</v>
      </c>
      <c r="VVH29" s="170" t="e">
        <f>ROUNDDOWN(VVG29*(#REF!+1),2)</f>
        <v>#REF!</v>
      </c>
      <c r="VVI29" s="170" t="e">
        <f>VVF29*VVH29</f>
        <v>#REF!</v>
      </c>
      <c r="VVJ29" s="170" t="s">
        <v>151</v>
      </c>
      <c r="VVK29" s="170" t="s">
        <v>152</v>
      </c>
      <c r="VVL29" s="170" t="s">
        <v>153</v>
      </c>
      <c r="VVM29" s="170" t="s">
        <v>150</v>
      </c>
      <c r="VVN29" s="170">
        <v>2</v>
      </c>
      <c r="VVO29" s="170">
        <v>69.72</v>
      </c>
      <c r="VVP29" s="170" t="e">
        <f>ROUNDDOWN(VVO29*(#REF!+1),2)</f>
        <v>#REF!</v>
      </c>
      <c r="VVQ29" s="170" t="e">
        <f>VVN29*VVP29</f>
        <v>#REF!</v>
      </c>
      <c r="VVR29" s="170" t="s">
        <v>151</v>
      </c>
      <c r="VVS29" s="170" t="s">
        <v>152</v>
      </c>
      <c r="VVT29" s="170" t="s">
        <v>153</v>
      </c>
      <c r="VVU29" s="170" t="s">
        <v>150</v>
      </c>
      <c r="VVV29" s="170">
        <v>2</v>
      </c>
      <c r="VVW29" s="170">
        <v>69.72</v>
      </c>
      <c r="VVX29" s="170" t="e">
        <f>ROUNDDOWN(VVW29*(#REF!+1),2)</f>
        <v>#REF!</v>
      </c>
      <c r="VVY29" s="170" t="e">
        <f>VVV29*VVX29</f>
        <v>#REF!</v>
      </c>
      <c r="VVZ29" s="170" t="s">
        <v>151</v>
      </c>
      <c r="VWA29" s="170" t="s">
        <v>152</v>
      </c>
      <c r="VWB29" s="170" t="s">
        <v>153</v>
      </c>
      <c r="VWC29" s="170" t="s">
        <v>150</v>
      </c>
      <c r="VWD29" s="170">
        <v>2</v>
      </c>
      <c r="VWE29" s="170">
        <v>69.72</v>
      </c>
      <c r="VWF29" s="170" t="e">
        <f>ROUNDDOWN(VWE29*(#REF!+1),2)</f>
        <v>#REF!</v>
      </c>
      <c r="VWG29" s="170" t="e">
        <f>VWD29*VWF29</f>
        <v>#REF!</v>
      </c>
      <c r="VWH29" s="170" t="s">
        <v>151</v>
      </c>
      <c r="VWI29" s="170" t="s">
        <v>152</v>
      </c>
      <c r="VWJ29" s="170" t="s">
        <v>153</v>
      </c>
      <c r="VWK29" s="170" t="s">
        <v>150</v>
      </c>
      <c r="VWL29" s="170">
        <v>2</v>
      </c>
      <c r="VWM29" s="170">
        <v>69.72</v>
      </c>
      <c r="VWN29" s="170" t="e">
        <f>ROUNDDOWN(VWM29*(#REF!+1),2)</f>
        <v>#REF!</v>
      </c>
      <c r="VWO29" s="170" t="e">
        <f>VWL29*VWN29</f>
        <v>#REF!</v>
      </c>
      <c r="VWP29" s="170" t="s">
        <v>151</v>
      </c>
      <c r="VWQ29" s="170" t="s">
        <v>152</v>
      </c>
      <c r="VWR29" s="170" t="s">
        <v>153</v>
      </c>
      <c r="VWS29" s="170" t="s">
        <v>150</v>
      </c>
      <c r="VWT29" s="170">
        <v>2</v>
      </c>
      <c r="VWU29" s="170">
        <v>69.72</v>
      </c>
      <c r="VWV29" s="170" t="e">
        <f>ROUNDDOWN(VWU29*(#REF!+1),2)</f>
        <v>#REF!</v>
      </c>
      <c r="VWW29" s="170" t="e">
        <f>VWT29*VWV29</f>
        <v>#REF!</v>
      </c>
      <c r="VWX29" s="170" t="s">
        <v>151</v>
      </c>
      <c r="VWY29" s="170" t="s">
        <v>152</v>
      </c>
      <c r="VWZ29" s="170" t="s">
        <v>153</v>
      </c>
      <c r="VXA29" s="170" t="s">
        <v>150</v>
      </c>
      <c r="VXB29" s="170">
        <v>2</v>
      </c>
      <c r="VXC29" s="170">
        <v>69.72</v>
      </c>
      <c r="VXD29" s="170" t="e">
        <f>ROUNDDOWN(VXC29*(#REF!+1),2)</f>
        <v>#REF!</v>
      </c>
      <c r="VXE29" s="170" t="e">
        <f>VXB29*VXD29</f>
        <v>#REF!</v>
      </c>
      <c r="VXF29" s="170" t="s">
        <v>151</v>
      </c>
      <c r="VXG29" s="170" t="s">
        <v>152</v>
      </c>
      <c r="VXH29" s="170" t="s">
        <v>153</v>
      </c>
      <c r="VXI29" s="170" t="s">
        <v>150</v>
      </c>
      <c r="VXJ29" s="170">
        <v>2</v>
      </c>
      <c r="VXK29" s="170">
        <v>69.72</v>
      </c>
      <c r="VXL29" s="170" t="e">
        <f>ROUNDDOWN(VXK29*(#REF!+1),2)</f>
        <v>#REF!</v>
      </c>
      <c r="VXM29" s="170" t="e">
        <f>VXJ29*VXL29</f>
        <v>#REF!</v>
      </c>
      <c r="VXN29" s="170" t="s">
        <v>151</v>
      </c>
      <c r="VXO29" s="170" t="s">
        <v>152</v>
      </c>
      <c r="VXP29" s="170" t="s">
        <v>153</v>
      </c>
      <c r="VXQ29" s="170" t="s">
        <v>150</v>
      </c>
      <c r="VXR29" s="170">
        <v>2</v>
      </c>
      <c r="VXS29" s="170">
        <v>69.72</v>
      </c>
      <c r="VXT29" s="170" t="e">
        <f>ROUNDDOWN(VXS29*(#REF!+1),2)</f>
        <v>#REF!</v>
      </c>
      <c r="VXU29" s="170" t="e">
        <f>VXR29*VXT29</f>
        <v>#REF!</v>
      </c>
      <c r="VXV29" s="170" t="s">
        <v>151</v>
      </c>
      <c r="VXW29" s="170" t="s">
        <v>152</v>
      </c>
      <c r="VXX29" s="170" t="s">
        <v>153</v>
      </c>
      <c r="VXY29" s="170" t="s">
        <v>150</v>
      </c>
      <c r="VXZ29" s="170">
        <v>2</v>
      </c>
      <c r="VYA29" s="170">
        <v>69.72</v>
      </c>
      <c r="VYB29" s="170" t="e">
        <f>ROUNDDOWN(VYA29*(#REF!+1),2)</f>
        <v>#REF!</v>
      </c>
      <c r="VYC29" s="170" t="e">
        <f>VXZ29*VYB29</f>
        <v>#REF!</v>
      </c>
      <c r="VYD29" s="170" t="s">
        <v>151</v>
      </c>
      <c r="VYE29" s="170" t="s">
        <v>152</v>
      </c>
      <c r="VYF29" s="170" t="s">
        <v>153</v>
      </c>
      <c r="VYG29" s="170" t="s">
        <v>150</v>
      </c>
      <c r="VYH29" s="170">
        <v>2</v>
      </c>
      <c r="VYI29" s="170">
        <v>69.72</v>
      </c>
      <c r="VYJ29" s="170" t="e">
        <f>ROUNDDOWN(VYI29*(#REF!+1),2)</f>
        <v>#REF!</v>
      </c>
      <c r="VYK29" s="170" t="e">
        <f>VYH29*VYJ29</f>
        <v>#REF!</v>
      </c>
      <c r="VYL29" s="170" t="s">
        <v>151</v>
      </c>
      <c r="VYM29" s="170" t="s">
        <v>152</v>
      </c>
      <c r="VYN29" s="170" t="s">
        <v>153</v>
      </c>
      <c r="VYO29" s="170" t="s">
        <v>150</v>
      </c>
      <c r="VYP29" s="170">
        <v>2</v>
      </c>
      <c r="VYQ29" s="170">
        <v>69.72</v>
      </c>
      <c r="VYR29" s="170" t="e">
        <f>ROUNDDOWN(VYQ29*(#REF!+1),2)</f>
        <v>#REF!</v>
      </c>
      <c r="VYS29" s="170" t="e">
        <f>VYP29*VYR29</f>
        <v>#REF!</v>
      </c>
      <c r="VYT29" s="170" t="s">
        <v>151</v>
      </c>
      <c r="VYU29" s="170" t="s">
        <v>152</v>
      </c>
      <c r="VYV29" s="170" t="s">
        <v>153</v>
      </c>
      <c r="VYW29" s="170" t="s">
        <v>150</v>
      </c>
      <c r="VYX29" s="170">
        <v>2</v>
      </c>
      <c r="VYY29" s="170">
        <v>69.72</v>
      </c>
      <c r="VYZ29" s="170" t="e">
        <f>ROUNDDOWN(VYY29*(#REF!+1),2)</f>
        <v>#REF!</v>
      </c>
      <c r="VZA29" s="170" t="e">
        <f>VYX29*VYZ29</f>
        <v>#REF!</v>
      </c>
      <c r="VZB29" s="170" t="s">
        <v>151</v>
      </c>
      <c r="VZC29" s="170" t="s">
        <v>152</v>
      </c>
      <c r="VZD29" s="170" t="s">
        <v>153</v>
      </c>
      <c r="VZE29" s="170" t="s">
        <v>150</v>
      </c>
      <c r="VZF29" s="170">
        <v>2</v>
      </c>
      <c r="VZG29" s="170">
        <v>69.72</v>
      </c>
      <c r="VZH29" s="170" t="e">
        <f>ROUNDDOWN(VZG29*(#REF!+1),2)</f>
        <v>#REF!</v>
      </c>
      <c r="VZI29" s="170" t="e">
        <f>VZF29*VZH29</f>
        <v>#REF!</v>
      </c>
      <c r="VZJ29" s="170" t="s">
        <v>151</v>
      </c>
      <c r="VZK29" s="170" t="s">
        <v>152</v>
      </c>
      <c r="VZL29" s="170" t="s">
        <v>153</v>
      </c>
      <c r="VZM29" s="170" t="s">
        <v>150</v>
      </c>
      <c r="VZN29" s="170">
        <v>2</v>
      </c>
      <c r="VZO29" s="170">
        <v>69.72</v>
      </c>
      <c r="VZP29" s="170" t="e">
        <f>ROUNDDOWN(VZO29*(#REF!+1),2)</f>
        <v>#REF!</v>
      </c>
      <c r="VZQ29" s="170" t="e">
        <f>VZN29*VZP29</f>
        <v>#REF!</v>
      </c>
      <c r="VZR29" s="170" t="s">
        <v>151</v>
      </c>
      <c r="VZS29" s="170" t="s">
        <v>152</v>
      </c>
      <c r="VZT29" s="170" t="s">
        <v>153</v>
      </c>
      <c r="VZU29" s="170" t="s">
        <v>150</v>
      </c>
      <c r="VZV29" s="170">
        <v>2</v>
      </c>
      <c r="VZW29" s="170">
        <v>69.72</v>
      </c>
      <c r="VZX29" s="170" t="e">
        <f>ROUNDDOWN(VZW29*(#REF!+1),2)</f>
        <v>#REF!</v>
      </c>
      <c r="VZY29" s="170" t="e">
        <f>VZV29*VZX29</f>
        <v>#REF!</v>
      </c>
      <c r="VZZ29" s="170" t="s">
        <v>151</v>
      </c>
      <c r="WAA29" s="170" t="s">
        <v>152</v>
      </c>
      <c r="WAB29" s="170" t="s">
        <v>153</v>
      </c>
      <c r="WAC29" s="170" t="s">
        <v>150</v>
      </c>
      <c r="WAD29" s="170">
        <v>2</v>
      </c>
      <c r="WAE29" s="170">
        <v>69.72</v>
      </c>
      <c r="WAF29" s="170" t="e">
        <f>ROUNDDOWN(WAE29*(#REF!+1),2)</f>
        <v>#REF!</v>
      </c>
      <c r="WAG29" s="170" t="e">
        <f>WAD29*WAF29</f>
        <v>#REF!</v>
      </c>
      <c r="WAH29" s="170" t="s">
        <v>151</v>
      </c>
      <c r="WAI29" s="170" t="s">
        <v>152</v>
      </c>
      <c r="WAJ29" s="170" t="s">
        <v>153</v>
      </c>
      <c r="WAK29" s="170" t="s">
        <v>150</v>
      </c>
      <c r="WAL29" s="170">
        <v>2</v>
      </c>
      <c r="WAM29" s="170">
        <v>69.72</v>
      </c>
      <c r="WAN29" s="170" t="e">
        <f>ROUNDDOWN(WAM29*(#REF!+1),2)</f>
        <v>#REF!</v>
      </c>
      <c r="WAO29" s="170" t="e">
        <f>WAL29*WAN29</f>
        <v>#REF!</v>
      </c>
      <c r="WAP29" s="170" t="s">
        <v>151</v>
      </c>
      <c r="WAQ29" s="170" t="s">
        <v>152</v>
      </c>
      <c r="WAR29" s="170" t="s">
        <v>153</v>
      </c>
      <c r="WAS29" s="170" t="s">
        <v>150</v>
      </c>
      <c r="WAT29" s="170">
        <v>2</v>
      </c>
      <c r="WAU29" s="170">
        <v>69.72</v>
      </c>
      <c r="WAV29" s="170" t="e">
        <f>ROUNDDOWN(WAU29*(#REF!+1),2)</f>
        <v>#REF!</v>
      </c>
      <c r="WAW29" s="170" t="e">
        <f>WAT29*WAV29</f>
        <v>#REF!</v>
      </c>
      <c r="WAX29" s="170" t="s">
        <v>151</v>
      </c>
      <c r="WAY29" s="170" t="s">
        <v>152</v>
      </c>
      <c r="WAZ29" s="170" t="s">
        <v>153</v>
      </c>
      <c r="WBA29" s="170" t="s">
        <v>150</v>
      </c>
      <c r="WBB29" s="170">
        <v>2</v>
      </c>
      <c r="WBC29" s="170">
        <v>69.72</v>
      </c>
      <c r="WBD29" s="170" t="e">
        <f>ROUNDDOWN(WBC29*(#REF!+1),2)</f>
        <v>#REF!</v>
      </c>
      <c r="WBE29" s="170" t="e">
        <f>WBB29*WBD29</f>
        <v>#REF!</v>
      </c>
      <c r="WBF29" s="170" t="s">
        <v>151</v>
      </c>
      <c r="WBG29" s="170" t="s">
        <v>152</v>
      </c>
      <c r="WBH29" s="170" t="s">
        <v>153</v>
      </c>
      <c r="WBI29" s="170" t="s">
        <v>150</v>
      </c>
      <c r="WBJ29" s="170">
        <v>2</v>
      </c>
      <c r="WBK29" s="170">
        <v>69.72</v>
      </c>
      <c r="WBL29" s="170" t="e">
        <f>ROUNDDOWN(WBK29*(#REF!+1),2)</f>
        <v>#REF!</v>
      </c>
      <c r="WBM29" s="170" t="e">
        <f>WBJ29*WBL29</f>
        <v>#REF!</v>
      </c>
      <c r="WBN29" s="170" t="s">
        <v>151</v>
      </c>
      <c r="WBO29" s="170" t="s">
        <v>152</v>
      </c>
      <c r="WBP29" s="170" t="s">
        <v>153</v>
      </c>
      <c r="WBQ29" s="170" t="s">
        <v>150</v>
      </c>
      <c r="WBR29" s="170">
        <v>2</v>
      </c>
      <c r="WBS29" s="170">
        <v>69.72</v>
      </c>
      <c r="WBT29" s="170" t="e">
        <f>ROUNDDOWN(WBS29*(#REF!+1),2)</f>
        <v>#REF!</v>
      </c>
      <c r="WBU29" s="170" t="e">
        <f>WBR29*WBT29</f>
        <v>#REF!</v>
      </c>
      <c r="WBV29" s="170" t="s">
        <v>151</v>
      </c>
      <c r="WBW29" s="170" t="s">
        <v>152</v>
      </c>
      <c r="WBX29" s="170" t="s">
        <v>153</v>
      </c>
      <c r="WBY29" s="170" t="s">
        <v>150</v>
      </c>
      <c r="WBZ29" s="170">
        <v>2</v>
      </c>
      <c r="WCA29" s="170">
        <v>69.72</v>
      </c>
      <c r="WCB29" s="170" t="e">
        <f>ROUNDDOWN(WCA29*(#REF!+1),2)</f>
        <v>#REF!</v>
      </c>
      <c r="WCC29" s="170" t="e">
        <f>WBZ29*WCB29</f>
        <v>#REF!</v>
      </c>
      <c r="WCD29" s="170" t="s">
        <v>151</v>
      </c>
      <c r="WCE29" s="170" t="s">
        <v>152</v>
      </c>
      <c r="WCF29" s="170" t="s">
        <v>153</v>
      </c>
      <c r="WCG29" s="170" t="s">
        <v>150</v>
      </c>
      <c r="WCH29" s="170">
        <v>2</v>
      </c>
      <c r="WCI29" s="170">
        <v>69.72</v>
      </c>
      <c r="WCJ29" s="170" t="e">
        <f>ROUNDDOWN(WCI29*(#REF!+1),2)</f>
        <v>#REF!</v>
      </c>
      <c r="WCK29" s="170" t="e">
        <f>WCH29*WCJ29</f>
        <v>#REF!</v>
      </c>
      <c r="WCL29" s="170" t="s">
        <v>151</v>
      </c>
      <c r="WCM29" s="170" t="s">
        <v>152</v>
      </c>
      <c r="WCN29" s="170" t="s">
        <v>153</v>
      </c>
      <c r="WCO29" s="170" t="s">
        <v>150</v>
      </c>
      <c r="WCP29" s="170">
        <v>2</v>
      </c>
      <c r="WCQ29" s="170">
        <v>69.72</v>
      </c>
      <c r="WCR29" s="170" t="e">
        <f>ROUNDDOWN(WCQ29*(#REF!+1),2)</f>
        <v>#REF!</v>
      </c>
      <c r="WCS29" s="170" t="e">
        <f>WCP29*WCR29</f>
        <v>#REF!</v>
      </c>
      <c r="WCT29" s="170" t="s">
        <v>151</v>
      </c>
      <c r="WCU29" s="170" t="s">
        <v>152</v>
      </c>
      <c r="WCV29" s="170" t="s">
        <v>153</v>
      </c>
      <c r="WCW29" s="170" t="s">
        <v>150</v>
      </c>
      <c r="WCX29" s="170">
        <v>2</v>
      </c>
      <c r="WCY29" s="170">
        <v>69.72</v>
      </c>
      <c r="WCZ29" s="170" t="e">
        <f>ROUNDDOWN(WCY29*(#REF!+1),2)</f>
        <v>#REF!</v>
      </c>
      <c r="WDA29" s="170" t="e">
        <f>WCX29*WCZ29</f>
        <v>#REF!</v>
      </c>
      <c r="WDB29" s="170" t="s">
        <v>151</v>
      </c>
      <c r="WDC29" s="170" t="s">
        <v>152</v>
      </c>
      <c r="WDD29" s="170" t="s">
        <v>153</v>
      </c>
      <c r="WDE29" s="170" t="s">
        <v>150</v>
      </c>
      <c r="WDF29" s="170">
        <v>2</v>
      </c>
      <c r="WDG29" s="170">
        <v>69.72</v>
      </c>
      <c r="WDH29" s="170" t="e">
        <f>ROUNDDOWN(WDG29*(#REF!+1),2)</f>
        <v>#REF!</v>
      </c>
      <c r="WDI29" s="170" t="e">
        <f>WDF29*WDH29</f>
        <v>#REF!</v>
      </c>
      <c r="WDJ29" s="170" t="s">
        <v>151</v>
      </c>
      <c r="WDK29" s="170" t="s">
        <v>152</v>
      </c>
      <c r="WDL29" s="170" t="s">
        <v>153</v>
      </c>
      <c r="WDM29" s="170" t="s">
        <v>150</v>
      </c>
      <c r="WDN29" s="170">
        <v>2</v>
      </c>
      <c r="WDO29" s="170">
        <v>69.72</v>
      </c>
      <c r="WDP29" s="170" t="e">
        <f>ROUNDDOWN(WDO29*(#REF!+1),2)</f>
        <v>#REF!</v>
      </c>
      <c r="WDQ29" s="170" t="e">
        <f>WDN29*WDP29</f>
        <v>#REF!</v>
      </c>
      <c r="WDR29" s="170" t="s">
        <v>151</v>
      </c>
      <c r="WDS29" s="170" t="s">
        <v>152</v>
      </c>
      <c r="WDT29" s="170" t="s">
        <v>153</v>
      </c>
      <c r="WDU29" s="170" t="s">
        <v>150</v>
      </c>
      <c r="WDV29" s="170">
        <v>2</v>
      </c>
      <c r="WDW29" s="170">
        <v>69.72</v>
      </c>
      <c r="WDX29" s="170" t="e">
        <f>ROUNDDOWN(WDW29*(#REF!+1),2)</f>
        <v>#REF!</v>
      </c>
      <c r="WDY29" s="170" t="e">
        <f>WDV29*WDX29</f>
        <v>#REF!</v>
      </c>
      <c r="WDZ29" s="170" t="s">
        <v>151</v>
      </c>
      <c r="WEA29" s="170" t="s">
        <v>152</v>
      </c>
      <c r="WEB29" s="170" t="s">
        <v>153</v>
      </c>
      <c r="WEC29" s="170" t="s">
        <v>150</v>
      </c>
      <c r="WED29" s="170">
        <v>2</v>
      </c>
      <c r="WEE29" s="170">
        <v>69.72</v>
      </c>
      <c r="WEF29" s="170" t="e">
        <f>ROUNDDOWN(WEE29*(#REF!+1),2)</f>
        <v>#REF!</v>
      </c>
      <c r="WEG29" s="170" t="e">
        <f>WED29*WEF29</f>
        <v>#REF!</v>
      </c>
      <c r="WEH29" s="170" t="s">
        <v>151</v>
      </c>
      <c r="WEI29" s="170" t="s">
        <v>152</v>
      </c>
      <c r="WEJ29" s="170" t="s">
        <v>153</v>
      </c>
      <c r="WEK29" s="170" t="s">
        <v>150</v>
      </c>
      <c r="WEL29" s="170">
        <v>2</v>
      </c>
      <c r="WEM29" s="170">
        <v>69.72</v>
      </c>
      <c r="WEN29" s="170" t="e">
        <f>ROUNDDOWN(WEM29*(#REF!+1),2)</f>
        <v>#REF!</v>
      </c>
      <c r="WEO29" s="170" t="e">
        <f>WEL29*WEN29</f>
        <v>#REF!</v>
      </c>
      <c r="WEP29" s="170" t="s">
        <v>151</v>
      </c>
      <c r="WEQ29" s="170" t="s">
        <v>152</v>
      </c>
      <c r="WER29" s="170" t="s">
        <v>153</v>
      </c>
      <c r="WES29" s="170" t="s">
        <v>150</v>
      </c>
      <c r="WET29" s="170">
        <v>2</v>
      </c>
      <c r="WEU29" s="170">
        <v>69.72</v>
      </c>
      <c r="WEV29" s="170" t="e">
        <f>ROUNDDOWN(WEU29*(#REF!+1),2)</f>
        <v>#REF!</v>
      </c>
      <c r="WEW29" s="170" t="e">
        <f>WET29*WEV29</f>
        <v>#REF!</v>
      </c>
      <c r="WEX29" s="170" t="s">
        <v>151</v>
      </c>
      <c r="WEY29" s="170" t="s">
        <v>152</v>
      </c>
      <c r="WEZ29" s="170" t="s">
        <v>153</v>
      </c>
      <c r="WFA29" s="170" t="s">
        <v>150</v>
      </c>
      <c r="WFB29" s="170">
        <v>2</v>
      </c>
      <c r="WFC29" s="170">
        <v>69.72</v>
      </c>
      <c r="WFD29" s="170" t="e">
        <f>ROUNDDOWN(WFC29*(#REF!+1),2)</f>
        <v>#REF!</v>
      </c>
      <c r="WFE29" s="170" t="e">
        <f>WFB29*WFD29</f>
        <v>#REF!</v>
      </c>
      <c r="WFF29" s="170" t="s">
        <v>151</v>
      </c>
      <c r="WFG29" s="170" t="s">
        <v>152</v>
      </c>
      <c r="WFH29" s="170" t="s">
        <v>153</v>
      </c>
      <c r="WFI29" s="170" t="s">
        <v>150</v>
      </c>
      <c r="WFJ29" s="170">
        <v>2</v>
      </c>
      <c r="WFK29" s="170">
        <v>69.72</v>
      </c>
      <c r="WFL29" s="170" t="e">
        <f>ROUNDDOWN(WFK29*(#REF!+1),2)</f>
        <v>#REF!</v>
      </c>
      <c r="WFM29" s="170" t="e">
        <f>WFJ29*WFL29</f>
        <v>#REF!</v>
      </c>
      <c r="WFN29" s="170" t="s">
        <v>151</v>
      </c>
      <c r="WFO29" s="170" t="s">
        <v>152</v>
      </c>
      <c r="WFP29" s="170" t="s">
        <v>153</v>
      </c>
      <c r="WFQ29" s="170" t="s">
        <v>150</v>
      </c>
      <c r="WFR29" s="170">
        <v>2</v>
      </c>
      <c r="WFS29" s="170">
        <v>69.72</v>
      </c>
      <c r="WFT29" s="170" t="e">
        <f>ROUNDDOWN(WFS29*(#REF!+1),2)</f>
        <v>#REF!</v>
      </c>
      <c r="WFU29" s="170" t="e">
        <f>WFR29*WFT29</f>
        <v>#REF!</v>
      </c>
      <c r="WFV29" s="170" t="s">
        <v>151</v>
      </c>
      <c r="WFW29" s="170" t="s">
        <v>152</v>
      </c>
      <c r="WFX29" s="170" t="s">
        <v>153</v>
      </c>
      <c r="WFY29" s="170" t="s">
        <v>150</v>
      </c>
      <c r="WFZ29" s="170">
        <v>2</v>
      </c>
      <c r="WGA29" s="170">
        <v>69.72</v>
      </c>
      <c r="WGB29" s="170" t="e">
        <f>ROUNDDOWN(WGA29*(#REF!+1),2)</f>
        <v>#REF!</v>
      </c>
      <c r="WGC29" s="170" t="e">
        <f>WFZ29*WGB29</f>
        <v>#REF!</v>
      </c>
      <c r="WGD29" s="170" t="s">
        <v>151</v>
      </c>
      <c r="WGE29" s="170" t="s">
        <v>152</v>
      </c>
      <c r="WGF29" s="170" t="s">
        <v>153</v>
      </c>
      <c r="WGG29" s="170" t="s">
        <v>150</v>
      </c>
      <c r="WGH29" s="170">
        <v>2</v>
      </c>
      <c r="WGI29" s="170">
        <v>69.72</v>
      </c>
      <c r="WGJ29" s="170" t="e">
        <f>ROUNDDOWN(WGI29*(#REF!+1),2)</f>
        <v>#REF!</v>
      </c>
      <c r="WGK29" s="170" t="e">
        <f>WGH29*WGJ29</f>
        <v>#REF!</v>
      </c>
      <c r="WGL29" s="170" t="s">
        <v>151</v>
      </c>
      <c r="WGM29" s="170" t="s">
        <v>152</v>
      </c>
      <c r="WGN29" s="170" t="s">
        <v>153</v>
      </c>
      <c r="WGO29" s="170" t="s">
        <v>150</v>
      </c>
      <c r="WGP29" s="170">
        <v>2</v>
      </c>
      <c r="WGQ29" s="170">
        <v>69.72</v>
      </c>
      <c r="WGR29" s="170" t="e">
        <f>ROUNDDOWN(WGQ29*(#REF!+1),2)</f>
        <v>#REF!</v>
      </c>
      <c r="WGS29" s="170" t="e">
        <f>WGP29*WGR29</f>
        <v>#REF!</v>
      </c>
      <c r="WGT29" s="170" t="s">
        <v>151</v>
      </c>
      <c r="WGU29" s="170" t="s">
        <v>152</v>
      </c>
      <c r="WGV29" s="170" t="s">
        <v>153</v>
      </c>
      <c r="WGW29" s="170" t="s">
        <v>150</v>
      </c>
      <c r="WGX29" s="170">
        <v>2</v>
      </c>
      <c r="WGY29" s="170">
        <v>69.72</v>
      </c>
      <c r="WGZ29" s="170" t="e">
        <f>ROUNDDOWN(WGY29*(#REF!+1),2)</f>
        <v>#REF!</v>
      </c>
      <c r="WHA29" s="170" t="e">
        <f>WGX29*WGZ29</f>
        <v>#REF!</v>
      </c>
      <c r="WHB29" s="170" t="s">
        <v>151</v>
      </c>
      <c r="WHC29" s="170" t="s">
        <v>152</v>
      </c>
      <c r="WHD29" s="170" t="s">
        <v>153</v>
      </c>
      <c r="WHE29" s="170" t="s">
        <v>150</v>
      </c>
      <c r="WHF29" s="170">
        <v>2</v>
      </c>
      <c r="WHG29" s="170">
        <v>69.72</v>
      </c>
      <c r="WHH29" s="170" t="e">
        <f>ROUNDDOWN(WHG29*(#REF!+1),2)</f>
        <v>#REF!</v>
      </c>
      <c r="WHI29" s="170" t="e">
        <f>WHF29*WHH29</f>
        <v>#REF!</v>
      </c>
      <c r="WHJ29" s="170" t="s">
        <v>151</v>
      </c>
      <c r="WHK29" s="170" t="s">
        <v>152</v>
      </c>
      <c r="WHL29" s="170" t="s">
        <v>153</v>
      </c>
      <c r="WHM29" s="170" t="s">
        <v>150</v>
      </c>
      <c r="WHN29" s="170">
        <v>2</v>
      </c>
      <c r="WHO29" s="170">
        <v>69.72</v>
      </c>
      <c r="WHP29" s="170" t="e">
        <f>ROUNDDOWN(WHO29*(#REF!+1),2)</f>
        <v>#REF!</v>
      </c>
      <c r="WHQ29" s="170" t="e">
        <f>WHN29*WHP29</f>
        <v>#REF!</v>
      </c>
      <c r="WHR29" s="170" t="s">
        <v>151</v>
      </c>
      <c r="WHS29" s="170" t="s">
        <v>152</v>
      </c>
      <c r="WHT29" s="170" t="s">
        <v>153</v>
      </c>
      <c r="WHU29" s="170" t="s">
        <v>150</v>
      </c>
      <c r="WHV29" s="170">
        <v>2</v>
      </c>
      <c r="WHW29" s="170">
        <v>69.72</v>
      </c>
      <c r="WHX29" s="170" t="e">
        <f>ROUNDDOWN(WHW29*(#REF!+1),2)</f>
        <v>#REF!</v>
      </c>
      <c r="WHY29" s="170" t="e">
        <f>WHV29*WHX29</f>
        <v>#REF!</v>
      </c>
      <c r="WHZ29" s="170" t="s">
        <v>151</v>
      </c>
      <c r="WIA29" s="170" t="s">
        <v>152</v>
      </c>
      <c r="WIB29" s="170" t="s">
        <v>153</v>
      </c>
      <c r="WIC29" s="170" t="s">
        <v>150</v>
      </c>
      <c r="WID29" s="170">
        <v>2</v>
      </c>
      <c r="WIE29" s="170">
        <v>69.72</v>
      </c>
      <c r="WIF29" s="170" t="e">
        <f>ROUNDDOWN(WIE29*(#REF!+1),2)</f>
        <v>#REF!</v>
      </c>
      <c r="WIG29" s="170" t="e">
        <f>WID29*WIF29</f>
        <v>#REF!</v>
      </c>
      <c r="WIH29" s="170" t="s">
        <v>151</v>
      </c>
      <c r="WII29" s="170" t="s">
        <v>152</v>
      </c>
      <c r="WIJ29" s="170" t="s">
        <v>153</v>
      </c>
      <c r="WIK29" s="170" t="s">
        <v>150</v>
      </c>
      <c r="WIL29" s="170">
        <v>2</v>
      </c>
      <c r="WIM29" s="170">
        <v>69.72</v>
      </c>
      <c r="WIN29" s="170" t="e">
        <f>ROUNDDOWN(WIM29*(#REF!+1),2)</f>
        <v>#REF!</v>
      </c>
      <c r="WIO29" s="170" t="e">
        <f>WIL29*WIN29</f>
        <v>#REF!</v>
      </c>
      <c r="WIP29" s="170" t="s">
        <v>151</v>
      </c>
      <c r="WIQ29" s="170" t="s">
        <v>152</v>
      </c>
      <c r="WIR29" s="170" t="s">
        <v>153</v>
      </c>
      <c r="WIS29" s="170" t="s">
        <v>150</v>
      </c>
      <c r="WIT29" s="170">
        <v>2</v>
      </c>
      <c r="WIU29" s="170">
        <v>69.72</v>
      </c>
      <c r="WIV29" s="170" t="e">
        <f>ROUNDDOWN(WIU29*(#REF!+1),2)</f>
        <v>#REF!</v>
      </c>
      <c r="WIW29" s="170" t="e">
        <f>WIT29*WIV29</f>
        <v>#REF!</v>
      </c>
      <c r="WIX29" s="170" t="s">
        <v>151</v>
      </c>
      <c r="WIY29" s="170" t="s">
        <v>152</v>
      </c>
      <c r="WIZ29" s="170" t="s">
        <v>153</v>
      </c>
      <c r="WJA29" s="170" t="s">
        <v>150</v>
      </c>
      <c r="WJB29" s="170">
        <v>2</v>
      </c>
      <c r="WJC29" s="170">
        <v>69.72</v>
      </c>
      <c r="WJD29" s="170" t="e">
        <f>ROUNDDOWN(WJC29*(#REF!+1),2)</f>
        <v>#REF!</v>
      </c>
      <c r="WJE29" s="170" t="e">
        <f>WJB29*WJD29</f>
        <v>#REF!</v>
      </c>
      <c r="WJF29" s="170" t="s">
        <v>151</v>
      </c>
      <c r="WJG29" s="170" t="s">
        <v>152</v>
      </c>
      <c r="WJH29" s="170" t="s">
        <v>153</v>
      </c>
      <c r="WJI29" s="170" t="s">
        <v>150</v>
      </c>
      <c r="WJJ29" s="170">
        <v>2</v>
      </c>
      <c r="WJK29" s="170">
        <v>69.72</v>
      </c>
      <c r="WJL29" s="170" t="e">
        <f>ROUNDDOWN(WJK29*(#REF!+1),2)</f>
        <v>#REF!</v>
      </c>
      <c r="WJM29" s="170" t="e">
        <f>WJJ29*WJL29</f>
        <v>#REF!</v>
      </c>
      <c r="WJN29" s="170" t="s">
        <v>151</v>
      </c>
      <c r="WJO29" s="170" t="s">
        <v>152</v>
      </c>
      <c r="WJP29" s="170" t="s">
        <v>153</v>
      </c>
      <c r="WJQ29" s="170" t="s">
        <v>150</v>
      </c>
      <c r="WJR29" s="170">
        <v>2</v>
      </c>
      <c r="WJS29" s="170">
        <v>69.72</v>
      </c>
      <c r="WJT29" s="170" t="e">
        <f>ROUNDDOWN(WJS29*(#REF!+1),2)</f>
        <v>#REF!</v>
      </c>
      <c r="WJU29" s="170" t="e">
        <f>WJR29*WJT29</f>
        <v>#REF!</v>
      </c>
      <c r="WJV29" s="170" t="s">
        <v>151</v>
      </c>
      <c r="WJW29" s="170" t="s">
        <v>152</v>
      </c>
      <c r="WJX29" s="170" t="s">
        <v>153</v>
      </c>
      <c r="WJY29" s="170" t="s">
        <v>150</v>
      </c>
      <c r="WJZ29" s="170">
        <v>2</v>
      </c>
      <c r="WKA29" s="170">
        <v>69.72</v>
      </c>
      <c r="WKB29" s="170" t="e">
        <f>ROUNDDOWN(WKA29*(#REF!+1),2)</f>
        <v>#REF!</v>
      </c>
      <c r="WKC29" s="170" t="e">
        <f>WJZ29*WKB29</f>
        <v>#REF!</v>
      </c>
      <c r="WKD29" s="170" t="s">
        <v>151</v>
      </c>
      <c r="WKE29" s="170" t="s">
        <v>152</v>
      </c>
      <c r="WKF29" s="170" t="s">
        <v>153</v>
      </c>
      <c r="WKG29" s="170" t="s">
        <v>150</v>
      </c>
      <c r="WKH29" s="170">
        <v>2</v>
      </c>
      <c r="WKI29" s="170">
        <v>69.72</v>
      </c>
      <c r="WKJ29" s="170" t="e">
        <f>ROUNDDOWN(WKI29*(#REF!+1),2)</f>
        <v>#REF!</v>
      </c>
      <c r="WKK29" s="170" t="e">
        <f>WKH29*WKJ29</f>
        <v>#REF!</v>
      </c>
      <c r="WKL29" s="170" t="s">
        <v>151</v>
      </c>
      <c r="WKM29" s="170" t="s">
        <v>152</v>
      </c>
      <c r="WKN29" s="170" t="s">
        <v>153</v>
      </c>
      <c r="WKO29" s="170" t="s">
        <v>150</v>
      </c>
      <c r="WKP29" s="170">
        <v>2</v>
      </c>
      <c r="WKQ29" s="170">
        <v>69.72</v>
      </c>
      <c r="WKR29" s="170" t="e">
        <f>ROUNDDOWN(WKQ29*(#REF!+1),2)</f>
        <v>#REF!</v>
      </c>
      <c r="WKS29" s="170" t="e">
        <f>WKP29*WKR29</f>
        <v>#REF!</v>
      </c>
      <c r="WKT29" s="170" t="s">
        <v>151</v>
      </c>
      <c r="WKU29" s="170" t="s">
        <v>152</v>
      </c>
      <c r="WKV29" s="170" t="s">
        <v>153</v>
      </c>
      <c r="WKW29" s="170" t="s">
        <v>150</v>
      </c>
      <c r="WKX29" s="170">
        <v>2</v>
      </c>
      <c r="WKY29" s="170">
        <v>69.72</v>
      </c>
      <c r="WKZ29" s="170" t="e">
        <f>ROUNDDOWN(WKY29*(#REF!+1),2)</f>
        <v>#REF!</v>
      </c>
      <c r="WLA29" s="170" t="e">
        <f>WKX29*WKZ29</f>
        <v>#REF!</v>
      </c>
      <c r="WLB29" s="170" t="s">
        <v>151</v>
      </c>
      <c r="WLC29" s="170" t="s">
        <v>152</v>
      </c>
      <c r="WLD29" s="170" t="s">
        <v>153</v>
      </c>
      <c r="WLE29" s="170" t="s">
        <v>150</v>
      </c>
      <c r="WLF29" s="170">
        <v>2</v>
      </c>
      <c r="WLG29" s="170">
        <v>69.72</v>
      </c>
      <c r="WLH29" s="170" t="e">
        <f>ROUNDDOWN(WLG29*(#REF!+1),2)</f>
        <v>#REF!</v>
      </c>
      <c r="WLI29" s="170" t="e">
        <f>WLF29*WLH29</f>
        <v>#REF!</v>
      </c>
      <c r="WLJ29" s="170" t="s">
        <v>151</v>
      </c>
      <c r="WLK29" s="170" t="s">
        <v>152</v>
      </c>
      <c r="WLL29" s="170" t="s">
        <v>153</v>
      </c>
      <c r="WLM29" s="170" t="s">
        <v>150</v>
      </c>
      <c r="WLN29" s="170">
        <v>2</v>
      </c>
      <c r="WLO29" s="170">
        <v>69.72</v>
      </c>
      <c r="WLP29" s="170" t="e">
        <f>ROUNDDOWN(WLO29*(#REF!+1),2)</f>
        <v>#REF!</v>
      </c>
      <c r="WLQ29" s="170" t="e">
        <f>WLN29*WLP29</f>
        <v>#REF!</v>
      </c>
      <c r="WLR29" s="170" t="s">
        <v>151</v>
      </c>
      <c r="WLS29" s="170" t="s">
        <v>152</v>
      </c>
      <c r="WLT29" s="170" t="s">
        <v>153</v>
      </c>
      <c r="WLU29" s="170" t="s">
        <v>150</v>
      </c>
      <c r="WLV29" s="170">
        <v>2</v>
      </c>
      <c r="WLW29" s="170">
        <v>69.72</v>
      </c>
      <c r="WLX29" s="170" t="e">
        <f>ROUNDDOWN(WLW29*(#REF!+1),2)</f>
        <v>#REF!</v>
      </c>
      <c r="WLY29" s="170" t="e">
        <f>WLV29*WLX29</f>
        <v>#REF!</v>
      </c>
      <c r="WLZ29" s="170" t="s">
        <v>151</v>
      </c>
      <c r="WMA29" s="170" t="s">
        <v>152</v>
      </c>
      <c r="WMB29" s="170" t="s">
        <v>153</v>
      </c>
      <c r="WMC29" s="170" t="s">
        <v>150</v>
      </c>
      <c r="WMD29" s="170">
        <v>2</v>
      </c>
      <c r="WME29" s="170">
        <v>69.72</v>
      </c>
      <c r="WMF29" s="170" t="e">
        <f>ROUNDDOWN(WME29*(#REF!+1),2)</f>
        <v>#REF!</v>
      </c>
      <c r="WMG29" s="170" t="e">
        <f>WMD29*WMF29</f>
        <v>#REF!</v>
      </c>
      <c r="WMH29" s="170" t="s">
        <v>151</v>
      </c>
      <c r="WMI29" s="170" t="s">
        <v>152</v>
      </c>
      <c r="WMJ29" s="170" t="s">
        <v>153</v>
      </c>
      <c r="WMK29" s="170" t="s">
        <v>150</v>
      </c>
      <c r="WML29" s="170">
        <v>2</v>
      </c>
      <c r="WMM29" s="170">
        <v>69.72</v>
      </c>
      <c r="WMN29" s="170" t="e">
        <f>ROUNDDOWN(WMM29*(#REF!+1),2)</f>
        <v>#REF!</v>
      </c>
      <c r="WMO29" s="170" t="e">
        <f>WML29*WMN29</f>
        <v>#REF!</v>
      </c>
      <c r="WMP29" s="170" t="s">
        <v>151</v>
      </c>
      <c r="WMQ29" s="170" t="s">
        <v>152</v>
      </c>
      <c r="WMR29" s="170" t="s">
        <v>153</v>
      </c>
      <c r="WMS29" s="170" t="s">
        <v>150</v>
      </c>
      <c r="WMT29" s="170">
        <v>2</v>
      </c>
      <c r="WMU29" s="170">
        <v>69.72</v>
      </c>
      <c r="WMV29" s="170" t="e">
        <f>ROUNDDOWN(WMU29*(#REF!+1),2)</f>
        <v>#REF!</v>
      </c>
      <c r="WMW29" s="170" t="e">
        <f>WMT29*WMV29</f>
        <v>#REF!</v>
      </c>
      <c r="WMX29" s="170" t="s">
        <v>151</v>
      </c>
      <c r="WMY29" s="170" t="s">
        <v>152</v>
      </c>
      <c r="WMZ29" s="170" t="s">
        <v>153</v>
      </c>
      <c r="WNA29" s="170" t="s">
        <v>150</v>
      </c>
      <c r="WNB29" s="170">
        <v>2</v>
      </c>
      <c r="WNC29" s="170">
        <v>69.72</v>
      </c>
      <c r="WND29" s="170" t="e">
        <f>ROUNDDOWN(WNC29*(#REF!+1),2)</f>
        <v>#REF!</v>
      </c>
      <c r="WNE29" s="170" t="e">
        <f>WNB29*WND29</f>
        <v>#REF!</v>
      </c>
      <c r="WNF29" s="170" t="s">
        <v>151</v>
      </c>
      <c r="WNG29" s="170" t="s">
        <v>152</v>
      </c>
      <c r="WNH29" s="170" t="s">
        <v>153</v>
      </c>
      <c r="WNI29" s="170" t="s">
        <v>150</v>
      </c>
      <c r="WNJ29" s="170">
        <v>2</v>
      </c>
      <c r="WNK29" s="170">
        <v>69.72</v>
      </c>
      <c r="WNL29" s="170" t="e">
        <f>ROUNDDOWN(WNK29*(#REF!+1),2)</f>
        <v>#REF!</v>
      </c>
      <c r="WNM29" s="170" t="e">
        <f>WNJ29*WNL29</f>
        <v>#REF!</v>
      </c>
      <c r="WNN29" s="170" t="s">
        <v>151</v>
      </c>
      <c r="WNO29" s="170" t="s">
        <v>152</v>
      </c>
      <c r="WNP29" s="170" t="s">
        <v>153</v>
      </c>
      <c r="WNQ29" s="170" t="s">
        <v>150</v>
      </c>
      <c r="WNR29" s="170">
        <v>2</v>
      </c>
      <c r="WNS29" s="170">
        <v>69.72</v>
      </c>
      <c r="WNT29" s="170" t="e">
        <f>ROUNDDOWN(WNS29*(#REF!+1),2)</f>
        <v>#REF!</v>
      </c>
      <c r="WNU29" s="170" t="e">
        <f>WNR29*WNT29</f>
        <v>#REF!</v>
      </c>
      <c r="WNV29" s="170" t="s">
        <v>151</v>
      </c>
      <c r="WNW29" s="170" t="s">
        <v>152</v>
      </c>
      <c r="WNX29" s="170" t="s">
        <v>153</v>
      </c>
      <c r="WNY29" s="170" t="s">
        <v>150</v>
      </c>
      <c r="WNZ29" s="170">
        <v>2</v>
      </c>
      <c r="WOA29" s="170">
        <v>69.72</v>
      </c>
      <c r="WOB29" s="170" t="e">
        <f>ROUNDDOWN(WOA29*(#REF!+1),2)</f>
        <v>#REF!</v>
      </c>
      <c r="WOC29" s="170" t="e">
        <f>WNZ29*WOB29</f>
        <v>#REF!</v>
      </c>
      <c r="WOD29" s="170" t="s">
        <v>151</v>
      </c>
      <c r="WOE29" s="170" t="s">
        <v>152</v>
      </c>
      <c r="WOF29" s="170" t="s">
        <v>153</v>
      </c>
      <c r="WOG29" s="170" t="s">
        <v>150</v>
      </c>
      <c r="WOH29" s="170">
        <v>2</v>
      </c>
      <c r="WOI29" s="170">
        <v>69.72</v>
      </c>
      <c r="WOJ29" s="170" t="e">
        <f>ROUNDDOWN(WOI29*(#REF!+1),2)</f>
        <v>#REF!</v>
      </c>
      <c r="WOK29" s="170" t="e">
        <f>WOH29*WOJ29</f>
        <v>#REF!</v>
      </c>
      <c r="WOL29" s="170" t="s">
        <v>151</v>
      </c>
      <c r="WOM29" s="170" t="s">
        <v>152</v>
      </c>
      <c r="WON29" s="170" t="s">
        <v>153</v>
      </c>
      <c r="WOO29" s="170" t="s">
        <v>150</v>
      </c>
      <c r="WOP29" s="170">
        <v>2</v>
      </c>
      <c r="WOQ29" s="170">
        <v>69.72</v>
      </c>
      <c r="WOR29" s="170" t="e">
        <f>ROUNDDOWN(WOQ29*(#REF!+1),2)</f>
        <v>#REF!</v>
      </c>
      <c r="WOS29" s="170" t="e">
        <f>WOP29*WOR29</f>
        <v>#REF!</v>
      </c>
      <c r="WOT29" s="170" t="s">
        <v>151</v>
      </c>
      <c r="WOU29" s="170" t="s">
        <v>152</v>
      </c>
      <c r="WOV29" s="170" t="s">
        <v>153</v>
      </c>
      <c r="WOW29" s="170" t="s">
        <v>150</v>
      </c>
      <c r="WOX29" s="170">
        <v>2</v>
      </c>
      <c r="WOY29" s="170">
        <v>69.72</v>
      </c>
      <c r="WOZ29" s="170" t="e">
        <f>ROUNDDOWN(WOY29*(#REF!+1),2)</f>
        <v>#REF!</v>
      </c>
      <c r="WPA29" s="170" t="e">
        <f>WOX29*WOZ29</f>
        <v>#REF!</v>
      </c>
      <c r="WPB29" s="170" t="s">
        <v>151</v>
      </c>
      <c r="WPC29" s="170" t="s">
        <v>152</v>
      </c>
      <c r="WPD29" s="170" t="s">
        <v>153</v>
      </c>
      <c r="WPE29" s="170" t="s">
        <v>150</v>
      </c>
      <c r="WPF29" s="170">
        <v>2</v>
      </c>
      <c r="WPG29" s="170">
        <v>69.72</v>
      </c>
      <c r="WPH29" s="170" t="e">
        <f>ROUNDDOWN(WPG29*(#REF!+1),2)</f>
        <v>#REF!</v>
      </c>
      <c r="WPI29" s="170" t="e">
        <f>WPF29*WPH29</f>
        <v>#REF!</v>
      </c>
      <c r="WPJ29" s="170" t="s">
        <v>151</v>
      </c>
      <c r="WPK29" s="170" t="s">
        <v>152</v>
      </c>
      <c r="WPL29" s="170" t="s">
        <v>153</v>
      </c>
      <c r="WPM29" s="170" t="s">
        <v>150</v>
      </c>
      <c r="WPN29" s="170">
        <v>2</v>
      </c>
      <c r="WPO29" s="170">
        <v>69.72</v>
      </c>
      <c r="WPP29" s="170" t="e">
        <f>ROUNDDOWN(WPO29*(#REF!+1),2)</f>
        <v>#REF!</v>
      </c>
      <c r="WPQ29" s="170" t="e">
        <f>WPN29*WPP29</f>
        <v>#REF!</v>
      </c>
      <c r="WPR29" s="170" t="s">
        <v>151</v>
      </c>
      <c r="WPS29" s="170" t="s">
        <v>152</v>
      </c>
      <c r="WPT29" s="170" t="s">
        <v>153</v>
      </c>
      <c r="WPU29" s="170" t="s">
        <v>150</v>
      </c>
      <c r="WPV29" s="170">
        <v>2</v>
      </c>
      <c r="WPW29" s="170">
        <v>69.72</v>
      </c>
      <c r="WPX29" s="170" t="e">
        <f>ROUNDDOWN(WPW29*(#REF!+1),2)</f>
        <v>#REF!</v>
      </c>
      <c r="WPY29" s="170" t="e">
        <f>WPV29*WPX29</f>
        <v>#REF!</v>
      </c>
      <c r="WPZ29" s="170" t="s">
        <v>151</v>
      </c>
      <c r="WQA29" s="170" t="s">
        <v>152</v>
      </c>
      <c r="WQB29" s="170" t="s">
        <v>153</v>
      </c>
      <c r="WQC29" s="170" t="s">
        <v>150</v>
      </c>
      <c r="WQD29" s="170">
        <v>2</v>
      </c>
      <c r="WQE29" s="170">
        <v>69.72</v>
      </c>
      <c r="WQF29" s="170" t="e">
        <f>ROUNDDOWN(WQE29*(#REF!+1),2)</f>
        <v>#REF!</v>
      </c>
      <c r="WQG29" s="170" t="e">
        <f>WQD29*WQF29</f>
        <v>#REF!</v>
      </c>
      <c r="WQH29" s="170" t="s">
        <v>151</v>
      </c>
      <c r="WQI29" s="170" t="s">
        <v>152</v>
      </c>
      <c r="WQJ29" s="170" t="s">
        <v>153</v>
      </c>
      <c r="WQK29" s="170" t="s">
        <v>150</v>
      </c>
      <c r="WQL29" s="170">
        <v>2</v>
      </c>
      <c r="WQM29" s="170">
        <v>69.72</v>
      </c>
      <c r="WQN29" s="170" t="e">
        <f>ROUNDDOWN(WQM29*(#REF!+1),2)</f>
        <v>#REF!</v>
      </c>
      <c r="WQO29" s="170" t="e">
        <f>WQL29*WQN29</f>
        <v>#REF!</v>
      </c>
      <c r="WQP29" s="170" t="s">
        <v>151</v>
      </c>
      <c r="WQQ29" s="170" t="s">
        <v>152</v>
      </c>
      <c r="WQR29" s="170" t="s">
        <v>153</v>
      </c>
      <c r="WQS29" s="170" t="s">
        <v>150</v>
      </c>
      <c r="WQT29" s="170">
        <v>2</v>
      </c>
      <c r="WQU29" s="170">
        <v>69.72</v>
      </c>
      <c r="WQV29" s="170" t="e">
        <f>ROUNDDOWN(WQU29*(#REF!+1),2)</f>
        <v>#REF!</v>
      </c>
      <c r="WQW29" s="170" t="e">
        <f>WQT29*WQV29</f>
        <v>#REF!</v>
      </c>
      <c r="WQX29" s="170" t="s">
        <v>151</v>
      </c>
      <c r="WQY29" s="170" t="s">
        <v>152</v>
      </c>
      <c r="WQZ29" s="170" t="s">
        <v>153</v>
      </c>
      <c r="WRA29" s="170" t="s">
        <v>150</v>
      </c>
      <c r="WRB29" s="170">
        <v>2</v>
      </c>
      <c r="WRC29" s="170">
        <v>69.72</v>
      </c>
      <c r="WRD29" s="170" t="e">
        <f>ROUNDDOWN(WRC29*(#REF!+1),2)</f>
        <v>#REF!</v>
      </c>
      <c r="WRE29" s="170" t="e">
        <f>WRB29*WRD29</f>
        <v>#REF!</v>
      </c>
      <c r="WRF29" s="170" t="s">
        <v>151</v>
      </c>
      <c r="WRG29" s="170" t="s">
        <v>152</v>
      </c>
      <c r="WRH29" s="170" t="s">
        <v>153</v>
      </c>
      <c r="WRI29" s="170" t="s">
        <v>150</v>
      </c>
      <c r="WRJ29" s="170">
        <v>2</v>
      </c>
      <c r="WRK29" s="170">
        <v>69.72</v>
      </c>
      <c r="WRL29" s="170" t="e">
        <f>ROUNDDOWN(WRK29*(#REF!+1),2)</f>
        <v>#REF!</v>
      </c>
      <c r="WRM29" s="170" t="e">
        <f>WRJ29*WRL29</f>
        <v>#REF!</v>
      </c>
      <c r="WRN29" s="170" t="s">
        <v>151</v>
      </c>
      <c r="WRO29" s="170" t="s">
        <v>152</v>
      </c>
      <c r="WRP29" s="170" t="s">
        <v>153</v>
      </c>
      <c r="WRQ29" s="170" t="s">
        <v>150</v>
      </c>
      <c r="WRR29" s="170">
        <v>2</v>
      </c>
      <c r="WRS29" s="170">
        <v>69.72</v>
      </c>
      <c r="WRT29" s="170" t="e">
        <f>ROUNDDOWN(WRS29*(#REF!+1),2)</f>
        <v>#REF!</v>
      </c>
      <c r="WRU29" s="170" t="e">
        <f>WRR29*WRT29</f>
        <v>#REF!</v>
      </c>
      <c r="WRV29" s="170" t="s">
        <v>151</v>
      </c>
      <c r="WRW29" s="170" t="s">
        <v>152</v>
      </c>
      <c r="WRX29" s="170" t="s">
        <v>153</v>
      </c>
      <c r="WRY29" s="170" t="s">
        <v>150</v>
      </c>
      <c r="WRZ29" s="170">
        <v>2</v>
      </c>
      <c r="WSA29" s="170">
        <v>69.72</v>
      </c>
      <c r="WSB29" s="170" t="e">
        <f>ROUNDDOWN(WSA29*(#REF!+1),2)</f>
        <v>#REF!</v>
      </c>
      <c r="WSC29" s="170" t="e">
        <f>WRZ29*WSB29</f>
        <v>#REF!</v>
      </c>
      <c r="WSD29" s="170" t="s">
        <v>151</v>
      </c>
      <c r="WSE29" s="170" t="s">
        <v>152</v>
      </c>
      <c r="WSF29" s="170" t="s">
        <v>153</v>
      </c>
      <c r="WSG29" s="170" t="s">
        <v>150</v>
      </c>
      <c r="WSH29" s="170">
        <v>2</v>
      </c>
      <c r="WSI29" s="170">
        <v>69.72</v>
      </c>
      <c r="WSJ29" s="170" t="e">
        <f>ROUNDDOWN(WSI29*(#REF!+1),2)</f>
        <v>#REF!</v>
      </c>
      <c r="WSK29" s="170" t="e">
        <f>WSH29*WSJ29</f>
        <v>#REF!</v>
      </c>
      <c r="WSL29" s="170" t="s">
        <v>151</v>
      </c>
      <c r="WSM29" s="170" t="s">
        <v>152</v>
      </c>
      <c r="WSN29" s="170" t="s">
        <v>153</v>
      </c>
      <c r="WSO29" s="170" t="s">
        <v>150</v>
      </c>
      <c r="WSP29" s="170">
        <v>2</v>
      </c>
      <c r="WSQ29" s="170">
        <v>69.72</v>
      </c>
      <c r="WSR29" s="170" t="e">
        <f>ROUNDDOWN(WSQ29*(#REF!+1),2)</f>
        <v>#REF!</v>
      </c>
      <c r="WSS29" s="170" t="e">
        <f>WSP29*WSR29</f>
        <v>#REF!</v>
      </c>
      <c r="WST29" s="170" t="s">
        <v>151</v>
      </c>
      <c r="WSU29" s="170" t="s">
        <v>152</v>
      </c>
      <c r="WSV29" s="170" t="s">
        <v>153</v>
      </c>
      <c r="WSW29" s="170" t="s">
        <v>150</v>
      </c>
      <c r="WSX29" s="170">
        <v>2</v>
      </c>
      <c r="WSY29" s="170">
        <v>69.72</v>
      </c>
      <c r="WSZ29" s="170" t="e">
        <f>ROUNDDOWN(WSY29*(#REF!+1),2)</f>
        <v>#REF!</v>
      </c>
      <c r="WTA29" s="170" t="e">
        <f>WSX29*WSZ29</f>
        <v>#REF!</v>
      </c>
      <c r="WTB29" s="170" t="s">
        <v>151</v>
      </c>
      <c r="WTC29" s="170" t="s">
        <v>152</v>
      </c>
      <c r="WTD29" s="170" t="s">
        <v>153</v>
      </c>
      <c r="WTE29" s="170" t="s">
        <v>150</v>
      </c>
      <c r="WTF29" s="170">
        <v>2</v>
      </c>
      <c r="WTG29" s="170">
        <v>69.72</v>
      </c>
      <c r="WTH29" s="170" t="e">
        <f>ROUNDDOWN(WTG29*(#REF!+1),2)</f>
        <v>#REF!</v>
      </c>
      <c r="WTI29" s="170" t="e">
        <f>WTF29*WTH29</f>
        <v>#REF!</v>
      </c>
      <c r="WTJ29" s="170" t="s">
        <v>151</v>
      </c>
      <c r="WTK29" s="170" t="s">
        <v>152</v>
      </c>
      <c r="WTL29" s="170" t="s">
        <v>153</v>
      </c>
      <c r="WTM29" s="170" t="s">
        <v>150</v>
      </c>
      <c r="WTN29" s="170">
        <v>2</v>
      </c>
      <c r="WTO29" s="170">
        <v>69.72</v>
      </c>
      <c r="WTP29" s="170" t="e">
        <f>ROUNDDOWN(WTO29*(#REF!+1),2)</f>
        <v>#REF!</v>
      </c>
      <c r="WTQ29" s="170" t="e">
        <f>WTN29*WTP29</f>
        <v>#REF!</v>
      </c>
      <c r="WTR29" s="170" t="s">
        <v>151</v>
      </c>
      <c r="WTS29" s="170" t="s">
        <v>152</v>
      </c>
      <c r="WTT29" s="170" t="s">
        <v>153</v>
      </c>
      <c r="WTU29" s="170" t="s">
        <v>150</v>
      </c>
      <c r="WTV29" s="170">
        <v>2</v>
      </c>
      <c r="WTW29" s="170">
        <v>69.72</v>
      </c>
      <c r="WTX29" s="170" t="e">
        <f>ROUNDDOWN(WTW29*(#REF!+1),2)</f>
        <v>#REF!</v>
      </c>
      <c r="WTY29" s="170" t="e">
        <f>WTV29*WTX29</f>
        <v>#REF!</v>
      </c>
      <c r="WTZ29" s="170" t="s">
        <v>151</v>
      </c>
      <c r="WUA29" s="170" t="s">
        <v>152</v>
      </c>
      <c r="WUB29" s="170" t="s">
        <v>153</v>
      </c>
      <c r="WUC29" s="170" t="s">
        <v>150</v>
      </c>
      <c r="WUD29" s="170">
        <v>2</v>
      </c>
      <c r="WUE29" s="170">
        <v>69.72</v>
      </c>
      <c r="WUF29" s="170" t="e">
        <f>ROUNDDOWN(WUE29*(#REF!+1),2)</f>
        <v>#REF!</v>
      </c>
      <c r="WUG29" s="170" t="e">
        <f>WUD29*WUF29</f>
        <v>#REF!</v>
      </c>
      <c r="WUH29" s="170" t="s">
        <v>151</v>
      </c>
      <c r="WUI29" s="170" t="s">
        <v>152</v>
      </c>
      <c r="WUJ29" s="170" t="s">
        <v>153</v>
      </c>
      <c r="WUK29" s="170" t="s">
        <v>150</v>
      </c>
      <c r="WUL29" s="170">
        <v>2</v>
      </c>
      <c r="WUM29" s="170">
        <v>69.72</v>
      </c>
      <c r="WUN29" s="170" t="e">
        <f>ROUNDDOWN(WUM29*(#REF!+1),2)</f>
        <v>#REF!</v>
      </c>
      <c r="WUO29" s="170" t="e">
        <f>WUL29*WUN29</f>
        <v>#REF!</v>
      </c>
      <c r="WUP29" s="170" t="s">
        <v>151</v>
      </c>
      <c r="WUQ29" s="170" t="s">
        <v>152</v>
      </c>
      <c r="WUR29" s="170" t="s">
        <v>153</v>
      </c>
      <c r="WUS29" s="170" t="s">
        <v>150</v>
      </c>
      <c r="WUT29" s="170">
        <v>2</v>
      </c>
      <c r="WUU29" s="170">
        <v>69.72</v>
      </c>
      <c r="WUV29" s="170" t="e">
        <f>ROUNDDOWN(WUU29*(#REF!+1),2)</f>
        <v>#REF!</v>
      </c>
      <c r="WUW29" s="170" t="e">
        <f>WUT29*WUV29</f>
        <v>#REF!</v>
      </c>
      <c r="WUX29" s="170" t="s">
        <v>151</v>
      </c>
      <c r="WUY29" s="170" t="s">
        <v>152</v>
      </c>
      <c r="WUZ29" s="170" t="s">
        <v>153</v>
      </c>
      <c r="WVA29" s="170" t="s">
        <v>150</v>
      </c>
      <c r="WVB29" s="170">
        <v>2</v>
      </c>
      <c r="WVC29" s="170">
        <v>69.72</v>
      </c>
      <c r="WVD29" s="170" t="e">
        <f>ROUNDDOWN(WVC29*(#REF!+1),2)</f>
        <v>#REF!</v>
      </c>
      <c r="WVE29" s="170" t="e">
        <f>WVB29*WVD29</f>
        <v>#REF!</v>
      </c>
      <c r="WVF29" s="170" t="s">
        <v>151</v>
      </c>
      <c r="WVG29" s="170" t="s">
        <v>152</v>
      </c>
      <c r="WVH29" s="170" t="s">
        <v>153</v>
      </c>
      <c r="WVI29" s="170" t="s">
        <v>150</v>
      </c>
      <c r="WVJ29" s="170">
        <v>2</v>
      </c>
      <c r="WVK29" s="170">
        <v>69.72</v>
      </c>
      <c r="WVL29" s="170" t="e">
        <f>ROUNDDOWN(WVK29*(#REF!+1),2)</f>
        <v>#REF!</v>
      </c>
      <c r="WVM29" s="170" t="e">
        <f>WVJ29*WVL29</f>
        <v>#REF!</v>
      </c>
      <c r="WVN29" s="170" t="s">
        <v>151</v>
      </c>
      <c r="WVO29" s="170" t="s">
        <v>152</v>
      </c>
      <c r="WVP29" s="170" t="s">
        <v>153</v>
      </c>
      <c r="WVQ29" s="170" t="s">
        <v>150</v>
      </c>
      <c r="WVR29" s="170">
        <v>2</v>
      </c>
      <c r="WVS29" s="170">
        <v>69.72</v>
      </c>
      <c r="WVT29" s="170" t="e">
        <f>ROUNDDOWN(WVS29*(#REF!+1),2)</f>
        <v>#REF!</v>
      </c>
      <c r="WVU29" s="170" t="e">
        <f>WVR29*WVT29</f>
        <v>#REF!</v>
      </c>
      <c r="WVV29" s="170" t="s">
        <v>151</v>
      </c>
      <c r="WVW29" s="170" t="s">
        <v>152</v>
      </c>
      <c r="WVX29" s="170" t="s">
        <v>153</v>
      </c>
      <c r="WVY29" s="170" t="s">
        <v>150</v>
      </c>
      <c r="WVZ29" s="170">
        <v>2</v>
      </c>
      <c r="WWA29" s="170">
        <v>69.72</v>
      </c>
      <c r="WWB29" s="170" t="e">
        <f>ROUNDDOWN(WWA29*(#REF!+1),2)</f>
        <v>#REF!</v>
      </c>
      <c r="WWC29" s="170" t="e">
        <f>WVZ29*WWB29</f>
        <v>#REF!</v>
      </c>
      <c r="WWD29" s="170" t="s">
        <v>151</v>
      </c>
      <c r="WWE29" s="170" t="s">
        <v>152</v>
      </c>
      <c r="WWF29" s="170" t="s">
        <v>153</v>
      </c>
      <c r="WWG29" s="170" t="s">
        <v>150</v>
      </c>
      <c r="WWH29" s="170">
        <v>2</v>
      </c>
      <c r="WWI29" s="170">
        <v>69.72</v>
      </c>
      <c r="WWJ29" s="170" t="e">
        <f>ROUNDDOWN(WWI29*(#REF!+1),2)</f>
        <v>#REF!</v>
      </c>
      <c r="WWK29" s="170" t="e">
        <f>WWH29*WWJ29</f>
        <v>#REF!</v>
      </c>
      <c r="WWL29" s="170" t="s">
        <v>151</v>
      </c>
      <c r="WWM29" s="170" t="s">
        <v>152</v>
      </c>
      <c r="WWN29" s="170" t="s">
        <v>153</v>
      </c>
      <c r="WWO29" s="170" t="s">
        <v>150</v>
      </c>
      <c r="WWP29" s="170">
        <v>2</v>
      </c>
      <c r="WWQ29" s="170">
        <v>69.72</v>
      </c>
      <c r="WWR29" s="170" t="e">
        <f>ROUNDDOWN(WWQ29*(#REF!+1),2)</f>
        <v>#REF!</v>
      </c>
      <c r="WWS29" s="170" t="e">
        <f>WWP29*WWR29</f>
        <v>#REF!</v>
      </c>
      <c r="WWT29" s="170" t="s">
        <v>151</v>
      </c>
      <c r="WWU29" s="170" t="s">
        <v>152</v>
      </c>
      <c r="WWV29" s="170" t="s">
        <v>153</v>
      </c>
      <c r="WWW29" s="170" t="s">
        <v>150</v>
      </c>
      <c r="WWX29" s="170">
        <v>2</v>
      </c>
      <c r="WWY29" s="170">
        <v>69.72</v>
      </c>
      <c r="WWZ29" s="170" t="e">
        <f>ROUNDDOWN(WWY29*(#REF!+1),2)</f>
        <v>#REF!</v>
      </c>
      <c r="WXA29" s="170" t="e">
        <f>WWX29*WWZ29</f>
        <v>#REF!</v>
      </c>
      <c r="WXB29" s="170" t="s">
        <v>151</v>
      </c>
      <c r="WXC29" s="170" t="s">
        <v>152</v>
      </c>
      <c r="WXD29" s="170" t="s">
        <v>153</v>
      </c>
      <c r="WXE29" s="170" t="s">
        <v>150</v>
      </c>
      <c r="WXF29" s="170">
        <v>2</v>
      </c>
      <c r="WXG29" s="170">
        <v>69.72</v>
      </c>
      <c r="WXH29" s="170" t="e">
        <f>ROUNDDOWN(WXG29*(#REF!+1),2)</f>
        <v>#REF!</v>
      </c>
      <c r="WXI29" s="170" t="e">
        <f>WXF29*WXH29</f>
        <v>#REF!</v>
      </c>
      <c r="WXJ29" s="170" t="s">
        <v>151</v>
      </c>
      <c r="WXK29" s="170" t="s">
        <v>152</v>
      </c>
      <c r="WXL29" s="170" t="s">
        <v>153</v>
      </c>
      <c r="WXM29" s="170" t="s">
        <v>150</v>
      </c>
      <c r="WXN29" s="170">
        <v>2</v>
      </c>
      <c r="WXO29" s="170">
        <v>69.72</v>
      </c>
      <c r="WXP29" s="170" t="e">
        <f>ROUNDDOWN(WXO29*(#REF!+1),2)</f>
        <v>#REF!</v>
      </c>
      <c r="WXQ29" s="170" t="e">
        <f>WXN29*WXP29</f>
        <v>#REF!</v>
      </c>
      <c r="WXR29" s="170" t="s">
        <v>151</v>
      </c>
      <c r="WXS29" s="170" t="s">
        <v>152</v>
      </c>
      <c r="WXT29" s="170" t="s">
        <v>153</v>
      </c>
      <c r="WXU29" s="170" t="s">
        <v>150</v>
      </c>
      <c r="WXV29" s="170">
        <v>2</v>
      </c>
      <c r="WXW29" s="170">
        <v>69.72</v>
      </c>
      <c r="WXX29" s="170" t="e">
        <f>ROUNDDOWN(WXW29*(#REF!+1),2)</f>
        <v>#REF!</v>
      </c>
      <c r="WXY29" s="170" t="e">
        <f>WXV29*WXX29</f>
        <v>#REF!</v>
      </c>
      <c r="WXZ29" s="170" t="s">
        <v>151</v>
      </c>
      <c r="WYA29" s="170" t="s">
        <v>152</v>
      </c>
      <c r="WYB29" s="170" t="s">
        <v>153</v>
      </c>
      <c r="WYC29" s="170" t="s">
        <v>150</v>
      </c>
      <c r="WYD29" s="170">
        <v>2</v>
      </c>
      <c r="WYE29" s="170">
        <v>69.72</v>
      </c>
      <c r="WYF29" s="170" t="e">
        <f>ROUNDDOWN(WYE29*(#REF!+1),2)</f>
        <v>#REF!</v>
      </c>
      <c r="WYG29" s="170" t="e">
        <f>WYD29*WYF29</f>
        <v>#REF!</v>
      </c>
      <c r="WYH29" s="170" t="s">
        <v>151</v>
      </c>
      <c r="WYI29" s="170" t="s">
        <v>152</v>
      </c>
      <c r="WYJ29" s="170" t="s">
        <v>153</v>
      </c>
      <c r="WYK29" s="170" t="s">
        <v>150</v>
      </c>
      <c r="WYL29" s="170">
        <v>2</v>
      </c>
      <c r="WYM29" s="170">
        <v>69.72</v>
      </c>
      <c r="WYN29" s="170" t="e">
        <f>ROUNDDOWN(WYM29*(#REF!+1),2)</f>
        <v>#REF!</v>
      </c>
      <c r="WYO29" s="170" t="e">
        <f>WYL29*WYN29</f>
        <v>#REF!</v>
      </c>
      <c r="WYP29" s="170" t="s">
        <v>151</v>
      </c>
      <c r="WYQ29" s="170" t="s">
        <v>152</v>
      </c>
      <c r="WYR29" s="170" t="s">
        <v>153</v>
      </c>
      <c r="WYS29" s="170" t="s">
        <v>150</v>
      </c>
      <c r="WYT29" s="170">
        <v>2</v>
      </c>
      <c r="WYU29" s="170">
        <v>69.72</v>
      </c>
      <c r="WYV29" s="170" t="e">
        <f>ROUNDDOWN(WYU29*(#REF!+1),2)</f>
        <v>#REF!</v>
      </c>
      <c r="WYW29" s="170" t="e">
        <f>WYT29*WYV29</f>
        <v>#REF!</v>
      </c>
      <c r="WYX29" s="170" t="s">
        <v>151</v>
      </c>
      <c r="WYY29" s="170" t="s">
        <v>152</v>
      </c>
      <c r="WYZ29" s="170" t="s">
        <v>153</v>
      </c>
      <c r="WZA29" s="170" t="s">
        <v>150</v>
      </c>
      <c r="WZB29" s="170">
        <v>2</v>
      </c>
      <c r="WZC29" s="170">
        <v>69.72</v>
      </c>
      <c r="WZD29" s="170" t="e">
        <f>ROUNDDOWN(WZC29*(#REF!+1),2)</f>
        <v>#REF!</v>
      </c>
      <c r="WZE29" s="170" t="e">
        <f>WZB29*WZD29</f>
        <v>#REF!</v>
      </c>
      <c r="WZF29" s="170" t="s">
        <v>151</v>
      </c>
      <c r="WZG29" s="170" t="s">
        <v>152</v>
      </c>
      <c r="WZH29" s="170" t="s">
        <v>153</v>
      </c>
      <c r="WZI29" s="170" t="s">
        <v>150</v>
      </c>
      <c r="WZJ29" s="170">
        <v>2</v>
      </c>
      <c r="WZK29" s="170">
        <v>69.72</v>
      </c>
      <c r="WZL29" s="170" t="e">
        <f>ROUNDDOWN(WZK29*(#REF!+1),2)</f>
        <v>#REF!</v>
      </c>
      <c r="WZM29" s="170" t="e">
        <f>WZJ29*WZL29</f>
        <v>#REF!</v>
      </c>
      <c r="WZN29" s="170" t="s">
        <v>151</v>
      </c>
      <c r="WZO29" s="170" t="s">
        <v>152</v>
      </c>
      <c r="WZP29" s="170" t="s">
        <v>153</v>
      </c>
      <c r="WZQ29" s="170" t="s">
        <v>150</v>
      </c>
      <c r="WZR29" s="170">
        <v>2</v>
      </c>
      <c r="WZS29" s="170">
        <v>69.72</v>
      </c>
      <c r="WZT29" s="170" t="e">
        <f>ROUNDDOWN(WZS29*(#REF!+1),2)</f>
        <v>#REF!</v>
      </c>
      <c r="WZU29" s="170" t="e">
        <f>WZR29*WZT29</f>
        <v>#REF!</v>
      </c>
      <c r="WZV29" s="170" t="s">
        <v>151</v>
      </c>
      <c r="WZW29" s="170" t="s">
        <v>152</v>
      </c>
      <c r="WZX29" s="170" t="s">
        <v>153</v>
      </c>
      <c r="WZY29" s="170" t="s">
        <v>150</v>
      </c>
      <c r="WZZ29" s="170">
        <v>2</v>
      </c>
      <c r="XAA29" s="170">
        <v>69.72</v>
      </c>
      <c r="XAB29" s="170" t="e">
        <f>ROUNDDOWN(XAA29*(#REF!+1),2)</f>
        <v>#REF!</v>
      </c>
      <c r="XAC29" s="170" t="e">
        <f>WZZ29*XAB29</f>
        <v>#REF!</v>
      </c>
      <c r="XAD29" s="170" t="s">
        <v>151</v>
      </c>
      <c r="XAE29" s="170" t="s">
        <v>152</v>
      </c>
      <c r="XAF29" s="170" t="s">
        <v>153</v>
      </c>
      <c r="XAG29" s="170" t="s">
        <v>150</v>
      </c>
      <c r="XAH29" s="170">
        <v>2</v>
      </c>
      <c r="XAI29" s="170">
        <v>69.72</v>
      </c>
      <c r="XAJ29" s="170" t="e">
        <f>ROUNDDOWN(XAI29*(#REF!+1),2)</f>
        <v>#REF!</v>
      </c>
      <c r="XAK29" s="170" t="e">
        <f>XAH29*XAJ29</f>
        <v>#REF!</v>
      </c>
      <c r="XAL29" s="170" t="s">
        <v>151</v>
      </c>
      <c r="XAM29" s="170" t="s">
        <v>152</v>
      </c>
      <c r="XAN29" s="170" t="s">
        <v>153</v>
      </c>
      <c r="XAO29" s="170" t="s">
        <v>150</v>
      </c>
      <c r="XAP29" s="170">
        <v>2</v>
      </c>
      <c r="XAQ29" s="170">
        <v>69.72</v>
      </c>
      <c r="XAR29" s="170" t="e">
        <f>ROUNDDOWN(XAQ29*(#REF!+1),2)</f>
        <v>#REF!</v>
      </c>
      <c r="XAS29" s="170" t="e">
        <f>XAP29*XAR29</f>
        <v>#REF!</v>
      </c>
      <c r="XAT29" s="170" t="s">
        <v>151</v>
      </c>
      <c r="XAU29" s="170" t="s">
        <v>152</v>
      </c>
      <c r="XAV29" s="170" t="s">
        <v>153</v>
      </c>
      <c r="XAW29" s="170" t="s">
        <v>150</v>
      </c>
      <c r="XAX29" s="170">
        <v>2</v>
      </c>
      <c r="XAY29" s="170">
        <v>69.72</v>
      </c>
      <c r="XAZ29" s="170" t="e">
        <f>ROUNDDOWN(XAY29*(#REF!+1),2)</f>
        <v>#REF!</v>
      </c>
      <c r="XBA29" s="170" t="e">
        <f>XAX29*XAZ29</f>
        <v>#REF!</v>
      </c>
      <c r="XBB29" s="170" t="s">
        <v>151</v>
      </c>
      <c r="XBC29" s="170" t="s">
        <v>152</v>
      </c>
      <c r="XBD29" s="170" t="s">
        <v>153</v>
      </c>
      <c r="XBE29" s="170" t="s">
        <v>150</v>
      </c>
      <c r="XBF29" s="170">
        <v>2</v>
      </c>
      <c r="XBG29" s="170">
        <v>69.72</v>
      </c>
      <c r="XBH29" s="170" t="e">
        <f>ROUNDDOWN(XBG29*(#REF!+1),2)</f>
        <v>#REF!</v>
      </c>
      <c r="XBI29" s="170" t="e">
        <f>XBF29*XBH29</f>
        <v>#REF!</v>
      </c>
      <c r="XBJ29" s="170" t="s">
        <v>151</v>
      </c>
      <c r="XBK29" s="170" t="s">
        <v>152</v>
      </c>
      <c r="XBL29" s="170" t="s">
        <v>153</v>
      </c>
      <c r="XBM29" s="170" t="s">
        <v>150</v>
      </c>
      <c r="XBN29" s="170">
        <v>2</v>
      </c>
      <c r="XBO29" s="170">
        <v>69.72</v>
      </c>
      <c r="XBP29" s="170" t="e">
        <f>ROUNDDOWN(XBO29*(#REF!+1),2)</f>
        <v>#REF!</v>
      </c>
      <c r="XBQ29" s="170" t="e">
        <f>XBN29*XBP29</f>
        <v>#REF!</v>
      </c>
      <c r="XBR29" s="170" t="s">
        <v>151</v>
      </c>
      <c r="XBS29" s="170" t="s">
        <v>152</v>
      </c>
      <c r="XBT29" s="170" t="s">
        <v>153</v>
      </c>
      <c r="XBU29" s="170" t="s">
        <v>150</v>
      </c>
      <c r="XBV29" s="170">
        <v>2</v>
      </c>
      <c r="XBW29" s="170">
        <v>69.72</v>
      </c>
      <c r="XBX29" s="170" t="e">
        <f>ROUNDDOWN(XBW29*(#REF!+1),2)</f>
        <v>#REF!</v>
      </c>
      <c r="XBY29" s="170" t="e">
        <f>XBV29*XBX29</f>
        <v>#REF!</v>
      </c>
      <c r="XBZ29" s="170" t="s">
        <v>151</v>
      </c>
      <c r="XCA29" s="170" t="s">
        <v>152</v>
      </c>
      <c r="XCB29" s="170" t="s">
        <v>153</v>
      </c>
      <c r="XCC29" s="170" t="s">
        <v>150</v>
      </c>
      <c r="XCD29" s="170">
        <v>2</v>
      </c>
      <c r="XCE29" s="170">
        <v>69.72</v>
      </c>
      <c r="XCF29" s="170" t="e">
        <f>ROUNDDOWN(XCE29*(#REF!+1),2)</f>
        <v>#REF!</v>
      </c>
      <c r="XCG29" s="170" t="e">
        <f>XCD29*XCF29</f>
        <v>#REF!</v>
      </c>
      <c r="XCH29" s="170" t="s">
        <v>151</v>
      </c>
      <c r="XCI29" s="170" t="s">
        <v>152</v>
      </c>
      <c r="XCJ29" s="170" t="s">
        <v>153</v>
      </c>
      <c r="XCK29" s="170" t="s">
        <v>150</v>
      </c>
      <c r="XCL29" s="170">
        <v>2</v>
      </c>
      <c r="XCM29" s="170">
        <v>69.72</v>
      </c>
      <c r="XCN29" s="170" t="e">
        <f>ROUNDDOWN(XCM29*(#REF!+1),2)</f>
        <v>#REF!</v>
      </c>
      <c r="XCO29" s="170" t="e">
        <f>XCL29*XCN29</f>
        <v>#REF!</v>
      </c>
      <c r="XCP29" s="170" t="s">
        <v>151</v>
      </c>
      <c r="XCQ29" s="170" t="s">
        <v>152</v>
      </c>
      <c r="XCR29" s="170" t="s">
        <v>153</v>
      </c>
      <c r="XCS29" s="170" t="s">
        <v>150</v>
      </c>
      <c r="XCT29" s="170">
        <v>2</v>
      </c>
      <c r="XCU29" s="170">
        <v>69.72</v>
      </c>
      <c r="XCV29" s="170" t="e">
        <f>ROUNDDOWN(XCU29*(#REF!+1),2)</f>
        <v>#REF!</v>
      </c>
      <c r="XCW29" s="170" t="e">
        <f>XCT29*XCV29</f>
        <v>#REF!</v>
      </c>
      <c r="XCX29" s="170" t="s">
        <v>151</v>
      </c>
      <c r="XCY29" s="170" t="s">
        <v>152</v>
      </c>
      <c r="XCZ29" s="170" t="s">
        <v>153</v>
      </c>
      <c r="XDA29" s="170" t="s">
        <v>150</v>
      </c>
      <c r="XDB29" s="170">
        <v>2</v>
      </c>
      <c r="XDC29" s="170">
        <v>69.72</v>
      </c>
      <c r="XDD29" s="170" t="e">
        <f>ROUNDDOWN(XDC29*(#REF!+1),2)</f>
        <v>#REF!</v>
      </c>
      <c r="XDE29" s="170" t="e">
        <f>XDB29*XDD29</f>
        <v>#REF!</v>
      </c>
      <c r="XDF29" s="170" t="s">
        <v>151</v>
      </c>
      <c r="XDG29" s="170" t="s">
        <v>152</v>
      </c>
      <c r="XDH29" s="170" t="s">
        <v>153</v>
      </c>
      <c r="XDI29" s="170" t="s">
        <v>150</v>
      </c>
      <c r="XDJ29" s="170">
        <v>2</v>
      </c>
      <c r="XDK29" s="170">
        <v>69.72</v>
      </c>
      <c r="XDL29" s="170" t="e">
        <f>ROUNDDOWN(XDK29*(#REF!+1),2)</f>
        <v>#REF!</v>
      </c>
      <c r="XDM29" s="170" t="e">
        <f>XDJ29*XDL29</f>
        <v>#REF!</v>
      </c>
      <c r="XDN29" s="170" t="s">
        <v>151</v>
      </c>
      <c r="XDO29" s="170" t="s">
        <v>152</v>
      </c>
      <c r="XDP29" s="170" t="s">
        <v>153</v>
      </c>
      <c r="XDQ29" s="170" t="s">
        <v>150</v>
      </c>
      <c r="XDR29" s="170">
        <v>2</v>
      </c>
      <c r="XDS29" s="170">
        <v>69.72</v>
      </c>
      <c r="XDT29" s="170" t="e">
        <f>ROUNDDOWN(XDS29*(#REF!+1),2)</f>
        <v>#REF!</v>
      </c>
      <c r="XDU29" s="170" t="e">
        <f>XDR29*XDT29</f>
        <v>#REF!</v>
      </c>
      <c r="XDV29" s="170" t="s">
        <v>151</v>
      </c>
      <c r="XDW29" s="170" t="s">
        <v>152</v>
      </c>
      <c r="XDX29" s="170" t="s">
        <v>153</v>
      </c>
      <c r="XDY29" s="170" t="s">
        <v>150</v>
      </c>
      <c r="XDZ29" s="170">
        <v>2</v>
      </c>
      <c r="XEA29" s="170">
        <v>69.72</v>
      </c>
      <c r="XEB29" s="170" t="e">
        <f>ROUNDDOWN(XEA29*(#REF!+1),2)</f>
        <v>#REF!</v>
      </c>
      <c r="XEC29" s="170" t="e">
        <f>XDZ29*XEB29</f>
        <v>#REF!</v>
      </c>
      <c r="XED29" s="170" t="s">
        <v>151</v>
      </c>
      <c r="XEE29" s="170" t="s">
        <v>152</v>
      </c>
      <c r="XEF29" s="170" t="s">
        <v>153</v>
      </c>
      <c r="XEG29" s="170" t="s">
        <v>150</v>
      </c>
      <c r="XEH29" s="170">
        <v>2</v>
      </c>
      <c r="XEI29" s="170">
        <v>69.72</v>
      </c>
      <c r="XEJ29" s="170" t="e">
        <f>ROUNDDOWN(XEI29*(#REF!+1),2)</f>
        <v>#REF!</v>
      </c>
      <c r="XEK29" s="170" t="e">
        <f>XEH29*XEJ29</f>
        <v>#REF!</v>
      </c>
      <c r="XEL29" s="170" t="s">
        <v>151</v>
      </c>
      <c r="XEM29" s="170" t="s">
        <v>152</v>
      </c>
      <c r="XEN29" s="170" t="s">
        <v>153</v>
      </c>
      <c r="XEO29" s="170" t="s">
        <v>150</v>
      </c>
      <c r="XEP29" s="170">
        <v>2</v>
      </c>
      <c r="XEQ29" s="170">
        <v>69.72</v>
      </c>
      <c r="XER29" s="170" t="e">
        <f>ROUNDDOWN(XEQ29*(#REF!+1),2)</f>
        <v>#REF!</v>
      </c>
      <c r="XES29" s="170" t="e">
        <f>XEP29*XER29</f>
        <v>#REF!</v>
      </c>
    </row>
    <row r="30" spans="1:16373" ht="31.5">
      <c r="A30" s="9" t="str">
        <f>+'PLANILHA GERAL'!A197</f>
        <v>12.1</v>
      </c>
      <c r="B30" s="9" t="str">
        <f>+'PLANILHA GERAL'!B197</f>
        <v>C4913</v>
      </c>
      <c r="C30" s="9" t="str">
        <f>+'PLANILHA GERAL'!C197</f>
        <v>SEINFRA</v>
      </c>
      <c r="D30" s="256" t="str">
        <f>+'PLANILHA GERAL'!D197</f>
        <v>REMOÇÃO DE PINTURA LÁTEX (RASPAGEM E/OU LIXAMENTO E/OU ESCOVAÇÃO)</v>
      </c>
      <c r="E30" s="78" t="s">
        <v>30</v>
      </c>
      <c r="F30" s="257">
        <f>+'PLANILHA GERAL'!F197</f>
        <v>1497.7022222222222</v>
      </c>
      <c r="G30" s="13">
        <f>+'PLANILHA GERAL'!G197</f>
        <v>5.8996000000000004</v>
      </c>
      <c r="H30" s="13">
        <f>+'PLANILHA GERAL'!H197</f>
        <v>8835.8440302222225</v>
      </c>
      <c r="I30" s="13">
        <f>+'PLANILHA GERAL'!K197</f>
        <v>11340.600372188535</v>
      </c>
      <c r="J30" s="262">
        <f t="shared" si="0"/>
        <v>8.0033893727537442E-3</v>
      </c>
      <c r="K30" s="282">
        <f t="shared" si="1"/>
        <v>0.77167384615206869</v>
      </c>
    </row>
    <row r="31" spans="1:16373" ht="47.25">
      <c r="A31" s="9" t="str">
        <f>+'PLANILHA GERAL'!A15</f>
        <v>2.3</v>
      </c>
      <c r="B31" s="9">
        <f>+'PLANILHA GERAL'!B15</f>
        <v>97634</v>
      </c>
      <c r="C31" s="9" t="str">
        <f>+'PLANILHA GERAL'!C15</f>
        <v>SINAPI</v>
      </c>
      <c r="D31" s="256" t="str">
        <f>+'PLANILHA GERAL'!D15</f>
        <v>DEMOLIÇÃO DE REVESTIMENTO CERÂMICO, DE FORMA MECANIZADA COM MARTELETE, SEM REAPROVEITAMENTO. AF_12/2017</v>
      </c>
      <c r="E31" s="255" t="str">
        <f>+'PLANILHA GERAL'!E15</f>
        <v>m²</v>
      </c>
      <c r="F31" s="257">
        <f>+'PLANILHA GERAL'!F15</f>
        <v>807</v>
      </c>
      <c r="G31" s="13">
        <f>+'PLANILHA GERAL'!G15</f>
        <v>8.9783999999999988</v>
      </c>
      <c r="H31" s="13">
        <f>+'PLANILHA GERAL'!H15</f>
        <v>7245.5687999999991</v>
      </c>
      <c r="I31" s="13">
        <f>+'PLANILHA GERAL'!K15</f>
        <v>9299.5190893983072</v>
      </c>
      <c r="J31" s="262">
        <f t="shared" si="0"/>
        <v>6.5629393338236253E-3</v>
      </c>
      <c r="K31" s="282">
        <f t="shared" si="1"/>
        <v>0.77823678548589226</v>
      </c>
    </row>
    <row r="32" spans="1:16373" ht="31.5">
      <c r="A32" s="9" t="str">
        <f>+'PLANILHA GERAL'!A32</f>
        <v>2.19</v>
      </c>
      <c r="B32" s="9">
        <f>+'PLANILHA GERAL'!B32</f>
        <v>10033</v>
      </c>
      <c r="C32" s="9" t="str">
        <f>+'PLANILHA GERAL'!C32</f>
        <v>ORSE</v>
      </c>
      <c r="D32" s="256" t="str">
        <f>+'PLANILHA GERAL'!D32</f>
        <v xml:space="preserve">RETIRADA DE ENTULHO DA OBRA UTILIZANDO CAIXA COLETORA CAPACIDADE 5 M3 </v>
      </c>
      <c r="E32" s="255" t="str">
        <f>+'PLANILHA GERAL'!E32</f>
        <v>M³</v>
      </c>
      <c r="F32" s="257">
        <f>+'PLANILHA GERAL'!F32</f>
        <v>150</v>
      </c>
      <c r="G32" s="13">
        <f>+'PLANILHA GERAL'!G32</f>
        <v>47.3</v>
      </c>
      <c r="H32" s="13">
        <f>+'PLANILHA GERAL'!H32</f>
        <v>7095</v>
      </c>
      <c r="I32" s="13">
        <f>+'PLANILHA GERAL'!K32</f>
        <v>9106.2675354460771</v>
      </c>
      <c r="J32" s="262">
        <f t="shared" si="0"/>
        <v>6.4265561281370513E-3</v>
      </c>
      <c r="K32" s="282">
        <f t="shared" si="1"/>
        <v>0.78466334161402929</v>
      </c>
    </row>
    <row r="33" spans="1:11" s="173" customFormat="1" ht="63">
      <c r="A33" s="9" t="str">
        <f>+'PLANILHA GERAL'!A72</f>
        <v>7.2</v>
      </c>
      <c r="B33" s="9">
        <f>+'PLANILHA GERAL'!B72</f>
        <v>87262</v>
      </c>
      <c r="C33" s="9" t="str">
        <f>+'PLANILHA GERAL'!C72</f>
        <v>SINAPI</v>
      </c>
      <c r="D33" s="256" t="str">
        <f>+'PLANILHA GERAL'!D72</f>
        <v>REVESTIMENTO CERÂMICO PARA PISO COM PLACAS TIPO PORCELANATO DE DIMENSÕES 60X60 CM APLICADA EM AMBIENTES DE ÁREA ENTRE 5 M² E 10 M² - REF.SUPERQUADRA CONCRETO PORTOBELLO</v>
      </c>
      <c r="E33" s="9" t="s">
        <v>30</v>
      </c>
      <c r="F33" s="257">
        <f>+'PLANILHA GERAL'!F72</f>
        <v>341</v>
      </c>
      <c r="G33" s="13">
        <f>+'PLANILHA GERAL'!G72</f>
        <v>18.567399999999999</v>
      </c>
      <c r="H33" s="13">
        <f>+'PLANILHA GERAL'!H72</f>
        <v>6331.4834000000001</v>
      </c>
      <c r="I33" s="13">
        <f>+'PLANILHA GERAL'!K72</f>
        <v>8126.3117317316073</v>
      </c>
      <c r="J33" s="262">
        <f t="shared" si="0"/>
        <v>5.7349730013344629E-3</v>
      </c>
      <c r="K33" s="282">
        <f t="shared" si="1"/>
        <v>0.7903983146153637</v>
      </c>
    </row>
    <row r="34" spans="1:11" ht="31.5">
      <c r="A34" s="9" t="str">
        <f>+'PLANILHA GERAL'!A85</f>
        <v>8.8</v>
      </c>
      <c r="B34" s="9" t="str">
        <f>+'PLANILHA GERAL'!B85</f>
        <v>COMPO 18</v>
      </c>
      <c r="C34" s="9" t="str">
        <f>+'PLANILHA GERAL'!C85</f>
        <v>SINAPI</v>
      </c>
      <c r="D34" s="256" t="str">
        <f>+'PLANILHA GERAL'!D85</f>
        <v>BANCADA DE PRETO ONIX CINZA POLIDO, DE 2,50 X 0,60 M, PARA COZINHA  - FORNECIMENTO E INSTALAÇÃO. AF_01/2021</v>
      </c>
      <c r="E34" s="9" t="s">
        <v>30</v>
      </c>
      <c r="F34" s="257">
        <f>+'PLANILHA GERAL'!F85</f>
        <v>6</v>
      </c>
      <c r="G34" s="13">
        <f>+'PLANILHA GERAL'!G85</f>
        <v>38.78</v>
      </c>
      <c r="H34" s="13">
        <f>+'PLANILHA GERAL'!H85</f>
        <v>232.68</v>
      </c>
      <c r="I34" s="13">
        <f>+'PLANILHA GERAL'!K85</f>
        <v>298.6393699996608</v>
      </c>
      <c r="J34" s="262">
        <f t="shared" si="0"/>
        <v>2.1075843268427474E-4</v>
      </c>
      <c r="K34" s="282">
        <f t="shared" si="1"/>
        <v>0.79060907304804795</v>
      </c>
    </row>
    <row r="35" spans="1:11" ht="141.75">
      <c r="A35" s="9" t="str">
        <f>+'PLANILHA GERAL'!A67</f>
        <v>6.4</v>
      </c>
      <c r="B35" s="9">
        <f>+'PLANILHA GERAL'!B67</f>
        <v>90849</v>
      </c>
      <c r="C35" s="9" t="str">
        <f>+'PLANILHA GERAL'!C67</f>
        <v>SINAPI</v>
      </c>
      <c r="D35" s="256" t="str">
        <f>+'PLANILHA GERAL'!D67</f>
        <v>KIT PORTA PRONTA DE MADEIRA, FOLHA MEDIA (NBR 15930) DE 80 X 210 CM, E = 35 MM, NUCLEO SARRAFEADO, ESTRUTURA USINADA PARA FECHADURA, CAPA LISA EM HDF, ACABAMENTO MELAMINICO (INCLUI MARCO, ALIZARES E DOBRADICAS) , CHAPA DE AÇO INOX 4 MM E BARRA DE APOIO PNE, PLACA DE IDENTIFICAÇÃO 20X20 , CONFORME PROJETO DE ARQUITETURA - FORNECIMENTO E INSTALAÇÃO -  AREA DE SERVIÇOS - BANHEIROS, DML , SALA DE ELETRICA E DADO E VOZ</v>
      </c>
      <c r="E35" s="9" t="s">
        <v>32</v>
      </c>
      <c r="F35" s="257">
        <f>+'PLANILHA GERAL'!F67</f>
        <v>30</v>
      </c>
      <c r="G35" s="13">
        <f>+'PLANILHA GERAL'!G67</f>
        <v>194</v>
      </c>
      <c r="H35" s="13">
        <f>+'PLANILHA GERAL'!H67</f>
        <v>5820</v>
      </c>
      <c r="I35" s="13">
        <f>+'PLANILHA GERAL'!K67</f>
        <v>7469.8346802390661</v>
      </c>
      <c r="J35" s="262">
        <f t="shared" si="0"/>
        <v>5.271678176991916E-3</v>
      </c>
      <c r="K35" s="282">
        <f t="shared" si="1"/>
        <v>0.79588075122503987</v>
      </c>
    </row>
    <row r="36" spans="1:11" ht="47.25">
      <c r="A36" s="9" t="str">
        <f>+'PLANILHA GERAL'!A122</f>
        <v>9.16</v>
      </c>
      <c r="B36" s="9" t="str">
        <f>+'PLANILHA GERAL'!B122</f>
        <v xml:space="preserve">C4944 </v>
      </c>
      <c r="C36" s="9" t="str">
        <f>+'PLANILHA GERAL'!C122</f>
        <v>PROPRIO</v>
      </c>
      <c r="D36" s="256" t="str">
        <f>+'PLANILHA GERAL'!D122</f>
        <v>MONTAGEM DE LUMINÁRIA DE EMBUTIR PARA FORRO MODULAR (REMOVÍVEL)  60 x 618 x 618mm -  FORNECIDA PELA ANAC</v>
      </c>
      <c r="E36" s="9" t="s">
        <v>32</v>
      </c>
      <c r="F36" s="257">
        <f>+'PLANILHA GERAL'!F122</f>
        <v>200</v>
      </c>
      <c r="G36" s="13">
        <f>+'PLANILHA GERAL'!G122</f>
        <v>22.36</v>
      </c>
      <c r="H36" s="13">
        <f>+'PLANILHA GERAL'!H122</f>
        <v>4472</v>
      </c>
      <c r="I36" s="13">
        <f>+'PLANILHA GERAL'!K122</f>
        <v>5739.7080223417706</v>
      </c>
      <c r="J36" s="262">
        <f t="shared" si="0"/>
        <v>4.0506778019772935E-3</v>
      </c>
      <c r="K36" s="282">
        <f t="shared" si="1"/>
        <v>0.79993142902701719</v>
      </c>
    </row>
    <row r="37" spans="1:11" ht="47.25">
      <c r="A37" s="9" t="str">
        <f>+'PLANILHA GERAL'!A141</f>
        <v>9.19.2.2</v>
      </c>
      <c r="B37" s="9">
        <f>+'PLANILHA GERAL'!B141</f>
        <v>91928</v>
      </c>
      <c r="C37" s="9" t="str">
        <f>+'PLANILHA GERAL'!C141</f>
        <v>SINAPI</v>
      </c>
      <c r="D37" s="256" t="str">
        <f>+'PLANILHA GERAL'!D141</f>
        <v>CABO DE COBRE FLEXÍVEL ISOLADO, 4,0 MM², ANTI-CHAMA 450/750 V, PARA CIRCUITOS TERMINAIS - FORNECIMENTO E INSTALAÇÃO. AF_12/2016</v>
      </c>
      <c r="E37" s="9" t="s">
        <v>19</v>
      </c>
      <c r="F37" s="257">
        <f>+'PLANILHA GERAL'!F141</f>
        <v>958.2</v>
      </c>
      <c r="G37" s="13">
        <f>+'PLANILHA GERAL'!G141</f>
        <v>4.5923999999999996</v>
      </c>
      <c r="H37" s="13">
        <f>+'PLANILHA GERAL'!H141</f>
        <v>4400.43768</v>
      </c>
      <c r="I37" s="13">
        <f>+'PLANILHA GERAL'!K141</f>
        <v>5647.8594485042504</v>
      </c>
      <c r="J37" s="262">
        <f t="shared" si="0"/>
        <v>3.9858576094276522E-3</v>
      </c>
      <c r="K37" s="282">
        <f t="shared" si="1"/>
        <v>0.80391728663644479</v>
      </c>
    </row>
    <row r="38" spans="1:11" ht="78.75">
      <c r="A38" s="9" t="str">
        <f>+'PLANILHA GERAL'!A100</f>
        <v>8.24</v>
      </c>
      <c r="B38" s="9">
        <f>+'PLANILHA GERAL'!B100</f>
        <v>91785</v>
      </c>
      <c r="C38" s="9" t="str">
        <f>+'PLANILHA GERAL'!C100</f>
        <v>SINAPI</v>
      </c>
      <c r="D38" s="256" t="str">
        <f>+'PLANILHA GERAL'!D100</f>
        <v>(COMPOSIÇÃO REPRESENTATIVA) DO SERVIÇO DE INSTALAÇÃO DE TUBOS DE PVC, SOLDÁVEL, ÁGUA FRIA, DN 25 MM (INSTALADO EM RAMAL, SUB-RAMAL, RAMAL DE DISTRIBUIÇÃO OU PRUMADA), INCLUSIVE CONEXÕES, CORTES E FIXAÇÕES, PARA PRÉDIOS.</v>
      </c>
      <c r="E38" s="9" t="s">
        <v>19</v>
      </c>
      <c r="F38" s="257">
        <f>+'PLANILHA GERAL'!F100</f>
        <v>170</v>
      </c>
      <c r="G38" s="13">
        <f>+'PLANILHA GERAL'!G100</f>
        <v>23.598400000000002</v>
      </c>
      <c r="H38" s="13">
        <f>+'PLANILHA GERAL'!H100</f>
        <v>4011.7280000000001</v>
      </c>
      <c r="I38" s="13">
        <f>+'PLANILHA GERAL'!K100</f>
        <v>5148.9596120422866</v>
      </c>
      <c r="J38" s="262">
        <f t="shared" si="0"/>
        <v>3.6337695789737841E-3</v>
      </c>
      <c r="K38" s="282">
        <f t="shared" si="1"/>
        <v>0.80755105621541856</v>
      </c>
    </row>
    <row r="39" spans="1:11" s="173" customFormat="1" ht="78.75">
      <c r="A39" s="9" t="str">
        <f>+'PLANILHA GERAL'!A105</f>
        <v>8.29</v>
      </c>
      <c r="B39" s="9">
        <f>+'PLANILHA GERAL'!B105</f>
        <v>91795</v>
      </c>
      <c r="C39" s="9" t="str">
        <f>+'PLANILHA GERAL'!C105</f>
        <v>SINAPI</v>
      </c>
      <c r="D39" s="256" t="str">
        <f>+'PLANILHA GERAL'!D105</f>
        <v>(COMPOSIÇÃO REPRESENTATIVA) DO SERVIÇO DE INST. TUBO PVC, SÉRIE N, ESGOTO PREDIAL, 100 MM (INST. RAMAL DESCARGA, RAMAL DE ESG. SANIT., PRUMADA ESG. SANIT., VENTILAÇÃO OU SUB-COLETOR AÉREO), INCL. CONEXÕES E CORTES, FIXAÇÕES, P/ PRÉDIOS.</v>
      </c>
      <c r="E39" s="9" t="s">
        <v>19</v>
      </c>
      <c r="F39" s="257">
        <f>+'PLANILHA GERAL'!F105</f>
        <v>170</v>
      </c>
      <c r="G39" s="13">
        <f>+'PLANILHA GERAL'!G105</f>
        <v>22.084799999999998</v>
      </c>
      <c r="H39" s="13">
        <f>+'PLANILHA GERAL'!H105</f>
        <v>3754.4159999999997</v>
      </c>
      <c r="I39" s="13">
        <f>+'PLANILHA GERAL'!K105</f>
        <v>4818.705642756775</v>
      </c>
      <c r="J39" s="262">
        <f t="shared" si="0"/>
        <v>3.4006998100600135E-3</v>
      </c>
      <c r="K39" s="282">
        <f t="shared" si="1"/>
        <v>0.81095175602547853</v>
      </c>
    </row>
    <row r="40" spans="1:11" s="174" customFormat="1">
      <c r="A40" s="9" t="str">
        <f>+'PLANILHA GERAL'!A29</f>
        <v>2.16</v>
      </c>
      <c r="B40" s="9" t="str">
        <f>+'PLANILHA GERAL'!B29</f>
        <v>C3038</v>
      </c>
      <c r="C40" s="9" t="str">
        <f>+'PLANILHA GERAL'!C29</f>
        <v>SEINFRA</v>
      </c>
      <c r="D40" s="256" t="str">
        <f>+'PLANILHA GERAL'!D29</f>
        <v>RETIRADA DE CAIXA DE AR CONDICIONADO</v>
      </c>
      <c r="E40" s="255" t="str">
        <f>+'PLANILHA GERAL'!E29</f>
        <v>Un</v>
      </c>
      <c r="F40" s="257">
        <f>+'PLANILHA GERAL'!F29</f>
        <v>63</v>
      </c>
      <c r="G40" s="13">
        <f>+'PLANILHA GERAL'!G29</f>
        <v>56.665399999999998</v>
      </c>
      <c r="H40" s="13">
        <f>+'PLANILHA GERAL'!H29</f>
        <v>3569.9202</v>
      </c>
      <c r="I40" s="13">
        <f>+'PLANILHA GERAL'!K29</f>
        <v>4581.909573135048</v>
      </c>
      <c r="J40" s="262">
        <f t="shared" si="0"/>
        <v>3.2335859814334386E-3</v>
      </c>
      <c r="K40" s="282">
        <f t="shared" si="1"/>
        <v>0.81418534200691195</v>
      </c>
    </row>
    <row r="41" spans="1:11" ht="31.5">
      <c r="A41" s="9" t="str">
        <f>+'PLANILHA GERAL'!A20</f>
        <v>2.7</v>
      </c>
      <c r="B41" s="9" t="str">
        <f>+'PLANILHA GERAL'!B20</f>
        <v>COMPO 3</v>
      </c>
      <c r="C41" s="9">
        <f>+'PLANILHA GERAL'!C20</f>
        <v>0</v>
      </c>
      <c r="D41" s="256" t="str">
        <f>+'PLANILHA GERAL'!D20</f>
        <v>RETIRADA DE ARMARIOS FECHADOS INCLUINDO AS  DIVISORIAS INTERNAS</v>
      </c>
      <c r="E41" s="255" t="str">
        <f>+'PLANILHA GERAL'!E20</f>
        <v>m²</v>
      </c>
      <c r="F41" s="257">
        <f>+'PLANILHA GERAL'!F20</f>
        <v>965.99999999999989</v>
      </c>
      <c r="G41" s="13">
        <f>+'PLANILHA GERAL'!G20</f>
        <v>3.6291999999999995</v>
      </c>
      <c r="H41" s="13">
        <f>+'PLANILHA GERAL'!H20</f>
        <v>3505.8071999999993</v>
      </c>
      <c r="I41" s="13">
        <f>+'PLANILHA GERAL'!K20</f>
        <v>4499.6220283147441</v>
      </c>
      <c r="J41" s="262">
        <f t="shared" si="0"/>
        <v>3.1755132833300908E-3</v>
      </c>
      <c r="K41" s="282">
        <f t="shared" si="1"/>
        <v>0.81736085529024205</v>
      </c>
    </row>
    <row r="42" spans="1:11" ht="31.5">
      <c r="A42" s="9" t="str">
        <f>+'PLANILHA GERAL'!A179</f>
        <v>11.12.6</v>
      </c>
      <c r="B42" s="9" t="str">
        <f>+'PLANILHA GERAL'!B179</f>
        <v>COMPO 5</v>
      </c>
      <c r="C42" s="9">
        <f>+'PLANILHA GERAL'!C179</f>
        <v>0</v>
      </c>
      <c r="D42" s="256" t="str">
        <f>+'PLANILHA GERAL'!D179</f>
        <v xml:space="preserve">FORNECIMENTO E INSTALAÇÃO DE DISPOSITIVO DR, 2 POLOS, SENSIBILIDADE DE 30 MA, CORRENTE DE 100 A, TIPO AC </v>
      </c>
      <c r="E42" s="9" t="s">
        <v>357</v>
      </c>
      <c r="F42" s="257">
        <f>+'PLANILHA GERAL'!F179</f>
        <v>10</v>
      </c>
      <c r="G42" s="13">
        <f>+'PLANILHA GERAL'!G179</f>
        <v>331.96</v>
      </c>
      <c r="H42" s="13">
        <f>+'PLANILHA GERAL'!H179</f>
        <v>3319.6</v>
      </c>
      <c r="I42" s="13">
        <f>+'PLANILHA GERAL'!K179</f>
        <v>4260.6294165844674</v>
      </c>
      <c r="J42" s="262">
        <f t="shared" si="0"/>
        <v>3.0068492914677595E-3</v>
      </c>
      <c r="K42" s="282">
        <f t="shared" si="1"/>
        <v>0.82036770458170982</v>
      </c>
    </row>
    <row r="43" spans="1:11" ht="31.5">
      <c r="A43" s="9" t="str">
        <f>+'PLANILHA GERAL'!A61</f>
        <v>5.4.1</v>
      </c>
      <c r="B43" s="9" t="str">
        <f>+'PLANILHA GERAL'!B61</f>
        <v>COMPO 21</v>
      </c>
      <c r="C43" s="9">
        <f>+'PLANILHA GERAL'!C61</f>
        <v>0</v>
      </c>
      <c r="D43" s="256" t="str">
        <f>+'PLANILHA GERAL'!D61</f>
        <v>FORNECIMENTO E INSTALAÇÃO DE PERSIANAS DE 25 mm ENTRE VIDRO DAS DIVISORIAS DE 90mm</v>
      </c>
      <c r="E43" s="9" t="s">
        <v>30</v>
      </c>
      <c r="F43" s="257">
        <f>+'PLANILHA GERAL'!F61</f>
        <v>65</v>
      </c>
      <c r="G43" s="13">
        <f>+'PLANILHA GERAL'!G61</f>
        <v>50</v>
      </c>
      <c r="H43" s="13">
        <f>+'PLANILHA GERAL'!H61</f>
        <v>3250</v>
      </c>
      <c r="I43" s="13">
        <f>+'PLANILHA GERAL'!K61</f>
        <v>4171.2994348414031</v>
      </c>
      <c r="J43" s="262">
        <f t="shared" si="0"/>
        <v>2.9438065421346611E-3</v>
      </c>
      <c r="K43" s="282">
        <f t="shared" si="1"/>
        <v>0.82331151112384449</v>
      </c>
    </row>
    <row r="44" spans="1:11" s="174" customFormat="1" ht="31.5">
      <c r="A44" s="9" t="str">
        <f>+'PLANILHA GERAL'!A151</f>
        <v>10.4</v>
      </c>
      <c r="B44" s="9" t="str">
        <f>+'PLANILHA GERAL'!B151</f>
        <v>COMPO 14</v>
      </c>
      <c r="C44" s="9">
        <f>+'PLANILHA GERAL'!C151</f>
        <v>0</v>
      </c>
      <c r="D44" s="256" t="str">
        <f>+'PLANILHA GERAL'!D151</f>
        <v>Fornecimento de FIBRA ( cabo ) óptico LC/ LC MM 50/125  Interligação das salas tecnicas(DIO p/  switches)</v>
      </c>
      <c r="E44" s="9" t="s">
        <v>433</v>
      </c>
      <c r="F44" s="257">
        <f>+'PLANILHA GERAL'!F151</f>
        <v>460</v>
      </c>
      <c r="G44" s="13">
        <f>+'PLANILHA GERAL'!G151</f>
        <v>6.8971999999999998</v>
      </c>
      <c r="H44" s="13">
        <f>+'PLANILHA GERAL'!H151</f>
        <v>3172.712</v>
      </c>
      <c r="I44" s="13">
        <f>+'PLANILHA GERAL'!K151</f>
        <v>4072.1020838506265</v>
      </c>
      <c r="J44" s="262">
        <f t="shared" si="0"/>
        <v>2.8738001052028136E-3</v>
      </c>
      <c r="K44" s="282">
        <f t="shared" si="1"/>
        <v>0.82618531122904726</v>
      </c>
    </row>
    <row r="45" spans="1:11" ht="78.75">
      <c r="A45" s="9" t="str">
        <f>+'PLANILHA GERAL'!A37</f>
        <v>4.2</v>
      </c>
      <c r="B45" s="9">
        <f>+'PLANILHA GERAL'!B37</f>
        <v>87905</v>
      </c>
      <c r="C45" s="9" t="str">
        <f>+'PLANILHA GERAL'!C37</f>
        <v>SINAPI</v>
      </c>
      <c r="D45" s="256" t="str">
        <f>+'PLANILHA GERAL'!D37</f>
        <v>CHAPISCO APLICADO EM ALVENARIA (COM PRESENÇA DE VÃOS) E ESTRUTURAS DE CONCRETO DE FACHADA, COM COLHER DE PEDREIRO.  ARGAMASSA TRAÇO 1:3 COM PREPARO EM BETONEIRA
400L. AF_06/2014</v>
      </c>
      <c r="E45" s="255" t="str">
        <f>+'PLANILHA GERAL'!E37</f>
        <v>m²</v>
      </c>
      <c r="F45" s="257">
        <f>+'PLANILHA GERAL'!F37</f>
        <v>346.3</v>
      </c>
      <c r="G45" s="13">
        <f>+'PLANILHA GERAL'!G37</f>
        <v>5.26</v>
      </c>
      <c r="H45" s="13">
        <f>+'PLANILHA GERAL'!H37</f>
        <v>1821.538</v>
      </c>
      <c r="I45" s="13">
        <f>+'PLANILHA GERAL'!K37</f>
        <v>2337.9016707514274</v>
      </c>
      <c r="J45" s="262">
        <f t="shared" si="0"/>
        <v>1.649924763429811E-3</v>
      </c>
      <c r="K45" s="282">
        <f t="shared" si="1"/>
        <v>0.8278352359924771</v>
      </c>
    </row>
    <row r="46" spans="1:11">
      <c r="A46" s="9" t="str">
        <f>+'PLANILHA GERAL'!A150</f>
        <v>10.3</v>
      </c>
      <c r="B46" s="9" t="str">
        <f>+'PLANILHA GERAL'!B150</f>
        <v>COMPO 13</v>
      </c>
      <c r="C46" s="9">
        <f>+'PLANILHA GERAL'!C150</f>
        <v>0</v>
      </c>
      <c r="D46" s="256" t="str">
        <f>+'PLANILHA GERAL'!D150</f>
        <v>Fornecimento de PATCH CORD com 2 metros de extensão</v>
      </c>
      <c r="E46" s="9" t="s">
        <v>32</v>
      </c>
      <c r="F46" s="257">
        <f>+'PLANILHA GERAL'!F150</f>
        <v>400</v>
      </c>
      <c r="G46" s="13">
        <f>+'PLANILHA GERAL'!G150</f>
        <v>6.9316000000000004</v>
      </c>
      <c r="H46" s="13">
        <f>+'PLANILHA GERAL'!H150</f>
        <v>2772.6400000000003</v>
      </c>
      <c r="I46" s="13">
        <f>+'PLANILHA GERAL'!K150</f>
        <v>3558.6189738518979</v>
      </c>
      <c r="J46" s="262">
        <f t="shared" si="0"/>
        <v>2.511420237225922E-3</v>
      </c>
      <c r="K46" s="282">
        <f t="shared" si="1"/>
        <v>0.83034665622970305</v>
      </c>
    </row>
    <row r="47" spans="1:11" ht="31.5">
      <c r="A47" s="9" t="str">
        <f>+'PLANILHA GERAL'!A198</f>
        <v>12.2</v>
      </c>
      <c r="B47" s="9">
        <f>+'PLANILHA GERAL'!B198</f>
        <v>88484</v>
      </c>
      <c r="C47" s="9" t="str">
        <f>+'PLANILHA GERAL'!C198</f>
        <v>SINAPI</v>
      </c>
      <c r="D47" s="256" t="str">
        <f>+'PLANILHA GERAL'!D198</f>
        <v>APLICAÇÃO DE FUNDO SELADOR ACRÍLICO EM TETO, UMA DEMÃO. AF_06/2014</v>
      </c>
      <c r="E47" s="78" t="s">
        <v>30</v>
      </c>
      <c r="F47" s="257">
        <f>+'PLANILHA GERAL'!F198</f>
        <v>1497.7022222222222</v>
      </c>
      <c r="G47" s="13">
        <f>+'PLANILHA GERAL'!G198</f>
        <v>1.7457999999999998</v>
      </c>
      <c r="H47" s="13">
        <f>+'PLANILHA GERAL'!H198</f>
        <v>2614.6885395555551</v>
      </c>
      <c r="I47" s="13">
        <f>+'PLANILHA GERAL'!K198</f>
        <v>3355.8919468721169</v>
      </c>
      <c r="J47" s="262">
        <f t="shared" si="0"/>
        <v>2.3683499164271278E-3</v>
      </c>
      <c r="K47" s="282">
        <f t="shared" si="1"/>
        <v>0.83271500614613014</v>
      </c>
    </row>
    <row r="48" spans="1:11">
      <c r="A48" s="9" t="str">
        <f>+'PLANILHA GERAL'!A207</f>
        <v>13.4</v>
      </c>
      <c r="B48" s="255" t="str">
        <f>+'PLANILHA GERAL'!B207</f>
        <v>C1627</v>
      </c>
      <c r="C48" s="255" t="str">
        <f>+'PLANILHA GERAL'!C207</f>
        <v>SEINFRA - CE</v>
      </c>
      <c r="D48" s="256" t="str">
        <f>+'PLANILHA GERAL'!D207</f>
        <v>LIMPEZA DE VIDROS</v>
      </c>
      <c r="E48" s="9" t="s">
        <v>30</v>
      </c>
      <c r="F48" s="257">
        <f>+'PLANILHA GERAL'!F207</f>
        <v>373.97999999999996</v>
      </c>
      <c r="G48" s="13">
        <f>+'PLANILHA GERAL'!G207</f>
        <v>8.8407999999999998</v>
      </c>
      <c r="H48" s="13">
        <f>+'PLANILHA GERAL'!H207</f>
        <v>3306.2823839999996</v>
      </c>
      <c r="I48" s="13">
        <f>+'PLANILHA GERAL'!K207</f>
        <v>4243.5365660939333</v>
      </c>
      <c r="J48" s="262">
        <f t="shared" si="0"/>
        <v>2.9947863729734708E-3</v>
      </c>
      <c r="K48" s="282">
        <f t="shared" si="1"/>
        <v>0.8357097925191036</v>
      </c>
    </row>
    <row r="49" spans="1:31" ht="31.5">
      <c r="A49" s="9" t="str">
        <f>+'PLANILHA GERAL'!A152</f>
        <v>10.5</v>
      </c>
      <c r="B49" s="9" t="str">
        <f>+'PLANILHA GERAL'!B152</f>
        <v>COMPO 15</v>
      </c>
      <c r="C49" s="9">
        <f>+'PLANILHA GERAL'!C152</f>
        <v>0</v>
      </c>
      <c r="D49" s="256" t="str">
        <f>+'PLANILHA GERAL'!D152</f>
        <v>Fornecimento de LINE CORD com 2,4  metros de extensão - Ponto de dados / telefone</v>
      </c>
      <c r="E49" s="9" t="s">
        <v>433</v>
      </c>
      <c r="F49" s="257">
        <f>+'PLANILHA GERAL'!F152</f>
        <v>272</v>
      </c>
      <c r="G49" s="13">
        <f>+'PLANILHA GERAL'!G152</f>
        <v>8.9009999999999998</v>
      </c>
      <c r="H49" s="13">
        <f>+'PLANILHA GERAL'!H152</f>
        <v>2421.0720000000001</v>
      </c>
      <c r="I49" s="13">
        <f>+'PLANILHA GERAL'!K152</f>
        <v>3107.389620095491</v>
      </c>
      <c r="J49" s="262">
        <f t="shared" si="0"/>
        <v>2.1929746438704763E-3</v>
      </c>
      <c r="K49" s="282">
        <f t="shared" si="1"/>
        <v>0.83790276716297407</v>
      </c>
    </row>
    <row r="50" spans="1:31" ht="31.5">
      <c r="A50" s="9" t="str">
        <f>+'PLANILHA GERAL'!A195</f>
        <v>11.13.2.8</v>
      </c>
      <c r="B50" s="9">
        <f>+'PLANILHA GERAL'!B195</f>
        <v>860</v>
      </c>
      <c r="C50" s="9" t="str">
        <f>+'PLANILHA GERAL'!C195</f>
        <v>ORSE</v>
      </c>
      <c r="D50" s="256" t="str">
        <f>+'PLANILHA GERAL'!D195</f>
        <v>Eletrocalha metálica perfurada 100 x 50 x 3000 mm (ref. mopa ou similar)</v>
      </c>
      <c r="E50" s="9" t="s">
        <v>19</v>
      </c>
      <c r="F50" s="257">
        <f>+'PLANILHA GERAL'!F195</f>
        <v>656</v>
      </c>
      <c r="G50" s="13">
        <f>+'PLANILHA GERAL'!G195</f>
        <v>3.6549999999999998</v>
      </c>
      <c r="H50" s="13">
        <f>+'PLANILHA GERAL'!H195</f>
        <v>2397.6799999999998</v>
      </c>
      <c r="I50" s="13">
        <f>+'PLANILHA GERAL'!K195</f>
        <v>3077.366531978626</v>
      </c>
      <c r="J50" s="262">
        <f t="shared" si="0"/>
        <v>2.1717864830601333E-3</v>
      </c>
      <c r="K50" s="282">
        <f t="shared" si="1"/>
        <v>0.84007455364603423</v>
      </c>
    </row>
    <row r="51" spans="1:31" ht="31.5">
      <c r="A51" s="9" t="str">
        <f>+'PLANILHA GERAL'!A159</f>
        <v>10.11</v>
      </c>
      <c r="B51" s="9" t="str">
        <f>+'PLANILHA GERAL'!B159</f>
        <v>COTAÇÃO 20</v>
      </c>
      <c r="C51" s="9">
        <f>+'PLANILHA GERAL'!C159</f>
        <v>0</v>
      </c>
      <c r="D51" s="256" t="str">
        <f>+'PLANILHA GERAL'!D159</f>
        <v>FORNECIMENTO  DE RACK PARA SERVIDOR 19 POLEGADAS, COM ALTURA DE 19 U E PROFUNDIDADE EXTERNA DE 600 MM</v>
      </c>
      <c r="E51" s="9" t="s">
        <v>32</v>
      </c>
      <c r="F51" s="257">
        <f>+'PLANILHA GERAL'!F159</f>
        <v>10</v>
      </c>
      <c r="G51" s="13">
        <f>+'PLANILHA GERAL'!G159</f>
        <v>92</v>
      </c>
      <c r="H51" s="13">
        <f>+'PLANILHA GERAL'!H159</f>
        <v>920</v>
      </c>
      <c r="I51" s="13">
        <f>+'PLANILHA GERAL'!K159</f>
        <v>1180.7986092474125</v>
      </c>
      <c r="J51" s="262">
        <f t="shared" si="0"/>
        <v>8.3332369808119633E-4</v>
      </c>
      <c r="K51" s="282">
        <f t="shared" si="1"/>
        <v>0.84090787734411543</v>
      </c>
    </row>
    <row r="52" spans="1:31" ht="47.25">
      <c r="A52" s="9" t="str">
        <f>+'PLANILHA GERAL'!A68</f>
        <v>6.5</v>
      </c>
      <c r="B52" s="9">
        <f>+'PLANILHA GERAL'!B68</f>
        <v>9692</v>
      </c>
      <c r="C52" s="9" t="str">
        <f>+'PLANILHA GERAL'!C68</f>
        <v>ORSE</v>
      </c>
      <c r="D52" s="256" t="str">
        <f>+'PLANILHA GERAL'!D68</f>
        <v>FORNECIMENTO E ASSENTAMENTO DE PORTA PARA DIVISORIA SANITARIA COMPLETA DE MADEIRA 1 FL.0,80x1,80m REV.LAMINADO - PORTA PARA  BOX WC</v>
      </c>
      <c r="E52" s="9" t="s">
        <v>32</v>
      </c>
      <c r="F52" s="257">
        <f>+'PLANILHA GERAL'!F68</f>
        <v>24</v>
      </c>
      <c r="G52" s="13">
        <f>+'PLANILHA GERAL'!G68</f>
        <v>97</v>
      </c>
      <c r="H52" s="13">
        <f>+'PLANILHA GERAL'!H68</f>
        <v>2328</v>
      </c>
      <c r="I52" s="13">
        <f>+'PLANILHA GERAL'!K68</f>
        <v>2987.9338720956266</v>
      </c>
      <c r="J52" s="262">
        <f t="shared" si="0"/>
        <v>2.1086712707967664E-3</v>
      </c>
      <c r="K52" s="282">
        <f t="shared" si="1"/>
        <v>0.84301654861491215</v>
      </c>
    </row>
    <row r="53" spans="1:31" s="174" customFormat="1">
      <c r="A53" s="9" t="str">
        <f>+'PLANILHA GERAL'!A206</f>
        <v>13.3</v>
      </c>
      <c r="B53" s="9" t="str">
        <f>+'PLANILHA GERAL'!B206</f>
        <v>C1625</v>
      </c>
      <c r="C53" s="9" t="str">
        <f>+'PLANILHA GERAL'!C206</f>
        <v>SEINFRA - CE</v>
      </c>
      <c r="D53" s="256" t="str">
        <f>+'PLANILHA GERAL'!D206</f>
        <v>LIMPEZA DE PISOS E REVESTIMENTOS</v>
      </c>
      <c r="E53" s="9" t="s">
        <v>30</v>
      </c>
      <c r="F53" s="257">
        <f>+'PLANILHA GERAL'!F206</f>
        <v>341</v>
      </c>
      <c r="G53" s="13">
        <f>+'PLANILHA GERAL'!G206</f>
        <v>6.0028000000000006</v>
      </c>
      <c r="H53" s="13">
        <f>+'PLANILHA GERAL'!H206</f>
        <v>2046.9548000000002</v>
      </c>
      <c r="I53" s="13">
        <f>+'PLANILHA GERAL'!K206</f>
        <v>2627.2188924264301</v>
      </c>
      <c r="J53" s="262">
        <f t="shared" si="0"/>
        <v>1.8541042866750605E-3</v>
      </c>
      <c r="K53" s="282">
        <f t="shared" si="1"/>
        <v>0.84487065290158725</v>
      </c>
    </row>
    <row r="54" spans="1:31" ht="47.25">
      <c r="A54" s="9" t="str">
        <f>+'PLANILHA GERAL'!A167</f>
        <v>11.7</v>
      </c>
      <c r="B54" s="9">
        <f>+'PLANILHA GERAL'!B167</f>
        <v>9838</v>
      </c>
      <c r="C54" s="9" t="str">
        <f>+'PLANILHA GERAL'!C167</f>
        <v xml:space="preserve">ORSE </v>
      </c>
      <c r="D54" s="256" t="str">
        <f>+'PLANILHA GERAL'!D167</f>
        <v>TUBO DE ESPUMA DE POLIETILENO EXPANDIDO FLEXIVEL PARA ISOLAMENTO TERMICO DE TUBULACAO DE AR CONDICIONADO, AGUA QUENTE, DN 3/8", E= 10 MM</v>
      </c>
      <c r="E54" s="9" t="s">
        <v>19</v>
      </c>
      <c r="F54" s="257">
        <f>+'PLANILHA GERAL'!F167</f>
        <v>656</v>
      </c>
      <c r="G54" s="13">
        <f>+'PLANILHA GERAL'!G167</f>
        <v>3.7667999999999999</v>
      </c>
      <c r="H54" s="13">
        <f>+'PLANILHA GERAL'!H167</f>
        <v>2471.0207999999998</v>
      </c>
      <c r="I54" s="13">
        <f>+'PLANILHA GERAL'!K167</f>
        <v>3171.497743545031</v>
      </c>
      <c r="J54" s="262">
        <f t="shared" si="0"/>
        <v>2.2382175990125607E-3</v>
      </c>
      <c r="K54" s="282">
        <f t="shared" si="1"/>
        <v>0.8471088705005998</v>
      </c>
    </row>
    <row r="55" spans="1:31" ht="31.5">
      <c r="A55" s="9" t="str">
        <f>+'PLANILHA GERAL'!A66</f>
        <v>6.2</v>
      </c>
      <c r="B55" s="9">
        <f>+'PLANILHA GERAL'!B66</f>
        <v>8675</v>
      </c>
      <c r="C55" s="9" t="str">
        <f>+'PLANILHA GERAL'!C66</f>
        <v xml:space="preserve">ORSE </v>
      </c>
      <c r="D55" s="256" t="str">
        <f>+'PLANILHA GERAL'!D66</f>
        <v>PELICULA ADESIVA APLICADA EM VIDROS-TIPO INSULFILM - SALA DE REUNIÃO 5 - MODULO 5/6</v>
      </c>
      <c r="E55" s="9" t="s">
        <v>30</v>
      </c>
      <c r="F55" s="257">
        <f>+'PLANILHA GERAL'!F66</f>
        <v>50</v>
      </c>
      <c r="G55" s="13">
        <f>+'PLANILHA GERAL'!G66</f>
        <v>38.19</v>
      </c>
      <c r="H55" s="13">
        <f>+'PLANILHA GERAL'!H66</f>
        <v>1909.5</v>
      </c>
      <c r="I55" s="13">
        <f>+'PLANILHA GERAL'!K66</f>
        <v>2450.7988525629717</v>
      </c>
      <c r="J55" s="262">
        <f t="shared" si="0"/>
        <v>1.7295995668326566E-3</v>
      </c>
      <c r="K55" s="282">
        <f t="shared" si="1"/>
        <v>0.8488384700674324</v>
      </c>
    </row>
    <row r="56" spans="1:31" ht="47.25">
      <c r="A56" s="9" t="str">
        <f>+'PLANILHA GERAL'!A190</f>
        <v>11.13.2.3</v>
      </c>
      <c r="B56" s="9">
        <f>+'PLANILHA GERAL'!B190</f>
        <v>91931</v>
      </c>
      <c r="C56" s="9" t="str">
        <f>+'PLANILHA GERAL'!C190</f>
        <v>SINAPI</v>
      </c>
      <c r="D56" s="256" t="str">
        <f>+'PLANILHA GERAL'!D190</f>
        <v>CABO DE COBRE FLEXÍVEL ISOLADO, 6,0 MM², ANTI-CHAMA 450/750 V, PARA CIRCUITOS TERMINAIS - FORNECIMENTO E INSTALAÇÃO. AF_12/2017</v>
      </c>
      <c r="E56" s="9" t="s">
        <v>19</v>
      </c>
      <c r="F56" s="257">
        <f>+'PLANILHA GERAL'!F190</f>
        <v>255</v>
      </c>
      <c r="G56" s="13">
        <f>+'PLANILHA GERAL'!G190</f>
        <v>7.2842000000000002</v>
      </c>
      <c r="H56" s="13">
        <f>+'PLANILHA GERAL'!H190</f>
        <v>1857.471</v>
      </c>
      <c r="I56" s="13">
        <f>+'PLANILHA GERAL'!K190</f>
        <v>2384.0208407797832</v>
      </c>
      <c r="J56" s="262">
        <f t="shared" si="0"/>
        <v>1.6824723943462802E-3</v>
      </c>
      <c r="K56" s="282">
        <f t="shared" si="1"/>
        <v>0.85052094246177867</v>
      </c>
    </row>
    <row r="57" spans="1:31" ht="63">
      <c r="A57" s="9" t="str">
        <f>+'PLANILHA GERAL'!A193</f>
        <v>11.13.2.6</v>
      </c>
      <c r="B57" s="9">
        <f>+'PLANILHA GERAL'!B193</f>
        <v>96562</v>
      </c>
      <c r="C57" s="9" t="str">
        <f>+'PLANILHA GERAL'!C193</f>
        <v>SINAPI</v>
      </c>
      <c r="D57" s="256" t="str">
        <f>+'PLANILHA GERAL'!D193</f>
        <v>SUPORTE PARA ELETROCALHA LISA OU PERFURADA EM AÇO GALVANIZADO, LARGURA 2200 OU 400 MM E ALTURA 50 MM, ESPAÇADO A CADA 1,5 M, EM PERFILADO DE SEÇÃO 38X76 MM, POR METRO DE ELETROCALHA FIXADA. AF_07/2017</v>
      </c>
      <c r="E57" s="9" t="s">
        <v>32</v>
      </c>
      <c r="F57" s="257">
        <f>+'PLANILHA GERAL'!F193</f>
        <v>656</v>
      </c>
      <c r="G57" s="13">
        <f>+'PLANILHA GERAL'!G193</f>
        <v>2.7949999999999999</v>
      </c>
      <c r="H57" s="13">
        <f>+'PLANILHA GERAL'!H193</f>
        <v>1833.52</v>
      </c>
      <c r="I57" s="13">
        <f>+'PLANILHA GERAL'!K193</f>
        <v>2353.2802891601259</v>
      </c>
      <c r="J57" s="262">
        <f t="shared" si="0"/>
        <v>1.6607778988106904E-3</v>
      </c>
      <c r="K57" s="282">
        <f t="shared" si="1"/>
        <v>0.85218172036058937</v>
      </c>
    </row>
    <row r="58" spans="1:31" ht="63">
      <c r="A58" s="9" t="str">
        <f>+'PLANILHA GERAL'!A194</f>
        <v>11.13.2.7</v>
      </c>
      <c r="B58" s="9">
        <f>+'PLANILHA GERAL'!B194</f>
        <v>96562</v>
      </c>
      <c r="C58" s="9" t="str">
        <f>+'PLANILHA GERAL'!C194</f>
        <v>SINAPI</v>
      </c>
      <c r="D58" s="256" t="str">
        <f>+'PLANILHA GERAL'!D194</f>
        <v>SUPORTE PARA ELETROCALHA LISA OU PERFURADA EM AÇO GALVANIZADO, LARGURA 2200 OU 400 MM E ALTURA 50 MM, ESPAÇADO A CADA 1,5 M, EM PERFILADO DE SEÇÃO 38X76 MM, POR METRO DE ELETRECALHA FIXADA. AF_07/2017</v>
      </c>
      <c r="E58" s="9" t="s">
        <v>32</v>
      </c>
      <c r="F58" s="257">
        <f>+'PLANILHA GERAL'!F194</f>
        <v>656</v>
      </c>
      <c r="G58" s="13">
        <f>+'PLANILHA GERAL'!G194</f>
        <v>2.7949999999999999</v>
      </c>
      <c r="H58" s="13">
        <f>+'PLANILHA GERAL'!H194</f>
        <v>1833.52</v>
      </c>
      <c r="I58" s="13">
        <f>+'PLANILHA GERAL'!K194</f>
        <v>2353.2802891601259</v>
      </c>
      <c r="J58" s="262">
        <f t="shared" si="0"/>
        <v>1.6607778988106904E-3</v>
      </c>
      <c r="K58" s="282">
        <f t="shared" si="1"/>
        <v>0.85384249825940006</v>
      </c>
    </row>
    <row r="59" spans="1:31" ht="31.5">
      <c r="A59" s="9" t="str">
        <f>+'PLANILHA GERAL'!A13</f>
        <v>2.1</v>
      </c>
      <c r="B59" s="9">
        <f>+'PLANILHA GERAL'!B13</f>
        <v>97621</v>
      </c>
      <c r="C59" s="9" t="str">
        <f>+'PLANILHA GERAL'!C13</f>
        <v>SINAPI</v>
      </c>
      <c r="D59" s="256" t="str">
        <f>+'PLANILHA GERAL'!D13</f>
        <v>DEMOLIÇÃO DE ALVENARIA DE BLOCO FURADO, DE FORMA MANUAL, COM REAPROVEITAMENTO. AF_12/2017</v>
      </c>
      <c r="E59" s="255" t="str">
        <f>+'PLANILHA GERAL'!E13</f>
        <v>m³</v>
      </c>
      <c r="F59" s="257">
        <f>+'PLANILHA GERAL'!F13</f>
        <v>58.224000000000004</v>
      </c>
      <c r="G59" s="13">
        <f>+'PLANILHA GERAL'!G13</f>
        <v>31.175000000000001</v>
      </c>
      <c r="H59" s="13">
        <f>+'PLANILHA GERAL'!H13</f>
        <v>1815.1332000000002</v>
      </c>
      <c r="I59" s="13">
        <f>+'PLANILHA GERAL'!K13</f>
        <v>2329.6812588682669</v>
      </c>
      <c r="J59" s="262">
        <f t="shared" si="0"/>
        <v>1.6441233812325606E-3</v>
      </c>
      <c r="K59" s="282">
        <f t="shared" si="1"/>
        <v>0.85548662164063261</v>
      </c>
    </row>
    <row r="60" spans="1:31" s="174" customFormat="1" ht="47.25">
      <c r="A60" s="9" t="str">
        <f>+'PLANILHA GERAL'!A76</f>
        <v>7.6</v>
      </c>
      <c r="B60" s="9" t="str">
        <f>+'PLANILHA GERAL'!B76</f>
        <v>COMPO 18</v>
      </c>
      <c r="C60" s="9" t="str">
        <f>+'PLANILHA GERAL'!C76</f>
        <v>SINAPI</v>
      </c>
      <c r="D60" s="256" t="str">
        <f>+'PLANILHA GERAL'!D76</f>
        <v>DIVISORIA SANITÁRIA, TIPO CABINE, EM GRANITO BRANCO ITAUNAS, ESP = 2CM, ASSENTADO COM ARGAMASSA COLANTE AC III-E, EXCLUSIVE FERRAGENS</v>
      </c>
      <c r="E60" s="9" t="s">
        <v>30</v>
      </c>
      <c r="F60" s="257">
        <f>+'PLANILHA GERAL'!F76</f>
        <v>45</v>
      </c>
      <c r="G60" s="13">
        <f>+'PLANILHA GERAL'!G76</f>
        <v>38.782043999999999</v>
      </c>
      <c r="H60" s="13">
        <f>+'PLANILHA GERAL'!H76</f>
        <v>1745.1919800000001</v>
      </c>
      <c r="I60" s="13">
        <f>+'PLANILHA GERAL'!K76</f>
        <v>2239.9133291888456</v>
      </c>
      <c r="J60" s="262">
        <f t="shared" si="0"/>
        <v>1.5807715593861358E-3</v>
      </c>
      <c r="K60" s="282">
        <f t="shared" si="1"/>
        <v>0.85706739320001879</v>
      </c>
    </row>
    <row r="61" spans="1:31" s="245" customFormat="1" ht="47.25">
      <c r="A61" s="9" t="str">
        <f>+'PLANILHA GERAL'!A142</f>
        <v>9.19.2.3</v>
      </c>
      <c r="B61" s="9">
        <f>+'PLANILHA GERAL'!B142</f>
        <v>91931</v>
      </c>
      <c r="C61" s="9" t="str">
        <f>+'PLANILHA GERAL'!C142</f>
        <v>SINAPI</v>
      </c>
      <c r="D61" s="256" t="str">
        <f>+'PLANILHA GERAL'!D142</f>
        <v>CABO DE COBRE FLEXÍVEL ISOLADO, 6,0 MM², ANTI-CHAMA 450/750 V, PARA CIRCUITOS TERMINAIS - FORNECIMENTO E INSTALAÇÃO. AF_12/2017</v>
      </c>
      <c r="E61" s="9" t="s">
        <v>19</v>
      </c>
      <c r="F61" s="257">
        <f>+'PLANILHA GERAL'!F142</f>
        <v>239.55</v>
      </c>
      <c r="G61" s="13">
        <f>+'PLANILHA GERAL'!G142</f>
        <v>7.2842000000000002</v>
      </c>
      <c r="H61" s="13">
        <f>+'PLANILHA GERAL'!H142</f>
        <v>1744.9301100000002</v>
      </c>
      <c r="I61" s="13">
        <f>+'PLANILHA GERAL'!K142</f>
        <v>2239.5772251325379</v>
      </c>
      <c r="J61" s="262">
        <f t="shared" si="0"/>
        <v>1.5805343610417707E-3</v>
      </c>
      <c r="K61" s="282">
        <f t="shared" si="1"/>
        <v>0.85864792756106056</v>
      </c>
      <c r="L61" s="246"/>
      <c r="M61" s="246"/>
      <c r="N61" s="246"/>
      <c r="O61" s="246"/>
      <c r="P61" s="246"/>
      <c r="Q61" s="246"/>
      <c r="R61" s="246"/>
      <c r="S61" s="246"/>
      <c r="T61" s="246"/>
      <c r="U61" s="246"/>
      <c r="V61" s="246"/>
      <c r="W61" s="246"/>
      <c r="X61" s="246"/>
      <c r="Y61" s="246"/>
      <c r="Z61" s="246"/>
      <c r="AA61" s="246"/>
      <c r="AB61" s="246"/>
      <c r="AC61" s="246"/>
      <c r="AD61" s="246"/>
      <c r="AE61" s="246"/>
    </row>
    <row r="62" spans="1:31" s="245" customFormat="1" ht="30" customHeight="1">
      <c r="A62" s="9" t="str">
        <f>+'PLANILHA GERAL'!A31</f>
        <v>2.18</v>
      </c>
      <c r="B62" s="9" t="str">
        <f>+'PLANILHA GERAL'!B31</f>
        <v>C3087</v>
      </c>
      <c r="C62" s="9" t="str">
        <f>+'PLANILHA GERAL'!C31</f>
        <v>SEINFRA</v>
      </c>
      <c r="D62" s="256" t="str">
        <f>+'PLANILHA GERAL'!D31</f>
        <v xml:space="preserve">REMOÇÃO DE QUADROS ELÉTRICOS / HACKS, DE FORMA MANUAL, SEM REAPROVEITAMENTO. AF_12/2 </v>
      </c>
      <c r="E62" s="255" t="str">
        <f>+'PLANILHA GERAL'!E31</f>
        <v>UN</v>
      </c>
      <c r="F62" s="257">
        <f>+'PLANILHA GERAL'!F31</f>
        <v>45</v>
      </c>
      <c r="G62" s="13">
        <f>+'PLANILHA GERAL'!G31</f>
        <v>38.527999999999999</v>
      </c>
      <c r="H62" s="13">
        <f>+'PLANILHA GERAL'!H31</f>
        <v>1733.76</v>
      </c>
      <c r="I62" s="13">
        <f>+'PLANILHA GERAL'!K31</f>
        <v>2225.2406486617324</v>
      </c>
      <c r="J62" s="262">
        <f t="shared" si="0"/>
        <v>1.5704166247665814E-3</v>
      </c>
      <c r="K62" s="282">
        <f t="shared" si="1"/>
        <v>0.8602183441858271</v>
      </c>
      <c r="L62" s="246"/>
      <c r="M62" s="246"/>
      <c r="N62" s="246"/>
      <c r="O62" s="246"/>
      <c r="P62" s="246"/>
      <c r="Q62" s="246"/>
      <c r="R62" s="246"/>
      <c r="S62" s="246"/>
      <c r="T62" s="246"/>
      <c r="U62" s="246"/>
      <c r="V62" s="246"/>
      <c r="W62" s="246"/>
      <c r="X62" s="246"/>
      <c r="Y62" s="246"/>
      <c r="Z62" s="246"/>
      <c r="AA62" s="246"/>
      <c r="AB62" s="246"/>
      <c r="AC62" s="246"/>
      <c r="AD62" s="246"/>
      <c r="AE62" s="246"/>
    </row>
    <row r="63" spans="1:31" ht="110.25">
      <c r="A63" s="9" t="str">
        <f>+'PLANILHA GERAL'!A119</f>
        <v>9.13</v>
      </c>
      <c r="B63" s="9" t="str">
        <f>+'PLANILHA GERAL'!B119</f>
        <v xml:space="preserve">C4944 </v>
      </c>
      <c r="C63" s="9" t="str">
        <f>+'PLANILHA GERAL'!C119</f>
        <v>SEINFRA - CE</v>
      </c>
      <c r="D63" s="256" t="str">
        <f>+'PLANILHA GERAL'!D119</f>
        <v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12,5W COMPLETA EMBUTUDA EM FORRO </v>
      </c>
      <c r="E63" s="9" t="s">
        <v>32</v>
      </c>
      <c r="F63" s="257">
        <f>+'PLANILHA GERAL'!F119</f>
        <v>72</v>
      </c>
      <c r="G63" s="13">
        <f>+'PLANILHA GERAL'!G119</f>
        <v>22.36</v>
      </c>
      <c r="H63" s="13">
        <f>+'PLANILHA GERAL'!H119</f>
        <v>1609.92</v>
      </c>
      <c r="I63" s="13">
        <f>+'PLANILHA GERAL'!K119</f>
        <v>2066.2948880430372</v>
      </c>
      <c r="J63" s="262">
        <f t="shared" si="0"/>
        <v>1.4582440087118256E-3</v>
      </c>
      <c r="K63" s="282">
        <f t="shared" si="1"/>
        <v>0.86167658819453896</v>
      </c>
    </row>
    <row r="64" spans="1:31" ht="31.5">
      <c r="A64" s="9" t="str">
        <f>+'PLANILHA GERAL'!A30</f>
        <v>2.17</v>
      </c>
      <c r="B64" s="9">
        <f>+'PLANILHA GERAL'!B30</f>
        <v>97661</v>
      </c>
      <c r="C64" s="9" t="str">
        <f>+'PLANILHA GERAL'!C30</f>
        <v>SINAPI</v>
      </c>
      <c r="D64" s="256" t="str">
        <f>+'PLANILHA GERAL'!D30</f>
        <v xml:space="preserve">REMOÇÃO DE CABOS ELÉTRICOS, DE FORMA MANUAL, SEM REAPROVEITAMENTO. AF_12/2 </v>
      </c>
      <c r="E64" s="255" t="str">
        <f>+'PLANILHA GERAL'!E30</f>
        <v>M</v>
      </c>
      <c r="F64" s="257">
        <f>+'PLANILHA GERAL'!F30</f>
        <v>4500</v>
      </c>
      <c r="G64" s="13">
        <f>+'PLANILHA GERAL'!G30</f>
        <v>0.34400000000000003</v>
      </c>
      <c r="H64" s="13">
        <f>+'PLANILHA GERAL'!H30</f>
        <v>1548.0000000000002</v>
      </c>
      <c r="I64" s="13">
        <f>+'PLANILHA GERAL'!K30</f>
        <v>1986.82200773369</v>
      </c>
      <c r="J64" s="262">
        <f t="shared" si="0"/>
        <v>1.402157700684448E-3</v>
      </c>
      <c r="K64" s="282">
        <f t="shared" si="1"/>
        <v>0.86307874589522338</v>
      </c>
    </row>
    <row r="65" spans="1:11" ht="30" customHeight="1">
      <c r="A65" s="9" t="str">
        <f>+'PLANILHA GERAL'!A113</f>
        <v>9.7</v>
      </c>
      <c r="B65" s="9">
        <f>+'PLANILHA GERAL'!B113</f>
        <v>91953</v>
      </c>
      <c r="C65" s="9" t="str">
        <f>+'PLANILHA GERAL'!C113</f>
        <v>SINAPI</v>
      </c>
      <c r="D65" s="256" t="str">
        <f>+'PLANILHA GERAL'!D113</f>
        <v>INTERRUPTOR SIMPLES (1 MÓDULO), 10A/250V, INCLUINDO SUPORTE E PLACA - FORNECIMENTO E INSTALAÇÃO. AF_12/2015</v>
      </c>
      <c r="E65" s="9" t="s">
        <v>32</v>
      </c>
      <c r="F65" s="257">
        <f>+'PLANILHA GERAL'!F113</f>
        <v>74.819999999999993</v>
      </c>
      <c r="G65" s="13">
        <f>+'PLANILHA GERAL'!G113</f>
        <v>20.089600000000001</v>
      </c>
      <c r="H65" s="13">
        <f>+'PLANILHA GERAL'!H113</f>
        <v>1503.1038719999999</v>
      </c>
      <c r="I65" s="13">
        <f>+'PLANILHA GERAL'!K113</f>
        <v>1929.1988713173919</v>
      </c>
      <c r="J65" s="262">
        <f t="shared" si="0"/>
        <v>1.3614913882773968E-3</v>
      </c>
      <c r="K65" s="282">
        <f t="shared" si="1"/>
        <v>0.86444023728350072</v>
      </c>
    </row>
    <row r="66" spans="1:11" ht="47.25">
      <c r="A66" s="9" t="str">
        <f>+'PLANILHA GERAL'!A189</f>
        <v>11.13.2.2</v>
      </c>
      <c r="B66" s="9">
        <f>+'PLANILHA GERAL'!B189</f>
        <v>91928</v>
      </c>
      <c r="C66" s="9" t="str">
        <f>+'PLANILHA GERAL'!C189</f>
        <v>SINAPI</v>
      </c>
      <c r="D66" s="256" t="str">
        <f>+'PLANILHA GERAL'!D189</f>
        <v>CABO DE COBRE FLEXÍVEL ISOLADO, 4,0 MM², ANTI-CHAMA 450/750 V, PARA CIRCUITOS TERMINAIS - FORNECIMENTO E INSTALAÇÃO. AF_12/2016</v>
      </c>
      <c r="E66" s="9" t="s">
        <v>19</v>
      </c>
      <c r="F66" s="257">
        <f>+'PLANILHA GERAL'!F189</f>
        <v>325</v>
      </c>
      <c r="G66" s="13">
        <f>+'PLANILHA GERAL'!G189</f>
        <v>4.5923999999999996</v>
      </c>
      <c r="H66" s="13">
        <f>+'PLANILHA GERAL'!H189</f>
        <v>1492.53</v>
      </c>
      <c r="I66" s="13">
        <f>+'PLANILHA GERAL'!K189</f>
        <v>1915.6275524565658</v>
      </c>
      <c r="J66" s="262">
        <f t="shared" si="0"/>
        <v>1.3519137164099216E-3</v>
      </c>
      <c r="K66" s="282">
        <f t="shared" si="1"/>
        <v>0.86579215099991069</v>
      </c>
    </row>
    <row r="67" spans="1:11" ht="31.5">
      <c r="A67" s="9" t="str">
        <f>+'PLANILHA GERAL'!A110</f>
        <v>9.4</v>
      </c>
      <c r="B67" s="9">
        <f>+'PLANILHA GERAL'!B110</f>
        <v>91992</v>
      </c>
      <c r="C67" s="9" t="str">
        <f>+'PLANILHA GERAL'!C110</f>
        <v>SINAPI</v>
      </c>
      <c r="D67" s="256" t="str">
        <f>+'PLANILHA GERAL'!D110</f>
        <v xml:space="preserve">ASSENTAMENTO DE CAIXA DE TOMADAS PARA PISO ELEVADO DE EMBUTIR ELETRICA E DADOS DE REDE 4T + 4P , REFERENCIA </v>
      </c>
      <c r="E67" s="9" t="s">
        <v>32</v>
      </c>
      <c r="F67" s="257">
        <f>+'PLANILHA GERAL'!F110</f>
        <v>80</v>
      </c>
      <c r="G67" s="13">
        <f>+'PLANILHA GERAL'!G110</f>
        <v>18.059999999999999</v>
      </c>
      <c r="H67" s="13">
        <f>+'PLANILHA GERAL'!H110</f>
        <v>1444.8</v>
      </c>
      <c r="I67" s="13">
        <f>+'PLANILHA GERAL'!K110</f>
        <v>1854.3672072181103</v>
      </c>
      <c r="J67" s="262">
        <f t="shared" si="0"/>
        <v>1.3086805206388176E-3</v>
      </c>
      <c r="K67" s="282">
        <f t="shared" si="1"/>
        <v>0.86710083152054951</v>
      </c>
    </row>
    <row r="68" spans="1:11" ht="47.25">
      <c r="A68" s="9" t="str">
        <f>+'PLANILHA GERAL'!A158</f>
        <v>10.10</v>
      </c>
      <c r="B68" s="9" t="str">
        <f>+'PLANILHA GERAL'!B158</f>
        <v>COTAÇÃO 19</v>
      </c>
      <c r="C68" s="9">
        <f>+'PLANILHA GERAL'!C158</f>
        <v>0</v>
      </c>
      <c r="D68" s="256" t="str">
        <f>+'PLANILHA GERAL'!D158</f>
        <v>FORNECIMENTO  DE MINI RACK PARA SERVIDOR 19 POLEGADAS, COM ALTURA DE 12 U E PROFUNDIDADE EXTERNA DE 600 MM</v>
      </c>
      <c r="E68" s="9" t="s">
        <v>32</v>
      </c>
      <c r="F68" s="257">
        <f>+'PLANILHA GERAL'!F158</f>
        <v>1</v>
      </c>
      <c r="G68" s="13">
        <f>+'PLANILHA GERAL'!G158</f>
        <v>92</v>
      </c>
      <c r="H68" s="13">
        <f>+'PLANILHA GERAL'!H158</f>
        <v>92</v>
      </c>
      <c r="I68" s="13">
        <f>+'PLANILHA GERAL'!K158</f>
        <v>118.07986092474124</v>
      </c>
      <c r="J68" s="262">
        <f t="shared" si="0"/>
        <v>8.3332369808119627E-5</v>
      </c>
      <c r="K68" s="282">
        <f t="shared" si="1"/>
        <v>0.86718416389035757</v>
      </c>
    </row>
    <row r="69" spans="1:11" ht="63">
      <c r="A69" s="9" t="str">
        <f>+'PLANILHA GERAL'!A170</f>
        <v>11.10</v>
      </c>
      <c r="B69" s="9">
        <f>+'PLANILHA GERAL'!B170</f>
        <v>97330</v>
      </c>
      <c r="C69" s="9" t="str">
        <f>+'PLANILHA GERAL'!C170</f>
        <v>SINAPI</v>
      </c>
      <c r="D69" s="256" t="str">
        <f>+'PLANILHA GERAL'!D170</f>
        <v>TUBO EM COBRE FLEXÍVEL, DN 5/8", COM ISOLAMENTO, INSTALADO EM RAMAL DE ALIMENTAÇÃO DE AR CONDICIONADO COM CONDENSADORA INDIVIDUAL FORNECIMENTO  E INSTALAÇÃO. AF_12/2016</v>
      </c>
      <c r="E69" s="9" t="s">
        <v>19</v>
      </c>
      <c r="F69" s="257">
        <f>+'PLANILHA GERAL'!F170</f>
        <v>656</v>
      </c>
      <c r="G69" s="13">
        <f>+'PLANILHA GERAL'!G170</f>
        <v>2.0554000000000001</v>
      </c>
      <c r="H69" s="13">
        <f>+'PLANILHA GERAL'!H170</f>
        <v>1348.3424</v>
      </c>
      <c r="I69" s="13">
        <f>+'PLANILHA GERAL'!K170</f>
        <v>1730.5661203362156</v>
      </c>
      <c r="J69" s="262">
        <f t="shared" ref="J69:J132" si="2">+I69/$I$208</f>
        <v>1.2213105163561692E-3</v>
      </c>
      <c r="K69" s="282">
        <f t="shared" si="1"/>
        <v>0.86840547440671378</v>
      </c>
    </row>
    <row r="70" spans="1:11" ht="47.25">
      <c r="A70" s="9" t="str">
        <f>+'PLANILHA GERAL'!A192</f>
        <v>11.13.2.5</v>
      </c>
      <c r="B70" s="9">
        <f>+'PLANILHA GERAL'!B192</f>
        <v>91934</v>
      </c>
      <c r="C70" s="9" t="str">
        <f>+'PLANILHA GERAL'!C192</f>
        <v>SINAPI</v>
      </c>
      <c r="D70" s="256" t="str">
        <f>+'PLANILHA GERAL'!D192</f>
        <v>CABO DE COBRE FLEXÍVEL ISOLADO, 16,0 MM², ANTI-CHAMA 450/750 V, PARA CIRCUITOS TERMINAIS - FORNECIMENTO E INSTALAÇÃO. AF_12/2019</v>
      </c>
      <c r="E70" s="9" t="s">
        <v>19</v>
      </c>
      <c r="F70" s="257">
        <f>+'PLANILHA GERAL'!F192</f>
        <v>82</v>
      </c>
      <c r="G70" s="13">
        <f>+'PLANILHA GERAL'!G192</f>
        <v>16.408799999999999</v>
      </c>
      <c r="H70" s="13">
        <f>+'PLANILHA GERAL'!H192</f>
        <v>1345.5216</v>
      </c>
      <c r="I70" s="13">
        <f>+'PLANILHA GERAL'!K192</f>
        <v>1726.945689122123</v>
      </c>
      <c r="J70" s="262">
        <f t="shared" si="2"/>
        <v>1.2187554734349219E-3</v>
      </c>
      <c r="K70" s="282">
        <f t="shared" si="1"/>
        <v>0.86962422988014876</v>
      </c>
    </row>
    <row r="71" spans="1:11" ht="78.75">
      <c r="A71" s="9" t="str">
        <f>+'PLANILHA GERAL'!A103</f>
        <v>8.27</v>
      </c>
      <c r="B71" s="9">
        <f>+'PLANILHA GERAL'!B103</f>
        <v>91793</v>
      </c>
      <c r="C71" s="9" t="str">
        <f>+'PLANILHA GERAL'!C103</f>
        <v>SINAPI</v>
      </c>
      <c r="D71" s="256" t="str">
        <f>+'PLANILHA GERAL'!D103</f>
        <v>(COMPOSIÇÃO REPRESENTATIVA) DO SERVIÇO DE INSTALAÇÃO DE TUBO DE PVC, SÉRIE NORMAL, ESGOTO PREDIAL, DN 50 MM (INSTALADO EM RAMAL DE DESCARGA OU RAMAL DE ESGOTO SANITÁRIO), INCLUSIVE CONEXÕES, CORTES E FIXAÇÕES PARA, PRÉDIOS.</v>
      </c>
      <c r="E71" s="9" t="s">
        <v>19</v>
      </c>
      <c r="F71" s="257">
        <f>+'PLANILHA GERAL'!F103</f>
        <v>36</v>
      </c>
      <c r="G71" s="13">
        <f>+'PLANILHA GERAL'!G103</f>
        <v>37.280999999999999</v>
      </c>
      <c r="H71" s="13">
        <f>+'PLANILHA GERAL'!H103</f>
        <v>1342.116</v>
      </c>
      <c r="I71" s="13">
        <f>+'PLANILHA GERAL'!K103</f>
        <v>1722.5746807051089</v>
      </c>
      <c r="J71" s="262">
        <f t="shared" si="2"/>
        <v>1.2156707264934161E-3</v>
      </c>
      <c r="K71" s="282">
        <f t="shared" ref="K71:K134" si="3">+K70+J71</f>
        <v>0.87083990060664218</v>
      </c>
    </row>
    <row r="72" spans="1:11" ht="31.5">
      <c r="A72" s="9" t="str">
        <f>+'PLANILHA GERAL'!A73</f>
        <v>7.3</v>
      </c>
      <c r="B72" s="9" t="str">
        <f>+'PLANILHA GERAL'!B73</f>
        <v xml:space="preserve">C0340 </v>
      </c>
      <c r="C72" s="9" t="str">
        <f>+'PLANILHA GERAL'!C73</f>
        <v>SEINFRA</v>
      </c>
      <c r="D72" s="256" t="str">
        <f>+'PLANILHA GERAL'!D73</f>
        <v>FORNECIMENTO E ASSENTAMENTO DE AZULEJOS JUNTA AMARRADA C/CIMENTO COLANTE</v>
      </c>
      <c r="E72" s="9" t="s">
        <v>30</v>
      </c>
      <c r="F72" s="257">
        <f>+'PLANILHA GERAL'!F73</f>
        <v>187.13777777777776</v>
      </c>
      <c r="G72" s="13">
        <f>+'PLANILHA GERAL'!G73</f>
        <v>6.5789999999999997</v>
      </c>
      <c r="H72" s="13">
        <f>+'PLANILHA GERAL'!H73</f>
        <v>1231.1794399999999</v>
      </c>
      <c r="I72" s="13">
        <f>+'PLANILHA GERAL'!K73</f>
        <v>1580.1901853108782</v>
      </c>
      <c r="J72" s="262">
        <f t="shared" si="2"/>
        <v>1.1151858738503654E-3</v>
      </c>
      <c r="K72" s="282">
        <f t="shared" si="3"/>
        <v>0.87195508648049258</v>
      </c>
    </row>
    <row r="73" spans="1:11" ht="63">
      <c r="A73" s="9" t="str">
        <f>+'PLANILHA GERAL'!A145</f>
        <v>9.19.2.6</v>
      </c>
      <c r="B73" s="9">
        <f>+'PLANILHA GERAL'!B145</f>
        <v>96562</v>
      </c>
      <c r="C73" s="9" t="str">
        <f>+'PLANILHA GERAL'!C145</f>
        <v>SINAPI</v>
      </c>
      <c r="D73" s="256" t="str">
        <f>+'PLANILHA GERAL'!D145</f>
        <v>SUPORTE PARA ELETROCALHA LISA OU PERFURADA EM AÇO GALVANIZADO, LARGURA 2200 OU 400 MM E ALTURA 50 MM, ESPAÇADO A CADA 1,5 M, EM PERFILADO DE SEÇÃO 38X76 MM, POR METRO DE ELETRECALHA FIXADA. AF_07/2017</v>
      </c>
      <c r="E73" s="9" t="s">
        <v>32</v>
      </c>
      <c r="F73" s="257">
        <f>+'PLANILHA GERAL'!F145</f>
        <v>440</v>
      </c>
      <c r="G73" s="13">
        <f>+'PLANILHA GERAL'!G145</f>
        <v>2.7949999999999999</v>
      </c>
      <c r="H73" s="13">
        <f>+'PLANILHA GERAL'!H145</f>
        <v>1229.8</v>
      </c>
      <c r="I73" s="13">
        <f>+'PLANILHA GERAL'!K145</f>
        <v>1578.4197061439868</v>
      </c>
      <c r="J73" s="262">
        <f t="shared" si="2"/>
        <v>1.1139363955437556E-3</v>
      </c>
      <c r="K73" s="282">
        <f t="shared" si="3"/>
        <v>0.87306902287603638</v>
      </c>
    </row>
    <row r="74" spans="1:11" ht="63">
      <c r="A74" s="9" t="str">
        <f>+'PLANILHA GERAL'!A101</f>
        <v>8.25</v>
      </c>
      <c r="B74" s="9">
        <f>+'PLANILHA GERAL'!B101</f>
        <v>1788</v>
      </c>
      <c r="C74" s="9" t="str">
        <f>+'PLANILHA GERAL'!C101</f>
        <v>SINAPI</v>
      </c>
      <c r="D74" s="256" t="str">
        <f>+'PLANILHA GERAL'!D101</f>
        <v>(COMPOSIÇÃO REPRESENTATIVA) DO SERVIÇO DE INSTALAÇÃO DE TUBOS DE PVC, SOLDÁVEL, ÁGUA FRIA, DN 50 MM (INSTALADO EM PRUMADA), INCLUSIVE CONEXÕES, CORTES E FIXAÇÕES, PARA PRÉDIOS. AF_10/2015</v>
      </c>
      <c r="E74" s="9" t="s">
        <v>19</v>
      </c>
      <c r="F74" s="257">
        <f>+'PLANILHA GERAL'!F101</f>
        <v>172</v>
      </c>
      <c r="G74" s="13">
        <f>+'PLANILHA GERAL'!G101</f>
        <v>7.0519999999999996</v>
      </c>
      <c r="H74" s="13">
        <f>+'PLANILHA GERAL'!H101</f>
        <v>1212.944</v>
      </c>
      <c r="I74" s="13">
        <f>+'PLANILHA GERAL'!K101</f>
        <v>1556.7854220597756</v>
      </c>
      <c r="J74" s="262">
        <f t="shared" si="2"/>
        <v>1.0986684561363029E-3</v>
      </c>
      <c r="K74" s="282">
        <f t="shared" si="3"/>
        <v>0.87416769133217265</v>
      </c>
    </row>
    <row r="75" spans="1:11" ht="31.5">
      <c r="A75" s="9" t="str">
        <f>+'PLANILHA GERAL'!A64</f>
        <v>6.1</v>
      </c>
      <c r="B75" s="9">
        <f>+'PLANILHA GERAL'!B64</f>
        <v>102180</v>
      </c>
      <c r="C75" s="9" t="str">
        <f>+'PLANILHA GERAL'!C64</f>
        <v>SINAPI</v>
      </c>
      <c r="D75" s="256" t="str">
        <f>+'PLANILHA GERAL'!D64</f>
        <v>INSTALAÇÃO DE VIDRO TEMPERADO, E = 8 MM, ENCAIXADO EM PERFIL U. AF_01/2021_P - HALL DO ELEVADOR</v>
      </c>
      <c r="E75" s="9" t="s">
        <v>30</v>
      </c>
      <c r="F75" s="257">
        <f>+'PLANILHA GERAL'!F64</f>
        <v>3.72</v>
      </c>
      <c r="G75" s="13">
        <f>+'PLANILHA GERAL'!G64</f>
        <v>319.06</v>
      </c>
      <c r="H75" s="13">
        <f>+'PLANILHA GERAL'!H64</f>
        <v>1186.9032</v>
      </c>
      <c r="I75" s="13">
        <f>+'PLANILHA GERAL'!K64</f>
        <v>1523.3626607296776</v>
      </c>
      <c r="J75" s="262">
        <f t="shared" si="2"/>
        <v>1.0750810477047888E-3</v>
      </c>
      <c r="K75" s="282">
        <f t="shared" si="3"/>
        <v>0.87524277237987747</v>
      </c>
    </row>
    <row r="76" spans="1:11" ht="31.5">
      <c r="A76" s="9" t="str">
        <f>+'PLANILHA GERAL'!A200</f>
        <v>12.4</v>
      </c>
      <c r="B76" s="9">
        <f>+'PLANILHA GERAL'!B200</f>
        <v>102203</v>
      </c>
      <c r="C76" s="9" t="str">
        <f>+'PLANILHA GERAL'!C200</f>
        <v>SINAPI</v>
      </c>
      <c r="D76" s="256" t="str">
        <f>+'PLANILHA GERAL'!D200</f>
        <v>PINTURA VERNIZ (INCOLOR) ALQUÍDICO EM MADEIRA, USO INTERNO E EXTERNO, 1 MÃO. AF_01/2021</v>
      </c>
      <c r="E76" s="78" t="s">
        <v>30</v>
      </c>
      <c r="F76" s="257">
        <f>+'PLANILHA GERAL'!F200</f>
        <v>233.83</v>
      </c>
      <c r="G76" s="13">
        <f>+'PLANILHA GERAL'!G200</f>
        <v>4.7902000000000005</v>
      </c>
      <c r="H76" s="13">
        <f>+'PLANILHA GERAL'!H200</f>
        <v>1120.0924660000001</v>
      </c>
      <c r="I76" s="13">
        <f>+'PLANILHA GERAL'!K200</f>
        <v>1437.6126370448965</v>
      </c>
      <c r="J76" s="262">
        <f t="shared" si="2"/>
        <v>1.0145647782173986E-3</v>
      </c>
      <c r="K76" s="282">
        <f t="shared" si="3"/>
        <v>0.87625733715809484</v>
      </c>
    </row>
    <row r="77" spans="1:11" ht="47.25">
      <c r="A77" s="9" t="str">
        <f>+'PLANILHA GERAL'!A80</f>
        <v>8.3</v>
      </c>
      <c r="B77" s="9">
        <f>+'PLANILHA GERAL'!B80</f>
        <v>86895</v>
      </c>
      <c r="C77" s="9" t="str">
        <f>+'PLANILHA GERAL'!C80</f>
        <v>SINAPI</v>
      </c>
      <c r="D77" s="256" t="str">
        <f>+'PLANILHA GERAL'!D80</f>
        <v>BANCADA DE GRANITO PRETO ONIX POLIDO, DE 0,50 X 0,60 M, PARA LAVATÓRIO - FO RNECIMENTO E INSTALAÇÃO. AF_01/2020</v>
      </c>
      <c r="E77" s="9" t="s">
        <v>32</v>
      </c>
      <c r="F77" s="257">
        <f>+'PLANILHA GERAL'!F80</f>
        <v>24</v>
      </c>
      <c r="G77" s="13">
        <f>+'PLANILHA GERAL'!G80</f>
        <v>45.717599999999997</v>
      </c>
      <c r="H77" s="13">
        <f>+'PLANILHA GERAL'!H80</f>
        <v>1097.2223999999999</v>
      </c>
      <c r="I77" s="13">
        <f>+'PLANILHA GERAL'!K80</f>
        <v>1408.2594390816391</v>
      </c>
      <c r="J77" s="262">
        <f t="shared" si="2"/>
        <v>9.9384937824513638E-4</v>
      </c>
      <c r="K77" s="282">
        <f t="shared" si="3"/>
        <v>0.87725118653633993</v>
      </c>
    </row>
    <row r="78" spans="1:11" ht="47.25">
      <c r="A78" s="9" t="str">
        <f>+'PLANILHA GERAL'!A168</f>
        <v>11.8</v>
      </c>
      <c r="B78" s="9">
        <f>+'PLANILHA GERAL'!B168</f>
        <v>9837</v>
      </c>
      <c r="C78" s="9" t="str">
        <f>+'PLANILHA GERAL'!C168</f>
        <v xml:space="preserve">ORSE </v>
      </c>
      <c r="D78" s="256" t="str">
        <f>+'PLANILHA GERAL'!D168</f>
        <v>TUBO DE ESPUMA DE POLIETILENO EXPANDIDO FLEXIVEL PARA ISOLAMENTO TERMICO DE TUBULACAO DE AR CONDICIONADO, AGUA QUENTE, DN 5/8", E= 6.3 MM</v>
      </c>
      <c r="E78" s="9" t="s">
        <v>19</v>
      </c>
      <c r="F78" s="257">
        <f>+'PLANILHA GERAL'!F168</f>
        <v>656</v>
      </c>
      <c r="G78" s="13">
        <f>+'PLANILHA GERAL'!G168</f>
        <v>2.1156000000000001</v>
      </c>
      <c r="H78" s="13">
        <f>+'PLANILHA GERAL'!H168</f>
        <v>1387.8336000000002</v>
      </c>
      <c r="I78" s="13">
        <f>+'PLANILHA GERAL'!K168</f>
        <v>1781.2521573335107</v>
      </c>
      <c r="J78" s="262">
        <f t="shared" si="2"/>
        <v>1.2570811172536302E-3</v>
      </c>
      <c r="K78" s="282">
        <f t="shared" si="3"/>
        <v>0.87850826765359358</v>
      </c>
    </row>
    <row r="79" spans="1:11" ht="63">
      <c r="A79" s="9" t="str">
        <f>+'PLANILHA GERAL'!A169</f>
        <v>11.9</v>
      </c>
      <c r="B79" s="9">
        <f>+'PLANILHA GERAL'!B169</f>
        <v>97328</v>
      </c>
      <c r="C79" s="9" t="str">
        <f>+'PLANILHA GERAL'!C169</f>
        <v>SINAPI</v>
      </c>
      <c r="D79" s="256" t="str">
        <f>+'PLANILHA GERAL'!D169</f>
        <v>TUBO EM COBRE FLEXÍVEL, DN 3/8", COM ISOLAMENTO, INSTALADO EM RAMAL DE ALIMENTAÇÃO DE AR CONDICIONADO COM CONDENSADORA INDIVIDUAL FORNECIMENTO  E INSTALAÇÃO. AF_12/2015</v>
      </c>
      <c r="E79" s="9" t="s">
        <v>19</v>
      </c>
      <c r="F79" s="257">
        <f>+'PLANILHA GERAL'!F169</f>
        <v>656</v>
      </c>
      <c r="G79" s="13">
        <f>+'PLANILHA GERAL'!G169</f>
        <v>2.0554000000000001</v>
      </c>
      <c r="H79" s="13">
        <f>+'PLANILHA GERAL'!H169</f>
        <v>1348.3424</v>
      </c>
      <c r="I79" s="13">
        <f>+'PLANILHA GERAL'!K169</f>
        <v>1730.5661203362156</v>
      </c>
      <c r="J79" s="262">
        <f t="shared" si="2"/>
        <v>1.2213105163561692E-3</v>
      </c>
      <c r="K79" s="282">
        <f t="shared" si="3"/>
        <v>0.87972957816994979</v>
      </c>
    </row>
    <row r="80" spans="1:11" ht="31.5">
      <c r="A80" s="9" t="str">
        <f>+'PLANILHA GERAL'!A121</f>
        <v>9.15</v>
      </c>
      <c r="B80" s="9">
        <f>+'PLANILHA GERAL'!B121</f>
        <v>97599</v>
      </c>
      <c r="C80" s="9" t="str">
        <f>+'PLANILHA GERAL'!C121</f>
        <v>SINAPI</v>
      </c>
      <c r="D80" s="256" t="str">
        <f>+'PLANILHA GERAL'!D121</f>
        <v>FORNECIMENTO E MONTAGEM DE LUMINÁRIA DE EMBUTIR PARA FORRO MODULAR (REMOVÍVEL)  60 x 618 x 618mm</v>
      </c>
      <c r="E80" s="9" t="s">
        <v>32</v>
      </c>
      <c r="F80" s="257">
        <f>+'PLANILHA GERAL'!F121</f>
        <v>236</v>
      </c>
      <c r="G80" s="13">
        <f>+'PLANILHA GERAL'!G121</f>
        <v>3.9388000000000001</v>
      </c>
      <c r="H80" s="13">
        <f>+'PLANILHA GERAL'!H121</f>
        <v>929.55680000000007</v>
      </c>
      <c r="I80" s="13">
        <f>+'PLANILHA GERAL'!K121</f>
        <v>1193.0645398439947</v>
      </c>
      <c r="J80" s="262">
        <f t="shared" si="2"/>
        <v>8.419801197310032E-4</v>
      </c>
      <c r="K80" s="282">
        <f t="shared" si="3"/>
        <v>0.88057155828968081</v>
      </c>
    </row>
    <row r="81" spans="1:11" ht="31.5">
      <c r="A81" s="9" t="str">
        <f>+'PLANILHA GERAL'!A8</f>
        <v>1.3</v>
      </c>
      <c r="B81" s="9">
        <f>+'PLANILHA GERAL'!B8</f>
        <v>97064</v>
      </c>
      <c r="C81" s="9" t="str">
        <f>+'PLANILHA GERAL'!C8</f>
        <v>SINAPI</v>
      </c>
      <c r="D81" s="256" t="str">
        <f>+'PLANILHA GERAL'!D8</f>
        <v>MONTAGEM E DESMONTAGEM DE ANDAIME TUBULAR TIPO TORRE (EXCLUSIVE ANDAIME E LIMPEZA). AF_11/2017</v>
      </c>
      <c r="E81" s="255" t="str">
        <f>+'PLANILHA GERAL'!E8</f>
        <v>M</v>
      </c>
      <c r="F81" s="257">
        <f>+'PLANILHA GERAL'!F8</f>
        <v>192</v>
      </c>
      <c r="G81" s="13">
        <f>+'PLANILHA GERAL'!G8</f>
        <v>4.6783999999999999</v>
      </c>
      <c r="H81" s="13">
        <f>+'PLANILHA GERAL'!H8</f>
        <v>898.25279999999998</v>
      </c>
      <c r="I81" s="13">
        <f>+'PLANILHA GERAL'!K8</f>
        <v>1152.8865836876023</v>
      </c>
      <c r="J81" s="262">
        <f t="shared" si="2"/>
        <v>8.1362537511716216E-4</v>
      </c>
      <c r="K81" s="282">
        <f t="shared" si="3"/>
        <v>0.88138518366479801</v>
      </c>
    </row>
    <row r="82" spans="1:11" ht="31.5">
      <c r="A82" s="9" t="str">
        <f>+'PLANILHA GERAL'!A146</f>
        <v>9.19.2.7</v>
      </c>
      <c r="B82" s="9">
        <f>+'PLANILHA GERAL'!B146</f>
        <v>860</v>
      </c>
      <c r="C82" s="9" t="str">
        <f>+'PLANILHA GERAL'!C146</f>
        <v>orse</v>
      </c>
      <c r="D82" s="256" t="str">
        <f>+'PLANILHA GERAL'!D146</f>
        <v>Eletrocalha metálica perfurada 100 x 50 x 3000 mm (ref. mopa ou similar)</v>
      </c>
      <c r="E82" s="9" t="s">
        <v>19</v>
      </c>
      <c r="F82" s="257">
        <f>+'PLANILHA GERAL'!F146</f>
        <v>235</v>
      </c>
      <c r="G82" s="13">
        <f>+'PLANILHA GERAL'!G146</f>
        <v>3.6549999999999998</v>
      </c>
      <c r="H82" s="13">
        <f>+'PLANILHA GERAL'!H146</f>
        <v>858.92499999999995</v>
      </c>
      <c r="I82" s="13">
        <f>+'PLANILHA GERAL'!K146</f>
        <v>1102.4102667911236</v>
      </c>
      <c r="J82" s="262">
        <f t="shared" si="2"/>
        <v>7.7800277975477331E-4</v>
      </c>
      <c r="K82" s="282">
        <f t="shared" si="3"/>
        <v>0.88216318644455283</v>
      </c>
    </row>
    <row r="83" spans="1:11" ht="47.25">
      <c r="A83" s="9" t="str">
        <f>+'PLANILHA GERAL'!A186</f>
        <v>11.13.1.4</v>
      </c>
      <c r="B83" s="9">
        <f>+'PLANILHA GERAL'!B186</f>
        <v>92993</v>
      </c>
      <c r="C83" s="9" t="str">
        <f>+'PLANILHA GERAL'!C186</f>
        <v>SINAPI</v>
      </c>
      <c r="D83" s="256" t="str">
        <f>+'PLANILHA GERAL'!D186</f>
        <v>CABO DE COBRE FLEXÍVEL ISOLADO, 100 MM², ANTI-CHAMA 450/750 V, PARA CIRCUITOS TERMINAIS - FORNECIMENTO E INSTALAÇÃO. AF_12/2022</v>
      </c>
      <c r="E83" s="9" t="s">
        <v>19</v>
      </c>
      <c r="F83" s="257">
        <f>+'PLANILHA GERAL'!F186</f>
        <v>180</v>
      </c>
      <c r="G83" s="13">
        <f>+'PLANILHA GERAL'!G186</f>
        <v>4.5494000000000003</v>
      </c>
      <c r="H83" s="13">
        <f>+'PLANILHA GERAL'!H186</f>
        <v>818.89200000000005</v>
      </c>
      <c r="I83" s="13">
        <f>+'PLANILHA GERAL'!K186</f>
        <v>1051.028842091122</v>
      </c>
      <c r="J83" s="262">
        <f t="shared" si="2"/>
        <v>7.4174142366207295E-4</v>
      </c>
      <c r="K83" s="282">
        <f t="shared" si="3"/>
        <v>0.88290492786821495</v>
      </c>
    </row>
    <row r="84" spans="1:11" ht="110.25">
      <c r="A84" s="9" t="str">
        <f>+'PLANILHA GERAL'!A118</f>
        <v>9.12</v>
      </c>
      <c r="B84" s="9" t="str">
        <f>+'PLANILHA GERAL'!B118</f>
        <v>C4945</v>
      </c>
      <c r="C84" s="9" t="str">
        <f>+'PLANILHA GERAL'!C118</f>
        <v>SEINFRA - CE</v>
      </c>
      <c r="D84" s="256" t="str">
        <f>+'PLANILHA GERAL'!D118</f>
        <v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10,5W COMPLETA EMBUTUDA EM FORRO </v>
      </c>
      <c r="E84" s="9" t="s">
        <v>32</v>
      </c>
      <c r="F84" s="257">
        <f>+'PLANILHA GERAL'!F118</f>
        <v>36</v>
      </c>
      <c r="G84" s="13">
        <f>+'PLANILHA GERAL'!G118</f>
        <v>22.36</v>
      </c>
      <c r="H84" s="13">
        <f>+'PLANILHA GERAL'!H118</f>
        <v>804.96</v>
      </c>
      <c r="I84" s="13">
        <f>+'PLANILHA GERAL'!K118</f>
        <v>1033.1474440215186</v>
      </c>
      <c r="J84" s="262">
        <f t="shared" si="2"/>
        <v>7.2912200435591278E-4</v>
      </c>
      <c r="K84" s="282">
        <f t="shared" si="3"/>
        <v>0.88363404987257088</v>
      </c>
    </row>
    <row r="85" spans="1:11" ht="47.25">
      <c r="A85" s="9" t="str">
        <f>+'PLANILHA GERAL'!A191</f>
        <v>11.13.2.4</v>
      </c>
      <c r="B85" s="9">
        <f>+'PLANILHA GERAL'!B191</f>
        <v>91933</v>
      </c>
      <c r="C85" s="9" t="str">
        <f>+'PLANILHA GERAL'!C191</f>
        <v>SINAPI</v>
      </c>
      <c r="D85" s="256" t="str">
        <f>+'PLANILHA GERAL'!D191</f>
        <v>CABO DE COBRE FLEXÍVEL ISOLADO, 10,0 MM², ANTI-CHAMA 450/750 V, PARA CIRCUITOS TERMINAIS - FORNECIMENTO E INSTALAÇÃO. AF_12/2018</v>
      </c>
      <c r="E85" s="9" t="s">
        <v>19</v>
      </c>
      <c r="F85" s="257">
        <f>+'PLANILHA GERAL'!F191</f>
        <v>75</v>
      </c>
      <c r="G85" s="13">
        <f>+'PLANILHA GERAL'!G191</f>
        <v>10.698399999999999</v>
      </c>
      <c r="H85" s="13">
        <f>+'PLANILHA GERAL'!H191</f>
        <v>802.38</v>
      </c>
      <c r="I85" s="13">
        <f>+'PLANILHA GERAL'!K191</f>
        <v>1029.8360740086291</v>
      </c>
      <c r="J85" s="262">
        <f t="shared" si="2"/>
        <v>7.2678507485477199E-4</v>
      </c>
      <c r="K85" s="282">
        <f t="shared" si="3"/>
        <v>0.88436083494742568</v>
      </c>
    </row>
    <row r="86" spans="1:11" ht="78.75">
      <c r="A86" s="9" t="str">
        <f>+'PLANILHA GERAL'!A104</f>
        <v>8.28</v>
      </c>
      <c r="B86" s="9">
        <f>+'PLANILHA GERAL'!B104</f>
        <v>91794</v>
      </c>
      <c r="C86" s="9" t="str">
        <f>+'PLANILHA GERAL'!C104</f>
        <v>SINAPI</v>
      </c>
      <c r="D86" s="256" t="str">
        <f>+'PLANILHA GERAL'!D104</f>
        <v>(COMPOSIÇÃO REPRESENTATIVA) DO SERVIÇO DE INST. TUBO PVC, SÉRIE N, ESGOTO PREDIAL, DN 75 MM, (INST. EM RAMAL DE DESCARGA, RAMAL DE ESG. SANITÁRIO, PRUMADA DE ESG. SANITÁRIO OU VENTILAÇÃO), INCL. CONEXÕES, CORTES E FIXAÇÕES, P/ PRÉDIOS.</v>
      </c>
      <c r="E86" s="9" t="s">
        <v>19</v>
      </c>
      <c r="F86" s="257">
        <f>+'PLANILHA GERAL'!F104</f>
        <v>65</v>
      </c>
      <c r="G86" s="13">
        <f>+'PLANILHA GERAL'!G104</f>
        <v>11.429399999999999</v>
      </c>
      <c r="H86" s="13">
        <f>+'PLANILHA GERAL'!H104</f>
        <v>742.91099999999994</v>
      </c>
      <c r="I86" s="13">
        <f>+'PLANILHA GERAL'!K104</f>
        <v>953.50899521152655</v>
      </c>
      <c r="J86" s="262">
        <f t="shared" si="2"/>
        <v>6.7291884985347784E-4</v>
      </c>
      <c r="K86" s="282">
        <f t="shared" si="3"/>
        <v>0.88503375379727911</v>
      </c>
    </row>
    <row r="87" spans="1:11" ht="31.5">
      <c r="A87" s="9" t="str">
        <f>+'PLANILHA GERAL'!A26</f>
        <v>2.13</v>
      </c>
      <c r="B87" s="9">
        <f>+'PLANILHA GERAL'!B26</f>
        <v>97644</v>
      </c>
      <c r="C87" s="9" t="str">
        <f>+'PLANILHA GERAL'!C26</f>
        <v>SINAPI</v>
      </c>
      <c r="D87" s="256" t="str">
        <f>+'PLANILHA GERAL'!D26</f>
        <v>REMOÇÃO DE LUMINÁRIAS, DE FORMA MANUAL, SEM REAPROVEITAMENTO. AF_12/2017</v>
      </c>
      <c r="E87" s="255" t="str">
        <f>+'PLANILHA GERAL'!E26</f>
        <v>UN</v>
      </c>
      <c r="F87" s="257">
        <f>+'PLANILHA GERAL'!F26</f>
        <v>670</v>
      </c>
      <c r="G87" s="13">
        <f>+'PLANILHA GERAL'!G26</f>
        <v>1.0664</v>
      </c>
      <c r="H87" s="13">
        <f>+'PLANILHA GERAL'!H26</f>
        <v>714.48800000000006</v>
      </c>
      <c r="I87" s="13">
        <f>+'PLANILHA GERAL'!K26</f>
        <v>917.0287355695275</v>
      </c>
      <c r="J87" s="262">
        <f t="shared" si="2"/>
        <v>6.4717367651591069E-4</v>
      </c>
      <c r="K87" s="282">
        <f t="shared" si="3"/>
        <v>0.88568092747379501</v>
      </c>
    </row>
    <row r="88" spans="1:11" ht="47.25">
      <c r="A88" s="9" t="str">
        <f>+'PLANILHA GERAL'!A138</f>
        <v>9.19.1.4</v>
      </c>
      <c r="B88" s="9">
        <f>+'PLANILHA GERAL'!B138</f>
        <v>92993</v>
      </c>
      <c r="C88" s="9" t="str">
        <f>+'PLANILHA GERAL'!C138</f>
        <v>SINAPI</v>
      </c>
      <c r="D88" s="256" t="str">
        <f>+'PLANILHA GERAL'!D138</f>
        <v>CABO DE COBRE FLEXÍVEL ISOLADO, 100 MM², ANTI-CHAMA 450/750 V, PARA CIRCUITOS TERMINAIS - FORNECIMENTO E INSTALAÇÃO. AF_12/2022</v>
      </c>
      <c r="E88" s="9" t="s">
        <v>19</v>
      </c>
      <c r="F88" s="257">
        <f>+'PLANILHA GERAL'!F138</f>
        <v>180</v>
      </c>
      <c r="G88" s="13">
        <f>+'PLANILHA GERAL'!G138</f>
        <v>3.827</v>
      </c>
      <c r="H88" s="13">
        <f>+'PLANILHA GERAL'!H138</f>
        <v>688.86</v>
      </c>
      <c r="I88" s="13">
        <f>+'PLANILHA GERAL'!K138</f>
        <v>884.13579344149196</v>
      </c>
      <c r="J88" s="262">
        <f t="shared" si="2"/>
        <v>6.2396017680457923E-4</v>
      </c>
      <c r="K88" s="282">
        <f t="shared" si="3"/>
        <v>0.88630488765059956</v>
      </c>
    </row>
    <row r="89" spans="1:11" ht="31.5">
      <c r="A89" s="9" t="str">
        <f>+'PLANILHA GERAL'!A87</f>
        <v>8.10</v>
      </c>
      <c r="B89" s="9">
        <f>+'PLANILHA GERAL'!B87</f>
        <v>86915</v>
      </c>
      <c r="C89" s="9" t="str">
        <f>+'PLANILHA GERAL'!C87</f>
        <v>SINAPI</v>
      </c>
      <c r="D89" s="256" t="str">
        <f>+'PLANILHA GERAL'!D87</f>
        <v>TORNEIRA CROMADA DE MESA, FECHAMENTO AUTOMÁTICO, PARA LAVATÓRIO - FORNECIMENTO E INSTALAÇÃO</v>
      </c>
      <c r="E89" s="9" t="s">
        <v>64</v>
      </c>
      <c r="F89" s="257">
        <f>+'PLANILHA GERAL'!F87</f>
        <v>12</v>
      </c>
      <c r="G89" s="13">
        <f>+'PLANILHA GERAL'!G87</f>
        <v>8.99</v>
      </c>
      <c r="H89" s="13">
        <f>+'PLANILHA GERAL'!H87</f>
        <v>107.88</v>
      </c>
      <c r="I89" s="13">
        <f>+'PLANILHA GERAL'!K87</f>
        <v>138.46147170175092</v>
      </c>
      <c r="J89" s="262">
        <f t="shared" si="2"/>
        <v>9.7716261466303752E-5</v>
      </c>
      <c r="K89" s="282">
        <f t="shared" si="3"/>
        <v>0.88640260391206582</v>
      </c>
    </row>
    <row r="90" spans="1:11">
      <c r="A90" s="9" t="str">
        <f>+'PLANILHA GERAL'!A120</f>
        <v>9.14</v>
      </c>
      <c r="B90" s="9">
        <f>+'PLANILHA GERAL'!B120</f>
        <v>4932</v>
      </c>
      <c r="C90" s="9" t="str">
        <f>+'PLANILHA GERAL'!C120</f>
        <v>ORSE</v>
      </c>
      <c r="D90" s="256" t="str">
        <f>+'PLANILHA GERAL'!D120</f>
        <v>LUMINARIA CIRCULAR 5 W, COMPLETA BIVOLT</v>
      </c>
      <c r="E90" s="9" t="s">
        <v>32</v>
      </c>
      <c r="F90" s="257">
        <f>+'PLANILHA GERAL'!F120</f>
        <v>28</v>
      </c>
      <c r="G90" s="13">
        <f>+'PLANILHA GERAL'!G120</f>
        <v>22.6524</v>
      </c>
      <c r="H90" s="13">
        <f>+'PLANILHA GERAL'!H120</f>
        <v>634.2672</v>
      </c>
      <c r="I90" s="13">
        <f>+'PLANILHA GERAL'!K120</f>
        <v>814.06720396875039</v>
      </c>
      <c r="J90" s="262">
        <f t="shared" si="2"/>
        <v>5.7451074856044093E-4</v>
      </c>
      <c r="K90" s="282">
        <f t="shared" si="3"/>
        <v>0.88697711466062623</v>
      </c>
    </row>
    <row r="91" spans="1:11" ht="31.5">
      <c r="A91" s="9" t="str">
        <f>+'PLANILHA GERAL'!A81</f>
        <v>8.4</v>
      </c>
      <c r="B91" s="9">
        <f>+'PLANILHA GERAL'!B81</f>
        <v>86901</v>
      </c>
      <c r="C91" s="9" t="str">
        <f>+'PLANILHA GERAL'!C81</f>
        <v>SINAPI</v>
      </c>
      <c r="D91" s="256" t="str">
        <f>+'PLANILHA GERAL'!D81</f>
        <v>CUBA DE EMBUTIR OVAL EM LOUÇA BRANCA, 35 X 50CM OU EQUIVALENTE - FORNECIMENTO E INSTALAÇÃO. AF_01/2020</v>
      </c>
      <c r="E91" s="9" t="s">
        <v>32</v>
      </c>
      <c r="F91" s="257">
        <f>+'PLANILHA GERAL'!F81</f>
        <v>25</v>
      </c>
      <c r="G91" s="13">
        <f>+'PLANILHA GERAL'!G81</f>
        <v>23.959599999999998</v>
      </c>
      <c r="H91" s="13">
        <f>+'PLANILHA GERAL'!H81</f>
        <v>598.99</v>
      </c>
      <c r="I91" s="13">
        <f>+'PLANILHA GERAL'!K81</f>
        <v>768.78973799250821</v>
      </c>
      <c r="J91" s="262">
        <f t="shared" si="2"/>
        <v>5.4255713251484322E-4</v>
      </c>
      <c r="K91" s="282">
        <f t="shared" si="3"/>
        <v>0.88751967179314106</v>
      </c>
    </row>
    <row r="92" spans="1:11" ht="31.5">
      <c r="A92" s="9" t="str">
        <f>+'PLANILHA GERAL'!A127</f>
        <v>9.18.1</v>
      </c>
      <c r="B92" s="9">
        <f>+'PLANILHA GERAL'!B127</f>
        <v>101890</v>
      </c>
      <c r="C92" s="9" t="str">
        <f>+'PLANILHA GERAL'!C127</f>
        <v>SINAPI</v>
      </c>
      <c r="D92" s="256" t="str">
        <f>+'PLANILHA GERAL'!D127</f>
        <v>DISJUNTOR MONOPOLAR TIPO NEMA, CORRENTE NOMINAL DE 10 ATÉ 30A - FORNECIMENTO E INSTALAÇÃO. AF_10/2020</v>
      </c>
      <c r="E92" s="9" t="s">
        <v>357</v>
      </c>
      <c r="F92" s="257">
        <f>+'PLANILHA GERAL'!F127</f>
        <v>128</v>
      </c>
      <c r="G92" s="13">
        <f>+'PLANILHA GERAL'!G127</f>
        <v>4.5494000000000003</v>
      </c>
      <c r="H92" s="13">
        <f>+'PLANILHA GERAL'!H127</f>
        <v>582.32320000000004</v>
      </c>
      <c r="I92" s="13">
        <f>+'PLANILHA GERAL'!K127</f>
        <v>747.39828770924225</v>
      </c>
      <c r="J92" s="262">
        <f t="shared" si="2"/>
        <v>5.2746056793747406E-4</v>
      </c>
      <c r="K92" s="282">
        <f t="shared" si="3"/>
        <v>0.88804713236107857</v>
      </c>
    </row>
    <row r="93" spans="1:11" ht="47.25">
      <c r="A93" s="9" t="str">
        <f>+'PLANILHA GERAL'!A144</f>
        <v>9.19.2.5</v>
      </c>
      <c r="B93" s="9">
        <f>+'PLANILHA GERAL'!B144</f>
        <v>91934</v>
      </c>
      <c r="C93" s="9" t="str">
        <f>+'PLANILHA GERAL'!C144</f>
        <v>SINAPI</v>
      </c>
      <c r="D93" s="256" t="str">
        <f>+'PLANILHA GERAL'!D144</f>
        <v>CABO DE COBRE FLEXÍVEL ISOLADO, 16,0 MM², ANTI-CHAMA 450/750 V, PARA CIRCUITOS TERMINAIS - FORNECIMENTO E INSTALAÇÃO. AF_12/2019</v>
      </c>
      <c r="E93" s="9" t="s">
        <v>19</v>
      </c>
      <c r="F93" s="257">
        <f>+'PLANILHA GERAL'!F144</f>
        <v>32</v>
      </c>
      <c r="G93" s="13">
        <f>+'PLANILHA GERAL'!G144</f>
        <v>16.408799999999999</v>
      </c>
      <c r="H93" s="13">
        <f>+'PLANILHA GERAL'!H144</f>
        <v>525.08159999999998</v>
      </c>
      <c r="I93" s="13">
        <f>+'PLANILHA GERAL'!K144</f>
        <v>673.93002502326749</v>
      </c>
      <c r="J93" s="262">
        <f t="shared" si="2"/>
        <v>4.7561189207216459E-4</v>
      </c>
      <c r="K93" s="282">
        <f t="shared" si="3"/>
        <v>0.8885227442531507</v>
      </c>
    </row>
    <row r="94" spans="1:11" ht="47.25">
      <c r="A94" s="9" t="str">
        <f>+'PLANILHA GERAL'!A10</f>
        <v>1.5</v>
      </c>
      <c r="B94" s="9" t="str">
        <f>+'PLANILHA GERAL'!B10</f>
        <v>C4125</v>
      </c>
      <c r="C94" s="9" t="str">
        <f>+'PLANILHA GERAL'!C10</f>
        <v>SEINFRA</v>
      </c>
      <c r="D94" s="256" t="str">
        <f>+'PLANILHA GERAL'!D10</f>
        <v>LOCACAO MENSAL DE ANDAIME TUBULAR METALICO TIPO TORRE, COM LARGURA DE 1,00 ATE 1,50M E H=1,00M, INCLUSO MONTAGEM E DESMONTAGEM</v>
      </c>
      <c r="E94" s="255" t="str">
        <f>+'PLANILHA GERAL'!E10</f>
        <v>M</v>
      </c>
      <c r="F94" s="257">
        <f>+'PLANILHA GERAL'!F10</f>
        <v>480</v>
      </c>
      <c r="G94" s="13">
        <f>+'PLANILHA GERAL'!G10</f>
        <v>1.075</v>
      </c>
      <c r="H94" s="13">
        <f>+'PLANILHA GERAL'!H10</f>
        <v>516</v>
      </c>
      <c r="I94" s="13">
        <f>+'PLANILHA GERAL'!K10</f>
        <v>662.27400257789657</v>
      </c>
      <c r="J94" s="262">
        <f t="shared" si="2"/>
        <v>4.673859002281492E-4</v>
      </c>
      <c r="K94" s="282">
        <f t="shared" si="3"/>
        <v>0.8889901301533788</v>
      </c>
    </row>
    <row r="95" spans="1:11" ht="47.25">
      <c r="A95" s="9" t="str">
        <f>+'PLANILHA GERAL'!A11</f>
        <v>1.7</v>
      </c>
      <c r="B95" s="9">
        <f>+'PLANILHA GERAL'!B11</f>
        <v>42208</v>
      </c>
      <c r="C95" s="9" t="str">
        <f>+'PLANILHA GERAL'!C11</f>
        <v>SINAPI</v>
      </c>
      <c r="D95" s="256" t="str">
        <f>+'PLANILHA GERAL'!D11</f>
        <v>APLICAÇÃO DE LONA PLÁSTICA (150 MICRAS) PARA PROTEÇÃO DE PISOS E PAREDES - FORNECIMENTO , INSTALAÇÃO E REMOÇÃO</v>
      </c>
      <c r="E95" s="255" t="str">
        <f>+'PLANILHA GERAL'!E11</f>
        <v>m²</v>
      </c>
      <c r="F95" s="257">
        <f>+'PLANILHA GERAL'!F11</f>
        <v>4000</v>
      </c>
      <c r="G95" s="13">
        <f>+'PLANILHA GERAL'!G11</f>
        <v>0.129</v>
      </c>
      <c r="H95" s="13">
        <f>+'PLANILHA GERAL'!H11</f>
        <v>516</v>
      </c>
      <c r="I95" s="13">
        <f>+'PLANILHA GERAL'!K11</f>
        <v>662.27400257789657</v>
      </c>
      <c r="J95" s="262">
        <f t="shared" si="2"/>
        <v>4.673859002281492E-4</v>
      </c>
      <c r="K95" s="282">
        <f t="shared" si="3"/>
        <v>0.8894575160536069</v>
      </c>
    </row>
    <row r="96" spans="1:11" ht="31.5">
      <c r="A96" s="9" t="str">
        <f>+'PLANILHA GERAL'!A21</f>
        <v>2.8</v>
      </c>
      <c r="B96" s="9">
        <f>+'PLANILHA GERAL'!B21</f>
        <v>97632</v>
      </c>
      <c r="C96" s="9" t="str">
        <f>+'PLANILHA GERAL'!C21</f>
        <v>SINAPI</v>
      </c>
      <c r="D96" s="256" t="str">
        <f>+'PLANILHA GERAL'!D21</f>
        <v xml:space="preserve">DEMOLIÇÃO DE RODAPÉ CERÂMICO, DE FORMA MANUAL, SEM  REAPROVEITAMENTO. AF_12/2017 </v>
      </c>
      <c r="E96" s="255" t="str">
        <f>+'PLANILHA GERAL'!E21</f>
        <v>M</v>
      </c>
      <c r="F96" s="257">
        <f>+'PLANILHA GERAL'!F21</f>
        <v>284.08</v>
      </c>
      <c r="G96" s="13">
        <f>+'PLANILHA GERAL'!G21</f>
        <v>1.8145999999999998</v>
      </c>
      <c r="H96" s="13">
        <f>+'PLANILHA GERAL'!H21</f>
        <v>515.49156799999992</v>
      </c>
      <c r="I96" s="13">
        <f>+'PLANILHA GERAL'!K21</f>
        <v>661.62144192735639</v>
      </c>
      <c r="J96" s="262">
        <f t="shared" si="2"/>
        <v>4.6692536932112433E-4</v>
      </c>
      <c r="K96" s="282">
        <f t="shared" si="3"/>
        <v>0.88992444142292804</v>
      </c>
    </row>
    <row r="97" spans="1:11" ht="31.5">
      <c r="A97" s="9" t="str">
        <f>+'PLANILHA GERAL'!A205</f>
        <v>13.2</v>
      </c>
      <c r="B97" s="9">
        <f>+'PLANILHA GERAL'!B205</f>
        <v>99803</v>
      </c>
      <c r="C97" s="9" t="str">
        <f>+'PLANILHA GERAL'!C205</f>
        <v>SINAPI</v>
      </c>
      <c r="D97" s="256" t="str">
        <f>+'PLANILHA GERAL'!D205</f>
        <v>LIMPEZA DE PISO CERÂMICO OU PORCELANATO COM PANO ÚMIDO. AF_04/2019</v>
      </c>
      <c r="E97" s="9" t="s">
        <v>30</v>
      </c>
      <c r="F97" s="257">
        <f>+'PLANILHA GERAL'!F205</f>
        <v>341</v>
      </c>
      <c r="G97" s="13">
        <f>+'PLANILHA GERAL'!G205</f>
        <v>1.4017999999999999</v>
      </c>
      <c r="H97" s="13">
        <f>+'PLANILHA GERAL'!H205</f>
        <v>478.0138</v>
      </c>
      <c r="I97" s="13">
        <f>+'PLANILHA GERAL'!K205</f>
        <v>613.51959808812035</v>
      </c>
      <c r="J97" s="262">
        <f t="shared" si="2"/>
        <v>4.3297850820635361E-4</v>
      </c>
      <c r="K97" s="282">
        <f t="shared" si="3"/>
        <v>0.89035741993113438</v>
      </c>
    </row>
    <row r="98" spans="1:11" ht="31.5">
      <c r="A98" s="9" t="str">
        <f>+'PLANILHA GERAL'!A23</f>
        <v>2.10</v>
      </c>
      <c r="B98" s="9">
        <f>+'PLANILHA GERAL'!B23</f>
        <v>97663</v>
      </c>
      <c r="C98" s="9" t="str">
        <f>+'PLANILHA GERAL'!C23</f>
        <v>SINAPI</v>
      </c>
      <c r="D98" s="256" t="str">
        <f>+'PLANILHA GERAL'!D23</f>
        <v>REMOÇÃO DE LOUÇAS, DE FORMA MANUAL, SEM  REAPROVEITAMENTO. AF_12/2017</v>
      </c>
      <c r="E98" s="255" t="str">
        <f>+'PLANILHA GERAL'!E23</f>
        <v>UN</v>
      </c>
      <c r="F98" s="257">
        <f>+'PLANILHA GERAL'!F23</f>
        <v>59</v>
      </c>
      <c r="G98" s="13">
        <f>+'PLANILHA GERAL'!G23</f>
        <v>8.0237999999999996</v>
      </c>
      <c r="H98" s="13">
        <f>+'PLANILHA GERAL'!H23</f>
        <v>473.4042</v>
      </c>
      <c r="I98" s="13">
        <f>+'PLANILHA GERAL'!K23</f>
        <v>607.60328366509123</v>
      </c>
      <c r="J98" s="262">
        <f t="shared" si="2"/>
        <v>4.2880319416431555E-4</v>
      </c>
      <c r="K98" s="282">
        <f t="shared" si="3"/>
        <v>0.89078622312529865</v>
      </c>
    </row>
    <row r="99" spans="1:11" ht="31.5">
      <c r="A99" s="9" t="str">
        <f>+'PLANILHA GERAL'!A24</f>
        <v>2.11</v>
      </c>
      <c r="B99" s="9">
        <f>+'PLANILHA GERAL'!B24</f>
        <v>97666</v>
      </c>
      <c r="C99" s="9" t="str">
        <f>+'PLANILHA GERAL'!C24</f>
        <v>SINAPI</v>
      </c>
      <c r="D99" s="256" t="str">
        <f>+'PLANILHA GERAL'!D24</f>
        <v xml:space="preserve">REMOÇÃO DE METAIS SANITÁRIOS, DE FORMA MANUAL, SEM REAPROVEITAMENTO. AF_12/2017 </v>
      </c>
      <c r="E99" s="255" t="str">
        <f>+'PLANILHA GERAL'!E24</f>
        <v>UN</v>
      </c>
      <c r="F99" s="257">
        <f>+'PLANILHA GERAL'!F24</f>
        <v>68</v>
      </c>
      <c r="G99" s="13">
        <f>+'PLANILHA GERAL'!G24</f>
        <v>6.7767999999999997</v>
      </c>
      <c r="H99" s="13">
        <f>+'PLANILHA GERAL'!H24</f>
        <v>460.82239999999996</v>
      </c>
      <c r="I99" s="13">
        <f>+'PLANILHA GERAL'!K24</f>
        <v>591.45483590223341</v>
      </c>
      <c r="J99" s="262">
        <f t="shared" si="2"/>
        <v>4.1740676796375243E-4</v>
      </c>
      <c r="K99" s="282">
        <f t="shared" si="3"/>
        <v>0.89120362989326241</v>
      </c>
    </row>
    <row r="100" spans="1:11" ht="47.25">
      <c r="A100" s="9" t="str">
        <f>+'PLANILHA GERAL'!A114</f>
        <v>9.8</v>
      </c>
      <c r="B100" s="9">
        <f>+'PLANILHA GERAL'!B114</f>
        <v>91992</v>
      </c>
      <c r="C100" s="9" t="str">
        <f>+'PLANILHA GERAL'!C114</f>
        <v>SINAPI</v>
      </c>
      <c r="D100" s="256" t="str">
        <f>+'PLANILHA GERAL'!D114</f>
        <v>TOMADA ALTA DE EMBUTIR (1 MÓDULO), 2P+T 10 A, INCLUINDO SUPORTE E PLACA - FORNECIMENTO E INSTALAÇÃO. AF_12/2015</v>
      </c>
      <c r="E100" s="9" t="s">
        <v>32</v>
      </c>
      <c r="F100" s="257">
        <f>+'PLANILHA GERAL'!F114</f>
        <v>27</v>
      </c>
      <c r="G100" s="13">
        <f>+'PLANILHA GERAL'!G114</f>
        <v>17.027999999999999</v>
      </c>
      <c r="H100" s="13">
        <f>+'PLANILHA GERAL'!H114</f>
        <v>459.75599999999997</v>
      </c>
      <c r="I100" s="13">
        <f>+'PLANILHA GERAL'!K114</f>
        <v>590.08613629690581</v>
      </c>
      <c r="J100" s="262">
        <f t="shared" si="2"/>
        <v>4.1644083710328092E-4</v>
      </c>
      <c r="K100" s="282">
        <f t="shared" si="3"/>
        <v>0.89162007073036564</v>
      </c>
    </row>
    <row r="101" spans="1:11">
      <c r="A101" s="9" t="str">
        <f>+'PLANILHA GERAL'!A27</f>
        <v>2.14</v>
      </c>
      <c r="B101" s="9">
        <f>+'PLANILHA GERAL'!B27</f>
        <v>4942</v>
      </c>
      <c r="C101" s="9" t="str">
        <f>+'PLANILHA GERAL'!C27</f>
        <v>ORSE</v>
      </c>
      <c r="D101" s="256" t="str">
        <f>+'PLANILHA GERAL'!D27</f>
        <v>REMOCAO DE ESQUADRIA DE MADEIRA, INCLUSIVE BATENTE</v>
      </c>
      <c r="E101" s="255" t="str">
        <f>+'PLANILHA GERAL'!E27</f>
        <v>m²</v>
      </c>
      <c r="F101" s="257">
        <f>+'PLANILHA GERAL'!F27</f>
        <v>25.200000000000003</v>
      </c>
      <c r="G101" s="13">
        <f>+'PLANILHA GERAL'!G27</f>
        <v>17.354800000000001</v>
      </c>
      <c r="H101" s="13">
        <f>+'PLANILHA GERAL'!H27</f>
        <v>437.34096000000005</v>
      </c>
      <c r="I101" s="13">
        <f>+'PLANILHA GERAL'!K27</f>
        <v>561.31695362492212</v>
      </c>
      <c r="J101" s="262">
        <f t="shared" si="2"/>
        <v>3.9613759359737022E-4</v>
      </c>
      <c r="K101" s="282">
        <f t="shared" si="3"/>
        <v>0.892016208323963</v>
      </c>
    </row>
    <row r="102" spans="1:11" ht="47.25">
      <c r="A102" s="9" t="str">
        <f>+'PLANILHA GERAL'!A137</f>
        <v>9.19.1.3</v>
      </c>
      <c r="B102" s="9">
        <f>+'PLANILHA GERAL'!B137</f>
        <v>92990</v>
      </c>
      <c r="C102" s="9" t="str">
        <f>+'PLANILHA GERAL'!C137</f>
        <v>SINAPI</v>
      </c>
      <c r="D102" s="256" t="str">
        <f>+'PLANILHA GERAL'!D137</f>
        <v>CABO DE COBRE FLEXÍVEL ISOLADO, 70 MM², ANTI-CHAMA 450/750 V, PARA CIRCUITOS TERMINAIS - FORNECIMENTO E INSTALAÇÃO. AF_12/2021</v>
      </c>
      <c r="E102" s="9" t="s">
        <v>19</v>
      </c>
      <c r="F102" s="257">
        <f>+'PLANILHA GERAL'!F137</f>
        <v>120</v>
      </c>
      <c r="G102" s="13">
        <f>+'PLANILHA GERAL'!G137</f>
        <v>3.5259999999999998</v>
      </c>
      <c r="H102" s="13">
        <f>+'PLANILHA GERAL'!H137</f>
        <v>423.12</v>
      </c>
      <c r="I102" s="13">
        <f>+'PLANILHA GERAL'!K137</f>
        <v>543.06468211387516</v>
      </c>
      <c r="J102" s="262">
        <f t="shared" si="2"/>
        <v>3.8325643818708233E-4</v>
      </c>
      <c r="K102" s="282">
        <f t="shared" si="3"/>
        <v>0.89239946476215004</v>
      </c>
    </row>
    <row r="103" spans="1:11" ht="47.25">
      <c r="A103" s="9" t="str">
        <f>+'PLANILHA GERAL'!A185</f>
        <v>11.13.1.3</v>
      </c>
      <c r="B103" s="9">
        <f>+'PLANILHA GERAL'!B185</f>
        <v>92990</v>
      </c>
      <c r="C103" s="9" t="str">
        <f>+'PLANILHA GERAL'!C185</f>
        <v>SINAPI</v>
      </c>
      <c r="D103" s="256" t="str">
        <f>+'PLANILHA GERAL'!D185</f>
        <v>CABO DE COBRE FLEXÍVEL ISOLADO, 70 MM², ANTI-CHAMA 450/750 V, PARA CIRCUITOS TERMINAIS - FORNECIMENTO E INSTALAÇÃO. AF_12/2021</v>
      </c>
      <c r="E103" s="9" t="s">
        <v>19</v>
      </c>
      <c r="F103" s="257">
        <f>+'PLANILHA GERAL'!F185</f>
        <v>120</v>
      </c>
      <c r="G103" s="13">
        <f>+'PLANILHA GERAL'!G185</f>
        <v>3.5259999999999998</v>
      </c>
      <c r="H103" s="13">
        <f>+'PLANILHA GERAL'!H185</f>
        <v>423.12</v>
      </c>
      <c r="I103" s="13">
        <f>+'PLANILHA GERAL'!K185</f>
        <v>543.06468211387516</v>
      </c>
      <c r="J103" s="262">
        <f t="shared" si="2"/>
        <v>3.8325643818708233E-4</v>
      </c>
      <c r="K103" s="282">
        <f t="shared" si="3"/>
        <v>0.89278272120033708</v>
      </c>
    </row>
    <row r="104" spans="1:11" ht="31.5">
      <c r="A104" s="9" t="str">
        <f>+'PLANILHA GERAL'!A166</f>
        <v>11.6</v>
      </c>
      <c r="B104" s="9">
        <f>+'PLANILHA GERAL'!B166</f>
        <v>12440</v>
      </c>
      <c r="C104" s="9" t="str">
        <f>+'PLANILHA GERAL'!C166</f>
        <v xml:space="preserve">ORSE </v>
      </c>
      <c r="D104" s="256" t="str">
        <f>+'PLANILHA GERAL'!D166</f>
        <v>Fornecimento e aplicação de Fluído Gás Refrigerante Dugold Ecomate Formiato Metila 10,5kg ONU1243</v>
      </c>
      <c r="E104" s="9" t="s">
        <v>32</v>
      </c>
      <c r="F104" s="257">
        <f>+'PLANILHA GERAL'!F166</f>
        <v>250</v>
      </c>
      <c r="G104" s="13">
        <f>+'PLANILHA GERAL'!G166</f>
        <v>2.15</v>
      </c>
      <c r="H104" s="13">
        <f>+'PLANILHA GERAL'!H166</f>
        <v>537.5</v>
      </c>
      <c r="I104" s="13">
        <f>+'PLANILHA GERAL'!K166</f>
        <v>689.86875268530889</v>
      </c>
      <c r="J104" s="262">
        <f t="shared" si="2"/>
        <v>4.8686031273765542E-4</v>
      </c>
      <c r="K104" s="282">
        <f t="shared" si="3"/>
        <v>0.89326958151307478</v>
      </c>
    </row>
    <row r="105" spans="1:11" ht="31.5">
      <c r="A105" s="9" t="str">
        <f>+'PLANILHA GERAL'!A16</f>
        <v>2.4</v>
      </c>
      <c r="B105" s="9" t="str">
        <f>+'PLANILHA GERAL'!B16</f>
        <v>COMPO 1</v>
      </c>
      <c r="C105" s="9">
        <f>+'PLANILHA GERAL'!C16</f>
        <v>0</v>
      </c>
      <c r="D105" s="256" t="str">
        <f>+'PLANILHA GERAL'!D16</f>
        <v>REMOÇÃO DE PISO ELEVADO, DE FORMA MANUAL, SEM REAPROVEITAMENTO</v>
      </c>
      <c r="E105" s="255" t="str">
        <f>+'PLANILHA GERAL'!E16</f>
        <v>m²</v>
      </c>
      <c r="F105" s="257">
        <f>+'PLANILHA GERAL'!F16</f>
        <v>857.04</v>
      </c>
      <c r="G105" s="13">
        <f>+'PLANILHA GERAL'!G16</f>
        <v>0.45580000000000004</v>
      </c>
      <c r="H105" s="13">
        <f>+'PLANILHA GERAL'!H16</f>
        <v>390.63883200000004</v>
      </c>
      <c r="I105" s="13">
        <f>+'PLANILHA GERAL'!K16</f>
        <v>501.37585819960179</v>
      </c>
      <c r="J105" s="262">
        <f t="shared" si="2"/>
        <v>3.5383543053952085E-4</v>
      </c>
      <c r="K105" s="282">
        <f t="shared" si="3"/>
        <v>0.89362341694361436</v>
      </c>
    </row>
    <row r="106" spans="1:11" ht="31.5">
      <c r="A106" s="9" t="str">
        <f>+'PLANILHA GERAL'!A74</f>
        <v>7.4</v>
      </c>
      <c r="B106" s="9">
        <f>+'PLANILHA GERAL'!B74</f>
        <v>98689</v>
      </c>
      <c r="C106" s="9" t="str">
        <f>+'PLANILHA GERAL'!C74</f>
        <v>SINAPI</v>
      </c>
      <c r="D106" s="256" t="str">
        <f>+'PLANILHA GERAL'!D74</f>
        <v>SOLEIRA EM GRANITO, LARGURA 15 CM, ESPESSURA 2,0 CM. AF_09/2020</v>
      </c>
      <c r="E106" s="9" t="s">
        <v>19</v>
      </c>
      <c r="F106" s="257">
        <f>+'PLANILHA GERAL'!F74</f>
        <v>30</v>
      </c>
      <c r="G106" s="13">
        <f>+'PLANILHA GERAL'!G74</f>
        <v>12.917199999999999</v>
      </c>
      <c r="H106" s="13">
        <f>+'PLANILHA GERAL'!H74</f>
        <v>387.51599999999996</v>
      </c>
      <c r="I106" s="13">
        <f>+'PLANILHA GERAL'!K74</f>
        <v>497.36777593600027</v>
      </c>
      <c r="J106" s="262">
        <f t="shared" si="2"/>
        <v>3.5100681107134003E-4</v>
      </c>
      <c r="K106" s="282">
        <f t="shared" si="3"/>
        <v>0.89397442375468572</v>
      </c>
    </row>
    <row r="107" spans="1:11" ht="47.25">
      <c r="A107" s="9" t="str">
        <f>+'PLANILHA GERAL'!A109</f>
        <v>9.3</v>
      </c>
      <c r="B107" s="9">
        <f>+'PLANILHA GERAL'!B109</f>
        <v>91939</v>
      </c>
      <c r="C107" s="9" t="str">
        <f>+'PLANILHA GERAL'!C109</f>
        <v>SINAPI</v>
      </c>
      <c r="D107" s="256" t="str">
        <f>+'PLANILHA GERAL'!D109</f>
        <v>CAIXA RETANGULAR 4" X 2" ALTA (2,00 M DO PISO), PVC, INSTALADA EM PAREDE - FORNECIMENTO E INSTALAÇÃO. AF_12/2015</v>
      </c>
      <c r="E107" s="9" t="s">
        <v>32</v>
      </c>
      <c r="F107" s="257">
        <f>+'PLANILHA GERAL'!F109</f>
        <v>84</v>
      </c>
      <c r="G107" s="13">
        <f>+'PLANILHA GERAL'!G109</f>
        <v>4.5149999999999997</v>
      </c>
      <c r="H107" s="13">
        <f>+'PLANILHA GERAL'!H109</f>
        <v>379.26</v>
      </c>
      <c r="I107" s="13">
        <f>+'PLANILHA GERAL'!K109</f>
        <v>486.77139189475395</v>
      </c>
      <c r="J107" s="262">
        <f t="shared" si="2"/>
        <v>3.4352863666768966E-4</v>
      </c>
      <c r="K107" s="282">
        <f t="shared" si="3"/>
        <v>0.89431795239135337</v>
      </c>
    </row>
    <row r="108" spans="1:11" ht="47.25">
      <c r="A108" s="9" t="str">
        <f>+'PLANILHA GERAL'!A143</f>
        <v>9.19.2.4</v>
      </c>
      <c r="B108" s="9">
        <f>+'PLANILHA GERAL'!B143</f>
        <v>91933</v>
      </c>
      <c r="C108" s="9" t="str">
        <f>+'PLANILHA GERAL'!C143</f>
        <v>SINAPI</v>
      </c>
      <c r="D108" s="256" t="str">
        <f>+'PLANILHA GERAL'!D143</f>
        <v>CABO DE COBRE FLEXÍVEL ISOLADO, 10,0 MM², ANTI-CHAMA 450/750 V, PARA CIRCUITOS TERMINAIS - FORNECIMENTO E INSTALAÇÃO. AF_12/2018</v>
      </c>
      <c r="E108" s="9" t="s">
        <v>19</v>
      </c>
      <c r="F108" s="257">
        <f>+'PLANILHA GERAL'!F143</f>
        <v>45</v>
      </c>
      <c r="G108" s="13">
        <f>+'PLANILHA GERAL'!G143</f>
        <v>10.698399999999999</v>
      </c>
      <c r="H108" s="13">
        <f>+'PLANILHA GERAL'!H143</f>
        <v>481.428</v>
      </c>
      <c r="I108" s="13">
        <f>+'PLANILHA GERAL'!K143</f>
        <v>0</v>
      </c>
      <c r="J108" s="262">
        <f t="shared" si="2"/>
        <v>0</v>
      </c>
      <c r="K108" s="282">
        <f t="shared" si="3"/>
        <v>0.89431795239135337</v>
      </c>
    </row>
    <row r="109" spans="1:11" ht="63">
      <c r="A109" s="9" t="str">
        <f>+'PLANILHA GERAL'!A78</f>
        <v>8.1</v>
      </c>
      <c r="B109" s="9">
        <f>+'PLANILHA GERAL'!B78</f>
        <v>95470</v>
      </c>
      <c r="C109" s="9" t="str">
        <f>+'PLANILHA GERAL'!C78</f>
        <v>SINAPI</v>
      </c>
      <c r="D109" s="256" t="str">
        <f>+'PLANILHA GERAL'!D78</f>
        <v>VASO SANITARIO SIFONADO CONVENCIONAL COM LOUÇA BRANCA, INCLUSO CONJUNTO DE LIGAÇÃO PARA BACIA SANITÁRIA AJUSTÁVEL - FORNECIMENTO E INSTALAÇÃO. AF_10/2016</v>
      </c>
      <c r="E109" s="9" t="s">
        <v>32</v>
      </c>
      <c r="F109" s="257">
        <f>+'PLANILHA GERAL'!F78</f>
        <v>24</v>
      </c>
      <c r="G109" s="13">
        <f>+'PLANILHA GERAL'!G78</f>
        <v>14.6372</v>
      </c>
      <c r="H109" s="13">
        <f>+'PLANILHA GERAL'!H78</f>
        <v>351.2928</v>
      </c>
      <c r="I109" s="13">
        <f>+'PLANILHA GERAL'!K78</f>
        <v>450.87614095503199</v>
      </c>
      <c r="J109" s="262">
        <f t="shared" si="2"/>
        <v>3.1819632087532401E-4</v>
      </c>
      <c r="K109" s="282">
        <f t="shared" si="3"/>
        <v>0.89463614871222874</v>
      </c>
    </row>
    <row r="110" spans="1:11" ht="31.5">
      <c r="A110" s="9" t="str">
        <f>+'PLANILHA GERAL'!A34</f>
        <v>3.17</v>
      </c>
      <c r="B110" s="9">
        <f>+'PLANILHA GERAL'!B34</f>
        <v>93188</v>
      </c>
      <c r="C110" s="9" t="str">
        <f>+'PLANILHA GERAL'!C34</f>
        <v>SINAPI</v>
      </c>
      <c r="D110" s="256" t="str">
        <f>+'PLANILHA GERAL'!D34</f>
        <v>VERGA MOLDADA IN LOCO EM CONCRETO PARA PORTAS COM ATÉ 1,5 M DE VÃO. AF_03/2016</v>
      </c>
      <c r="E110" s="255" t="str">
        <f>+'PLANILHA GERAL'!E34</f>
        <v>M</v>
      </c>
      <c r="F110" s="257">
        <f>+'PLANILHA GERAL'!F34</f>
        <v>12</v>
      </c>
      <c r="G110" s="13">
        <f>+'PLANILHA GERAL'!G34</f>
        <v>26.66</v>
      </c>
      <c r="H110" s="13">
        <f>+'PLANILHA GERAL'!H34</f>
        <v>319.92</v>
      </c>
      <c r="I110" s="13">
        <f>+'PLANILHA GERAL'!K34</f>
        <v>410.60988159829589</v>
      </c>
      <c r="J110" s="262">
        <f t="shared" si="2"/>
        <v>2.8977925814145254E-4</v>
      </c>
      <c r="K110" s="282">
        <f t="shared" si="3"/>
        <v>0.89492592797037018</v>
      </c>
    </row>
    <row r="111" spans="1:11" ht="47.25">
      <c r="A111" s="9" t="str">
        <f>+'PLANILHA GERAL'!A136</f>
        <v>9.19.1.2</v>
      </c>
      <c r="B111" s="9">
        <f>+'PLANILHA GERAL'!B136</f>
        <v>92986</v>
      </c>
      <c r="C111" s="9" t="str">
        <f>+'PLANILHA GERAL'!C136</f>
        <v>SINAPI</v>
      </c>
      <c r="D111" s="256" t="str">
        <f>+'PLANILHA GERAL'!D136</f>
        <v>CABO DE COBRE FLEXÍVEL ISOLADO,35 MM², ANTI-CHAMA 450/750 V, PARA CIRCUITOS TERMINAIS - FORNECIMENTO E INSTALAÇÃO. AF_12/2020</v>
      </c>
      <c r="E111" s="9" t="s">
        <v>19</v>
      </c>
      <c r="F111" s="257">
        <f>+'PLANILHA GERAL'!F136</f>
        <v>120</v>
      </c>
      <c r="G111" s="13">
        <f>+'PLANILHA GERAL'!G136</f>
        <v>2.5284</v>
      </c>
      <c r="H111" s="13">
        <f>+'PLANILHA GERAL'!H136</f>
        <v>303.40800000000002</v>
      </c>
      <c r="I111" s="13">
        <f>+'PLANILHA GERAL'!K136</f>
        <v>389.41711351580318</v>
      </c>
      <c r="J111" s="262">
        <f t="shared" si="2"/>
        <v>2.7482290933415174E-4</v>
      </c>
      <c r="K111" s="282">
        <f t="shared" si="3"/>
        <v>0.8952007508797043</v>
      </c>
    </row>
    <row r="112" spans="1:11" ht="47.25">
      <c r="A112" s="9" t="str">
        <f>+'PLANILHA GERAL'!A184</f>
        <v>11.13.1.2</v>
      </c>
      <c r="B112" s="9">
        <f>+'PLANILHA GERAL'!B184</f>
        <v>92986</v>
      </c>
      <c r="C112" s="9" t="str">
        <f>+'PLANILHA GERAL'!C184</f>
        <v>SINAPI</v>
      </c>
      <c r="D112" s="256" t="str">
        <f>+'PLANILHA GERAL'!D184</f>
        <v>CABO DE COBRE FLEXÍVEL ISOLADO,35 MM², ANTI-CHAMA 450/750 V, PARA CIRCUITOS TERMINAIS - FORNECIMENTO E INSTALAÇÃO. AF_12/2020</v>
      </c>
      <c r="E112" s="9" t="s">
        <v>19</v>
      </c>
      <c r="F112" s="257">
        <f>+'PLANILHA GERAL'!F184</f>
        <v>120</v>
      </c>
      <c r="G112" s="13">
        <f>+'PLANILHA GERAL'!G184</f>
        <v>2.5284</v>
      </c>
      <c r="H112" s="13">
        <f>+'PLANILHA GERAL'!H184</f>
        <v>303.40800000000002</v>
      </c>
      <c r="I112" s="13">
        <f>+'PLANILHA GERAL'!K184</f>
        <v>389.41711351580318</v>
      </c>
      <c r="J112" s="262">
        <f t="shared" si="2"/>
        <v>2.7482290933415174E-4</v>
      </c>
      <c r="K112" s="282">
        <f t="shared" si="3"/>
        <v>0.89547557378903841</v>
      </c>
    </row>
    <row r="113" spans="1:11" ht="47.25">
      <c r="A113" s="9" t="str">
        <f>+'PLANILHA GERAL'!A22</f>
        <v>2.9</v>
      </c>
      <c r="B113" s="9">
        <f>+'PLANILHA GERAL'!B22</f>
        <v>97662</v>
      </c>
      <c r="C113" s="9" t="str">
        <f>+'PLANILHA GERAL'!C22</f>
        <v>SINAPI</v>
      </c>
      <c r="D113" s="256" t="str">
        <f>+'PLANILHA GERAL'!D22</f>
        <v>REMOÇÃO DE TUBULAÇÕES (TUBOS E CONEXÕES) DE ÁGUA FRIA, DE FORMA MANUAL, SEM REAPROVEITAMENTO. AF_12/2017</v>
      </c>
      <c r="E113" s="255" t="str">
        <f>+'PLANILHA GERAL'!E22</f>
        <v>M</v>
      </c>
      <c r="F113" s="257">
        <f>+'PLANILHA GERAL'!F22</f>
        <v>836.40000000000009</v>
      </c>
      <c r="G113" s="13">
        <f>+'PLANILHA GERAL'!G22</f>
        <v>0.36119999999999997</v>
      </c>
      <c r="H113" s="13">
        <f>+'PLANILHA GERAL'!H22</f>
        <v>302.10768000000002</v>
      </c>
      <c r="I113" s="13">
        <f>+'PLANILHA GERAL'!K22</f>
        <v>387.74818302930692</v>
      </c>
      <c r="J113" s="262">
        <f t="shared" si="2"/>
        <v>2.7364509686557685E-4</v>
      </c>
      <c r="K113" s="282">
        <f t="shared" si="3"/>
        <v>0.89574921888590398</v>
      </c>
    </row>
    <row r="114" spans="1:11" ht="47.25">
      <c r="A114" s="9" t="str">
        <f>+'PLANILHA GERAL'!A50</f>
        <v>5.2.5</v>
      </c>
      <c r="B114" s="9">
        <f>+'PLANILHA GERAL'!B50</f>
        <v>102180</v>
      </c>
      <c r="C114" s="9" t="str">
        <f>+'PLANILHA GERAL'!C50</f>
        <v>SINAPI</v>
      </c>
      <c r="D114" s="256" t="str">
        <f>+'PLANILHA GERAL'!D50</f>
        <v>INSTALAÇÃO DE PORTA EM VIDRO TEMPERADO, E = 8 MM, ENCAIXADO EM PERFIL U. AF_01/2021_P PARA A SALA DE REUNIÃO PISO / TETO</v>
      </c>
      <c r="E114" s="9" t="s">
        <v>30</v>
      </c>
      <c r="F114" s="257">
        <f>+'PLANILHA GERAL'!F50</f>
        <v>0.45</v>
      </c>
      <c r="G114" s="13">
        <f>+'PLANILHA GERAL'!G50</f>
        <v>665.98399999999992</v>
      </c>
      <c r="H114" s="13">
        <f>+'PLANILHA GERAL'!H50</f>
        <v>299.69279999999998</v>
      </c>
      <c r="I114" s="13">
        <f>+'PLANILHA GERAL'!K50</f>
        <v>384.64874069724226</v>
      </c>
      <c r="J114" s="262">
        <f t="shared" si="2"/>
        <v>2.7145773085250901E-4</v>
      </c>
      <c r="K114" s="282">
        <f t="shared" si="3"/>
        <v>0.89602067661675644</v>
      </c>
    </row>
    <row r="115" spans="1:11" ht="31.5">
      <c r="A115" s="9" t="str">
        <f>+'PLANILHA GERAL'!A82</f>
        <v>8.5</v>
      </c>
      <c r="B115" s="9">
        <f>+'PLANILHA GERAL'!B82</f>
        <v>100858</v>
      </c>
      <c r="C115" s="9" t="str">
        <f>+'PLANILHA GERAL'!C82</f>
        <v>SINAPI</v>
      </c>
      <c r="D115" s="256" t="str">
        <f>+'PLANILHA GERAL'!D82</f>
        <v>MICTÓRIO SIFONADO LOUÇA BRANCA –PADRÃO MÉDIO –FORNECIMENTO E INSTALAÇÃO. AF_01/2020</v>
      </c>
      <c r="E115" s="9" t="s">
        <v>32</v>
      </c>
      <c r="F115" s="257">
        <f>+'PLANILHA GERAL'!F82</f>
        <v>12</v>
      </c>
      <c r="G115" s="13">
        <f>+'PLANILHA GERAL'!G82</f>
        <v>24.191799999999997</v>
      </c>
      <c r="H115" s="13">
        <f>+'PLANILHA GERAL'!H82</f>
        <v>290.30159999999995</v>
      </c>
      <c r="I115" s="13">
        <f>+'PLANILHA GERAL'!K82</f>
        <v>372.59535385032456</v>
      </c>
      <c r="J115" s="262">
        <f t="shared" si="2"/>
        <v>2.6295130746835669E-4</v>
      </c>
      <c r="K115" s="282">
        <f t="shared" si="3"/>
        <v>0.89628362792422478</v>
      </c>
    </row>
    <row r="116" spans="1:11">
      <c r="A116" s="9" t="str">
        <f>+'PLANILHA GERAL'!A75</f>
        <v>7.5</v>
      </c>
      <c r="B116" s="9" t="str">
        <f>+'PLANILHA GERAL'!B75</f>
        <v>COMPO 18</v>
      </c>
      <c r="C116" s="9" t="str">
        <f>+'PLANILHA GERAL'!C75</f>
        <v>SINAPI</v>
      </c>
      <c r="D116" s="256" t="str">
        <f>+'PLANILHA GERAL'!D75</f>
        <v>BANCADA/TAMPO SECO EM GRANITO PRETO ONIX 2,0cm</v>
      </c>
      <c r="E116" s="9" t="s">
        <v>30</v>
      </c>
      <c r="F116" s="257">
        <f>+'PLANILHA GERAL'!F75</f>
        <v>6.32</v>
      </c>
      <c r="G116" s="13">
        <f>+'PLANILHA GERAL'!G75</f>
        <v>38.782043999999999</v>
      </c>
      <c r="H116" s="13">
        <f>+'PLANILHA GERAL'!H75</f>
        <v>245.10251808000001</v>
      </c>
      <c r="I116" s="13">
        <f>+'PLANILHA GERAL'!K75</f>
        <v>314.58338312163346</v>
      </c>
      <c r="J116" s="262">
        <f t="shared" si="2"/>
        <v>2.22010583451564E-4</v>
      </c>
      <c r="K116" s="282">
        <f t="shared" si="3"/>
        <v>0.89650563850767639</v>
      </c>
    </row>
    <row r="117" spans="1:11" ht="47.25">
      <c r="A117" s="9" t="str">
        <f>+'PLANILHA GERAL'!A135</f>
        <v>9.19.1.1</v>
      </c>
      <c r="B117" s="9">
        <f>+'PLANILHA GERAL'!B135</f>
        <v>92983</v>
      </c>
      <c r="C117" s="9" t="str">
        <f>+'PLANILHA GERAL'!C135</f>
        <v>SINAPI</v>
      </c>
      <c r="D117" s="256" t="str">
        <f>+'PLANILHA GERAL'!D135</f>
        <v>CABO DE COBRE FLEXÍVEL ISOLADO, 25 MM², ANTI-CHAMA 450/750 V, PARA CIRCUITOS TERMINAIS - FORNECIMENTO E INSTALAÇÃO. AF_12/2019</v>
      </c>
      <c r="E117" s="9" t="s">
        <v>19</v>
      </c>
      <c r="F117" s="257">
        <f>+'PLANILHA GERAL'!F135</f>
        <v>116</v>
      </c>
      <c r="G117" s="13">
        <f>+'PLANILHA GERAL'!G135</f>
        <v>2.1070000000000002</v>
      </c>
      <c r="H117" s="13">
        <f>+'PLANILHA GERAL'!H135</f>
        <v>244.41200000000003</v>
      </c>
      <c r="I117" s="13">
        <f>+'PLANILHA GERAL'!K135</f>
        <v>313.6971192210637</v>
      </c>
      <c r="J117" s="262">
        <f t="shared" si="2"/>
        <v>2.213851214080667E-4</v>
      </c>
      <c r="K117" s="282">
        <f t="shared" si="3"/>
        <v>0.89672702362908441</v>
      </c>
    </row>
    <row r="118" spans="1:11" ht="47.25">
      <c r="A118" s="9" t="str">
        <f>+'PLANILHA GERAL'!A183</f>
        <v>11.13.1.1</v>
      </c>
      <c r="B118" s="9">
        <f>+'PLANILHA GERAL'!B183</f>
        <v>92983</v>
      </c>
      <c r="C118" s="9" t="str">
        <f>+'PLANILHA GERAL'!C183</f>
        <v>SINAPI</v>
      </c>
      <c r="D118" s="256" t="str">
        <f>+'PLANILHA GERAL'!D183</f>
        <v>CABO DE COBRE FLEXÍVEL ISOLADO, 25 MM², ANTI-CHAMA 450/750 V, PARA CIRCUITOS TERMINAIS - FORNECIMENTO E INSTALAÇÃO. AF_12/2019</v>
      </c>
      <c r="E118" s="9" t="s">
        <v>19</v>
      </c>
      <c r="F118" s="257">
        <f>+'PLANILHA GERAL'!F183</f>
        <v>116</v>
      </c>
      <c r="G118" s="13">
        <f>+'PLANILHA GERAL'!G183</f>
        <v>2.1070000000000002</v>
      </c>
      <c r="H118" s="13">
        <f>+'PLANILHA GERAL'!H183</f>
        <v>244.41200000000003</v>
      </c>
      <c r="I118" s="13">
        <f>+'PLANILHA GERAL'!K183</f>
        <v>313.6971192210637</v>
      </c>
      <c r="J118" s="262">
        <f t="shared" si="2"/>
        <v>2.213851214080667E-4</v>
      </c>
      <c r="K118" s="282">
        <f t="shared" si="3"/>
        <v>0.89694840875049242</v>
      </c>
    </row>
    <row r="119" spans="1:11" ht="47.25">
      <c r="A119" s="9" t="str">
        <f>+'PLANILHA GERAL'!A91</f>
        <v>8.14</v>
      </c>
      <c r="B119" s="9">
        <f>+'PLANILHA GERAL'!B91</f>
        <v>1035</v>
      </c>
      <c r="C119" s="9" t="str">
        <f>+'PLANILHA GERAL'!C91</f>
        <v>ORSE</v>
      </c>
      <c r="D119" s="256" t="str">
        <f>+'PLANILHA GERAL'!D91</f>
        <v>VÁLVULA DE DESCARGA METÁLICA, BASE 1 1/2 ", ACABAMENTO METALICO CROMADO - FORNECIMENTO E INSTALAÇÃO. AF_01/2019</v>
      </c>
      <c r="E119" s="9" t="s">
        <v>32</v>
      </c>
      <c r="F119" s="257">
        <f>+'PLANILHA GERAL'!F91</f>
        <v>24</v>
      </c>
      <c r="G119" s="13">
        <f>+'PLANILHA GERAL'!G91</f>
        <v>9.9071999999999996</v>
      </c>
      <c r="H119" s="13">
        <f>+'PLANILHA GERAL'!H91</f>
        <v>237.77279999999999</v>
      </c>
      <c r="I119" s="13">
        <f>+'PLANILHA GERAL'!K91</f>
        <v>305.17586038789472</v>
      </c>
      <c r="J119" s="262">
        <f t="shared" si="2"/>
        <v>2.1537142282513114E-4</v>
      </c>
      <c r="K119" s="282">
        <f t="shared" si="3"/>
        <v>0.89716378017331755</v>
      </c>
    </row>
    <row r="120" spans="1:11" ht="63">
      <c r="A120" s="9" t="str">
        <f>+'PLANILHA GERAL'!A92</f>
        <v>8.15</v>
      </c>
      <c r="B120" s="9">
        <f>+'PLANILHA GERAL'!B92</f>
        <v>1038</v>
      </c>
      <c r="C120" s="9" t="str">
        <f>+'PLANILHA GERAL'!C92</f>
        <v>ORSE</v>
      </c>
      <c r="D120" s="256" t="str">
        <f>+'PLANILHA GERAL'!D92</f>
        <v>VÁLVULA DE DESCARGA METÁLICA, BASE 1 1/2 ", ACABAMENTO METALICO CROMADO E ALAVANCA DE ACIONAMENTO (PNE) - FORNECIMENTO E INSTALAÇÃO. AF_01/2019</v>
      </c>
      <c r="E120" s="9" t="s">
        <v>32</v>
      </c>
      <c r="F120" s="257">
        <f>+'PLANILHA GERAL'!F92</f>
        <v>24</v>
      </c>
      <c r="G120" s="13">
        <f>+'PLANILHA GERAL'!G92</f>
        <v>9.9071999999999996</v>
      </c>
      <c r="H120" s="13">
        <f>+'PLANILHA GERAL'!H92</f>
        <v>237.77279999999999</v>
      </c>
      <c r="I120" s="13">
        <f>+'PLANILHA GERAL'!K92</f>
        <v>305.17586038789472</v>
      </c>
      <c r="J120" s="262">
        <f t="shared" si="2"/>
        <v>2.1537142282513114E-4</v>
      </c>
      <c r="K120" s="282">
        <f t="shared" si="3"/>
        <v>0.89737915159614268</v>
      </c>
    </row>
    <row r="121" spans="1:11" ht="31.5">
      <c r="A121" s="9" t="str">
        <f>+'PLANILHA GERAL'!A96</f>
        <v>8.19</v>
      </c>
      <c r="B121" s="9">
        <f>+'PLANILHA GERAL'!B96</f>
        <v>7075</v>
      </c>
      <c r="C121" s="9" t="str">
        <f>+'PLANILHA GERAL'!C96</f>
        <v>ORSE</v>
      </c>
      <c r="D121" s="256" t="str">
        <f>+'PLANILHA GERAL'!D96</f>
        <v>Porta-papel higiênico, linha Domus, ref. 102 C40, da Meber ou similar</v>
      </c>
      <c r="E121" s="9" t="s">
        <v>32</v>
      </c>
      <c r="F121" s="257">
        <f>+'PLANILHA GERAL'!F96</f>
        <v>24</v>
      </c>
      <c r="G121" s="13">
        <f>+'PLANILHA GERAL'!G96</f>
        <v>9.9071999999999996</v>
      </c>
      <c r="H121" s="13">
        <f>+'PLANILHA GERAL'!H96</f>
        <v>237.77279999999999</v>
      </c>
      <c r="I121" s="13">
        <f>+'PLANILHA GERAL'!K96</f>
        <v>305.17586038789472</v>
      </c>
      <c r="J121" s="262">
        <f t="shared" si="2"/>
        <v>2.1537142282513114E-4</v>
      </c>
      <c r="K121" s="282">
        <f t="shared" si="3"/>
        <v>0.8975945230189678</v>
      </c>
    </row>
    <row r="122" spans="1:11" ht="31.5">
      <c r="A122" s="9" t="str">
        <f>+'PLANILHA GERAL'!A174</f>
        <v>11.12.1</v>
      </c>
      <c r="B122" s="9">
        <f>+'PLANILHA GERAL'!B174</f>
        <v>101890</v>
      </c>
      <c r="C122" s="9" t="str">
        <f>+'PLANILHA GERAL'!C174</f>
        <v>SINAPI</v>
      </c>
      <c r="D122" s="256" t="str">
        <f>+'PLANILHA GERAL'!D174</f>
        <v>DISJUNTOR MONOPOLAR TIPO NEMA, CORRENTE NOMINAL DE 10 ATÉ 30A - FORNECIMENTO E INSTALAÇÃO. AF_10/2020</v>
      </c>
      <c r="E122" s="9" t="s">
        <v>357</v>
      </c>
      <c r="F122" s="257">
        <f>+'PLANILHA GERAL'!F174</f>
        <v>51</v>
      </c>
      <c r="G122" s="13">
        <f>+'PLANILHA GERAL'!G174</f>
        <v>4.5494000000000003</v>
      </c>
      <c r="H122" s="13">
        <f>+'PLANILHA GERAL'!H174</f>
        <v>232.01940000000002</v>
      </c>
      <c r="I122" s="13">
        <f>+'PLANILHA GERAL'!K174</f>
        <v>297.79150525915122</v>
      </c>
      <c r="J122" s="262">
        <f t="shared" si="2"/>
        <v>2.1016007003758731E-4</v>
      </c>
      <c r="K122" s="282">
        <f t="shared" si="3"/>
        <v>0.89780468308900541</v>
      </c>
    </row>
    <row r="123" spans="1:11" ht="31.5">
      <c r="A123" s="9" t="str">
        <f>+'PLANILHA GERAL'!A88</f>
        <v>8.11</v>
      </c>
      <c r="B123" s="9">
        <f>+'PLANILHA GERAL'!B88</f>
        <v>8211</v>
      </c>
      <c r="C123" s="9" t="str">
        <f>+'PLANILHA GERAL'!C88</f>
        <v>ORSE</v>
      </c>
      <c r="D123" s="256" t="str">
        <f>+'PLANILHA GERAL'!D88</f>
        <v>DUCHA HIGIÊNICA METÁLICA COM REGISTRO E SUPORTE DE FIXAÇÃO - FORNECIMENTO E INSTALAÇÃO</v>
      </c>
      <c r="E123" s="9" t="s">
        <v>64</v>
      </c>
      <c r="F123" s="257">
        <f>+'PLANILHA GERAL'!F88</f>
        <v>24</v>
      </c>
      <c r="G123" s="13">
        <f>+'PLANILHA GERAL'!G88</f>
        <v>8.9870000000000001</v>
      </c>
      <c r="H123" s="13">
        <f>+'PLANILHA GERAL'!H88</f>
        <v>215.68799999999999</v>
      </c>
      <c r="I123" s="13">
        <f>+'PLANILHA GERAL'!K88</f>
        <v>276.83053307756074</v>
      </c>
      <c r="J123" s="262">
        <f t="shared" si="2"/>
        <v>1.9536730629536635E-4</v>
      </c>
      <c r="K123" s="282">
        <f t="shared" si="3"/>
        <v>0.89800005039530073</v>
      </c>
    </row>
    <row r="124" spans="1:11" ht="47.25">
      <c r="A124" s="9" t="str">
        <f>+'PLANILHA GERAL'!A93</f>
        <v>8.16</v>
      </c>
      <c r="B124" s="9">
        <f>+'PLANILHA GERAL'!B93</f>
        <v>100866</v>
      </c>
      <c r="C124" s="9" t="str">
        <f>+'PLANILHA GERAL'!C93</f>
        <v>SINAPI</v>
      </c>
      <c r="D124" s="256" t="str">
        <f>+'PLANILHA GERAL'!D93</f>
        <v>BARRA DE APOIO RETA, EM ACO INOX POLIDO, COMPRIMENTO 60CM, FIXADA NA PAREDE - FORNECIMENTO E INSTALAÇÃO. AF_01/2020</v>
      </c>
      <c r="E124" s="9" t="s">
        <v>32</v>
      </c>
      <c r="F124" s="257">
        <f>+'PLANILHA GERAL'!F93</f>
        <v>9</v>
      </c>
      <c r="G124" s="13">
        <f>+'PLANILHA GERAL'!G93</f>
        <v>22.738400000000002</v>
      </c>
      <c r="H124" s="13">
        <f>+'PLANILHA GERAL'!H93</f>
        <v>204.64560000000003</v>
      </c>
      <c r="I124" s="13">
        <f>+'PLANILHA GERAL'!K93</f>
        <v>262.65786942239379</v>
      </c>
      <c r="J124" s="262">
        <f t="shared" si="2"/>
        <v>1.8536524803048398E-4</v>
      </c>
      <c r="K124" s="282">
        <f t="shared" si="3"/>
        <v>0.89818541564333121</v>
      </c>
    </row>
    <row r="125" spans="1:11" ht="47.25">
      <c r="A125" s="9" t="str">
        <f>+'PLANILHA GERAL'!A94</f>
        <v>8.17</v>
      </c>
      <c r="B125" s="9">
        <f>+'PLANILHA GERAL'!B94</f>
        <v>100867</v>
      </c>
      <c r="C125" s="9" t="str">
        <f>+'PLANILHA GERAL'!C94</f>
        <v>SINAPI</v>
      </c>
      <c r="D125" s="256" t="str">
        <f>+'PLANILHA GERAL'!D94</f>
        <v>BARRA DE APOIO RETA, EM ACO INOX POLIDO, COMPRIMENTO 70 CM, FIXADA NA PAREDE - FORNECIMENTO E INSTALAÇÃO. AF_01/2020</v>
      </c>
      <c r="E125" s="9" t="s">
        <v>32</v>
      </c>
      <c r="F125" s="257">
        <f>+'PLANILHA GERAL'!F94</f>
        <v>9</v>
      </c>
      <c r="G125" s="13">
        <f>+'PLANILHA GERAL'!G94</f>
        <v>22.738400000000002</v>
      </c>
      <c r="H125" s="13">
        <f>+'PLANILHA GERAL'!H94</f>
        <v>204.64560000000003</v>
      </c>
      <c r="I125" s="13">
        <f>+'PLANILHA GERAL'!K94</f>
        <v>262.65786942239379</v>
      </c>
      <c r="J125" s="262">
        <f t="shared" si="2"/>
        <v>1.8536524803048398E-4</v>
      </c>
      <c r="K125" s="282">
        <f t="shared" si="3"/>
        <v>0.89837078089136169</v>
      </c>
    </row>
    <row r="126" spans="1:11" ht="47.25">
      <c r="A126" s="9" t="str">
        <f>+'PLANILHA GERAL'!A95</f>
        <v>8.18</v>
      </c>
      <c r="B126" s="9">
        <f>+'PLANILHA GERAL'!B95</f>
        <v>100868</v>
      </c>
      <c r="C126" s="9" t="str">
        <f>+'PLANILHA GERAL'!C95</f>
        <v>SINAPI</v>
      </c>
      <c r="D126" s="256" t="str">
        <f>+'PLANILHA GERAL'!D95</f>
        <v>BARRA DE APOIO RETA, EM ACO INOX POLIDO, COMPRIMENTO 80 CM, FIXADA NA PAREDE - FORNECIMENTO E INSTALAÇÃO. AF_01/2020</v>
      </c>
      <c r="E126" s="9" t="s">
        <v>32</v>
      </c>
      <c r="F126" s="257">
        <f>+'PLANILHA GERAL'!F95</f>
        <v>9</v>
      </c>
      <c r="G126" s="13">
        <f>+'PLANILHA GERAL'!G95</f>
        <v>22.738400000000002</v>
      </c>
      <c r="H126" s="13">
        <f>+'PLANILHA GERAL'!H95</f>
        <v>204.64560000000003</v>
      </c>
      <c r="I126" s="13">
        <f>+'PLANILHA GERAL'!K95</f>
        <v>262.65786942239379</v>
      </c>
      <c r="J126" s="262">
        <f t="shared" si="2"/>
        <v>1.8536524803048398E-4</v>
      </c>
      <c r="K126" s="282">
        <f t="shared" si="3"/>
        <v>0.89855614613939216</v>
      </c>
    </row>
    <row r="127" spans="1:11" ht="31.5">
      <c r="A127" s="9" t="str">
        <f>+'PLANILHA GERAL'!A86</f>
        <v>8.9</v>
      </c>
      <c r="B127" s="9">
        <f>+'PLANILHA GERAL'!B86</f>
        <v>86887</v>
      </c>
      <c r="C127" s="9" t="str">
        <f>+'PLANILHA GERAL'!C86</f>
        <v>SINAPI</v>
      </c>
      <c r="D127" s="256" t="str">
        <f>+'PLANILHA GERAL'!D86</f>
        <v>ENGATE FLEXÍVEL EM INOX, 1/2 X 40CM - FORNECIMENTO E INSTALAÇÃO. AF_01/2020</v>
      </c>
      <c r="E127" s="9" t="s">
        <v>32</v>
      </c>
      <c r="F127" s="257">
        <f>+'PLANILHA GERAL'!F86</f>
        <v>40</v>
      </c>
      <c r="G127" s="13">
        <f>+'PLANILHA GERAL'!G86</f>
        <v>5.0309999999999997</v>
      </c>
      <c r="H127" s="13">
        <f>+'PLANILHA GERAL'!H86</f>
        <v>201.23999999999998</v>
      </c>
      <c r="I127" s="13">
        <f>+'PLANILHA GERAL'!K86</f>
        <v>258.28686100537965</v>
      </c>
      <c r="J127" s="262">
        <f t="shared" si="2"/>
        <v>1.822805010889782E-4</v>
      </c>
      <c r="K127" s="282">
        <f t="shared" si="3"/>
        <v>0.89873842664048109</v>
      </c>
    </row>
    <row r="128" spans="1:11" ht="31.5">
      <c r="A128" s="9" t="str">
        <f>+'PLANILHA GERAL'!A9</f>
        <v>1.4</v>
      </c>
      <c r="B128" s="9" t="str">
        <f>+'PLANILHA GERAL'!B9</f>
        <v>C4813</v>
      </c>
      <c r="C128" s="9" t="str">
        <f>+'PLANILHA GERAL'!C9</f>
        <v>SEINFRA</v>
      </c>
      <c r="D128" s="256" t="str">
        <f>+'PLANILHA GERAL'!D9</f>
        <v xml:space="preserve">PLACA DE OBRA (PARA CONSTRUCAO CIVIL) EM CHAPA GALVANIZADA *N. 22*, DE *2,0 X 1,125* M </v>
      </c>
      <c r="E128" s="255" t="str">
        <f>+'PLANILHA GERAL'!E9</f>
        <v>m²</v>
      </c>
      <c r="F128" s="257">
        <f>+'PLANILHA GERAL'!F9</f>
        <v>6</v>
      </c>
      <c r="G128" s="13">
        <f>+'PLANILHA GERAL'!G9</f>
        <v>32.566049999999997</v>
      </c>
      <c r="H128" s="13">
        <f>+'PLANILHA GERAL'!H9</f>
        <v>195.3963</v>
      </c>
      <c r="I128" s="13">
        <f>+'PLANILHA GERAL'!K9</f>
        <v>250.78660792618498</v>
      </c>
      <c r="J128" s="262">
        <f t="shared" si="2"/>
        <v>1.7698735576889441E-4</v>
      </c>
      <c r="K128" s="282">
        <f t="shared" si="3"/>
        <v>0.89891541399624997</v>
      </c>
    </row>
    <row r="129" spans="1:11" ht="31.5">
      <c r="A129" s="9" t="str">
        <f>+'PLANILHA GERAL'!A69</f>
        <v>5.7</v>
      </c>
      <c r="B129" s="9">
        <f>+'PLANILHA GERAL'!B69</f>
        <v>90838</v>
      </c>
      <c r="C129" s="9" t="str">
        <f>+'PLANILHA GERAL'!C69</f>
        <v>SINAPI</v>
      </c>
      <c r="D129" s="256" t="str">
        <f>+'PLANILHA GERAL'!D69</f>
        <v>PORTA CORTA-FOGO 90X210X4CM - FORNECIMENTO E INSTALAÇÃO. AF_12/201</v>
      </c>
      <c r="E129" s="9" t="s">
        <v>32</v>
      </c>
      <c r="F129" s="257">
        <f>+'PLANILHA GERAL'!F69</f>
        <v>2</v>
      </c>
      <c r="G129" s="13">
        <f>+'PLANILHA GERAL'!G69</f>
        <v>97</v>
      </c>
      <c r="H129" s="13">
        <f>+'PLANILHA GERAL'!H69</f>
        <v>194</v>
      </c>
      <c r="I129" s="13">
        <f>+'PLANILHA GERAL'!K69</f>
        <v>248.9944893413022</v>
      </c>
      <c r="J129" s="262">
        <f t="shared" si="2"/>
        <v>1.7572260589973052E-4</v>
      </c>
      <c r="K129" s="282">
        <f t="shared" si="3"/>
        <v>0.89909113660214968</v>
      </c>
    </row>
    <row r="130" spans="1:11" s="51" customFormat="1" ht="47.25">
      <c r="A130" s="9" t="str">
        <f>+'PLANILHA GERAL'!A129</f>
        <v>9.18.3</v>
      </c>
      <c r="B130" s="9">
        <f>+'PLANILHA GERAL'!B129</f>
        <v>2373</v>
      </c>
      <c r="C130" s="9" t="str">
        <f>+'PLANILHA GERAL'!C129</f>
        <v>SINAPI</v>
      </c>
      <c r="D130" s="256" t="str">
        <f>+'PLANILHA GERAL'!D129</f>
        <v>DISJUNTOR BIPOLAR TIPO NEMA, CORRENTE NOMINAL DE 70A - FORNECIMENTO E INSTALAÇÃO. AF_10/2020 PARA OS QDC COM BARRAMENTO</v>
      </c>
      <c r="E130" s="9" t="s">
        <v>357</v>
      </c>
      <c r="F130" s="257">
        <f>+'PLANILHA GERAL'!F129</f>
        <v>7</v>
      </c>
      <c r="G130" s="13">
        <f>+'PLANILHA GERAL'!G129</f>
        <v>26.384799999999998</v>
      </c>
      <c r="H130" s="13">
        <f>+'PLANILHA GERAL'!H129</f>
        <v>184.6936</v>
      </c>
      <c r="I130" s="13">
        <f>+'PLANILHA GERAL'!K129</f>
        <v>237.04994132271511</v>
      </c>
      <c r="J130" s="262">
        <f t="shared" si="2"/>
        <v>1.6729299322166221E-4</v>
      </c>
      <c r="K130" s="282">
        <f t="shared" si="3"/>
        <v>0.89925842959537139</v>
      </c>
    </row>
    <row r="131" spans="1:11" s="51" customFormat="1">
      <c r="A131" s="9" t="str">
        <f>+'PLANILHA GERAL'!A130</f>
        <v>9.18.4</v>
      </c>
      <c r="B131" s="9">
        <f>+'PLANILHA GERAL'!B130</f>
        <v>3730</v>
      </c>
      <c r="C131" s="9" t="str">
        <f>+'PLANILHA GERAL'!C130</f>
        <v>ORSE</v>
      </c>
      <c r="D131" s="256" t="str">
        <f>+'PLANILHA GERAL'!D130</f>
        <v>Disjuntor termomagnetico tripolar 125a para os QDCs</v>
      </c>
      <c r="E131" s="9" t="s">
        <v>357</v>
      </c>
      <c r="F131" s="257">
        <f>+'PLANILHA GERAL'!F130</f>
        <v>4</v>
      </c>
      <c r="G131" s="13">
        <f>+'PLANILHA GERAL'!G130</f>
        <v>44.608199999999997</v>
      </c>
      <c r="H131" s="13">
        <f>+'PLANILHA GERAL'!H130</f>
        <v>178.43279999999999</v>
      </c>
      <c r="I131" s="13">
        <f>+'PLANILHA GERAL'!K130</f>
        <v>229.0143500914366</v>
      </c>
      <c r="J131" s="262">
        <f t="shared" si="2"/>
        <v>1.6162204429889397E-4</v>
      </c>
      <c r="K131" s="282">
        <f t="shared" si="3"/>
        <v>0.89942005163967031</v>
      </c>
    </row>
    <row r="132" spans="1:11" s="55" customFormat="1" ht="31.5">
      <c r="A132" s="9" t="str">
        <f>+'PLANILHA GERAL'!A131</f>
        <v>9.18.5</v>
      </c>
      <c r="B132" s="9">
        <f>+'PLANILHA GERAL'!B131</f>
        <v>2374</v>
      </c>
      <c r="C132" s="9" t="str">
        <f>+'PLANILHA GERAL'!C131</f>
        <v>SINAPI</v>
      </c>
      <c r="D132" s="256" t="str">
        <f>+'PLANILHA GERAL'!D131</f>
        <v>Disjuntor termomagnetico tripolar 150 a / 600 v, tipo fxd /icc - 35 ka</v>
      </c>
      <c r="E132" s="9" t="s">
        <v>357</v>
      </c>
      <c r="F132" s="257">
        <f>+'PLANILHA GERAL'!F131</f>
        <v>4</v>
      </c>
      <c r="G132" s="13">
        <f>+'PLANILHA GERAL'!G131</f>
        <v>44.608199999999997</v>
      </c>
      <c r="H132" s="13">
        <f>+'PLANILHA GERAL'!H131</f>
        <v>178.43279999999999</v>
      </c>
      <c r="I132" s="13">
        <f>+'PLANILHA GERAL'!K131</f>
        <v>229.0143500914366</v>
      </c>
      <c r="J132" s="262">
        <f t="shared" si="2"/>
        <v>1.6162204429889397E-4</v>
      </c>
      <c r="K132" s="282">
        <f t="shared" si="3"/>
        <v>0.89958167368396924</v>
      </c>
    </row>
    <row r="133" spans="1:11" s="55" customFormat="1">
      <c r="A133" s="9" t="str">
        <f>+'PLANILHA GERAL'!A175</f>
        <v>11.12.2</v>
      </c>
      <c r="B133" s="9">
        <f>+'PLANILHA GERAL'!B175</f>
        <v>3730</v>
      </c>
      <c r="C133" s="9" t="str">
        <f>+'PLANILHA GERAL'!C175</f>
        <v>ORSE</v>
      </c>
      <c r="D133" s="256" t="str">
        <f>+'PLANILHA GERAL'!D175</f>
        <v>Disjuntor termomagnetico tripolar 125a para os QDCs</v>
      </c>
      <c r="E133" s="9" t="s">
        <v>357</v>
      </c>
      <c r="F133" s="257">
        <f>+'PLANILHA GERAL'!F175</f>
        <v>4</v>
      </c>
      <c r="G133" s="13">
        <f>+'PLANILHA GERAL'!G175</f>
        <v>44.608199999999997</v>
      </c>
      <c r="H133" s="13">
        <f>+'PLANILHA GERAL'!H175</f>
        <v>178.43279999999999</v>
      </c>
      <c r="I133" s="13">
        <f>+'PLANILHA GERAL'!K175</f>
        <v>229.0143500914366</v>
      </c>
      <c r="J133" s="262">
        <f t="shared" ref="J133:J196" si="4">+I133/$I$208</f>
        <v>1.6162204429889397E-4</v>
      </c>
      <c r="K133" s="282">
        <f t="shared" si="3"/>
        <v>0.89974329572826817</v>
      </c>
    </row>
    <row r="134" spans="1:11" s="55" customFormat="1" ht="63">
      <c r="A134" s="9" t="str">
        <f>+'PLANILHA GERAL'!A178</f>
        <v>11.12.5</v>
      </c>
      <c r="B134" s="9">
        <f>+'PLANILHA GERAL'!B178</f>
        <v>13393</v>
      </c>
      <c r="C134" s="9" t="str">
        <f>+'PLANILHA GERAL'!C178</f>
        <v>SINAPI</v>
      </c>
      <c r="D134" s="256" t="str">
        <f>+'PLANILHA GERAL'!D178</f>
        <v>FORNECIMENTO E MONTAGEM DE QUADRO DE COMANDO DE MOTOR EM CHAPA DE AÇO GALVANIZADO, DE EMBUTIR,  COM BARRAMENTO TRIFÁSICO, PARA 12 DISJUNTORES DIN 100A - FORNECIMENTO E INSTALAÇÃO. AF_10/2020</v>
      </c>
      <c r="E134" s="9" t="s">
        <v>32</v>
      </c>
      <c r="F134" s="257">
        <f>+'PLANILHA GERAL'!F178</f>
        <v>10</v>
      </c>
      <c r="G134" s="13">
        <f>+'PLANILHA GERAL'!G178</f>
        <v>18.791</v>
      </c>
      <c r="H134" s="13">
        <f>+'PLANILHA GERAL'!H178</f>
        <v>187.91</v>
      </c>
      <c r="I134" s="13">
        <f>+'PLANILHA GERAL'!K178</f>
        <v>241.178115938784</v>
      </c>
      <c r="J134" s="262">
        <f t="shared" si="4"/>
        <v>1.7020636533308434E-4</v>
      </c>
      <c r="K134" s="282">
        <f t="shared" si="3"/>
        <v>0.89991350209360121</v>
      </c>
    </row>
    <row r="135" spans="1:11" s="55" customFormat="1" ht="78.75">
      <c r="A135" s="9" t="str">
        <f>+'PLANILHA GERAL'!A102</f>
        <v>8.26</v>
      </c>
      <c r="B135" s="9">
        <f>+'PLANILHA GERAL'!B102</f>
        <v>91792</v>
      </c>
      <c r="C135" s="9" t="str">
        <f>+'PLANILHA GERAL'!C102</f>
        <v>SINAPI</v>
      </c>
      <c r="D135" s="256" t="str">
        <f>+'PLANILHA GERAL'!D102</f>
        <v>(COMPOSIÇÃO REPRESENTATIVA) DO SERVIÇO DE INSTALAÇÃO DE TUBO DE PVC, SÉRIE NORMAL, ESGOTO PREDIAL, DN 40 MM (INSTALADO EM RAMAL DE DESCARGA OU RAMAL DE ESGOTO SANITÁRIO), INCLUSIVE CONEXÕES, CORTES E FIXAÇÕES, PARA PRÉDIOS.</v>
      </c>
      <c r="E135" s="9" t="s">
        <v>19</v>
      </c>
      <c r="F135" s="257">
        <f>+'PLANILHA GERAL'!F102</f>
        <v>25</v>
      </c>
      <c r="G135" s="13">
        <f>+'PLANILHA GERAL'!G102</f>
        <v>5.59</v>
      </c>
      <c r="H135" s="13">
        <f>+'PLANILHA GERAL'!H102</f>
        <v>139.75</v>
      </c>
      <c r="I135" s="13">
        <f>+'PLANILHA GERAL'!K102</f>
        <v>179.36587569818033</v>
      </c>
      <c r="J135" s="262">
        <f t="shared" si="4"/>
        <v>1.2658368131179042E-4</v>
      </c>
      <c r="K135" s="282">
        <f t="shared" ref="K135:K164" si="5">+K134+J135</f>
        <v>0.90004008577491301</v>
      </c>
    </row>
    <row r="136" spans="1:11" s="55" customFormat="1" ht="47.25">
      <c r="A136" s="9" t="str">
        <f>+'PLANILHA GERAL'!A84</f>
        <v>8.7</v>
      </c>
      <c r="B136" s="9" t="str">
        <f>+'PLANILHA GERAL'!B84</f>
        <v>COMPO 18</v>
      </c>
      <c r="C136" s="9" t="str">
        <f>+'PLANILHA GERAL'!C84</f>
        <v>SINAPI</v>
      </c>
      <c r="D136" s="256" t="str">
        <f>+'PLANILHA GERAL'!D84</f>
        <v>BANCADA DE PRETO ONIX CINZA POLIDO, DE 1,50 X 0,60 M, PARA PIA DE COZINHA  - FORNECIMENTO E INSTALAÇÃO. AF_01/2020</v>
      </c>
      <c r="E136" s="9" t="s">
        <v>30</v>
      </c>
      <c r="F136" s="257">
        <f>+'PLANILHA GERAL'!F84</f>
        <v>3.5999999999999996</v>
      </c>
      <c r="G136" s="13">
        <f>+'PLANILHA GERAL'!G84</f>
        <v>38.782043999999999</v>
      </c>
      <c r="H136" s="13">
        <f>+'PLANILHA GERAL'!H84</f>
        <v>139.61535839999999</v>
      </c>
      <c r="I136" s="13">
        <f>+'PLANILHA GERAL'!K84</f>
        <v>179.19306633510763</v>
      </c>
      <c r="J136" s="262">
        <f t="shared" si="4"/>
        <v>1.2646172475089086E-4</v>
      </c>
      <c r="K136" s="282">
        <f t="shared" si="5"/>
        <v>0.90016654749966385</v>
      </c>
    </row>
    <row r="137" spans="1:11" s="55" customFormat="1" ht="31.5">
      <c r="A137" s="9" t="str">
        <f>+'PLANILHA GERAL'!A128</f>
        <v>9.18.2</v>
      </c>
      <c r="B137" s="9">
        <f>+'PLANILHA GERAL'!B128</f>
        <v>101891</v>
      </c>
      <c r="C137" s="9" t="str">
        <f>+'PLANILHA GERAL'!C128</f>
        <v>SINAPI</v>
      </c>
      <c r="D137" s="256" t="str">
        <f>+'PLANILHA GERAL'!D128</f>
        <v>DISJUNTOR MONOPOLAR TIPO NEMA, CORRENTE NOMINAL DE 35 ATÉ 50A - FORNECIMENTO E INSTALAÇÃO. AF_10/2020</v>
      </c>
      <c r="E137" s="9" t="s">
        <v>357</v>
      </c>
      <c r="F137" s="257">
        <f>+'PLANILHA GERAL'!F128</f>
        <v>30</v>
      </c>
      <c r="G137" s="13">
        <f>+'PLANILHA GERAL'!G128</f>
        <v>4.5494000000000003</v>
      </c>
      <c r="H137" s="13">
        <f>+'PLANILHA GERAL'!H128</f>
        <v>136.482</v>
      </c>
      <c r="I137" s="13">
        <f>+'PLANILHA GERAL'!K128</f>
        <v>175.17147368185363</v>
      </c>
      <c r="J137" s="262">
        <f t="shared" si="4"/>
        <v>1.2362357061034546E-4</v>
      </c>
      <c r="K137" s="282">
        <f t="shared" si="5"/>
        <v>0.9002901710702742</v>
      </c>
    </row>
    <row r="138" spans="1:11" ht="31.5">
      <c r="A138" s="9" t="str">
        <f>+'PLANILHA GERAL'!A176</f>
        <v>11.12.3</v>
      </c>
      <c r="B138" s="9">
        <f>+'PLANILHA GERAL'!B176</f>
        <v>2374</v>
      </c>
      <c r="C138" s="9" t="str">
        <f>+'PLANILHA GERAL'!C176</f>
        <v>SINAPI</v>
      </c>
      <c r="D138" s="256" t="str">
        <f>+'PLANILHA GERAL'!D176</f>
        <v>Disjuntor termomagnetico tripolar 150 a / 600 v, tipo fxd /icc - 35 ka</v>
      </c>
      <c r="E138" s="9" t="s">
        <v>357</v>
      </c>
      <c r="F138" s="257">
        <f>+'PLANILHA GERAL'!F176</f>
        <v>3</v>
      </c>
      <c r="G138" s="13">
        <f>+'PLANILHA GERAL'!G176</f>
        <v>44.608199999999997</v>
      </c>
      <c r="H138" s="13">
        <f>+'PLANILHA GERAL'!H176</f>
        <v>133.82459999999998</v>
      </c>
      <c r="I138" s="13">
        <f>+'PLANILHA GERAL'!K176</f>
        <v>171.76076256857743</v>
      </c>
      <c r="J138" s="262">
        <f t="shared" si="4"/>
        <v>1.2121653322417048E-4</v>
      </c>
      <c r="K138" s="282">
        <f t="shared" si="5"/>
        <v>0.90041138760349837</v>
      </c>
    </row>
    <row r="139" spans="1:11" ht="63">
      <c r="A139" s="9" t="str">
        <f>+'PLANILHA GERAL'!A172</f>
        <v>11.11.1</v>
      </c>
      <c r="B139" s="9">
        <f>+'PLANILHA GERAL'!B172</f>
        <v>13393</v>
      </c>
      <c r="C139" s="9" t="str">
        <f>+'PLANILHA GERAL'!C172</f>
        <v>SINAPI</v>
      </c>
      <c r="D139" s="256" t="str">
        <f>+'PLANILHA GERAL'!D172</f>
        <v>FORNECIMENTO E MONTAGEM DE QUADRO DE DISTRIBUIÇÃO DE ENERGIA EM CHAPA DE AÇO GALVANIZADO, DE EMBUTIR,  COM BARRAMENTO TRIFÁSICO, PARA 12 DISJUNTORES DIN 100A - FORNECIMENTO E INSTALAÇÃO. AF_10/2020</v>
      </c>
      <c r="E139" s="9" t="s">
        <v>32</v>
      </c>
      <c r="F139" s="257">
        <f>+'PLANILHA GERAL'!F172</f>
        <v>7</v>
      </c>
      <c r="G139" s="13">
        <f>+'PLANILHA GERAL'!G172</f>
        <v>18.791</v>
      </c>
      <c r="H139" s="13">
        <f>+'PLANILHA GERAL'!H172</f>
        <v>131.53700000000001</v>
      </c>
      <c r="I139" s="13">
        <f>+'PLANILHA GERAL'!K172</f>
        <v>168.8246811571488</v>
      </c>
      <c r="J139" s="262">
        <f t="shared" si="4"/>
        <v>1.1914445573315904E-4</v>
      </c>
      <c r="K139" s="282">
        <f t="shared" si="5"/>
        <v>0.9005305320592315</v>
      </c>
    </row>
    <row r="140" spans="1:11" ht="31.5">
      <c r="A140" s="9" t="str">
        <f>+'PLANILHA GERAL'!A204</f>
        <v>13.1</v>
      </c>
      <c r="B140" s="9">
        <f>+'PLANILHA GERAL'!B204</f>
        <v>99802</v>
      </c>
      <c r="C140" s="9" t="str">
        <f>+'PLANILHA GERAL'!C204</f>
        <v>SINAPI</v>
      </c>
      <c r="D140" s="256" t="str">
        <f>+'PLANILHA GERAL'!D204</f>
        <v>LIMPEZA DE PISO CERÂMICO OU PORCELANATO COM VASSOURA A SECO. AF_04/2019</v>
      </c>
      <c r="E140" s="9" t="s">
        <v>30</v>
      </c>
      <c r="F140" s="257">
        <f>+'PLANILHA GERAL'!F204</f>
        <v>341</v>
      </c>
      <c r="G140" s="13">
        <f>+'PLANILHA GERAL'!G204</f>
        <v>0.36979999999999996</v>
      </c>
      <c r="H140" s="13">
        <f>+'PLANILHA GERAL'!H204</f>
        <v>126.10179999999998</v>
      </c>
      <c r="I140" s="13">
        <f>+'PLANILHA GERAL'!K204</f>
        <v>161.84872832999494</v>
      </c>
      <c r="J140" s="262">
        <f t="shared" si="4"/>
        <v>1.1422132425075586E-4</v>
      </c>
      <c r="K140" s="282">
        <f t="shared" si="5"/>
        <v>0.90064475338348227</v>
      </c>
    </row>
    <row r="141" spans="1:11" ht="78.75">
      <c r="A141" s="9" t="str">
        <f>+'PLANILHA GERAL'!A123</f>
        <v>9.17</v>
      </c>
      <c r="B141" s="9">
        <f>+'PLANILHA GERAL'!B123</f>
        <v>12043</v>
      </c>
      <c r="C141" s="9" t="str">
        <f>+'PLANILHA GERAL'!C123</f>
        <v>SINAPI</v>
      </c>
      <c r="D141" s="256" t="str">
        <f>+'PLANILHA GERAL'!D123</f>
        <v>FORNECIMENTO E MONTAGEM DE QUADRO DE DISTRIBUIÇÃO DE ENERGIA EM CHAPA DE AÇO GALVANIZADO, DE EMBUTIR,  COM BARRAMENTO TRIFÁSICO, PARA 30 DISJUNTORES DIN 100A - FORNECIMENTO E INSTALAÇÃO. AF_10/2020 PARA ILUMINAÇÃO</v>
      </c>
      <c r="E141" s="9" t="s">
        <v>32</v>
      </c>
      <c r="F141" s="257">
        <f>+'PLANILHA GERAL'!F123</f>
        <v>5</v>
      </c>
      <c r="G141" s="13">
        <f>+'PLANILHA GERAL'!G123</f>
        <v>24.08</v>
      </c>
      <c r="H141" s="13">
        <f>+'PLANILHA GERAL'!H123</f>
        <v>120.39999999999999</v>
      </c>
      <c r="I141" s="13">
        <f>+'PLANILHA GERAL'!K123</f>
        <v>154.53060060150918</v>
      </c>
      <c r="J141" s="262">
        <f t="shared" si="4"/>
        <v>1.090567100532348E-4</v>
      </c>
      <c r="K141" s="282">
        <f t="shared" si="5"/>
        <v>0.9007538100935355</v>
      </c>
    </row>
    <row r="142" spans="1:11" ht="78.75">
      <c r="A142" s="9" t="str">
        <f>+'PLANILHA GERAL'!A124</f>
        <v>9.18</v>
      </c>
      <c r="B142" s="9">
        <f>+'PLANILHA GERAL'!B124</f>
        <v>12043</v>
      </c>
      <c r="C142" s="9" t="str">
        <f>+'PLANILHA GERAL'!C124</f>
        <v>SINAPI</v>
      </c>
      <c r="D142" s="256" t="str">
        <f>+'PLANILHA GERAL'!D124</f>
        <v>FORNECIMENTO E MONTAGEM DE QUADRO DE DISTRIBUIÇÃO DE ENERGIA EM CHAPA DE AÇO GALVANIZADO, DE EMBUTIR,  COM BARRAMENTO TRIFÁSICO, PARA 30 DISJUNTORES DIN 100A - FORNECIMENTO E INSTALAÇÃO. AF_10/2020 PARA TOMADAS DE PAREDES E TETOS</v>
      </c>
      <c r="E142" s="9" t="s">
        <v>32</v>
      </c>
      <c r="F142" s="257">
        <f>+'PLANILHA GERAL'!F124</f>
        <v>5</v>
      </c>
      <c r="G142" s="13">
        <f>+'PLANILHA GERAL'!G124</f>
        <v>24.08</v>
      </c>
      <c r="H142" s="13">
        <f>+'PLANILHA GERAL'!H124</f>
        <v>120.39999999999999</v>
      </c>
      <c r="I142" s="13">
        <f>+'PLANILHA GERAL'!K124</f>
        <v>154.53060060150918</v>
      </c>
      <c r="J142" s="262">
        <f t="shared" si="4"/>
        <v>1.090567100532348E-4</v>
      </c>
      <c r="K142" s="282">
        <f t="shared" si="5"/>
        <v>0.90086286680358874</v>
      </c>
    </row>
    <row r="143" spans="1:11" ht="78.75">
      <c r="A143" s="9" t="str">
        <f>+'PLANILHA GERAL'!A125</f>
        <v>9.19</v>
      </c>
      <c r="B143" s="9">
        <f>+'PLANILHA GERAL'!B125</f>
        <v>12043</v>
      </c>
      <c r="C143" s="9" t="str">
        <f>+'PLANILHA GERAL'!C125</f>
        <v>SINAPI</v>
      </c>
      <c r="D143" s="256" t="str">
        <f>+'PLANILHA GERAL'!D125</f>
        <v xml:space="preserve">FORNECIMENTO E MONTAGEM DE QUADRO DE DISTRIBUIÇÃO DE ENERGIA EM CHAPA DE AÇO GALVANIZADO, DE EMBUTIR,  COM BARRAMENTO TRIFÁSICO, PARA 30 DISJUNTORES DIN 100A - FORNECIMENTO E INSTALAÇÃO. AF_10/2020 PARA TOMADAS DE PISO </v>
      </c>
      <c r="E143" s="9" t="s">
        <v>32</v>
      </c>
      <c r="F143" s="257">
        <f>+'PLANILHA GERAL'!F125</f>
        <v>5</v>
      </c>
      <c r="G143" s="13">
        <f>+'PLANILHA GERAL'!G125</f>
        <v>24.08</v>
      </c>
      <c r="H143" s="13">
        <f>+'PLANILHA GERAL'!H125</f>
        <v>120.39999999999999</v>
      </c>
      <c r="I143" s="13">
        <f>+'PLANILHA GERAL'!K125</f>
        <v>154.53060060150918</v>
      </c>
      <c r="J143" s="262">
        <f t="shared" si="4"/>
        <v>1.090567100532348E-4</v>
      </c>
      <c r="K143" s="282">
        <f t="shared" si="5"/>
        <v>0.90097192351364197</v>
      </c>
    </row>
    <row r="144" spans="1:11" ht="47.25">
      <c r="A144" s="9" t="str">
        <f>+'PLANILHA GERAL'!A97</f>
        <v>8.21</v>
      </c>
      <c r="B144" s="9">
        <f>+'PLANILHA GERAL'!B97</f>
        <v>89987</v>
      </c>
      <c r="C144" s="9" t="str">
        <f>+'PLANILHA GERAL'!C97</f>
        <v>SINAPI</v>
      </c>
      <c r="D144" s="256" t="str">
        <f>+'PLANILHA GERAL'!D97</f>
        <v>REGISTRO DE GAVETA BRUTO, LATÃO, ROSCÁVEL, 3/4", COM ACABAMENTO E CANOPLA CROMADOS. FORNECIDO E INSTALADO EM RAMAL DE ÁGUA. AF_12/2014</v>
      </c>
      <c r="E144" s="9" t="s">
        <v>32</v>
      </c>
      <c r="F144" s="257">
        <f>+'PLANILHA GERAL'!F97</f>
        <v>15</v>
      </c>
      <c r="G144" s="13">
        <f>+'PLANILHA GERAL'!G97</f>
        <v>7.3702000000000005</v>
      </c>
      <c r="H144" s="13">
        <f>+'PLANILHA GERAL'!H97</f>
        <v>110.55300000000001</v>
      </c>
      <c r="I144" s="13">
        <f>+'PLANILHA GERAL'!K97</f>
        <v>141.89220505231435</v>
      </c>
      <c r="J144" s="262">
        <f t="shared" si="4"/>
        <v>1.0013742912388098E-4</v>
      </c>
      <c r="K144" s="282">
        <f t="shared" si="5"/>
        <v>0.90107206094276582</v>
      </c>
    </row>
    <row r="145" spans="1:31" ht="47.25">
      <c r="A145" s="9" t="str">
        <f>+'PLANILHA GERAL'!A116</f>
        <v>9.10</v>
      </c>
      <c r="B145" s="9">
        <f>+'PLANILHA GERAL'!B116</f>
        <v>92001</v>
      </c>
      <c r="C145" s="9" t="str">
        <f>+'PLANILHA GERAL'!C116</f>
        <v>SINAPI</v>
      </c>
      <c r="D145" s="256" t="str">
        <f>+'PLANILHA GERAL'!D116</f>
        <v>TOMADA BAIXA DE EMBUTIR (1 MÓDULO), 2P+T 10 A, INCLUINDO SUPORTE E PLACA - FORNECIMENTO E INSTALAÇÃO. AF_12/2016</v>
      </c>
      <c r="E145" s="9" t="s">
        <v>32</v>
      </c>
      <c r="F145" s="257">
        <f>+'PLANILHA GERAL'!F116</f>
        <v>28</v>
      </c>
      <c r="G145" s="13">
        <f>+'PLANILHA GERAL'!G116</f>
        <v>3.9388000000000001</v>
      </c>
      <c r="H145" s="13">
        <f>+'PLANILHA GERAL'!H116</f>
        <v>110.2864</v>
      </c>
      <c r="I145" s="13">
        <f>+'PLANILHA GERAL'!K116</f>
        <v>141.55003015098242</v>
      </c>
      <c r="J145" s="262">
        <f t="shared" si="4"/>
        <v>9.989594640876309E-5</v>
      </c>
      <c r="K145" s="282">
        <f t="shared" si="5"/>
        <v>0.90117195688917462</v>
      </c>
    </row>
    <row r="146" spans="1:31" ht="47.25">
      <c r="A146" s="9" t="str">
        <f>+'PLANILHA GERAL'!A107</f>
        <v>9.1</v>
      </c>
      <c r="B146" s="9">
        <f>+'PLANILHA GERAL'!B107</f>
        <v>91941</v>
      </c>
      <c r="C146" s="9" t="str">
        <f>+'PLANILHA GERAL'!C107</f>
        <v>SINAPI</v>
      </c>
      <c r="D146" s="256" t="str">
        <f>+'PLANILHA GERAL'!D107</f>
        <v>CAIXA RETANGULAR 4" X 2" BAIXA (0,30 M DO PISO), PVC, INSTALADA EM PAREDE - FORNECIMENTO E INSTALAÇÃO. AF_12/2015</v>
      </c>
      <c r="E146" s="9" t="s">
        <v>32</v>
      </c>
      <c r="F146" s="257">
        <f>+'PLANILHA GERAL'!F107</f>
        <v>84</v>
      </c>
      <c r="G146" s="13">
        <f>+'PLANILHA GERAL'!G107</f>
        <v>1.29</v>
      </c>
      <c r="H146" s="13">
        <f>+'PLANILHA GERAL'!H107</f>
        <v>108.36</v>
      </c>
      <c r="I146" s="13">
        <f>+'PLANILHA GERAL'!K107</f>
        <v>139.07754054135827</v>
      </c>
      <c r="J146" s="262">
        <f t="shared" si="4"/>
        <v>9.8151039047911337E-5</v>
      </c>
      <c r="K146" s="282">
        <f t="shared" si="5"/>
        <v>0.90127010792822249</v>
      </c>
    </row>
    <row r="147" spans="1:31" ht="47.25">
      <c r="A147" s="9" t="str">
        <f>+'PLANILHA GERAL'!A115</f>
        <v>9.9</v>
      </c>
      <c r="B147" s="9">
        <f>+'PLANILHA GERAL'!B115</f>
        <v>92000</v>
      </c>
      <c r="C147" s="9" t="str">
        <f>+'PLANILHA GERAL'!C115</f>
        <v>SINAPI</v>
      </c>
      <c r="D147" s="256" t="str">
        <f>+'PLANILHA GERAL'!D115</f>
        <v>TOMADA BAIXA DE EMBUTIR (1 MÓDULO), 2P+T 10 A, INCLUINDO SUPORTE E PLACA - FORNECIMENTO E INSTALAÇÃO. AF_12/2015</v>
      </c>
      <c r="E147" s="9" t="s">
        <v>32</v>
      </c>
      <c r="F147" s="257">
        <f>+'PLANILHA GERAL'!F115</f>
        <v>27</v>
      </c>
      <c r="G147" s="13">
        <f>+'PLANILHA GERAL'!G115</f>
        <v>3.9388000000000001</v>
      </c>
      <c r="H147" s="13">
        <f>+'PLANILHA GERAL'!H115</f>
        <v>106.3476</v>
      </c>
      <c r="I147" s="13">
        <f>+'PLANILHA GERAL'!K115</f>
        <v>136.49467193130448</v>
      </c>
      <c r="J147" s="262">
        <f t="shared" si="4"/>
        <v>9.632823403702155E-5</v>
      </c>
      <c r="K147" s="282">
        <f t="shared" si="5"/>
        <v>0.90136643616225953</v>
      </c>
    </row>
    <row r="148" spans="1:31" ht="47.25">
      <c r="A148" s="9" t="str">
        <f>+'PLANILHA GERAL'!A99</f>
        <v>8.23</v>
      </c>
      <c r="B148" s="9">
        <f>+'PLANILHA GERAL'!B99</f>
        <v>89985</v>
      </c>
      <c r="C148" s="9" t="str">
        <f>+'PLANILHA GERAL'!C99</f>
        <v>SINAPI</v>
      </c>
      <c r="D148" s="256" t="str">
        <f>+'PLANILHA GERAL'!D99</f>
        <v>REGISTRO DE PRESSÃO BRUTO, LATÃO, ROSCÁVEL, 3/4", COM ACABAMENTO E CANOPLA CROMADOS. FORNECIDO E INSTALADO EM RAMAL DE ÁGUA. AF_12/2014</v>
      </c>
      <c r="E148" s="9" t="s">
        <v>32</v>
      </c>
      <c r="F148" s="257">
        <f>+'PLANILHA GERAL'!F99</f>
        <v>20</v>
      </c>
      <c r="G148" s="13">
        <f>+'PLANILHA GERAL'!G99</f>
        <v>5.0309999999999997</v>
      </c>
      <c r="H148" s="13">
        <f>+'PLANILHA GERAL'!H99</f>
        <v>100.61999999999999</v>
      </c>
      <c r="I148" s="13">
        <f>+'PLANILHA GERAL'!K99</f>
        <v>129.14343050268982</v>
      </c>
      <c r="J148" s="262">
        <f t="shared" si="4"/>
        <v>9.1140250544489098E-5</v>
      </c>
      <c r="K148" s="282">
        <f t="shared" si="5"/>
        <v>0.901457576412804</v>
      </c>
    </row>
    <row r="149" spans="1:31" ht="78.75">
      <c r="A149" s="9" t="str">
        <f>+'PLANILHA GERAL'!A98</f>
        <v>8.22</v>
      </c>
      <c r="B149" s="9">
        <f>+'PLANILHA GERAL'!B98</f>
        <v>94794</v>
      </c>
      <c r="C149" s="9" t="str">
        <f>+'PLANILHA GERAL'!C98</f>
        <v>SINAPI</v>
      </c>
      <c r="D149" s="256" t="str">
        <f>+'PLANILHA GERAL'!D98</f>
        <v>REGISTRO DE GAVETA BRUTO, LATÃO, ROSCÁVEL, 1 1/2”, COM ACABAMENTO E CANOPLA CROMADOS, INSTALADO EM RESERVAÇÃO DE ÁGUA DE EDIFICAÇÃO QUE POSSUA RESERVATÓRIO DE FIBRA/FIBROCIMENTO –FORNECIMENTO E INSTALAÇÃO. AF_06/2016</v>
      </c>
      <c r="E149" s="9" t="s">
        <v>32</v>
      </c>
      <c r="F149" s="257">
        <f>+'PLANILHA GERAL'!F98</f>
        <v>4</v>
      </c>
      <c r="G149" s="13">
        <f>+'PLANILHA GERAL'!G98</f>
        <v>22.231000000000002</v>
      </c>
      <c r="H149" s="13">
        <f>+'PLANILHA GERAL'!H98</f>
        <v>88.924000000000007</v>
      </c>
      <c r="I149" s="13">
        <f>+'PLANILHA GERAL'!K98</f>
        <v>114.13188644425752</v>
      </c>
      <c r="J149" s="262">
        <f t="shared" si="4"/>
        <v>8.0546170139317725E-5</v>
      </c>
      <c r="K149" s="282">
        <f t="shared" si="5"/>
        <v>0.9015381225829433</v>
      </c>
    </row>
    <row r="150" spans="1:31" ht="31.5">
      <c r="A150" s="9" t="str">
        <f>+'PLANILHA GERAL'!A17</f>
        <v>2.5</v>
      </c>
      <c r="B150" s="9" t="str">
        <f>+'PLANILHA GERAL'!B17</f>
        <v>COMPO 2</v>
      </c>
      <c r="C150" s="9">
        <f>+'PLANILHA GERAL'!C17</f>
        <v>0</v>
      </c>
      <c r="D150" s="256" t="str">
        <f>+'PLANILHA GERAL'!D17</f>
        <v>REMOÇÃO DE PISO FLUTUANTE, DE FORMA MANUAL, COM REAPROVEITAMENTO</v>
      </c>
      <c r="E150" s="255" t="str">
        <f>+'PLANILHA GERAL'!E17</f>
        <v>m²</v>
      </c>
      <c r="F150" s="257">
        <f>+'PLANILHA GERAL'!F17</f>
        <v>295</v>
      </c>
      <c r="G150" s="13">
        <f>+'PLANILHA GERAL'!G17</f>
        <v>0.30099999999999999</v>
      </c>
      <c r="H150" s="13">
        <f>+'PLANILHA GERAL'!H17</f>
        <v>88.795000000000002</v>
      </c>
      <c r="I150" s="13">
        <f>+'PLANILHA GERAL'!K17</f>
        <v>113.96631794361303</v>
      </c>
      <c r="J150" s="262">
        <f t="shared" si="4"/>
        <v>8.0429323664260675E-5</v>
      </c>
      <c r="K150" s="282">
        <f t="shared" si="5"/>
        <v>0.90161855190660756</v>
      </c>
    </row>
    <row r="151" spans="1:31" ht="47.25">
      <c r="A151" s="9" t="str">
        <f>+'PLANILHA GERAL'!A108</f>
        <v>9.2</v>
      </c>
      <c r="B151" s="9">
        <f>+'PLANILHA GERAL'!B108</f>
        <v>91940</v>
      </c>
      <c r="C151" s="9" t="str">
        <f>+'PLANILHA GERAL'!C108</f>
        <v>SINAPI</v>
      </c>
      <c r="D151" s="256" t="str">
        <f>+'PLANILHA GERAL'!D108</f>
        <v>CAIXA RETANGULAR 4" X 2" MÉDIA (1,30 M DO PISO), PVC, INSTALADA EM PAREDE - FORNECIMENTO E INSTALAÇÃO. AF_12/2015</v>
      </c>
      <c r="E151" s="9" t="s">
        <v>32</v>
      </c>
      <c r="F151" s="257">
        <f>+'PLANILHA GERAL'!F108</f>
        <v>28</v>
      </c>
      <c r="G151" s="13">
        <f>+'PLANILHA GERAL'!G108</f>
        <v>3.0701999999999998</v>
      </c>
      <c r="H151" s="13">
        <f>+'PLANILHA GERAL'!H108</f>
        <v>85.965599999999995</v>
      </c>
      <c r="I151" s="13">
        <f>+'PLANILHA GERAL'!K108</f>
        <v>110.33484882947756</v>
      </c>
      <c r="J151" s="262">
        <f t="shared" si="4"/>
        <v>7.7866490978009662E-5</v>
      </c>
      <c r="K151" s="282">
        <f t="shared" si="5"/>
        <v>0.90169641839758552</v>
      </c>
    </row>
    <row r="152" spans="1:31" ht="31.5">
      <c r="A152" s="9" t="str">
        <f>+'PLANILHA GERAL'!A79</f>
        <v>8.2</v>
      </c>
      <c r="B152" s="9">
        <f>+'PLANILHA GERAL'!B79</f>
        <v>100849</v>
      </c>
      <c r="C152" s="9" t="str">
        <f>+'PLANILHA GERAL'!C79</f>
        <v>SINAPI</v>
      </c>
      <c r="D152" s="256" t="str">
        <f>+'PLANILHA GERAL'!D79</f>
        <v>ASSENTO SANITÁRIO CONVENCIONAL - FORNECIMENTO E INSTALACAO. AF_01/2020</v>
      </c>
      <c r="E152" s="9" t="s">
        <v>32</v>
      </c>
      <c r="F152" s="257">
        <f>+'PLANILHA GERAL'!F79</f>
        <v>24</v>
      </c>
      <c r="G152" s="13">
        <f>+'PLANILHA GERAL'!G79</f>
        <v>3.5002</v>
      </c>
      <c r="H152" s="13">
        <f>+'PLANILHA GERAL'!H79</f>
        <v>84.004800000000003</v>
      </c>
      <c r="I152" s="13">
        <f>+'PLANILHA GERAL'!K79</f>
        <v>107.81820761968156</v>
      </c>
      <c r="J152" s="262">
        <f t="shared" si="4"/>
        <v>7.6090424557142695E-5</v>
      </c>
      <c r="K152" s="282">
        <f t="shared" si="5"/>
        <v>0.90177250882214266</v>
      </c>
    </row>
    <row r="153" spans="1:31" ht="31.5">
      <c r="A153" s="9" t="str">
        <f>+'PLANILHA GERAL'!A83</f>
        <v>8.6</v>
      </c>
      <c r="B153" s="9">
        <f>+'PLANILHA GERAL'!B83</f>
        <v>86874</v>
      </c>
      <c r="C153" s="9" t="str">
        <f>+'PLANILHA GERAL'!C83</f>
        <v>SINAPI</v>
      </c>
      <c r="D153" s="256" t="str">
        <f>+'PLANILHA GERAL'!D83</f>
        <v>TANQUE DE LOUÇA BRANCA SUSPENSO, 18L OU EQUIVALENTE - FORNECIMENTO E INSTALAÇÃO. AF_01/202</v>
      </c>
      <c r="E153" s="9" t="s">
        <v>32</v>
      </c>
      <c r="F153" s="257">
        <f>+'PLANILHA GERAL'!F83</f>
        <v>4</v>
      </c>
      <c r="G153" s="13">
        <f>+'PLANILHA GERAL'!G83</f>
        <v>20.941000000000003</v>
      </c>
      <c r="H153" s="13">
        <f>+'PLANILHA GERAL'!H83</f>
        <v>83.76400000000001</v>
      </c>
      <c r="I153" s="13">
        <f>+'PLANILHA GERAL'!K83</f>
        <v>107.50914641847855</v>
      </c>
      <c r="J153" s="262">
        <f t="shared" si="4"/>
        <v>7.5872311137036228E-5</v>
      </c>
      <c r="K153" s="282">
        <f t="shared" si="5"/>
        <v>0.9018483811332797</v>
      </c>
    </row>
    <row r="154" spans="1:31">
      <c r="A154" s="9" t="str">
        <f>+'PLANILHA GERAL'!A18</f>
        <v>2.6</v>
      </c>
      <c r="B154" s="9">
        <f>+'PLANILHA GERAL'!B18</f>
        <v>97638</v>
      </c>
      <c r="C154" s="9" t="str">
        <f>+'PLANILHA GERAL'!C18</f>
        <v xml:space="preserve">ORSE </v>
      </c>
      <c r="D154" s="256" t="str">
        <f>+'PLANILHA GERAL'!D18</f>
        <v xml:space="preserve">RETIRADA DE PLACAS DIVISORIA/SANCADAS  DE GRANITO </v>
      </c>
      <c r="E154" s="255" t="str">
        <f>+'PLANILHA GERAL'!E18</f>
        <v>m²</v>
      </c>
      <c r="F154" s="257">
        <f>+'PLANILHA GERAL'!F18</f>
        <v>18.25</v>
      </c>
      <c r="G154" s="13">
        <f>+'PLANILHA GERAL'!G18</f>
        <v>4.0557600000000003</v>
      </c>
      <c r="H154" s="13">
        <f>+'PLANILHA GERAL'!H18</f>
        <v>74.017620000000008</v>
      </c>
      <c r="I154" s="13">
        <f>+'PLANILHA GERAL'!K18</f>
        <v>94.999894299786376</v>
      </c>
      <c r="J154" s="262">
        <f t="shared" si="4"/>
        <v>6.704417045822687E-5</v>
      </c>
      <c r="K154" s="282">
        <f t="shared" si="5"/>
        <v>0.90191542530373792</v>
      </c>
    </row>
    <row r="155" spans="1:31" s="245" customFormat="1" ht="63">
      <c r="A155" s="9" t="str">
        <f>+'PLANILHA GERAL'!A52</f>
        <v>5.2.7</v>
      </c>
      <c r="B155" s="9">
        <f>+'PLANILHA GERAL'!B52</f>
        <v>102189</v>
      </c>
      <c r="C155" s="9" t="str">
        <f>+'PLANILHA GERAL'!C52</f>
        <v>SINAPI</v>
      </c>
      <c r="D155" s="256" t="str">
        <f>+'PLANILHA GERAL'!D52</f>
        <v xml:space="preserve"> JOGO DE FERRAGENS CROMADAS PARA PORTA DE VIDRO TEMPERADO, UMA FOLHA CO MPOSTO DE DOBRADICAS SUPERIOR E INFERIOR, TRINCO, FECHADURA, CONTRA FECHADURA COM CAPUCHINHO SEM MOLA E PUXADOR. </v>
      </c>
      <c r="E155" s="9" t="s">
        <v>32</v>
      </c>
      <c r="F155" s="257">
        <f>+'PLANILHA GERAL'!F52</f>
        <v>1</v>
      </c>
      <c r="G155" s="13">
        <f>+'PLANILHA GERAL'!G52</f>
        <v>65</v>
      </c>
      <c r="H155" s="13">
        <f>+'PLANILHA GERAL'!H52</f>
        <v>65</v>
      </c>
      <c r="I155" s="13">
        <f>+'PLANILHA GERAL'!K52</f>
        <v>83.425988696828057</v>
      </c>
      <c r="J155" s="262">
        <f t="shared" si="4"/>
        <v>5.8876130842693217E-5</v>
      </c>
      <c r="K155" s="282">
        <f t="shared" si="5"/>
        <v>0.90197430143458057</v>
      </c>
      <c r="L155" s="246"/>
      <c r="M155" s="246"/>
      <c r="N155" s="246"/>
      <c r="O155" s="246"/>
      <c r="P155" s="246"/>
      <c r="Q155" s="246"/>
      <c r="R155" s="246"/>
      <c r="S155" s="246"/>
      <c r="T155" s="246"/>
      <c r="U155" s="246"/>
      <c r="V155" s="246"/>
      <c r="W155" s="246"/>
      <c r="X155" s="246"/>
      <c r="Y155" s="246"/>
      <c r="Z155" s="246"/>
      <c r="AA155" s="246"/>
      <c r="AB155" s="246"/>
      <c r="AC155" s="246"/>
      <c r="AD155" s="246"/>
      <c r="AE155" s="246"/>
    </row>
    <row r="156" spans="1:31" s="245" customFormat="1" ht="31.5">
      <c r="A156" s="9" t="str">
        <f>+'PLANILHA GERAL'!A51</f>
        <v>5.2.6</v>
      </c>
      <c r="B156" s="9">
        <f>+'PLANILHA GERAL'!B51</f>
        <v>102188</v>
      </c>
      <c r="C156" s="9" t="str">
        <f>+'PLANILHA GERAL'!C51</f>
        <v>SINAPI</v>
      </c>
      <c r="D156" s="256" t="str">
        <f>+'PLANILHA GERAL'!D51</f>
        <v xml:space="preserve"> MOLA HIDRAULICA DE PISO PARA PORTA DE VIDRO TEMPERADO. AF_01/2021</v>
      </c>
      <c r="E156" s="9" t="s">
        <v>32</v>
      </c>
      <c r="F156" s="257">
        <f>+'PLANILHA GERAL'!F51</f>
        <v>1</v>
      </c>
      <c r="G156" s="13">
        <f>+'PLANILHA GERAL'!G51</f>
        <v>56.8</v>
      </c>
      <c r="H156" s="13">
        <f>+'PLANILHA GERAL'!H51</f>
        <v>56.8</v>
      </c>
      <c r="I156" s="13">
        <f>+'PLANILHA GERAL'!K51</f>
        <v>72.901479353535905</v>
      </c>
      <c r="J156" s="262">
        <f t="shared" si="4"/>
        <v>5.144868049023038E-5</v>
      </c>
      <c r="K156" s="282">
        <f t="shared" si="5"/>
        <v>0.9020257501150708</v>
      </c>
      <c r="L156" s="246"/>
      <c r="M156" s="246"/>
      <c r="N156" s="246"/>
      <c r="O156" s="246"/>
      <c r="P156" s="246"/>
      <c r="Q156" s="246"/>
      <c r="R156" s="246"/>
      <c r="S156" s="246"/>
      <c r="T156" s="246"/>
      <c r="U156" s="246"/>
      <c r="V156" s="246"/>
      <c r="W156" s="246"/>
      <c r="X156" s="246"/>
      <c r="Y156" s="246"/>
      <c r="Z156" s="246"/>
      <c r="AA156" s="246"/>
      <c r="AB156" s="246"/>
      <c r="AC156" s="246"/>
      <c r="AD156" s="246"/>
      <c r="AE156" s="246"/>
    </row>
    <row r="157" spans="1:31" s="245" customFormat="1">
      <c r="A157" s="9" t="str">
        <f>+'PLANILHA GERAL'!A28</f>
        <v>2.15</v>
      </c>
      <c r="B157" s="9">
        <f>+'PLANILHA GERAL'!B28</f>
        <v>12376</v>
      </c>
      <c r="C157" s="9" t="str">
        <f>+'PLANILHA GERAL'!C28</f>
        <v>ORSE</v>
      </c>
      <c r="D157" s="256" t="str">
        <f>+'PLANILHA GERAL'!D28</f>
        <v>REMOÇÃO DE AR CONDICIONADO TIPO SPLIT</v>
      </c>
      <c r="E157" s="255" t="str">
        <f>+'PLANILHA GERAL'!E28</f>
        <v>Un</v>
      </c>
      <c r="F157" s="257">
        <f>+'PLANILHA GERAL'!F28</f>
        <v>5</v>
      </c>
      <c r="G157" s="13">
        <f>+'PLANILHA GERAL'!G28</f>
        <v>7.1121999999999996</v>
      </c>
      <c r="H157" s="13">
        <f>+'PLANILHA GERAL'!H28</f>
        <v>35.561</v>
      </c>
      <c r="I157" s="13">
        <f>+'PLANILHA GERAL'!K28</f>
        <v>45.641716677660035</v>
      </c>
      <c r="J157" s="262">
        <f t="shared" si="4"/>
        <v>3.2210678290723283E-5</v>
      </c>
      <c r="K157" s="282">
        <f t="shared" si="5"/>
        <v>0.90205796079336154</v>
      </c>
      <c r="L157" s="246"/>
      <c r="M157" s="246"/>
      <c r="N157" s="246"/>
      <c r="O157" s="246"/>
      <c r="P157" s="246"/>
      <c r="Q157" s="246"/>
      <c r="R157" s="246"/>
      <c r="S157" s="246"/>
      <c r="T157" s="246"/>
      <c r="U157" s="246"/>
      <c r="V157" s="246"/>
      <c r="W157" s="246"/>
      <c r="X157" s="246"/>
      <c r="Y157" s="246"/>
      <c r="Z157" s="246"/>
      <c r="AA157" s="246"/>
      <c r="AB157" s="246"/>
      <c r="AC157" s="246"/>
      <c r="AD157" s="246"/>
      <c r="AE157" s="246"/>
    </row>
    <row r="158" spans="1:31" s="245" customFormat="1" ht="31.5">
      <c r="A158" s="9" t="str">
        <f>+'PLANILHA GERAL'!A154</f>
        <v>10.7</v>
      </c>
      <c r="B158" s="9">
        <f>+'PLANILHA GERAL'!B154</f>
        <v>860</v>
      </c>
      <c r="C158" s="9" t="str">
        <f>+'PLANILHA GERAL'!C154</f>
        <v>orse</v>
      </c>
      <c r="D158" s="256" t="str">
        <f>+'PLANILHA GERAL'!D154</f>
        <v>Eletrocalha metálica perfurada 100 x 50 x 3000 mm (ref. mopa ou similar)</v>
      </c>
      <c r="E158" s="9" t="s">
        <v>19</v>
      </c>
      <c r="F158" s="257">
        <f>+'PLANILHA GERAL'!F154</f>
        <v>243</v>
      </c>
      <c r="G158" s="13">
        <f>+'PLANILHA GERAL'!G154</f>
        <v>3.6549999999999998</v>
      </c>
      <c r="H158" s="13">
        <f>+'PLANILHA GERAL'!H154</f>
        <v>888.16499999999996</v>
      </c>
      <c r="I158" s="13">
        <f>+'PLANILHA GERAL'!K154</f>
        <v>1139.9391269372045</v>
      </c>
      <c r="J158" s="262">
        <f t="shared" si="4"/>
        <v>8.0448798076770186E-4</v>
      </c>
      <c r="K158" s="282">
        <f t="shared" si="5"/>
        <v>0.90286244877412924</v>
      </c>
      <c r="L158" s="246"/>
      <c r="M158" s="246"/>
      <c r="N158" s="246"/>
      <c r="O158" s="246"/>
      <c r="P158" s="246"/>
      <c r="Q158" s="246"/>
      <c r="R158" s="246"/>
      <c r="S158" s="246"/>
      <c r="T158" s="246"/>
      <c r="U158" s="246"/>
      <c r="V158" s="246"/>
      <c r="W158" s="246"/>
      <c r="X158" s="246"/>
      <c r="Y158" s="246"/>
      <c r="Z158" s="246"/>
      <c r="AA158" s="246"/>
      <c r="AB158" s="246"/>
      <c r="AC158" s="246"/>
      <c r="AD158" s="246"/>
      <c r="AE158" s="246"/>
    </row>
    <row r="159" spans="1:31" s="245" customFormat="1" ht="31.5">
      <c r="A159" s="9" t="str">
        <f>+'PLANILHA GERAL'!A155</f>
        <v>10.7</v>
      </c>
      <c r="B159" s="9">
        <f>+'PLANILHA GERAL'!B155</f>
        <v>860</v>
      </c>
      <c r="C159" s="9" t="str">
        <f>+'PLANILHA GERAL'!C155</f>
        <v>orse</v>
      </c>
      <c r="D159" s="256" t="str">
        <f>+'PLANILHA GERAL'!D155</f>
        <v>Eletrocalha metálica perfurada 100 x 50 x 3000 mm (ref. mopa ou similar) -  FIBRA OPTICA</v>
      </c>
      <c r="E159" s="9" t="s">
        <v>19</v>
      </c>
      <c r="F159" s="257">
        <f>+'PLANILHA GERAL'!F155</f>
        <v>275</v>
      </c>
      <c r="G159" s="13">
        <f>+'PLANILHA GERAL'!G155</f>
        <v>3.66</v>
      </c>
      <c r="H159" s="13">
        <f>+'PLANILHA GERAL'!H155</f>
        <v>1006.5</v>
      </c>
      <c r="I159" s="13">
        <f>+'PLANILHA GERAL'!K155</f>
        <v>1291.8193480516529</v>
      </c>
      <c r="J159" s="262">
        <f t="shared" si="4"/>
        <v>9.1167424143339575E-4</v>
      </c>
      <c r="K159" s="282">
        <f t="shared" si="5"/>
        <v>0.90377412301556259</v>
      </c>
      <c r="L159" s="246"/>
      <c r="M159" s="246"/>
      <c r="N159" s="246"/>
      <c r="O159" s="246"/>
      <c r="P159" s="246"/>
      <c r="Q159" s="246"/>
      <c r="R159" s="246"/>
      <c r="S159" s="246"/>
      <c r="T159" s="246"/>
      <c r="U159" s="246"/>
      <c r="V159" s="246"/>
      <c r="W159" s="246"/>
      <c r="X159" s="246"/>
      <c r="Y159" s="246"/>
      <c r="Z159" s="246"/>
      <c r="AA159" s="246"/>
      <c r="AB159" s="246"/>
      <c r="AC159" s="246"/>
      <c r="AD159" s="246"/>
      <c r="AE159" s="246"/>
    </row>
    <row r="160" spans="1:31" ht="31.5">
      <c r="A160" s="9" t="str">
        <f>+'PLANILHA GERAL'!A156</f>
        <v>10.8</v>
      </c>
      <c r="B160" s="9">
        <f>+'PLANILHA GERAL'!B156</f>
        <v>860</v>
      </c>
      <c r="C160" s="9" t="str">
        <f>+'PLANILHA GERAL'!C156</f>
        <v>orse</v>
      </c>
      <c r="D160" s="256" t="str">
        <f>+'PLANILHA GERAL'!D156</f>
        <v>Eletrocalha metálica perfurada 100 x 50 x 3000 mm (ref. mopa ou similar) -  CABOS UTP</v>
      </c>
      <c r="E160" s="9" t="s">
        <v>19</v>
      </c>
      <c r="F160" s="257">
        <f>+'PLANILHA GERAL'!F156</f>
        <v>240</v>
      </c>
      <c r="G160" s="13">
        <f>+'PLANILHA GERAL'!G156</f>
        <v>3.66</v>
      </c>
      <c r="H160" s="13">
        <f>+'PLANILHA GERAL'!H156</f>
        <v>878.40000000000009</v>
      </c>
      <c r="I160" s="13">
        <f>+'PLANILHA GERAL'!K156</f>
        <v>1127.4059764814426</v>
      </c>
      <c r="J160" s="262">
        <f t="shared" si="4"/>
        <v>7.9564297434187275E-4</v>
      </c>
      <c r="K160" s="282">
        <f t="shared" si="5"/>
        <v>0.90456976598990446</v>
      </c>
    </row>
    <row r="161" spans="1:11" ht="31.5">
      <c r="A161" s="9" t="str">
        <f>+'PLANILHA GERAL'!A157</f>
        <v>10.9</v>
      </c>
      <c r="B161" s="9">
        <f>+'PLANILHA GERAL'!B157</f>
        <v>860</v>
      </c>
      <c r="C161" s="9" t="str">
        <f>+'PLANILHA GERAL'!C157</f>
        <v>orse</v>
      </c>
      <c r="D161" s="256" t="str">
        <f>+'PLANILHA GERAL'!D157</f>
        <v>Eletrocalha metálica perfurada 100 x 50 x 3000 mm (ref. mopa ou similar) ACCES POINTS</v>
      </c>
      <c r="E161" s="9" t="s">
        <v>19</v>
      </c>
      <c r="F161" s="257">
        <f>+'PLANILHA GERAL'!F157</f>
        <v>240</v>
      </c>
      <c r="G161" s="13">
        <f>+'PLANILHA GERAL'!G157</f>
        <v>3.66</v>
      </c>
      <c r="H161" s="13">
        <f>+'PLANILHA GERAL'!H157</f>
        <v>878.40000000000009</v>
      </c>
      <c r="I161" s="13">
        <f>+'PLANILHA GERAL'!K157</f>
        <v>1127.4059764814426</v>
      </c>
      <c r="J161" s="262">
        <f t="shared" si="4"/>
        <v>7.9564297434187275E-4</v>
      </c>
      <c r="K161" s="282">
        <f t="shared" si="5"/>
        <v>0.90536540896424633</v>
      </c>
    </row>
    <row r="162" spans="1:11" ht="31.5">
      <c r="A162" s="9" t="str">
        <f>+'PLANILHA GERAL'!A25</f>
        <v>2.12</v>
      </c>
      <c r="B162" s="9">
        <f>+'PLANILHA GERAL'!B25</f>
        <v>97660</v>
      </c>
      <c r="C162" s="9" t="str">
        <f>+'PLANILHA GERAL'!C25</f>
        <v>SINAPI</v>
      </c>
      <c r="D162" s="256" t="str">
        <f>+'PLANILHA GERAL'!D25</f>
        <v>REMOÇÃO DE INTERRUPTORES/TOMADAS ELÉTRICAS, DE FORMA MANUAL, SEM REAPROVEITAMENTO. AF_12/2017</v>
      </c>
      <c r="E162" s="255" t="str">
        <f>+'PLANILHA GERAL'!E25</f>
        <v>UN</v>
      </c>
      <c r="F162" s="257">
        <f>+'PLANILHA GERAL'!F25</f>
        <v>112</v>
      </c>
      <c r="G162" s="13">
        <f>+'PLANILHA GERAL'!G25</f>
        <v>0.129</v>
      </c>
      <c r="H162" s="13">
        <f>+'PLANILHA GERAL'!H25</f>
        <v>14.448</v>
      </c>
      <c r="I162" s="13">
        <f>+'PLANILHA GERAL'!K25</f>
        <v>18.543672072181103</v>
      </c>
      <c r="J162" s="262">
        <f t="shared" si="4"/>
        <v>1.3086805206388177E-5</v>
      </c>
      <c r="K162" s="282">
        <f t="shared" si="5"/>
        <v>0.90537849576945273</v>
      </c>
    </row>
    <row r="163" spans="1:11" ht="47.25">
      <c r="A163" s="9" t="str">
        <f>+'PLANILHA GERAL'!A89</f>
        <v>8.12</v>
      </c>
      <c r="B163" s="9">
        <f>+'PLANILHA GERAL'!B89</f>
        <v>86914</v>
      </c>
      <c r="C163" s="9" t="str">
        <f>+'PLANILHA GERAL'!C89</f>
        <v>SINAPI</v>
      </c>
      <c r="D163" s="256" t="str">
        <f>+'PLANILHA GERAL'!D89</f>
        <v>TORNEIRA CROMADA 1/2”OU 3/4”PARA TANQUE, PADRÃO MÉDIO - FORNECIMENTO E INSTALAÇÃO. AF_01/2020 - TORNEIRA DE LIMPEZA</v>
      </c>
      <c r="E163" s="9" t="s">
        <v>32</v>
      </c>
      <c r="F163" s="257">
        <f>+'PLANILHA GERAL'!F89</f>
        <v>4</v>
      </c>
      <c r="G163" s="13">
        <f>+'PLANILHA GERAL'!G89</f>
        <v>3.5947999999999998</v>
      </c>
      <c r="H163" s="13">
        <f>+'PLANILHA GERAL'!H89</f>
        <v>14.379199999999999</v>
      </c>
      <c r="I163" s="13">
        <f>+'PLANILHA GERAL'!K89</f>
        <v>18.455368871837383</v>
      </c>
      <c r="J163" s="262">
        <f t="shared" si="4"/>
        <v>1.3024487086357757E-5</v>
      </c>
      <c r="K163" s="282">
        <f t="shared" si="5"/>
        <v>0.90539152025653913</v>
      </c>
    </row>
    <row r="164" spans="1:11" ht="48" thickBot="1">
      <c r="A164" s="9" t="str">
        <f>+'PLANILHA GERAL'!A90</f>
        <v>8.13</v>
      </c>
      <c r="B164" s="9">
        <f>+'PLANILHA GERAL'!B90</f>
        <v>7612</v>
      </c>
      <c r="C164" s="9" t="str">
        <f>+'PLANILHA GERAL'!C90</f>
        <v>ORSE</v>
      </c>
      <c r="D164" s="256" t="str">
        <f>+'PLANILHA GERAL'!D90</f>
        <v>TORNEIRA CROMADA AUTOMÁTICA COM ALAVANCA DE ACIONAMENTO (PNE) 1/2" - FORNECIMENTO E INSTALAÇÃO. AF_01/2020</v>
      </c>
      <c r="E164" s="9" t="s">
        <v>32</v>
      </c>
      <c r="F164" s="257">
        <f>+'PLANILHA GERAL'!F90</f>
        <v>4</v>
      </c>
      <c r="G164" s="13">
        <f>+'PLANILHA GERAL'!G90</f>
        <v>3.5947999999999998</v>
      </c>
      <c r="H164" s="13">
        <f>+'PLANILHA GERAL'!H90</f>
        <v>14.379199999999999</v>
      </c>
      <c r="I164" s="13">
        <f>+'PLANILHA GERAL'!K90</f>
        <v>18.455368871837383</v>
      </c>
      <c r="J164" s="262">
        <f t="shared" si="4"/>
        <v>1.3024487086357757E-5</v>
      </c>
      <c r="K164" s="282">
        <f t="shared" si="5"/>
        <v>0.90540454474362553</v>
      </c>
    </row>
    <row r="165" spans="1:11" ht="16.5" hidden="1" thickBot="1">
      <c r="A165" s="9" t="str">
        <f>+'PLANILHA GERAL'!A12</f>
        <v>2</v>
      </c>
      <c r="B165" s="9">
        <f>+'PLANILHA GERAL'!B12</f>
        <v>0</v>
      </c>
      <c r="C165" s="9">
        <f>+'PLANILHA GERAL'!C12</f>
        <v>0</v>
      </c>
      <c r="D165" s="256" t="str">
        <f>+'PLANILHA GERAL'!D12</f>
        <v>DEMOLIÇÕES E RETIRADAS</v>
      </c>
      <c r="E165" s="255">
        <f>+'PLANILHA GERAL'!E12</f>
        <v>0</v>
      </c>
      <c r="F165" s="257">
        <f>+'PLANILHA GERAL'!F12</f>
        <v>0</v>
      </c>
      <c r="G165" s="13">
        <f>+'PLANILHA GERAL'!G12</f>
        <v>0</v>
      </c>
      <c r="H165" s="13">
        <f>+'PLANILHA GERAL'!H12</f>
        <v>0</v>
      </c>
      <c r="I165" s="13">
        <f>+'PLANILHA GERAL'!K12</f>
        <v>0</v>
      </c>
      <c r="J165" s="262">
        <f t="shared" si="4"/>
        <v>0</v>
      </c>
    </row>
    <row r="166" spans="1:11" ht="16.5" hidden="1" thickBot="1">
      <c r="A166" s="9" t="str">
        <f>+'PLANILHA GERAL'!A33</f>
        <v>3</v>
      </c>
      <c r="B166" s="9">
        <f>+'PLANILHA GERAL'!B33</f>
        <v>0</v>
      </c>
      <c r="C166" s="9">
        <f>+'PLANILHA GERAL'!C33</f>
        <v>0</v>
      </c>
      <c r="D166" s="256" t="str">
        <f>+'PLANILHA GERAL'!D33</f>
        <v xml:space="preserve">ESTRUTURA DE CONCRETO </v>
      </c>
      <c r="E166" s="255">
        <f>+'PLANILHA GERAL'!E33</f>
        <v>0</v>
      </c>
      <c r="F166" s="257">
        <f>+'PLANILHA GERAL'!F33</f>
        <v>0</v>
      </c>
      <c r="G166" s="13">
        <f>+'PLANILHA GERAL'!G33</f>
        <v>0</v>
      </c>
      <c r="H166" s="13">
        <f>+'PLANILHA GERAL'!H33</f>
        <v>0</v>
      </c>
      <c r="I166" s="13">
        <f>+'PLANILHA GERAL'!K33</f>
        <v>0</v>
      </c>
      <c r="J166" s="262">
        <f t="shared" si="4"/>
        <v>0</v>
      </c>
    </row>
    <row r="167" spans="1:11" ht="16.5" hidden="1" thickBot="1">
      <c r="A167" s="9" t="str">
        <f>+'PLANILHA GERAL'!A35</f>
        <v>4</v>
      </c>
      <c r="B167" s="9">
        <f>+'PLANILHA GERAL'!B35</f>
        <v>0</v>
      </c>
      <c r="C167" s="9">
        <f>+'PLANILHA GERAL'!C35</f>
        <v>0</v>
      </c>
      <c r="D167" s="256" t="str">
        <f>+'PLANILHA GERAL'!D35</f>
        <v>PAREDES E PAINÉIS</v>
      </c>
      <c r="E167" s="255">
        <f>+'PLANILHA GERAL'!E35</f>
        <v>0</v>
      </c>
      <c r="F167" s="257">
        <f>+'PLANILHA GERAL'!F35</f>
        <v>0</v>
      </c>
      <c r="G167" s="13">
        <f>+'PLANILHA GERAL'!G35</f>
        <v>0</v>
      </c>
      <c r="H167" s="13">
        <f>+'PLANILHA GERAL'!H35</f>
        <v>0</v>
      </c>
      <c r="I167" s="13">
        <f>+'PLANILHA GERAL'!K35</f>
        <v>0</v>
      </c>
      <c r="J167" s="262">
        <f t="shared" si="4"/>
        <v>0</v>
      </c>
    </row>
    <row r="168" spans="1:11" ht="16.5" hidden="1" thickBot="1">
      <c r="A168" s="9">
        <f>+'PLANILHA GERAL'!A39</f>
        <v>5</v>
      </c>
      <c r="B168" s="9">
        <f>+'PLANILHA GERAL'!B39</f>
        <v>0</v>
      </c>
      <c r="C168" s="9">
        <f>+'PLANILHA GERAL'!C39</f>
        <v>0</v>
      </c>
      <c r="D168" s="256" t="str">
        <f>+'PLANILHA GERAL'!D39</f>
        <v>FORROS, DIVISORIAS E PISOS ELEVADOS</v>
      </c>
      <c r="E168" s="255">
        <f>+'PLANILHA GERAL'!E39</f>
        <v>0</v>
      </c>
      <c r="F168" s="257">
        <f>+'PLANILHA GERAL'!F39</f>
        <v>0</v>
      </c>
      <c r="G168" s="13">
        <f>+'PLANILHA GERAL'!G39</f>
        <v>0</v>
      </c>
      <c r="H168" s="13">
        <f>+'PLANILHA GERAL'!H39</f>
        <v>0</v>
      </c>
      <c r="I168" s="13">
        <f>+'PLANILHA GERAL'!K39</f>
        <v>0</v>
      </c>
      <c r="J168" s="262">
        <f t="shared" si="4"/>
        <v>0</v>
      </c>
    </row>
    <row r="169" spans="1:11" ht="16.5" hidden="1" thickBot="1">
      <c r="A169" s="9" t="str">
        <f>+'PLANILHA GERAL'!A40</f>
        <v>5.1.</v>
      </c>
      <c r="B169" s="9">
        <f>+'PLANILHA GERAL'!B40</f>
        <v>0</v>
      </c>
      <c r="C169" s="9">
        <f>+'PLANILHA GERAL'!C40</f>
        <v>0</v>
      </c>
      <c r="D169" s="256" t="str">
        <f>+'PLANILHA GERAL'!D40</f>
        <v xml:space="preserve">FORRO DE MINERAL </v>
      </c>
      <c r="E169" s="255">
        <f>+'PLANILHA GERAL'!E40</f>
        <v>0</v>
      </c>
      <c r="F169" s="257">
        <f>+'PLANILHA GERAL'!F40</f>
        <v>0</v>
      </c>
      <c r="G169" s="13">
        <f>+'PLANILHA GERAL'!G40</f>
        <v>0</v>
      </c>
      <c r="H169" s="13">
        <f>+'PLANILHA GERAL'!H40</f>
        <v>0</v>
      </c>
      <c r="I169" s="13">
        <f>+'PLANILHA GERAL'!K40</f>
        <v>0</v>
      </c>
      <c r="J169" s="262">
        <f t="shared" si="4"/>
        <v>0</v>
      </c>
    </row>
    <row r="170" spans="1:11" ht="16.5" hidden="1" thickBot="1">
      <c r="A170" s="9" t="str">
        <f>+'PLANILHA GERAL'!A41</f>
        <v>5.1.1</v>
      </c>
      <c r="B170" s="9">
        <f>+'PLANILHA GERAL'!B41</f>
        <v>0</v>
      </c>
      <c r="C170" s="9">
        <f>+'PLANILHA GERAL'!C41</f>
        <v>0</v>
      </c>
      <c r="D170" s="256" t="str">
        <f>+'PLANILHA GERAL'!D41</f>
        <v>FORNECIMENTO  DE FORRO MINERAL 1250X625mm</v>
      </c>
      <c r="E170" s="255">
        <f>+'PLANILHA GERAL'!E41</f>
        <v>0</v>
      </c>
      <c r="F170" s="257">
        <f>+'PLANILHA GERAL'!F41</f>
        <v>0</v>
      </c>
      <c r="G170" s="13">
        <f>+'PLANILHA GERAL'!G41</f>
        <v>0</v>
      </c>
      <c r="H170" s="13">
        <f>+'PLANILHA GERAL'!H41</f>
        <v>0</v>
      </c>
      <c r="I170" s="13">
        <f>+'PLANILHA GERAL'!K41</f>
        <v>0</v>
      </c>
      <c r="J170" s="262">
        <f t="shared" si="4"/>
        <v>0</v>
      </c>
    </row>
    <row r="171" spans="1:11" ht="16.5" hidden="1" thickBot="1">
      <c r="A171" s="9" t="str">
        <f>+'PLANILHA GERAL'!A43</f>
        <v>5.1.1.2</v>
      </c>
      <c r="B171" s="9" t="str">
        <f>+'PLANILHA GERAL'!B43</f>
        <v>COTAÇÃO 2</v>
      </c>
      <c r="C171" s="9">
        <f>+'PLANILHA GERAL'!C43</f>
        <v>0</v>
      </c>
      <c r="D171" s="256" t="str">
        <f>+'PLANILHA GERAL'!D43</f>
        <v>FORNECIMENTO DE FORRO MINERAL 625 X 625 mm</v>
      </c>
      <c r="E171" s="255" t="str">
        <f>+'PLANILHA GERAL'!E43</f>
        <v>m²</v>
      </c>
      <c r="F171" s="257">
        <f>+'PLANILHA GERAL'!F43</f>
        <v>2479</v>
      </c>
      <c r="G171" s="13">
        <f>+'PLANILHA GERAL'!G43</f>
        <v>0</v>
      </c>
      <c r="H171" s="13">
        <f>+'PLANILHA GERAL'!H43</f>
        <v>0</v>
      </c>
      <c r="I171" s="13">
        <f>+'PLANILHA GERAL'!K43</f>
        <v>0</v>
      </c>
      <c r="J171" s="262">
        <f t="shared" si="4"/>
        <v>0</v>
      </c>
    </row>
    <row r="172" spans="1:11" ht="16.5" hidden="1" thickBot="1">
      <c r="A172" s="9" t="str">
        <f>+'PLANILHA GERAL'!A44</f>
        <v>5.2</v>
      </c>
      <c r="B172" s="9">
        <f>+'PLANILHA GERAL'!B44</f>
        <v>0</v>
      </c>
      <c r="C172" s="9">
        <f>+'PLANILHA GERAL'!C44</f>
        <v>0</v>
      </c>
      <c r="D172" s="256" t="str">
        <f>+'PLANILHA GERAL'!D44</f>
        <v>DIVISORIAS</v>
      </c>
      <c r="E172" s="255">
        <f>+'PLANILHA GERAL'!E44</f>
        <v>0</v>
      </c>
      <c r="F172" s="257">
        <f>+'PLANILHA GERAL'!F44</f>
        <v>0</v>
      </c>
      <c r="G172" s="13">
        <f>+'PLANILHA GERAL'!G44</f>
        <v>0</v>
      </c>
      <c r="H172" s="13">
        <f>+'PLANILHA GERAL'!H44</f>
        <v>0</v>
      </c>
      <c r="I172" s="13">
        <f>+'PLANILHA GERAL'!K44</f>
        <v>0</v>
      </c>
      <c r="J172" s="262">
        <f t="shared" si="4"/>
        <v>0</v>
      </c>
    </row>
    <row r="173" spans="1:11" ht="16.5" hidden="1" thickBot="1">
      <c r="A173" s="9" t="str">
        <f>+'PLANILHA GERAL'!A53</f>
        <v>5.3</v>
      </c>
      <c r="B173" s="9">
        <f>+'PLANILHA GERAL'!B53</f>
        <v>0</v>
      </c>
      <c r="C173" s="9">
        <f>+'PLANILHA GERAL'!C53</f>
        <v>0</v>
      </c>
      <c r="D173" s="256" t="str">
        <f>+'PLANILHA GERAL'!D53</f>
        <v>PISO ELEVADO</v>
      </c>
      <c r="E173" s="45"/>
      <c r="F173" s="257">
        <f>+'PLANILHA GERAL'!F53</f>
        <v>0</v>
      </c>
      <c r="G173" s="13">
        <f>+'PLANILHA GERAL'!G53</f>
        <v>0</v>
      </c>
      <c r="H173" s="13">
        <f>+'PLANILHA GERAL'!H53</f>
        <v>0</v>
      </c>
      <c r="I173" s="13">
        <f>+'PLANILHA GERAL'!K53</f>
        <v>0</v>
      </c>
      <c r="J173" s="262">
        <f t="shared" si="4"/>
        <v>0</v>
      </c>
    </row>
    <row r="174" spans="1:11" ht="63.75" hidden="1" thickBot="1">
      <c r="A174" s="9" t="str">
        <f>+'PLANILHA GERAL'!A54</f>
        <v>5.3.1</v>
      </c>
      <c r="B174" s="9" t="str">
        <f>+'PLANILHA GERAL'!B54</f>
        <v>COTAÇÃO 7</v>
      </c>
      <c r="C174" s="9" t="str">
        <f>+'PLANILHA GERAL'!C54</f>
        <v>MERCADO</v>
      </c>
      <c r="D174" s="256" t="str">
        <f>+'PLANILHA GERAL'!D54</f>
        <v>FORNECIMENTO  DE PISO ELEVADO EM PLACAS 50X50CM FEITO EM TERMOPLÁSTICO RECICLADO, COM PEDESTAIS FIXOS QUE ELEVAM O SISTEMA ATÉ 7 CMDE ALTURA ACABADA, SEM REVESTIMENTO PARA USO EM ÁREAS INTERNAS.</v>
      </c>
      <c r="E174" s="9" t="s">
        <v>30</v>
      </c>
      <c r="F174" s="257">
        <f>+'PLANILHA GERAL'!F54</f>
        <v>1131.1999999999998</v>
      </c>
      <c r="G174" s="13">
        <f>+'PLANILHA GERAL'!G54</f>
        <v>0</v>
      </c>
      <c r="H174" s="13">
        <f>+'PLANILHA GERAL'!H54</f>
        <v>0</v>
      </c>
      <c r="I174" s="13">
        <f>+'PLANILHA GERAL'!K54</f>
        <v>0</v>
      </c>
      <c r="J174" s="262">
        <f t="shared" si="4"/>
        <v>0</v>
      </c>
    </row>
    <row r="175" spans="1:11" s="51" customFormat="1" ht="48" hidden="1" thickBot="1">
      <c r="A175" s="9" t="str">
        <f>+'PLANILHA GERAL'!A57</f>
        <v>5.3.3</v>
      </c>
      <c r="B175" s="9" t="str">
        <f>+'PLANILHA GERAL'!B57</f>
        <v>COTAÇÃO 9</v>
      </c>
      <c r="C175" s="9" t="str">
        <f>+'PLANILHA GERAL'!C57</f>
        <v>MERCADO</v>
      </c>
      <c r="D175" s="256" t="str">
        <f>+'PLANILHA GERAL'!D57</f>
        <v>FORNECIMENTO DE REVESTIMENTO VINÍLICO AUTOCOLANTE ESTAMPA CARVALHO M14 3mm 91,44x15,24cm  PLACAS DE PISO ELEVADO, SERVIÇO REALIZADO EM FABRICA.</v>
      </c>
      <c r="E175" s="9" t="s">
        <v>30</v>
      </c>
      <c r="F175" s="257">
        <f>+'PLANILHA GERAL'!F57</f>
        <v>2131.1999999999998</v>
      </c>
      <c r="G175" s="13">
        <f>+'PLANILHA GERAL'!G57</f>
        <v>0</v>
      </c>
      <c r="H175" s="13">
        <f>+'PLANILHA GERAL'!H57</f>
        <v>0</v>
      </c>
      <c r="I175" s="13">
        <f>+'PLANILHA GERAL'!K57</f>
        <v>0</v>
      </c>
      <c r="J175" s="262">
        <f t="shared" si="4"/>
        <v>0</v>
      </c>
      <c r="K175" s="283"/>
    </row>
    <row r="176" spans="1:11" s="51" customFormat="1" ht="16.5" hidden="1" thickBot="1">
      <c r="A176" s="9" t="str">
        <f>+'PLANILHA GERAL'!A60</f>
        <v>5.4</v>
      </c>
      <c r="B176" s="9">
        <f>+'PLANILHA GERAL'!B60</f>
        <v>0</v>
      </c>
      <c r="C176" s="9">
        <f>+'PLANILHA GERAL'!C60</f>
        <v>0</v>
      </c>
      <c r="D176" s="256" t="str">
        <f>+'PLANILHA GERAL'!D60</f>
        <v>PERSIANA</v>
      </c>
      <c r="E176" s="45"/>
      <c r="F176" s="257">
        <f>+'PLANILHA GERAL'!F60</f>
        <v>0</v>
      </c>
      <c r="G176" s="13">
        <f>+'PLANILHA GERAL'!G60</f>
        <v>0</v>
      </c>
      <c r="H176" s="13">
        <f>+'PLANILHA GERAL'!H60</f>
        <v>0</v>
      </c>
      <c r="I176" s="13">
        <f>+'PLANILHA GERAL'!K60</f>
        <v>0</v>
      </c>
      <c r="J176" s="262">
        <f t="shared" si="4"/>
        <v>0</v>
      </c>
      <c r="K176" s="283"/>
    </row>
    <row r="177" spans="1:11" s="55" customFormat="1" ht="16.5" hidden="1" thickBot="1">
      <c r="A177" s="9">
        <f>+'PLANILHA GERAL'!A63</f>
        <v>6</v>
      </c>
      <c r="B177" s="9">
        <f>+'PLANILHA GERAL'!B63</f>
        <v>0</v>
      </c>
      <c r="C177" s="9">
        <f>+'PLANILHA GERAL'!C63</f>
        <v>0</v>
      </c>
      <c r="D177" s="256" t="str">
        <f>+'PLANILHA GERAL'!D63</f>
        <v>ESQUADRIAS E VIDROS TEMPERADOS</v>
      </c>
      <c r="E177" s="24"/>
      <c r="F177" s="257">
        <f>+'PLANILHA GERAL'!F63</f>
        <v>0</v>
      </c>
      <c r="G177" s="13">
        <f>+'PLANILHA GERAL'!G63</f>
        <v>0</v>
      </c>
      <c r="H177" s="13">
        <f>+'PLANILHA GERAL'!H63</f>
        <v>0</v>
      </c>
      <c r="I177" s="13">
        <f>+'PLANILHA GERAL'!K63</f>
        <v>0</v>
      </c>
      <c r="J177" s="262">
        <f t="shared" si="4"/>
        <v>0</v>
      </c>
      <c r="K177" s="283"/>
    </row>
    <row r="178" spans="1:11" ht="16.5" hidden="1" thickBot="1">
      <c r="A178" s="9">
        <f>+'PLANILHA GERAL'!A65</f>
        <v>0</v>
      </c>
      <c r="B178" s="9">
        <f>+'PLANILHA GERAL'!B65</f>
        <v>10506</v>
      </c>
      <c r="C178" s="9" t="str">
        <f>+'PLANILHA GERAL'!C65</f>
        <v>SINAPI</v>
      </c>
      <c r="D178" s="256" t="str">
        <f>+'PLANILHA GERAL'!D65</f>
        <v xml:space="preserve">VIDRO TEMPERADO INCOLOR E = 8 MM, SEM COLOCACAO </v>
      </c>
      <c r="E178" s="9" t="s">
        <v>30</v>
      </c>
      <c r="F178" s="257">
        <f>+'PLANILHA GERAL'!F65</f>
        <v>3.72</v>
      </c>
      <c r="G178" s="13">
        <f>+'PLANILHA GERAL'!G65</f>
        <v>0</v>
      </c>
      <c r="H178" s="13">
        <f>+'PLANILHA GERAL'!H65</f>
        <v>0</v>
      </c>
      <c r="I178" s="13">
        <f>+'PLANILHA GERAL'!K65</f>
        <v>0</v>
      </c>
      <c r="J178" s="262">
        <f t="shared" si="4"/>
        <v>0</v>
      </c>
    </row>
    <row r="179" spans="1:11" s="55" customFormat="1" ht="16.5" hidden="1" thickBot="1">
      <c r="A179" s="9">
        <f>+'PLANILHA GERAL'!A70</f>
        <v>7</v>
      </c>
      <c r="B179" s="9">
        <f>+'PLANILHA GERAL'!B70</f>
        <v>0</v>
      </c>
      <c r="C179" s="9">
        <f>+'PLANILHA GERAL'!C70</f>
        <v>0</v>
      </c>
      <c r="D179" s="256" t="str">
        <f>+'PLANILHA GERAL'!D70</f>
        <v>REVESTIMENTOS CERÂMICOS/BANCADAS/RODAPÉS</v>
      </c>
      <c r="E179" s="24"/>
      <c r="F179" s="257">
        <f>+'PLANILHA GERAL'!F70</f>
        <v>0</v>
      </c>
      <c r="G179" s="13">
        <f>+'PLANILHA GERAL'!G70</f>
        <v>0</v>
      </c>
      <c r="H179" s="13">
        <f>+'PLANILHA GERAL'!H70</f>
        <v>0</v>
      </c>
      <c r="I179" s="13">
        <f>+'PLANILHA GERAL'!K70</f>
        <v>0</v>
      </c>
      <c r="J179" s="262">
        <f t="shared" si="4"/>
        <v>0</v>
      </c>
      <c r="K179" s="283"/>
    </row>
    <row r="180" spans="1:11" s="55" customFormat="1" ht="16.5" hidden="1" thickBot="1">
      <c r="A180" s="9">
        <f>+'PLANILHA GERAL'!A77</f>
        <v>8</v>
      </c>
      <c r="B180" s="9">
        <f>+'PLANILHA GERAL'!B77</f>
        <v>0</v>
      </c>
      <c r="C180" s="9">
        <f>+'PLANILHA GERAL'!C77</f>
        <v>0</v>
      </c>
      <c r="D180" s="256" t="str">
        <f>+'PLANILHA GERAL'!D77</f>
        <v>INSTALAÇÕES HIDROSSANITÁRIAS</v>
      </c>
      <c r="E180" s="24"/>
      <c r="F180" s="257">
        <f>+'PLANILHA GERAL'!F77</f>
        <v>0</v>
      </c>
      <c r="G180" s="13">
        <f>+'PLANILHA GERAL'!G77</f>
        <v>0</v>
      </c>
      <c r="H180" s="13">
        <f>+'PLANILHA GERAL'!H77</f>
        <v>0</v>
      </c>
      <c r="I180" s="13">
        <f>+'PLANILHA GERAL'!K77</f>
        <v>0</v>
      </c>
      <c r="J180" s="262">
        <f t="shared" si="4"/>
        <v>0</v>
      </c>
      <c r="K180" s="283"/>
    </row>
    <row r="181" spans="1:11" s="55" customFormat="1" ht="32.25" hidden="1" thickBot="1">
      <c r="A181" s="9">
        <f>+'PLANILHA GERAL'!A106</f>
        <v>9</v>
      </c>
      <c r="B181" s="9">
        <f>+'PLANILHA GERAL'!B106</f>
        <v>0</v>
      </c>
      <c r="C181" s="9">
        <f>+'PLANILHA GERAL'!C106</f>
        <v>0</v>
      </c>
      <c r="D181" s="256" t="str">
        <f>+'PLANILHA GERAL'!D106</f>
        <v>INSTALAÇÕES ELÉTRICAS  - QUADROS , TOMADAS DE PISO E PAREDES E ILUMINAÇÃO</v>
      </c>
      <c r="E181" s="24"/>
      <c r="F181" s="257">
        <f>+'PLANILHA GERAL'!F106</f>
        <v>0</v>
      </c>
      <c r="G181" s="13">
        <f>+'PLANILHA GERAL'!G106</f>
        <v>0</v>
      </c>
      <c r="H181" s="13">
        <f>+'PLANILHA GERAL'!H106</f>
        <v>0</v>
      </c>
      <c r="I181" s="13">
        <f>+'PLANILHA GERAL'!K106</f>
        <v>0</v>
      </c>
      <c r="J181" s="262">
        <f t="shared" si="4"/>
        <v>0</v>
      </c>
      <c r="K181" s="283"/>
    </row>
    <row r="182" spans="1:11" s="55" customFormat="1" ht="63.75" hidden="1" thickBot="1">
      <c r="A182" s="9" t="str">
        <f>+'PLANILHA GERAL'!A111</f>
        <v>9.5</v>
      </c>
      <c r="B182" s="9" t="str">
        <f>+'PLANILHA GERAL'!B111</f>
        <v>COMPO 17</v>
      </c>
      <c r="C182" s="9">
        <f>+'PLANILHA GERAL'!C111</f>
        <v>0</v>
      </c>
      <c r="D182" s="256" t="str">
        <f>+'PLANILHA GERAL'!D111</f>
        <v>ASSENTAMENTO DE CAIXA DE TOMADAS PARA PISO ELEVADO, QUADRADA COM GARRA E FIO, USO INDUSTRIAL, FABRICAÇÃO STECK,TRÍ-POLARES: 2P+T, NEMA, 5-15R, OU 2P+T, PINAGEM UNIVERSAL - MATERIAL FORNECIDO PELA ANAC</v>
      </c>
      <c r="E182" s="9" t="s">
        <v>32</v>
      </c>
      <c r="F182" s="257">
        <f>+'PLANILHA GERAL'!F111</f>
        <v>105</v>
      </c>
      <c r="G182" s="13">
        <f>+'PLANILHA GERAL'!G111</f>
        <v>15.07608988764045</v>
      </c>
      <c r="H182" s="13">
        <f>+'PLANILHA GERAL'!H111</f>
        <v>1582.9894382022471</v>
      </c>
      <c r="I182" s="13">
        <f>+'PLANILHA GERAL'!K111</f>
        <v>2031.7301381332131</v>
      </c>
      <c r="J182" s="262">
        <f t="shared" si="4"/>
        <v>1.4338506659414912E-3</v>
      </c>
      <c r="K182" s="283"/>
    </row>
    <row r="183" spans="1:11" s="55" customFormat="1" ht="16.5" hidden="1" thickBot="1">
      <c r="A183" s="9" t="str">
        <f>+'PLANILHA GERAL'!A126</f>
        <v>9.18</v>
      </c>
      <c r="B183" s="9">
        <f>+'PLANILHA GERAL'!B126</f>
        <v>0</v>
      </c>
      <c r="C183" s="9">
        <f>+'PLANILHA GERAL'!C126</f>
        <v>0</v>
      </c>
      <c r="D183" s="256" t="str">
        <f>+'PLANILHA GERAL'!D126</f>
        <v xml:space="preserve">DISJUNTORES DOS QUADROS DE BARRAMENTO </v>
      </c>
      <c r="E183" s="9"/>
      <c r="F183" s="257">
        <f>+'PLANILHA GERAL'!F126</f>
        <v>0</v>
      </c>
      <c r="G183" s="13">
        <f>+'PLANILHA GERAL'!G126</f>
        <v>0</v>
      </c>
      <c r="H183" s="13">
        <f>+'PLANILHA GERAL'!H126</f>
        <v>0</v>
      </c>
      <c r="I183" s="13">
        <f>+'PLANILHA GERAL'!K126</f>
        <v>0</v>
      </c>
      <c r="J183" s="262">
        <f t="shared" si="4"/>
        <v>0</v>
      </c>
      <c r="K183" s="283"/>
    </row>
    <row r="184" spans="1:11" s="55" customFormat="1" ht="32.25" hidden="1" thickBot="1">
      <c r="A184" s="9" t="str">
        <f>+'PLANILHA GERAL'!A132</f>
        <v>9.18.6</v>
      </c>
      <c r="B184" s="9" t="str">
        <f>+'PLANILHA GERAL'!B132</f>
        <v>COMPO  5</v>
      </c>
      <c r="C184" s="9">
        <f>+'PLANILHA GERAL'!C132</f>
        <v>0</v>
      </c>
      <c r="D184" s="256" t="str">
        <f>+'PLANILHA GERAL'!D132</f>
        <v xml:space="preserve">FORNECIMENTO E INSTALAÇÃO DE DISPOSITIVO DR, 2 POLOS, SENSIBILIDADE DE 30 MA, CORRENTE DE 100 A, TIPO AC </v>
      </c>
      <c r="E184" s="9" t="s">
        <v>357</v>
      </c>
      <c r="F184" s="257">
        <f>+'PLANILHA GERAL'!F132</f>
        <v>15</v>
      </c>
      <c r="G184" s="13">
        <f>+'PLANILHA GERAL'!G132</f>
        <v>44</v>
      </c>
      <c r="H184" s="13">
        <f>+'PLANILHA GERAL'!H132</f>
        <v>660</v>
      </c>
      <c r="I184" s="13">
        <f>+'PLANILHA GERAL'!K132</f>
        <v>847.09465446010029</v>
      </c>
      <c r="J184" s="262">
        <f t="shared" si="4"/>
        <v>5.9781917471042341E-4</v>
      </c>
      <c r="K184" s="283"/>
    </row>
    <row r="185" spans="1:11" s="55" customFormat="1" ht="16.5" hidden="1" thickBot="1">
      <c r="A185" s="9" t="str">
        <f>+'PLANILHA GERAL'!A133</f>
        <v>9.19</v>
      </c>
      <c r="B185" s="9">
        <f>+'PLANILHA GERAL'!B133</f>
        <v>0</v>
      </c>
      <c r="C185" s="9">
        <f>+'PLANILHA GERAL'!C133</f>
        <v>0</v>
      </c>
      <c r="D185" s="256" t="str">
        <f>+'PLANILHA GERAL'!D133</f>
        <v xml:space="preserve">CABOS </v>
      </c>
      <c r="E185" s="9"/>
      <c r="F185" s="257">
        <f>+'PLANILHA GERAL'!F133</f>
        <v>0</v>
      </c>
      <c r="G185" s="13">
        <f>+'PLANILHA GERAL'!G133</f>
        <v>0</v>
      </c>
      <c r="H185" s="13">
        <f>+'PLANILHA GERAL'!H133</f>
        <v>0</v>
      </c>
      <c r="I185" s="13">
        <f>+'PLANILHA GERAL'!K133</f>
        <v>0</v>
      </c>
      <c r="J185" s="262">
        <f t="shared" si="4"/>
        <v>0</v>
      </c>
      <c r="K185" s="283"/>
    </row>
    <row r="186" spans="1:11" ht="16.5" hidden="1" thickBot="1">
      <c r="A186" s="9" t="str">
        <f>+'PLANILHA GERAL'!A134</f>
        <v>9.19.1</v>
      </c>
      <c r="B186" s="9">
        <f>+'PLANILHA GERAL'!B134</f>
        <v>0</v>
      </c>
      <c r="C186" s="9">
        <f>+'PLANILHA GERAL'!C134</f>
        <v>0</v>
      </c>
      <c r="D186" s="256" t="str">
        <f>+'PLANILHA GERAL'!D134</f>
        <v>ALIMENTAÇÃO SUBESTAÇÃO - QUADROS DE DISTRIBUIÇÃO</v>
      </c>
      <c r="E186" s="9"/>
      <c r="F186" s="257">
        <f>+'PLANILHA GERAL'!F134</f>
        <v>0</v>
      </c>
      <c r="G186" s="13">
        <f>+'PLANILHA GERAL'!G134</f>
        <v>0</v>
      </c>
      <c r="H186" s="13">
        <f>+'PLANILHA GERAL'!H134</f>
        <v>0</v>
      </c>
      <c r="I186" s="13">
        <f>+'PLANILHA GERAL'!K134</f>
        <v>0</v>
      </c>
      <c r="J186" s="262">
        <f t="shared" si="4"/>
        <v>0</v>
      </c>
    </row>
    <row r="187" spans="1:11" ht="16.5" hidden="1" thickBot="1">
      <c r="A187" s="9" t="str">
        <f>+'PLANILHA GERAL'!A139</f>
        <v>9.19.2</v>
      </c>
      <c r="B187" s="9">
        <f>+'PLANILHA GERAL'!B139</f>
        <v>0</v>
      </c>
      <c r="C187" s="9">
        <f>+'PLANILHA GERAL'!C139</f>
        <v>0</v>
      </c>
      <c r="D187" s="256" t="str">
        <f>+'PLANILHA GERAL'!D139</f>
        <v>CABOS DE DISTRIBUIÇÃO</v>
      </c>
      <c r="E187" s="9"/>
      <c r="F187" s="257">
        <f>+'PLANILHA GERAL'!F139</f>
        <v>0</v>
      </c>
      <c r="G187" s="13">
        <f>+'PLANILHA GERAL'!G139</f>
        <v>0</v>
      </c>
      <c r="H187" s="13">
        <f>+'PLANILHA GERAL'!H139</f>
        <v>0</v>
      </c>
      <c r="I187" s="13">
        <f>+'PLANILHA GERAL'!K139</f>
        <v>0</v>
      </c>
      <c r="J187" s="262">
        <f t="shared" si="4"/>
        <v>0</v>
      </c>
    </row>
    <row r="188" spans="1:11" ht="16.5" hidden="1" thickBot="1">
      <c r="A188" s="9">
        <f>+'PLANILHA GERAL'!A147</f>
        <v>10</v>
      </c>
      <c r="B188" s="9">
        <f>+'PLANILHA GERAL'!B147</f>
        <v>0</v>
      </c>
      <c r="C188" s="9">
        <f>+'PLANILHA GERAL'!C147</f>
        <v>0</v>
      </c>
      <c r="D188" s="256" t="str">
        <f>+'PLANILHA GERAL'!D147</f>
        <v>INSTALAÇÕES CABEAMENTO ESTRUTURADO</v>
      </c>
      <c r="E188" s="24"/>
      <c r="F188" s="257">
        <f>+'PLANILHA GERAL'!F147</f>
        <v>0</v>
      </c>
      <c r="G188" s="13">
        <f>+'PLANILHA GERAL'!G147</f>
        <v>0</v>
      </c>
      <c r="H188" s="13">
        <f>+'PLANILHA GERAL'!H147</f>
        <v>0</v>
      </c>
      <c r="I188" s="13">
        <f>+'PLANILHA GERAL'!K147</f>
        <v>0</v>
      </c>
      <c r="J188" s="262">
        <f t="shared" si="4"/>
        <v>0</v>
      </c>
    </row>
    <row r="189" spans="1:11" ht="32.25" hidden="1" thickBot="1">
      <c r="A189" s="9" t="str">
        <f>+'PLANILHA GERAL'!A148</f>
        <v>10.1</v>
      </c>
      <c r="B189" s="9" t="str">
        <f>+'PLANILHA GERAL'!B148</f>
        <v>COTAÇÃO 8</v>
      </c>
      <c r="C189" s="9">
        <f>+'PLANILHA GERAL'!C148</f>
        <v>0</v>
      </c>
      <c r="D189" s="256" t="str">
        <f>+'PLANILHA GERAL'!D148</f>
        <v>Fornecimento de plugues RJ-45 (conector modular de oito vias) para dados nas saídas de telecomunicações</v>
      </c>
      <c r="E189" s="9" t="s">
        <v>32</v>
      </c>
      <c r="F189" s="257">
        <f>+'PLANILHA GERAL'!F148</f>
        <v>694</v>
      </c>
      <c r="G189" s="13">
        <f>+'PLANILHA GERAL'!G148</f>
        <v>0</v>
      </c>
      <c r="H189" s="13">
        <f>+'PLANILHA GERAL'!H148</f>
        <v>0</v>
      </c>
      <c r="I189" s="13">
        <f>+'PLANILHA GERAL'!K148</f>
        <v>0</v>
      </c>
      <c r="J189" s="262">
        <f t="shared" si="4"/>
        <v>0</v>
      </c>
    </row>
    <row r="190" spans="1:11" ht="16.5" hidden="1" thickBot="1">
      <c r="A190" s="9" t="str">
        <f>+'PLANILHA GERAL'!A153</f>
        <v>10.6</v>
      </c>
      <c r="B190" s="9" t="str">
        <f>+'PLANILHA GERAL'!B153</f>
        <v>COMPO 16</v>
      </c>
      <c r="C190" s="9">
        <f>+'PLANILHA GERAL'!C153</f>
        <v>0</v>
      </c>
      <c r="D190" s="256" t="str">
        <f>+'PLANILHA GERAL'!D153</f>
        <v xml:space="preserve">INSTALAÇÃO DO SISTEMA DE DADO E VOZ </v>
      </c>
      <c r="E190" s="9" t="s">
        <v>32</v>
      </c>
      <c r="F190" s="257">
        <f>+'PLANILHA GERAL'!F153</f>
        <v>1</v>
      </c>
      <c r="G190" s="13">
        <f>+'PLANILHA GERAL'!G153</f>
        <v>29471.749033707863</v>
      </c>
      <c r="H190" s="13">
        <f>+'PLANILHA GERAL'!H153</f>
        <v>29471.749033707863</v>
      </c>
      <c r="I190" s="13">
        <f>+'PLANILHA GERAL'!K153</f>
        <v>37826.304642490235</v>
      </c>
      <c r="J190" s="262">
        <f t="shared" si="4"/>
        <v>2.6695116188793867E-2</v>
      </c>
    </row>
    <row r="191" spans="1:11" ht="16.5" hidden="1" thickBot="1">
      <c r="A191" s="9">
        <f>+'PLANILHA GERAL'!A160</f>
        <v>11</v>
      </c>
      <c r="B191" s="9">
        <f>+'PLANILHA GERAL'!B160</f>
        <v>0</v>
      </c>
      <c r="C191" s="9">
        <f>+'PLANILHA GERAL'!C160</f>
        <v>0</v>
      </c>
      <c r="D191" s="256" t="str">
        <f>+'PLANILHA GERAL'!D160</f>
        <v>INSTALAÇÕES DE AR CONDICIONADO TIPO VRF</v>
      </c>
      <c r="E191" s="24"/>
      <c r="F191" s="257">
        <f>+'PLANILHA GERAL'!F160</f>
        <v>0</v>
      </c>
      <c r="G191" s="13">
        <f>+'PLANILHA GERAL'!G160</f>
        <v>0</v>
      </c>
      <c r="H191" s="13">
        <f>+'PLANILHA GERAL'!H160</f>
        <v>0</v>
      </c>
      <c r="I191" s="13">
        <f>+'PLANILHA GERAL'!K160</f>
        <v>0</v>
      </c>
      <c r="J191" s="262">
        <f t="shared" si="4"/>
        <v>0</v>
      </c>
    </row>
    <row r="192" spans="1:11" ht="32.25" hidden="1" thickBot="1">
      <c r="A192" s="9" t="str">
        <f>+'PLANILHA GERAL'!A161</f>
        <v>11.1</v>
      </c>
      <c r="B192" s="9" t="str">
        <f>+'PLANILHA GERAL'!B161</f>
        <v>COMPO 6</v>
      </c>
      <c r="C192" s="9">
        <f>+'PLANILHA GERAL'!C161</f>
        <v>0</v>
      </c>
      <c r="D192" s="256" t="str">
        <f>+'PLANILHA GERAL'!D161</f>
        <v>MONTAGEM E INSTALAÇÃO DE SISTEMA DE AR CONDICIONADO  TIPO VRF COM  CONDENSADORA de 25 hp</v>
      </c>
      <c r="E192" s="9" t="s">
        <v>32</v>
      </c>
      <c r="F192" s="257">
        <f>+'PLANILHA GERAL'!F161</f>
        <v>10</v>
      </c>
      <c r="G192" s="13">
        <f>+'PLANILHA GERAL'!G161</f>
        <v>3552.1173533083647</v>
      </c>
      <c r="H192" s="13">
        <f>+'PLANILHA GERAL'!H161</f>
        <v>35521.173533083645</v>
      </c>
      <c r="I192" s="13">
        <f>+'PLANILHA GERAL'!K161</f>
        <v>45590.600333370836</v>
      </c>
      <c r="J192" s="262">
        <f t="shared" si="4"/>
        <v>3.2174604009536062E-2</v>
      </c>
    </row>
    <row r="193" spans="1:11" ht="32.25" hidden="1" thickBot="1">
      <c r="A193" s="9" t="str">
        <f>+'PLANILHA GERAL'!A162</f>
        <v>11.2</v>
      </c>
      <c r="B193" s="9" t="str">
        <f>+'PLANILHA GERAL'!B162</f>
        <v>COMPO 7</v>
      </c>
      <c r="C193" s="9">
        <f>+'PLANILHA GERAL'!C162</f>
        <v>0</v>
      </c>
      <c r="D193" s="256" t="str">
        <f>+'PLANILHA GERAL'!D162</f>
        <v xml:space="preserve">MONTAGEM E INSTALAÇÃO DE AR CONDICIONADO HIWALL 1,20 TR </v>
      </c>
      <c r="E193" s="9" t="s">
        <v>32</v>
      </c>
      <c r="F193" s="257">
        <f>+'PLANILHA GERAL'!F162</f>
        <v>8</v>
      </c>
      <c r="G193" s="13">
        <f>+'PLANILHA GERAL'!G162</f>
        <v>284.16938826466918</v>
      </c>
      <c r="H193" s="13">
        <f>+'PLANILHA GERAL'!H162</f>
        <v>2273.3551061173534</v>
      </c>
      <c r="I193" s="13">
        <f>+'PLANILHA GERAL'!K162</f>
        <v>2917.7984213357336</v>
      </c>
      <c r="J193" s="262">
        <f t="shared" si="4"/>
        <v>2.0591746566103082E-3</v>
      </c>
    </row>
    <row r="194" spans="1:11" ht="32.25" hidden="1" thickBot="1">
      <c r="A194" s="9" t="str">
        <f>+'PLANILHA GERAL'!A163</f>
        <v>11.3</v>
      </c>
      <c r="B194" s="9" t="str">
        <f>+'PLANILHA GERAL'!B163</f>
        <v>COMPO 8</v>
      </c>
      <c r="C194" s="9">
        <f>+'PLANILHA GERAL'!C163</f>
        <v>0</v>
      </c>
      <c r="D194" s="256" t="str">
        <f>+'PLANILHA GERAL'!D163</f>
        <v>MONTAGEM E INSTALAÇÃO DE AR CONDICIONADO CASSETE 1,26 TR</v>
      </c>
      <c r="E194" s="9" t="s">
        <v>32</v>
      </c>
      <c r="F194" s="257">
        <f>+'PLANILHA GERAL'!F163</f>
        <v>2</v>
      </c>
      <c r="G194" s="13">
        <f>+'PLANILHA GERAL'!G163</f>
        <v>461.77525593008738</v>
      </c>
      <c r="H194" s="13">
        <f>+'PLANILHA GERAL'!H163</f>
        <v>923.55051186017477</v>
      </c>
      <c r="I194" s="13">
        <f>+'PLANILHA GERAL'!K163</f>
        <v>1185.3556086676417</v>
      </c>
      <c r="J194" s="262">
        <f t="shared" si="4"/>
        <v>8.365397042479376E-4</v>
      </c>
    </row>
    <row r="195" spans="1:11" ht="32.25" hidden="1" thickBot="1">
      <c r="A195" s="9" t="str">
        <f>+'PLANILHA GERAL'!A164</f>
        <v>11.4</v>
      </c>
      <c r="B195" s="9" t="str">
        <f>+'PLANILHA GERAL'!B164</f>
        <v>COMPO 9</v>
      </c>
      <c r="C195" s="9">
        <f>+'PLANILHA GERAL'!C164</f>
        <v>0</v>
      </c>
      <c r="D195" s="256" t="str">
        <f>+'PLANILHA GERAL'!D164</f>
        <v>MONTAGEM E INSTALAÇÃO DE AR CONDICIONADO CASSETE 1,65 TR</v>
      </c>
      <c r="E195" s="9" t="s">
        <v>32</v>
      </c>
      <c r="F195" s="257">
        <f>+'PLANILHA GERAL'!F164</f>
        <v>16</v>
      </c>
      <c r="G195" s="13">
        <f>+'PLANILHA GERAL'!G164</f>
        <v>568.33877652933836</v>
      </c>
      <c r="H195" s="13">
        <f>+'PLANILHA GERAL'!H164</f>
        <v>9093.4204244694138</v>
      </c>
      <c r="I195" s="13">
        <f>+'PLANILHA GERAL'!K164</f>
        <v>11671.193685342934</v>
      </c>
      <c r="J195" s="262">
        <f t="shared" si="4"/>
        <v>8.2366986264412329E-3</v>
      </c>
    </row>
    <row r="196" spans="1:11" ht="32.25" hidden="1" thickBot="1">
      <c r="A196" s="9" t="str">
        <f>+'PLANILHA GERAL'!A165</f>
        <v>11.5</v>
      </c>
      <c r="B196" s="9" t="str">
        <f>+'PLANILHA GERAL'!B165</f>
        <v>COMPO 10</v>
      </c>
      <c r="C196" s="9">
        <f>+'PLANILHA GERAL'!C165</f>
        <v>0</v>
      </c>
      <c r="D196" s="256" t="str">
        <f>+'PLANILHA GERAL'!D165</f>
        <v>MONTAGEM E INSTALAÇÃO DE AR CONDICIONADO CASSETE 2,4 TR</v>
      </c>
      <c r="E196" s="9" t="s">
        <v>32</v>
      </c>
      <c r="F196" s="257">
        <f>+'PLANILHA GERAL'!F165</f>
        <v>15</v>
      </c>
      <c r="G196" s="13">
        <f>+'PLANILHA GERAL'!G165</f>
        <v>1065.6352059925093</v>
      </c>
      <c r="H196" s="13">
        <f>+'PLANILHA GERAL'!H165</f>
        <v>15984.528089887641</v>
      </c>
      <c r="I196" s="13">
        <f>+'PLANILHA GERAL'!K165</f>
        <v>20515.770150016877</v>
      </c>
      <c r="J196" s="262">
        <f t="shared" si="4"/>
        <v>1.447857180429123E-2</v>
      </c>
    </row>
    <row r="197" spans="1:11" ht="16.5" hidden="1" thickBot="1">
      <c r="A197" s="9" t="str">
        <f>+'PLANILHA GERAL'!A171</f>
        <v>11.11</v>
      </c>
      <c r="B197" s="9">
        <f>+'PLANILHA GERAL'!B171</f>
        <v>0</v>
      </c>
      <c r="C197" s="9" t="str">
        <f>+'PLANILHA GERAL'!C171</f>
        <v>SINAPI</v>
      </c>
      <c r="D197" s="256" t="str">
        <f>+'PLANILHA GERAL'!D171</f>
        <v>INSTALAÇÕES ELETRICAS - QUADROS,  DISJUNTORES E CABOS</v>
      </c>
      <c r="E197" s="11"/>
      <c r="F197" s="257">
        <f>+'PLANILHA GERAL'!F171</f>
        <v>0</v>
      </c>
      <c r="G197" s="13">
        <f>+'PLANILHA GERAL'!G171</f>
        <v>0</v>
      </c>
      <c r="H197" s="13">
        <f>+'PLANILHA GERAL'!H171</f>
        <v>0</v>
      </c>
      <c r="I197" s="13">
        <f>+'PLANILHA GERAL'!K171</f>
        <v>0</v>
      </c>
      <c r="J197" s="262">
        <f t="shared" ref="J197:J206" si="6">+I197/$I$208</f>
        <v>0</v>
      </c>
    </row>
    <row r="198" spans="1:11" ht="16.5" hidden="1" thickBot="1">
      <c r="A198" s="9" t="str">
        <f>+'PLANILHA GERAL'!A173</f>
        <v>11.12</v>
      </c>
      <c r="B198" s="9">
        <f>+'PLANILHA GERAL'!B173</f>
        <v>0</v>
      </c>
      <c r="C198" s="9">
        <f>+'PLANILHA GERAL'!C173</f>
        <v>0</v>
      </c>
      <c r="D198" s="256" t="str">
        <f>+'PLANILHA GERAL'!D173</f>
        <v xml:space="preserve">DISJUNTORES DOS QUADROS DE BARRAMENTO </v>
      </c>
      <c r="E198" s="11"/>
      <c r="F198" s="257">
        <f>+'PLANILHA GERAL'!F173</f>
        <v>0</v>
      </c>
      <c r="G198" s="13">
        <f>+'PLANILHA GERAL'!G173</f>
        <v>0</v>
      </c>
      <c r="H198" s="13">
        <f>+'PLANILHA GERAL'!H173</f>
        <v>0</v>
      </c>
      <c r="I198" s="13">
        <f>+'PLANILHA GERAL'!K173</f>
        <v>0</v>
      </c>
      <c r="J198" s="262">
        <f t="shared" si="6"/>
        <v>0</v>
      </c>
    </row>
    <row r="199" spans="1:11" ht="16.5" hidden="1" thickBot="1">
      <c r="A199" s="9" t="str">
        <f>+'PLANILHA GERAL'!A177</f>
        <v>11.12.4</v>
      </c>
      <c r="B199" s="9">
        <f>+'PLANILHA GERAL'!B177</f>
        <v>0</v>
      </c>
      <c r="C199" s="9">
        <f>+'PLANILHA GERAL'!C177</f>
        <v>0</v>
      </c>
      <c r="D199" s="256" t="str">
        <f>+'PLANILHA GERAL'!D177</f>
        <v>MOTORES DAS CONDESADORAS</v>
      </c>
      <c r="E199" s="11"/>
      <c r="F199" s="257">
        <f>+'PLANILHA GERAL'!F177</f>
        <v>0</v>
      </c>
      <c r="G199" s="13">
        <f>+'PLANILHA GERAL'!G177</f>
        <v>0</v>
      </c>
      <c r="H199" s="13">
        <f>+'PLANILHA GERAL'!H177</f>
        <v>0</v>
      </c>
      <c r="I199" s="13">
        <f>+'PLANILHA GERAL'!K177</f>
        <v>0</v>
      </c>
      <c r="J199" s="262">
        <f t="shared" si="6"/>
        <v>0</v>
      </c>
    </row>
    <row r="200" spans="1:11" ht="16.5" hidden="1" thickBot="1">
      <c r="A200" s="9" t="str">
        <f>+'PLANILHA GERAL'!A180</f>
        <v>11.12.7</v>
      </c>
      <c r="B200" s="9" t="str">
        <f>+'PLANILHA GERAL'!B180</f>
        <v>COMPO 11</v>
      </c>
      <c r="C200" s="9">
        <f>+'PLANILHA GERAL'!C180</f>
        <v>0</v>
      </c>
      <c r="D200" s="256" t="str">
        <f>+'PLANILHA GERAL'!D180</f>
        <v>FORNECIMENTO E MONTAGEM DO SISTEMA DE AUTOMAÇÃO</v>
      </c>
      <c r="E200" s="9" t="s">
        <v>357</v>
      </c>
      <c r="F200" s="257">
        <f>+'PLANILHA GERAL'!F180</f>
        <v>5</v>
      </c>
      <c r="G200" s="13">
        <f>+'PLANILHA GERAL'!G180</f>
        <v>1784.7647940074908</v>
      </c>
      <c r="H200" s="13">
        <f>+'PLANILHA GERAL'!H180</f>
        <v>8923.8239700374543</v>
      </c>
      <c r="I200" s="13">
        <f>+'PLANILHA GERAL'!K180</f>
        <v>11453.520579335815</v>
      </c>
      <c r="J200" s="262">
        <f t="shared" si="6"/>
        <v>8.0830804258013415E-3</v>
      </c>
    </row>
    <row r="201" spans="1:11" ht="16.5" hidden="1" thickBot="1">
      <c r="A201" s="9" t="str">
        <f>+'PLANILHA GERAL'!A181</f>
        <v>11.13</v>
      </c>
      <c r="B201" s="9">
        <f>+'PLANILHA GERAL'!B181</f>
        <v>0</v>
      </c>
      <c r="C201" s="9">
        <f>+'PLANILHA GERAL'!C181</f>
        <v>0</v>
      </c>
      <c r="D201" s="256" t="str">
        <f>+'PLANILHA GERAL'!D181</f>
        <v xml:space="preserve">CABOS </v>
      </c>
      <c r="E201" s="11"/>
      <c r="F201" s="257">
        <f>+'PLANILHA GERAL'!F181</f>
        <v>0</v>
      </c>
      <c r="G201" s="13">
        <f>+'PLANILHA GERAL'!G181</f>
        <v>0</v>
      </c>
      <c r="H201" s="13">
        <f>+'PLANILHA GERAL'!H181</f>
        <v>0</v>
      </c>
      <c r="I201" s="13">
        <f>+'PLANILHA GERAL'!K181</f>
        <v>0</v>
      </c>
      <c r="J201" s="262">
        <f t="shared" si="6"/>
        <v>0</v>
      </c>
    </row>
    <row r="202" spans="1:11" ht="32.25" hidden="1" thickBot="1">
      <c r="A202" s="9" t="str">
        <f>+'PLANILHA GERAL'!A182</f>
        <v>11.13.1</v>
      </c>
      <c r="B202" s="9">
        <f>+'PLANILHA GERAL'!B182</f>
        <v>0</v>
      </c>
      <c r="C202" s="9">
        <f>+'PLANILHA GERAL'!C182</f>
        <v>0</v>
      </c>
      <c r="D202" s="256" t="str">
        <f>+'PLANILHA GERAL'!D182</f>
        <v>ALIMENTAÇÃO A APARTIR DA SUBESTAÇÃO - QUADROS DE DISTRIBUIÇÃO</v>
      </c>
      <c r="E202" s="11"/>
      <c r="F202" s="257">
        <f>+'PLANILHA GERAL'!F182</f>
        <v>0</v>
      </c>
      <c r="G202" s="13">
        <f>+'PLANILHA GERAL'!G182</f>
        <v>0</v>
      </c>
      <c r="H202" s="13">
        <f>+'PLANILHA GERAL'!H182</f>
        <v>0</v>
      </c>
      <c r="I202" s="13">
        <f>+'PLANILHA GERAL'!K182</f>
        <v>0</v>
      </c>
      <c r="J202" s="262">
        <f t="shared" si="6"/>
        <v>0</v>
      </c>
    </row>
    <row r="203" spans="1:11" ht="16.5" hidden="1" thickBot="1">
      <c r="A203" s="9" t="str">
        <f>+'PLANILHA GERAL'!A187</f>
        <v>11.13.2</v>
      </c>
      <c r="B203" s="9">
        <f>+'PLANILHA GERAL'!B187</f>
        <v>0</v>
      </c>
      <c r="C203" s="9">
        <f>+'PLANILHA GERAL'!C187</f>
        <v>0</v>
      </c>
      <c r="D203" s="256" t="str">
        <f>+'PLANILHA GERAL'!D187</f>
        <v>CABOS DE DISTRIBUIÇÃO</v>
      </c>
      <c r="E203" s="9"/>
      <c r="F203" s="257">
        <f>+'PLANILHA GERAL'!F187</f>
        <v>0</v>
      </c>
      <c r="G203" s="13">
        <f>+'PLANILHA GERAL'!G187</f>
        <v>0</v>
      </c>
      <c r="H203" s="13">
        <f>+'PLANILHA GERAL'!H187</f>
        <v>0</v>
      </c>
      <c r="I203" s="13">
        <f>+'PLANILHA GERAL'!K187</f>
        <v>0</v>
      </c>
      <c r="J203" s="262">
        <f t="shared" si="6"/>
        <v>0</v>
      </c>
    </row>
    <row r="204" spans="1:11" ht="16.5" hidden="1" thickBot="1">
      <c r="A204" s="9">
        <f>+'PLANILHA GERAL'!A196</f>
        <v>12</v>
      </c>
      <c r="B204" s="9">
        <f>+'PLANILHA GERAL'!B196</f>
        <v>0</v>
      </c>
      <c r="C204" s="9">
        <f>+'PLANILHA GERAL'!C196</f>
        <v>0</v>
      </c>
      <c r="D204" s="256" t="str">
        <f>+'PLANILHA GERAL'!D196</f>
        <v>PINTURA</v>
      </c>
      <c r="E204" s="24"/>
      <c r="F204" s="257">
        <f>+'PLANILHA GERAL'!F196</f>
        <v>0</v>
      </c>
      <c r="G204" s="13">
        <f>+'PLANILHA GERAL'!G196</f>
        <v>0</v>
      </c>
      <c r="H204" s="13">
        <f>+'PLANILHA GERAL'!H196</f>
        <v>0</v>
      </c>
      <c r="I204" s="13">
        <f>+'PLANILHA GERAL'!K196</f>
        <v>0</v>
      </c>
      <c r="J204" s="262">
        <f t="shared" si="6"/>
        <v>0</v>
      </c>
    </row>
    <row r="205" spans="1:11" ht="16.5" hidden="1" thickBot="1">
      <c r="A205" s="9" t="str">
        <f>+'PLANILHA GERAL'!A201</f>
        <v>12.5</v>
      </c>
      <c r="B205" s="9">
        <f>+'PLANILHA GERAL'!B201</f>
        <v>0</v>
      </c>
      <c r="C205" s="9">
        <f>+'PLANILHA GERAL'!C201</f>
        <v>0</v>
      </c>
      <c r="D205" s="256" t="str">
        <f>+'PLANILHA GERAL'!D201</f>
        <v>PINTURA E TRATAMENTO DE SUPERFÍCIES</v>
      </c>
      <c r="E205" s="78"/>
      <c r="F205" s="257">
        <f>+'PLANILHA GERAL'!F201</f>
        <v>0</v>
      </c>
      <c r="G205" s="13">
        <f>+'PLANILHA GERAL'!G201</f>
        <v>0</v>
      </c>
      <c r="H205" s="13">
        <f>+'PLANILHA GERAL'!H201</f>
        <v>0</v>
      </c>
      <c r="I205" s="13">
        <f>+'PLANILHA GERAL'!K201</f>
        <v>0</v>
      </c>
      <c r="J205" s="262">
        <f t="shared" si="6"/>
        <v>0</v>
      </c>
    </row>
    <row r="206" spans="1:11" ht="16.5" hidden="1" thickBot="1">
      <c r="A206" s="9">
        <f>+'PLANILHA GERAL'!A203</f>
        <v>13</v>
      </c>
      <c r="B206" s="9">
        <f>+'PLANILHA GERAL'!B203</f>
        <v>0</v>
      </c>
      <c r="C206" s="9">
        <f>+'PLANILHA GERAL'!C203</f>
        <v>0</v>
      </c>
      <c r="D206" s="271" t="s">
        <v>104</v>
      </c>
      <c r="E206" s="24"/>
      <c r="F206" s="257">
        <f>+'PLANILHA GERAL'!F203</f>
        <v>0</v>
      </c>
      <c r="G206" s="13">
        <f>+'PLANILHA GERAL'!G203</f>
        <v>0</v>
      </c>
      <c r="H206" s="13">
        <f>+'PLANILHA GERAL'!H203</f>
        <v>0</v>
      </c>
      <c r="I206" s="13">
        <f>+'PLANILHA GERAL'!K203</f>
        <v>0</v>
      </c>
      <c r="J206" s="262">
        <f t="shared" si="6"/>
        <v>0</v>
      </c>
    </row>
    <row r="207" spans="1:11" ht="16.5" hidden="1" thickBot="1">
      <c r="A207" s="23" t="s">
        <v>22</v>
      </c>
      <c r="B207" s="24"/>
      <c r="C207" s="24"/>
      <c r="D207" s="256" t="str">
        <f>+'PLANILHA GERAL'!D5</f>
        <v>SERVIÇOS AUXILIARES E ADMINISTRATIVOS</v>
      </c>
      <c r="E207" s="275"/>
      <c r="F207" s="25"/>
      <c r="G207" s="266"/>
      <c r="H207" s="267"/>
      <c r="I207" s="268"/>
      <c r="J207" s="269"/>
    </row>
    <row r="208" spans="1:11" s="173" customFormat="1" ht="16.5" thickBot="1">
      <c r="A208" s="398" t="s">
        <v>133</v>
      </c>
      <c r="B208" s="399"/>
      <c r="C208" s="399"/>
      <c r="D208" s="399"/>
      <c r="E208" s="399"/>
      <c r="F208" s="399"/>
      <c r="G208" s="273"/>
      <c r="H208" s="272">
        <f>SUM(H5:H207)</f>
        <v>1104494.1929296246</v>
      </c>
      <c r="I208" s="272">
        <f>SUM(I5:I207)</f>
        <v>1416974.7145872712</v>
      </c>
      <c r="J208" s="274">
        <v>1</v>
      </c>
      <c r="K208" s="284">
        <v>1</v>
      </c>
    </row>
  </sheetData>
  <sortState xmlns:xlrd2="http://schemas.microsoft.com/office/spreadsheetml/2017/richdata2" ref="A5:J207">
    <sortCondition descending="1" ref="I5:I207"/>
  </sortState>
  <mergeCells count="13">
    <mergeCell ref="K2:K4"/>
    <mergeCell ref="A1:K1"/>
    <mergeCell ref="A208:F208"/>
    <mergeCell ref="J2:J4"/>
    <mergeCell ref="G3:G4"/>
    <mergeCell ref="H3:H4"/>
    <mergeCell ref="A2:A4"/>
    <mergeCell ref="B2:B4"/>
    <mergeCell ref="C2:C4"/>
    <mergeCell ref="D2:D4"/>
    <mergeCell ref="E2:E4"/>
    <mergeCell ref="F2:F4"/>
    <mergeCell ref="G2:H2"/>
  </mergeCells>
  <printOptions horizontalCentered="1"/>
  <pageMargins left="0.51181102362204722" right="0.51181102362204722" top="0.78740157480314965" bottom="0.78740157480314965" header="0.31496062992125984" footer="0.31496062992125984"/>
  <pageSetup paperSize="9" scale="46" fitToHeight="0" orientation="portrait" r:id="rId1"/>
  <headerFooter>
    <oddFooter>&amp;LOrçamento elaborado por:
ALVORADA SERVIÇOS
Eng. Claudio Barbosa
CREA 50.158/DMG&amp;C
&amp;G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1047F-4B98-407E-956A-7C9C3E717A99}">
  <dimension ref="A1:XES153"/>
  <sheetViews>
    <sheetView zoomScale="85" zoomScaleNormal="85" zoomScaleSheetLayoutView="70" zoomScalePageLayoutView="70" workbookViewId="0">
      <selection activeCell="H16" sqref="H16"/>
    </sheetView>
  </sheetViews>
  <sheetFormatPr defaultColWidth="9.33203125" defaultRowHeight="15.75"/>
  <cols>
    <col min="1" max="1" width="14.83203125" style="171" customWidth="1"/>
    <col min="2" max="2" width="15.6640625" style="171" bestFit="1" customWidth="1"/>
    <col min="3" max="3" width="15.6640625" style="171" customWidth="1"/>
    <col min="4" max="4" width="73.5" style="170" customWidth="1"/>
    <col min="5" max="5" width="9.33203125" style="171" customWidth="1"/>
    <col min="6" max="6" width="14.1640625" style="178" customWidth="1"/>
    <col min="7" max="7" width="17.83203125" style="162" customWidth="1"/>
    <col min="8" max="8" width="21.1640625" style="162" customWidth="1"/>
    <col min="9" max="9" width="26.5" style="162" customWidth="1"/>
    <col min="10" max="10" width="14.1640625" style="263" customWidth="1"/>
    <col min="11" max="11" width="18.5" style="283" customWidth="1"/>
    <col min="12" max="12" width="14.5" style="170" customWidth="1"/>
    <col min="13" max="13" width="12.83203125" style="170" customWidth="1"/>
    <col min="14" max="14" width="14.5" style="170" customWidth="1"/>
    <col min="15" max="17" width="9.33203125" style="170"/>
    <col min="18" max="18" width="9.33203125" style="170" customWidth="1"/>
    <col min="19" max="16384" width="9.33203125" style="170"/>
  </cols>
  <sheetData>
    <row r="1" spans="1:16" s="180" customFormat="1" ht="48.75" customHeight="1" thickBot="1">
      <c r="A1" s="395" t="s">
        <v>613</v>
      </c>
      <c r="B1" s="396"/>
      <c r="C1" s="396"/>
      <c r="D1" s="396"/>
      <c r="E1" s="396"/>
      <c r="F1" s="396"/>
      <c r="G1" s="396"/>
      <c r="H1" s="396"/>
      <c r="I1" s="396"/>
      <c r="J1" s="396"/>
      <c r="K1" s="397"/>
    </row>
    <row r="2" spans="1:16" s="171" customFormat="1" ht="31.5">
      <c r="A2" s="419" t="s">
        <v>0</v>
      </c>
      <c r="B2" s="422" t="s">
        <v>1</v>
      </c>
      <c r="C2" s="422" t="s">
        <v>2</v>
      </c>
      <c r="D2" s="424" t="s">
        <v>3</v>
      </c>
      <c r="E2" s="422" t="s">
        <v>4</v>
      </c>
      <c r="F2" s="426" t="s">
        <v>5</v>
      </c>
      <c r="G2" s="428" t="s">
        <v>472</v>
      </c>
      <c r="H2" s="429"/>
      <c r="I2" s="280" t="s">
        <v>472</v>
      </c>
      <c r="J2" s="414" t="s">
        <v>132</v>
      </c>
      <c r="K2" s="413" t="s">
        <v>572</v>
      </c>
    </row>
    <row r="3" spans="1:16" s="171" customFormat="1" ht="31.5">
      <c r="A3" s="420"/>
      <c r="B3" s="407"/>
      <c r="C3" s="407"/>
      <c r="D3" s="408"/>
      <c r="E3" s="407"/>
      <c r="F3" s="411"/>
      <c r="G3" s="402" t="s">
        <v>6</v>
      </c>
      <c r="H3" s="404" t="s">
        <v>522</v>
      </c>
      <c r="I3" s="264" t="s">
        <v>226</v>
      </c>
      <c r="J3" s="415"/>
      <c r="K3" s="393"/>
    </row>
    <row r="4" spans="1:16" s="171" customFormat="1" ht="16.5" thickBot="1">
      <c r="A4" s="421"/>
      <c r="B4" s="423"/>
      <c r="C4" s="423"/>
      <c r="D4" s="425"/>
      <c r="E4" s="423"/>
      <c r="F4" s="427"/>
      <c r="G4" s="417"/>
      <c r="H4" s="418"/>
      <c r="I4" s="281">
        <f>+'BDI DIF'!D19</f>
        <v>0.20925856497550321</v>
      </c>
      <c r="J4" s="416"/>
      <c r="K4" s="394"/>
    </row>
    <row r="5" spans="1:16" ht="47.25">
      <c r="A5" s="326" t="str">
        <f>+'PLANILHA GERAL'!A57</f>
        <v>5.3.3</v>
      </c>
      <c r="B5" s="316" t="str">
        <f>+'PLANILHA GERAL'!B57</f>
        <v>COTAÇÃO 9</v>
      </c>
      <c r="C5" s="316" t="str">
        <f>+'PLANILHA GERAL'!C57</f>
        <v>MERCADO</v>
      </c>
      <c r="D5" s="327" t="str">
        <f>+'PLANILHA GERAL'!D57</f>
        <v>FORNECIMENTO DE REVESTIMENTO VINÍLICO AUTOCOLANTE ESTAMPA CARVALHO M14 3mm 91,44x15,24cm  PLACAS DE PISO ELEVADO, SERVIÇO REALIZADO EM FABRICA.</v>
      </c>
      <c r="E5" s="316" t="s">
        <v>30</v>
      </c>
      <c r="F5" s="328">
        <f>+'PLANILHA GERAL'!F57</f>
        <v>2131.1999999999998</v>
      </c>
      <c r="G5" s="329">
        <f>+'PLANILHA GERAL'!I57</f>
        <v>154.33333333333334</v>
      </c>
      <c r="H5" s="329">
        <f>+'PLANILHA GERAL'!J57</f>
        <v>328915.20000000001</v>
      </c>
      <c r="I5" s="329">
        <f>+'PLANILHA GERAL'!L57</f>
        <v>397743.52275063063</v>
      </c>
      <c r="J5" s="330">
        <f t="shared" ref="J5" si="0">+I5/$I$153</f>
        <v>0.19852886217585397</v>
      </c>
      <c r="K5" s="317">
        <f>+J5</f>
        <v>0.19852886217585397</v>
      </c>
    </row>
    <row r="6" spans="1:16" ht="63">
      <c r="A6" s="324" t="str">
        <f>+'PLANILHA GERAL'!A54</f>
        <v>5.3.1</v>
      </c>
      <c r="B6" s="318" t="str">
        <f>+'PLANILHA GERAL'!B54</f>
        <v>COTAÇÃO 7</v>
      </c>
      <c r="C6" s="318" t="str">
        <f>+'PLANILHA GERAL'!C54</f>
        <v>MERCADO</v>
      </c>
      <c r="D6" s="320" t="str">
        <f>+'PLANILHA GERAL'!D54</f>
        <v>FORNECIMENTO  DE PISO ELEVADO EM PLACAS 50X50CM FEITO EM TERMOPLÁSTICO RECICLADO, COM PEDESTAIS FIXOS QUE ELEVAM O SISTEMA ATÉ 7 CMDE ALTURA ACABADA, SEM REVESTIMENTO PARA USO EM ÁREAS INTERNAS.</v>
      </c>
      <c r="E6" s="318" t="s">
        <v>30</v>
      </c>
      <c r="F6" s="321">
        <f>+'PLANILHA GERAL'!F54</f>
        <v>1131.1999999999998</v>
      </c>
      <c r="G6" s="322">
        <f>+'PLANILHA GERAL'!I54</f>
        <v>206</v>
      </c>
      <c r="H6" s="322">
        <f>+'PLANILHA GERAL'!J54</f>
        <v>233027.19999999995</v>
      </c>
      <c r="I6" s="322">
        <f>+'PLANILHA GERAL'!L54</f>
        <v>281790.13747225952</v>
      </c>
      <c r="J6" s="325">
        <f t="shared" ref="J6:J37" si="1">+I6/$I$153</f>
        <v>0.14065213426447043</v>
      </c>
      <c r="K6" s="319">
        <f t="shared" ref="K6:K37" si="2">+K5+J6</f>
        <v>0.3391809964403244</v>
      </c>
      <c r="P6" s="170">
        <v>0.86</v>
      </c>
    </row>
    <row r="7" spans="1:16">
      <c r="A7" s="324" t="str">
        <f>+'PLANILHA GERAL'!A43</f>
        <v>5.1.1.2</v>
      </c>
      <c r="B7" s="318" t="str">
        <f>+'PLANILHA GERAL'!B43</f>
        <v>COTAÇÃO 2</v>
      </c>
      <c r="C7" s="318">
        <f>+'PLANILHA GERAL'!C43</f>
        <v>0</v>
      </c>
      <c r="D7" s="320" t="str">
        <f>+'PLANILHA GERAL'!D43</f>
        <v>FORNECIMENTO DE FORRO MINERAL 625 X 625 mm</v>
      </c>
      <c r="E7" s="320" t="str">
        <f>+'PLANILHA GERAL'!E43</f>
        <v>m²</v>
      </c>
      <c r="F7" s="321">
        <f>+'PLANILHA GERAL'!F43</f>
        <v>2479</v>
      </c>
      <c r="G7" s="322">
        <f>+'PLANILHA GERAL'!I43</f>
        <v>69.06</v>
      </c>
      <c r="H7" s="322">
        <f>+'PLANILHA GERAL'!J43</f>
        <v>171199.74000000002</v>
      </c>
      <c r="I7" s="322">
        <f>+'PLANILHA GERAL'!L43</f>
        <v>207024.75191657929</v>
      </c>
      <c r="J7" s="325">
        <f t="shared" si="1"/>
        <v>0.10333389757299766</v>
      </c>
      <c r="K7" s="319">
        <f t="shared" si="2"/>
        <v>0.44251489401332206</v>
      </c>
      <c r="M7" s="277"/>
    </row>
    <row r="8" spans="1:16">
      <c r="A8" s="324" t="str">
        <f>+'PLANILHA GERAL'!A62</f>
        <v>5.4.2.</v>
      </c>
      <c r="B8" s="318" t="str">
        <f>+'PLANILHA GERAL'!B62</f>
        <v>COMPO 22</v>
      </c>
      <c r="C8" s="318">
        <f>+'PLANILHA GERAL'!C62</f>
        <v>0</v>
      </c>
      <c r="D8" s="320" t="str">
        <f>+'PLANILHA GERAL'!D62</f>
        <v>PERSIANA METALICA DE 50 mm COR ALUMINIO</v>
      </c>
      <c r="E8" s="318" t="s">
        <v>30</v>
      </c>
      <c r="F8" s="321">
        <f>+'PLANILHA GERAL'!F62</f>
        <v>294</v>
      </c>
      <c r="G8" s="322">
        <f>+'PLANILHA GERAL'!I62</f>
        <v>295.5</v>
      </c>
      <c r="H8" s="322">
        <f>+'PLANILHA GERAL'!J62</f>
        <v>86877</v>
      </c>
      <c r="I8" s="322">
        <f>+'PLANILHA GERAL'!L62</f>
        <v>105056.7563493768</v>
      </c>
      <c r="J8" s="325">
        <f t="shared" si="1"/>
        <v>5.2437807554201403E-2</v>
      </c>
      <c r="K8" s="319">
        <f t="shared" si="2"/>
        <v>0.49495270156752347</v>
      </c>
    </row>
    <row r="9" spans="1:16" ht="31.5">
      <c r="A9" s="324" t="str">
        <f>+'PLANILHA GERAL'!A45</f>
        <v>5.2.1</v>
      </c>
      <c r="B9" s="318" t="str">
        <f>+'PLANILHA GERAL'!B45</f>
        <v>COTAÇÃO 3</v>
      </c>
      <c r="C9" s="318" t="str">
        <f>+'PLANILHA GERAL'!C45</f>
        <v>MERCADO</v>
      </c>
      <c r="D9" s="320" t="str">
        <f>+'PLANILHA GERAL'!D45</f>
        <v>FORNECIMENTO E INSTALAÇAO DE DIVISORIAS ACUSTICAS CEGA</v>
      </c>
      <c r="E9" s="320" t="str">
        <f>+'PLANILHA GERAL'!E45</f>
        <v>m²</v>
      </c>
      <c r="F9" s="321">
        <f>+'PLANILHA GERAL'!F45</f>
        <v>221.3</v>
      </c>
      <c r="G9" s="322">
        <f>+'PLANILHA GERAL'!I45</f>
        <v>282.93333333333334</v>
      </c>
      <c r="H9" s="322">
        <f>+'PLANILHA GERAL'!J45</f>
        <v>62613.146666666667</v>
      </c>
      <c r="I9" s="322">
        <f>+'PLANILHA GERAL'!L45</f>
        <v>75715.483886734044</v>
      </c>
      <c r="J9" s="325">
        <f t="shared" si="1"/>
        <v>3.7792466766458942E-2</v>
      </c>
      <c r="K9" s="319">
        <f t="shared" si="2"/>
        <v>0.53274516833398244</v>
      </c>
    </row>
    <row r="10" spans="1:16" ht="63">
      <c r="A10" s="324" t="str">
        <f>+'PLANILHA GERAL'!A170</f>
        <v>11.10</v>
      </c>
      <c r="B10" s="318">
        <f>+'PLANILHA GERAL'!B170</f>
        <v>97330</v>
      </c>
      <c r="C10" s="318" t="str">
        <f>+'PLANILHA GERAL'!C170</f>
        <v>SINAPI</v>
      </c>
      <c r="D10" s="320" t="str">
        <f>+'PLANILHA GERAL'!D170</f>
        <v>TUBO EM COBRE FLEXÍVEL, DN 5/8", COM ISOLAMENTO, INSTALADO EM RAMAL DE ALIMENTAÇÃO DE AR CONDICIONADO COM CONDENSADORA INDIVIDUAL FORNECIMENTO  E INSTALAÇÃO. AF_12/2016</v>
      </c>
      <c r="E10" s="318" t="s">
        <v>19</v>
      </c>
      <c r="F10" s="321">
        <f>+'PLANILHA GERAL'!F170</f>
        <v>656</v>
      </c>
      <c r="G10" s="322">
        <f>+'PLANILHA GERAL'!I170</f>
        <v>73.2</v>
      </c>
      <c r="H10" s="322">
        <f>+'PLANILHA GERAL'!J170</f>
        <v>48019.200000000004</v>
      </c>
      <c r="I10" s="322">
        <f>+'PLANILHA GERAL'!L170</f>
        <v>58067.628883271689</v>
      </c>
      <c r="J10" s="325">
        <f t="shared" si="1"/>
        <v>2.8983753680568023E-2</v>
      </c>
      <c r="K10" s="319">
        <f t="shared" si="2"/>
        <v>0.56172892201455049</v>
      </c>
    </row>
    <row r="11" spans="1:16" ht="63">
      <c r="A11" s="324" t="str">
        <f>+'PLANILHA GERAL'!A72</f>
        <v>7.2</v>
      </c>
      <c r="B11" s="318">
        <f>+'PLANILHA GERAL'!B72</f>
        <v>87262</v>
      </c>
      <c r="C11" s="318" t="str">
        <f>+'PLANILHA GERAL'!C72</f>
        <v>SINAPI</v>
      </c>
      <c r="D11" s="320" t="str">
        <f>+'PLANILHA GERAL'!D72</f>
        <v>REVESTIMENTO CERÂMICO PARA PISO COM PLACAS TIPO PORCELANATO DE DIMENSÕES 60X60 CM APLICADA EM AMBIENTES DE ÁREA ENTRE 5 M² E 10 M² - REF.SUPERQUADRA CONCRETO PORTOBELLO</v>
      </c>
      <c r="E11" s="318" t="s">
        <v>30</v>
      </c>
      <c r="F11" s="321">
        <f>+'PLANILHA GERAL'!F72</f>
        <v>341</v>
      </c>
      <c r="G11" s="322">
        <f>+'PLANILHA GERAL'!I72</f>
        <v>132.41</v>
      </c>
      <c r="H11" s="322">
        <f>+'PLANILHA GERAL'!J72</f>
        <v>45151.81</v>
      </c>
      <c r="I11" s="322">
        <f>+'PLANILHA GERAL'!L72</f>
        <v>54600.212966646577</v>
      </c>
      <c r="J11" s="325">
        <f t="shared" si="1"/>
        <v>2.7253035020821006E-2</v>
      </c>
      <c r="K11" s="319">
        <f t="shared" si="2"/>
        <v>0.58898195703537148</v>
      </c>
    </row>
    <row r="12" spans="1:16" s="173" customFormat="1" ht="47.25">
      <c r="A12" s="324" t="str">
        <f>+'PLANILHA GERAL'!A76</f>
        <v>7.6</v>
      </c>
      <c r="B12" s="318" t="str">
        <f>+'PLANILHA GERAL'!B76</f>
        <v>COMPO 18</v>
      </c>
      <c r="C12" s="331" t="str">
        <f>+'PLANILHA GERAL'!C76</f>
        <v>SINAPI</v>
      </c>
      <c r="D12" s="320" t="str">
        <f>+'PLANILHA GERAL'!D76</f>
        <v>DIVISORIA SANITÁRIA, TIPO CABINE, EM GRANITO BRANCO ITAUNAS, ESP = 2CM, ASSENTADO COM ARGAMASSA COLANTE AC III-E, EXCLUSIVE FERRAGENS</v>
      </c>
      <c r="E12" s="318" t="s">
        <v>30</v>
      </c>
      <c r="F12" s="321">
        <f>+'PLANILHA GERAL'!F76</f>
        <v>45</v>
      </c>
      <c r="G12" s="322">
        <f>+'PLANILHA GERAL'!I76</f>
        <v>706.62</v>
      </c>
      <c r="H12" s="322">
        <f>+'PLANILHA GERAL'!J76</f>
        <v>31797.9</v>
      </c>
      <c r="I12" s="322">
        <f>+'PLANILHA GERAL'!L76</f>
        <v>38451.882923234552</v>
      </c>
      <c r="J12" s="325">
        <f t="shared" si="1"/>
        <v>1.9192791657489792E-2</v>
      </c>
      <c r="K12" s="319">
        <f t="shared" si="2"/>
        <v>0.60817474869286126</v>
      </c>
    </row>
    <row r="13" spans="1:16" ht="63">
      <c r="A13" s="324" t="str">
        <f>+'PLANILHA GERAL'!A169</f>
        <v>11.9</v>
      </c>
      <c r="B13" s="318">
        <f>+'PLANILHA GERAL'!B169</f>
        <v>97328</v>
      </c>
      <c r="C13" s="318" t="str">
        <f>+'PLANILHA GERAL'!C169</f>
        <v>SINAPI</v>
      </c>
      <c r="D13" s="320" t="str">
        <f>+'PLANILHA GERAL'!D169</f>
        <v>TUBO EM COBRE FLEXÍVEL, DN 3/8", COM ISOLAMENTO, INSTALADO EM RAMAL DE ALIMENTAÇÃO DE AR CONDICIONADO COM CONDENSADORA INDIVIDUAL FORNECIMENTO  E INSTALAÇÃO. AF_12/2015</v>
      </c>
      <c r="E13" s="318" t="s">
        <v>19</v>
      </c>
      <c r="F13" s="321">
        <f>+'PLANILHA GERAL'!F169</f>
        <v>656</v>
      </c>
      <c r="G13" s="322">
        <f>+'PLANILHA GERAL'!I169</f>
        <v>47.19</v>
      </c>
      <c r="H13" s="322">
        <f>+'PLANILHA GERAL'!J169</f>
        <v>30956.639999999999</v>
      </c>
      <c r="I13" s="322">
        <f>+'PLANILHA GERAL'!L169</f>
        <v>37434.582062863265</v>
      </c>
      <c r="J13" s="325">
        <f t="shared" si="1"/>
        <v>1.8685018253907174E-2</v>
      </c>
      <c r="K13" s="319">
        <f t="shared" si="2"/>
        <v>0.62685976694676848</v>
      </c>
    </row>
    <row r="14" spans="1:16" ht="31.5">
      <c r="A14" s="324" t="str">
        <f>+'PLANILHA GERAL'!A46</f>
        <v>5.2.2</v>
      </c>
      <c r="B14" s="318" t="str">
        <f>+'PLANILHA GERAL'!B46</f>
        <v>COTAÇÃO 4</v>
      </c>
      <c r="C14" s="318" t="str">
        <f>+'PLANILHA GERAL'!C46</f>
        <v>MERCADO</v>
      </c>
      <c r="D14" s="320" t="str">
        <f>+'PLANILHA GERAL'!D46</f>
        <v>FORNECIMENTO E INSTALAÇAO DE DIVISORIAS ACUSTICAS COM BANDEIRAS DE VIDRO</v>
      </c>
      <c r="E14" s="320" t="str">
        <f>+'PLANILHA GERAL'!E46</f>
        <v>m²</v>
      </c>
      <c r="F14" s="321">
        <f>+'PLANILHA GERAL'!F46</f>
        <v>92.63</v>
      </c>
      <c r="G14" s="322">
        <f>+'PLANILHA GERAL'!I46</f>
        <v>282.93</v>
      </c>
      <c r="H14" s="322">
        <f>+'PLANILHA GERAL'!J46</f>
        <v>26207.805899999999</v>
      </c>
      <c r="I14" s="322">
        <f>+'PLANILHA GERAL'!L46</f>
        <v>31692.013753790525</v>
      </c>
      <c r="J14" s="325">
        <f t="shared" si="1"/>
        <v>1.5818684832603153E-2</v>
      </c>
      <c r="K14" s="319">
        <f t="shared" si="2"/>
        <v>0.64267845177937166</v>
      </c>
    </row>
    <row r="15" spans="1:16" ht="31.5">
      <c r="A15" s="324" t="str">
        <f>+'PLANILHA GERAL'!A159</f>
        <v>10.11</v>
      </c>
      <c r="B15" s="318" t="str">
        <f>+'PLANILHA GERAL'!B159</f>
        <v>COTAÇÃO 20</v>
      </c>
      <c r="C15" s="318">
        <f>+'PLANILHA GERAL'!C159</f>
        <v>0</v>
      </c>
      <c r="D15" s="320" t="str">
        <f>+'PLANILHA GERAL'!D159</f>
        <v>FORNECIMENTO  DE RACK PARA SERVIDOR 19 POLEGADAS, COM ALTURA DE 19 U E PROFUNDIDADE EXTERNA DE 600 MM</v>
      </c>
      <c r="E15" s="318" t="s">
        <v>32</v>
      </c>
      <c r="F15" s="321">
        <f>+'PLANILHA GERAL'!F159</f>
        <v>10</v>
      </c>
      <c r="G15" s="322">
        <f>+'PLANILHA GERAL'!I159</f>
        <v>2385.5</v>
      </c>
      <c r="H15" s="322">
        <f>+'PLANILHA GERAL'!J159</f>
        <v>23855</v>
      </c>
      <c r="I15" s="322">
        <f>+'PLANILHA GERAL'!L159</f>
        <v>28846.863067490631</v>
      </c>
      <c r="J15" s="325">
        <f t="shared" si="1"/>
        <v>1.4398562326110184E-2</v>
      </c>
      <c r="K15" s="319">
        <f t="shared" si="2"/>
        <v>0.6570770141054818</v>
      </c>
    </row>
    <row r="16" spans="1:16" ht="31.5">
      <c r="A16" s="183" t="str">
        <f>+'PLANILHA GERAL'!A47</f>
        <v>5.2.3</v>
      </c>
      <c r="B16" s="9" t="str">
        <f>+'PLANILHA GERAL'!B47</f>
        <v>COTAÇÃO 5</v>
      </c>
      <c r="C16" s="9" t="str">
        <f>+'PLANILHA GERAL'!C47</f>
        <v>MERCADO</v>
      </c>
      <c r="D16" s="256" t="str">
        <f>+'PLANILHA GERAL'!D47</f>
        <v>FORNECIMENTO E INSTALAÇAO DE DIVISORIAS  DE MEIA ALTURA</v>
      </c>
      <c r="E16" s="256" t="str">
        <f>+'PLANILHA GERAL'!E47</f>
        <v>m²</v>
      </c>
      <c r="F16" s="257">
        <f>+'PLANILHA GERAL'!F47</f>
        <v>79.2</v>
      </c>
      <c r="G16" s="13">
        <f>+'PLANILHA GERAL'!I47</f>
        <v>300.26666666666665</v>
      </c>
      <c r="H16" s="13">
        <f>+'PLANILHA GERAL'!J47</f>
        <v>23781.119999999999</v>
      </c>
      <c r="I16" s="13">
        <f>+'PLANILHA GERAL'!L47</f>
        <v>28757.523044710237</v>
      </c>
      <c r="J16" s="279">
        <f t="shared" si="1"/>
        <v>1.4353969335766313E-2</v>
      </c>
      <c r="K16" s="282">
        <f t="shared" si="2"/>
        <v>0.67143098344124807</v>
      </c>
    </row>
    <row r="17" spans="1:16373" ht="47.25">
      <c r="A17" s="183" t="str">
        <f>+'PLANILHA GERAL'!A138</f>
        <v>9.19.1.4</v>
      </c>
      <c r="B17" s="9">
        <f>+'PLANILHA GERAL'!B138</f>
        <v>92993</v>
      </c>
      <c r="C17" s="9" t="str">
        <f>+'PLANILHA GERAL'!C138</f>
        <v>SINAPI</v>
      </c>
      <c r="D17" s="256" t="str">
        <f>+'PLANILHA GERAL'!D138</f>
        <v>CABO DE COBRE FLEXÍVEL ISOLADO, 100 MM², ANTI-CHAMA 450/750 V, PARA CIRCUITOS TERMINAIS - FORNECIMENTO E INSTALAÇÃO. AF_12/2022</v>
      </c>
      <c r="E17" s="9" t="s">
        <v>19</v>
      </c>
      <c r="F17" s="257">
        <f>+'PLANILHA GERAL'!F138</f>
        <v>180</v>
      </c>
      <c r="G17" s="13">
        <f>+'PLANILHA GERAL'!I138</f>
        <v>121.35</v>
      </c>
      <c r="H17" s="13">
        <f>+'PLANILHA GERAL'!J138</f>
        <v>21843</v>
      </c>
      <c r="I17" s="13">
        <f>+'PLANILHA GERAL'!L138</f>
        <v>26413.834834759917</v>
      </c>
      <c r="J17" s="279">
        <f t="shared" si="1"/>
        <v>1.31841457509631E-2</v>
      </c>
      <c r="K17" s="282">
        <f t="shared" si="2"/>
        <v>0.68461512919221112</v>
      </c>
    </row>
    <row r="18" spans="1:16373" ht="47.25">
      <c r="A18" s="183" t="str">
        <f>+'PLANILHA GERAL'!A186</f>
        <v>11.13.1.4</v>
      </c>
      <c r="B18" s="9">
        <f>+'PLANILHA GERAL'!B186</f>
        <v>92993</v>
      </c>
      <c r="C18" s="9" t="str">
        <f>+'PLANILHA GERAL'!C186</f>
        <v>SINAPI</v>
      </c>
      <c r="D18" s="256" t="str">
        <f>+'PLANILHA GERAL'!D186</f>
        <v>CABO DE COBRE FLEXÍVEL ISOLADO, 100 MM², ANTI-CHAMA 450/750 V, PARA CIRCUITOS TERMINAIS - FORNECIMENTO E INSTALAÇÃO. AF_12/2022</v>
      </c>
      <c r="E18" s="9" t="s">
        <v>19</v>
      </c>
      <c r="F18" s="257">
        <f>+'PLANILHA GERAL'!F186</f>
        <v>180</v>
      </c>
      <c r="G18" s="13">
        <f>+'PLANILHA GERAL'!I186</f>
        <v>116.44</v>
      </c>
      <c r="H18" s="13">
        <f>+'PLANILHA GERAL'!J186</f>
        <v>20959.2</v>
      </c>
      <c r="I18" s="13">
        <f>+'PLANILHA GERAL'!L186</f>
        <v>25345.092115034568</v>
      </c>
      <c r="J18" s="279">
        <f t="shared" si="1"/>
        <v>1.2650695766313502E-2</v>
      </c>
      <c r="K18" s="282">
        <f t="shared" si="2"/>
        <v>0.69726582495852463</v>
      </c>
    </row>
    <row r="19" spans="1:16373" ht="47.25">
      <c r="A19" s="183" t="str">
        <f>+'PLANILHA GERAL'!A49</f>
        <v>5.2.5</v>
      </c>
      <c r="B19" s="9">
        <f>+'PLANILHA GERAL'!B49</f>
        <v>102180</v>
      </c>
      <c r="C19" s="9" t="str">
        <f>+'PLANILHA GERAL'!C49</f>
        <v>SINAPI</v>
      </c>
      <c r="D19" s="256" t="str">
        <f>+'PLANILHA GERAL'!D49</f>
        <v>INSTALAÇÃO DE DIVISORIA EM VIDRO TEMPERADO, E = 8 MM, ENCAIXADO EM PERFIL U. AF_01/2021_P PARA A SALA DE REUNIÃO PISO / TETO</v>
      </c>
      <c r="E19" s="9" t="s">
        <v>30</v>
      </c>
      <c r="F19" s="257">
        <f>+'PLANILHA GERAL'!F49</f>
        <v>54.53</v>
      </c>
      <c r="G19" s="13">
        <f>+'PLANILHA GERAL'!I49</f>
        <v>352</v>
      </c>
      <c r="H19" s="13">
        <f>+'PLANILHA GERAL'!J49</f>
        <v>19194.560000000001</v>
      </c>
      <c r="I19" s="13">
        <f>+'PLANILHA GERAL'!L49</f>
        <v>23211.186080936197</v>
      </c>
      <c r="J19" s="279">
        <f t="shared" si="1"/>
        <v>1.1585582413844541E-2</v>
      </c>
      <c r="K19" s="282">
        <f t="shared" si="2"/>
        <v>0.70885140737236918</v>
      </c>
    </row>
    <row r="20" spans="1:16373" ht="47.25">
      <c r="A20" s="183" t="str">
        <f>+'PLANILHA GERAL'!A68</f>
        <v>6.5</v>
      </c>
      <c r="B20" s="9">
        <f>+'PLANILHA GERAL'!B68</f>
        <v>9692</v>
      </c>
      <c r="C20" s="9" t="str">
        <f>+'PLANILHA GERAL'!C68</f>
        <v>ORSE</v>
      </c>
      <c r="D20" s="256" t="str">
        <f>+'PLANILHA GERAL'!D68</f>
        <v>FORNECIMENTO E ASSENTAMENTO DE PORTA PARA DIVISORIA SANITARIA COMPLETA DE MADEIRA 1 FL.0,80x1,80m REV.LAMINADO - PORTA PARA  BOX WC</v>
      </c>
      <c r="E20" s="9" t="s">
        <v>32</v>
      </c>
      <c r="F20" s="257">
        <f>+'PLANILHA GERAL'!F68</f>
        <v>24</v>
      </c>
      <c r="G20" s="13">
        <f>+'PLANILHA GERAL'!I68</f>
        <v>755</v>
      </c>
      <c r="H20" s="13">
        <f>+'PLANILHA GERAL'!J68</f>
        <v>18120</v>
      </c>
      <c r="I20" s="13">
        <f>+'PLANILHA GERAL'!L68</f>
        <v>21911.765197356119</v>
      </c>
      <c r="J20" s="279">
        <f t="shared" si="1"/>
        <v>1.0936992217527418E-2</v>
      </c>
      <c r="K20" s="282">
        <f t="shared" si="2"/>
        <v>0.7197883995898966</v>
      </c>
    </row>
    <row r="21" spans="1:16373" ht="141.75">
      <c r="A21" s="183" t="str">
        <f>+'PLANILHA GERAL'!A67</f>
        <v>6.4</v>
      </c>
      <c r="B21" s="9">
        <f>+'PLANILHA GERAL'!B67</f>
        <v>90849</v>
      </c>
      <c r="C21" s="9" t="str">
        <f>+'PLANILHA GERAL'!C67</f>
        <v>SINAPI</v>
      </c>
      <c r="D21" s="256" t="str">
        <f>+'PLANILHA GERAL'!D67</f>
        <v>KIT PORTA PRONTA DE MADEIRA, FOLHA MEDIA (NBR 15930) DE 80 X 210 CM, E = 35 MM, NUCLEO SARRAFEADO, ESTRUTURA USINADA PARA FECHADURA, CAPA LISA EM HDF, ACABAMENTO MELAMINICO (INCLUI MARCO, ALIZARES E DOBRADICAS) , CHAPA DE AÇO INOX 4 MM E BARRA DE APOIO PNE, PLACA DE IDENTIFICAÇÃO 20X20 , CONFORME PROJETO DE ARQUITETURA - FORNECIMENTO E INSTALAÇÃO -  AREA DE SERVIÇOS - BANHEIROS, DML , SALA DE ELETRICA E DADO E VOZ</v>
      </c>
      <c r="E21" s="9" t="s">
        <v>32</v>
      </c>
      <c r="F21" s="257">
        <f>+'PLANILHA GERAL'!F67</f>
        <v>30</v>
      </c>
      <c r="G21" s="13">
        <f>+'PLANILHA GERAL'!I67</f>
        <v>599.35</v>
      </c>
      <c r="H21" s="13">
        <f>+'PLANILHA GERAL'!J67</f>
        <v>17980.5</v>
      </c>
      <c r="I21" s="13">
        <f>+'PLANILHA GERAL'!L67</f>
        <v>21743.073627542035</v>
      </c>
      <c r="J21" s="279">
        <f t="shared" si="1"/>
        <v>1.0852791863534864E-2</v>
      </c>
      <c r="K21" s="282">
        <f t="shared" si="2"/>
        <v>0.73064119145343143</v>
      </c>
    </row>
    <row r="22" spans="1:16373" ht="47.25">
      <c r="A22" s="183" t="str">
        <f>+'PLANILHA GERAL'!A117</f>
        <v>9.11</v>
      </c>
      <c r="B22" s="9">
        <f>+'PLANILHA GERAL'!B117</f>
        <v>91834</v>
      </c>
      <c r="C22" s="9" t="str">
        <f>+'PLANILHA GERAL'!C117</f>
        <v>SINAPI</v>
      </c>
      <c r="D22" s="256" t="str">
        <f>+'PLANILHA GERAL'!D117</f>
        <v>ELETRODUTO FLEXÍVEL CORRUGADO, PVC, DN 25 MM (3/4"), PARA CIRCUITOS TERMINAIS, INSTALADO EM FORRO - FORNECIMENTO E INSTALAÇÃO. AF_12/2015</v>
      </c>
      <c r="E22" s="9" t="s">
        <v>19</v>
      </c>
      <c r="F22" s="257">
        <f>+'PLANILHA GERAL'!F117</f>
        <v>4125</v>
      </c>
      <c r="G22" s="13">
        <f>+'PLANILHA GERAL'!I117</f>
        <v>4.1500000000000004</v>
      </c>
      <c r="H22" s="13">
        <f>+'PLANILHA GERAL'!J117</f>
        <v>17118.75</v>
      </c>
      <c r="I22" s="13">
        <f>+'PLANILHA GERAL'!L117</f>
        <v>20700.995059174395</v>
      </c>
      <c r="J22" s="279">
        <f t="shared" si="1"/>
        <v>1.033265096709699E-2</v>
      </c>
      <c r="K22" s="282">
        <f t="shared" si="2"/>
        <v>0.74097384242052844</v>
      </c>
    </row>
    <row r="23" spans="1:16373" ht="31.5">
      <c r="A23" s="183" t="str">
        <f>+'PLANILHA GERAL'!A195</f>
        <v>11.13.2.8</v>
      </c>
      <c r="B23" s="9">
        <f>+'PLANILHA GERAL'!B195</f>
        <v>860</v>
      </c>
      <c r="C23" s="9" t="str">
        <f>+'PLANILHA GERAL'!C195</f>
        <v>ORSE</v>
      </c>
      <c r="D23" s="256" t="str">
        <f>+'PLANILHA GERAL'!D195</f>
        <v>Eletrocalha metálica perfurada 100 x 50 x 3000 mm (ref. mopa ou similar)</v>
      </c>
      <c r="E23" s="9" t="s">
        <v>19</v>
      </c>
      <c r="F23" s="257">
        <f>+'PLANILHA GERAL'!F195</f>
        <v>656</v>
      </c>
      <c r="G23" s="13">
        <f>+'PLANILHA GERAL'!I195</f>
        <v>24.85</v>
      </c>
      <c r="H23" s="13">
        <f>+'PLANILHA GERAL'!J195</f>
        <v>16301.6</v>
      </c>
      <c r="I23" s="13">
        <f>+'PLANILHA GERAL'!L195</f>
        <v>19712.849422804662</v>
      </c>
      <c r="J23" s="279">
        <f t="shared" si="1"/>
        <v>9.8394300404660556E-3</v>
      </c>
      <c r="K23" s="282">
        <f t="shared" si="2"/>
        <v>0.7508132724609945</v>
      </c>
    </row>
    <row r="24" spans="1:16373" ht="47.25">
      <c r="A24" s="183" t="str">
        <f>+'PLANILHA GERAL'!A112</f>
        <v>9.6</v>
      </c>
      <c r="B24" s="9">
        <f>+'PLANILHA GERAL'!B112</f>
        <v>92023</v>
      </c>
      <c r="C24" s="9" t="str">
        <f>+'PLANILHA GERAL'!C112</f>
        <v>SINAPI</v>
      </c>
      <c r="D24" s="256" t="str">
        <f>+'PLANILHA GERAL'!D112</f>
        <v>INTERRUPTOR SIMPLES (1 MÓDULO) COM 1 TOMADA DE EMBUTIR 2P+T10 A,  INCLUINDO SUPORTE E PLACA - FORNECIMENTO E INSTALAÇÃO. AF_12/2015</v>
      </c>
      <c r="E24" s="9" t="s">
        <v>32</v>
      </c>
      <c r="F24" s="257">
        <f>+'PLANILHA GERAL'!F112</f>
        <v>131.18</v>
      </c>
      <c r="G24" s="13">
        <f>+'PLANILHA GERAL'!I112</f>
        <v>117.92</v>
      </c>
      <c r="H24" s="13">
        <f>+'PLANILHA GERAL'!J112</f>
        <v>15468.7456</v>
      </c>
      <c r="I24" s="13">
        <f>+'PLANILHA GERAL'!L112</f>
        <v>18705.713106227129</v>
      </c>
      <c r="J24" s="279">
        <f t="shared" si="1"/>
        <v>9.3367301458118918E-3</v>
      </c>
      <c r="K24" s="282">
        <f t="shared" si="2"/>
        <v>0.76015000260680643</v>
      </c>
    </row>
    <row r="25" spans="1:16373" ht="31.5">
      <c r="A25" s="183" t="str">
        <f>+'PLANILHA GERAL'!A61</f>
        <v>5.4.1</v>
      </c>
      <c r="B25" s="9" t="str">
        <f>+'PLANILHA GERAL'!B61</f>
        <v>COMPO 21</v>
      </c>
      <c r="C25" s="9">
        <f>+'PLANILHA GERAL'!C61</f>
        <v>0</v>
      </c>
      <c r="D25" s="256" t="str">
        <f>+'PLANILHA GERAL'!D61</f>
        <v>FORNECIMENTO E INSTALAÇÃO DE PERSIANAS DE 25 mm ENTRE VIDRO DAS DIVISORIAS DE 90mm</v>
      </c>
      <c r="E25" s="9" t="s">
        <v>30</v>
      </c>
      <c r="F25" s="257">
        <f>+'PLANILHA GERAL'!F61</f>
        <v>65</v>
      </c>
      <c r="G25" s="13">
        <f>+'PLANILHA GERAL'!I61</f>
        <v>195</v>
      </c>
      <c r="H25" s="13">
        <f>+'PLANILHA GERAL'!J61</f>
        <v>12675</v>
      </c>
      <c r="I25" s="13">
        <f>+'PLANILHA GERAL'!L61</f>
        <v>15327.352311064504</v>
      </c>
      <c r="J25" s="279">
        <f t="shared" si="1"/>
        <v>7.6504622713664469E-3</v>
      </c>
      <c r="K25" s="282">
        <f t="shared" si="2"/>
        <v>0.76780046487817288</v>
      </c>
    </row>
    <row r="26" spans="1:16373">
      <c r="A26" s="183" t="str">
        <f>+'PLANILHA GERAL'!A48</f>
        <v>5.2.4</v>
      </c>
      <c r="B26" s="9" t="str">
        <f>+'PLANILHA GERAL'!B48</f>
        <v>COTAÇÃO 6</v>
      </c>
      <c r="C26" s="9" t="str">
        <f>+'PLANILHA GERAL'!C48</f>
        <v>MERCADO</v>
      </c>
      <c r="D26" s="256" t="str">
        <f>+'PLANILHA GERAL'!D48</f>
        <v xml:space="preserve">FORNECIMENTO E INSTALAÇAO DE PORTAS PARA DIVISORIAS </v>
      </c>
      <c r="E26" s="9" t="s">
        <v>32</v>
      </c>
      <c r="F26" s="257">
        <f>+'PLANILHA GERAL'!F48</f>
        <v>23</v>
      </c>
      <c r="G26" s="13">
        <f>+'PLANILHA GERAL'!I48</f>
        <v>531.6400000000001</v>
      </c>
      <c r="H26" s="13">
        <f>+'PLANILHA GERAL'!J48</f>
        <v>12227.720000000003</v>
      </c>
      <c r="I26" s="13">
        <f>+'PLANILHA GERAL'!L48</f>
        <v>14786.475140122264</v>
      </c>
      <c r="J26" s="279">
        <f t="shared" si="1"/>
        <v>7.3804899822353413E-3</v>
      </c>
      <c r="K26" s="282">
        <f t="shared" si="2"/>
        <v>0.77518095486040828</v>
      </c>
    </row>
    <row r="27" spans="1:16373" ht="47.25">
      <c r="A27" s="183" t="str">
        <f>+'PLANILHA GERAL'!A19</f>
        <v>2.7</v>
      </c>
      <c r="B27" s="9" t="str">
        <f>+'PLANILHA GERAL'!B19</f>
        <v xml:space="preserve">C1050 </v>
      </c>
      <c r="C27" s="9" t="str">
        <f>+'PLANILHA GERAL'!C19</f>
        <v>SEINFRA - CE</v>
      </c>
      <c r="D27" s="256" t="str">
        <f>+'PLANILHA GERAL'!D19</f>
        <v>REMOÇÃO DE CHAPAS E PERFIS DE DRYWALL, DE FORMA MANUAL, SEM REAPROVEITAMENTO -  DIVISORIAS EM EUCATEX EM WC</v>
      </c>
      <c r="E27" s="256" t="str">
        <f>+'PLANILHA GERAL'!E19</f>
        <v>m²</v>
      </c>
      <c r="F27" s="257">
        <f>+'PLANILHA GERAL'!F19</f>
        <v>1365</v>
      </c>
      <c r="G27" s="13">
        <f>+'PLANILHA GERAL'!I19</f>
        <v>8.4989999999999988</v>
      </c>
      <c r="H27" s="13">
        <f>+'PLANILHA GERAL'!J19</f>
        <v>11601.134999999998</v>
      </c>
      <c r="I27" s="13">
        <f>+'PLANILHA GERAL'!L19</f>
        <v>14028.771862187083</v>
      </c>
      <c r="J27" s="279">
        <f t="shared" si="1"/>
        <v>7.0022915678523683E-3</v>
      </c>
      <c r="K27" s="282">
        <f t="shared" si="2"/>
        <v>0.78218324642826065</v>
      </c>
    </row>
    <row r="28" spans="1:16373" ht="63">
      <c r="A28" s="183" t="str">
        <f>+'PLANILHA GERAL'!A92</f>
        <v>8.15</v>
      </c>
      <c r="B28" s="9">
        <f>+'PLANILHA GERAL'!B92</f>
        <v>1038</v>
      </c>
      <c r="C28" s="9" t="str">
        <f>+'PLANILHA GERAL'!C92</f>
        <v>ORSE</v>
      </c>
      <c r="D28" s="256" t="str">
        <f>+'PLANILHA GERAL'!D92</f>
        <v>VÁLVULA DE DESCARGA METÁLICA, BASE 1 1/2 ", ACABAMENTO METALICO CROMADO E ALAVANCA DE ACIONAMENTO (PNE) - FORNECIMENTO E INSTALAÇÃO. AF_01/2019</v>
      </c>
      <c r="E28" s="9" t="s">
        <v>32</v>
      </c>
      <c r="F28" s="257">
        <f>+'PLANILHA GERAL'!F92</f>
        <v>24</v>
      </c>
      <c r="G28" s="13">
        <f>+'PLANILHA GERAL'!I92</f>
        <v>452</v>
      </c>
      <c r="H28" s="13">
        <f>+'PLANILHA GERAL'!J92</f>
        <v>10848</v>
      </c>
      <c r="I28" s="13">
        <f>+'PLANILHA GERAL'!L92</f>
        <v>13118.036912854259</v>
      </c>
      <c r="J28" s="279">
        <f t="shared" si="1"/>
        <v>6.5477092481091292E-3</v>
      </c>
      <c r="K28" s="282">
        <f t="shared" si="2"/>
        <v>0.78873095567636975</v>
      </c>
      <c r="CX28" s="170" t="s">
        <v>148</v>
      </c>
      <c r="CY28" s="170">
        <v>12376</v>
      </c>
      <c r="CZ28" s="170" t="s">
        <v>149</v>
      </c>
      <c r="DA28" s="170" t="s">
        <v>150</v>
      </c>
      <c r="DB28" s="170">
        <v>5</v>
      </c>
      <c r="DC28" s="170">
        <v>12.97</v>
      </c>
      <c r="DD28" s="170">
        <f>ROUNDDOWN(DC28*($G$10+1),2)</f>
        <v>962.37</v>
      </c>
      <c r="DE28" s="170">
        <f>DB28*DD28</f>
        <v>4811.8500000000004</v>
      </c>
      <c r="DF28" s="170" t="s">
        <v>148</v>
      </c>
      <c r="DG28" s="170">
        <v>12376</v>
      </c>
      <c r="DH28" s="170" t="s">
        <v>149</v>
      </c>
      <c r="DI28" s="170" t="s">
        <v>150</v>
      </c>
      <c r="DJ28" s="170">
        <v>5</v>
      </c>
      <c r="DK28" s="170">
        <v>12.97</v>
      </c>
      <c r="DL28" s="170">
        <f>ROUNDDOWN(DK28*($G$10+1),2)</f>
        <v>962.37</v>
      </c>
      <c r="DM28" s="170">
        <f>DJ28*DL28</f>
        <v>4811.8500000000004</v>
      </c>
      <c r="DN28" s="170" t="s">
        <v>148</v>
      </c>
      <c r="DO28" s="170">
        <v>12376</v>
      </c>
      <c r="DP28" s="170" t="s">
        <v>149</v>
      </c>
      <c r="DQ28" s="170" t="s">
        <v>150</v>
      </c>
      <c r="DR28" s="170">
        <v>5</v>
      </c>
      <c r="DS28" s="170">
        <v>12.97</v>
      </c>
      <c r="DT28" s="170">
        <f>ROUNDDOWN(DS28*($G$10+1),2)</f>
        <v>962.37</v>
      </c>
      <c r="DU28" s="170">
        <f>DR28*DT28</f>
        <v>4811.8500000000004</v>
      </c>
      <c r="DV28" s="170" t="s">
        <v>148</v>
      </c>
      <c r="DW28" s="170">
        <v>12376</v>
      </c>
      <c r="DX28" s="170" t="s">
        <v>149</v>
      </c>
      <c r="DY28" s="170" t="s">
        <v>150</v>
      </c>
      <c r="DZ28" s="170">
        <v>5</v>
      </c>
      <c r="EA28" s="170">
        <v>12.97</v>
      </c>
      <c r="EB28" s="170">
        <f>ROUNDDOWN(EA28*($G$10+1),2)</f>
        <v>962.37</v>
      </c>
      <c r="EC28" s="170">
        <f>DZ28*EB28</f>
        <v>4811.8500000000004</v>
      </c>
      <c r="ED28" s="170" t="s">
        <v>148</v>
      </c>
      <c r="EE28" s="170">
        <v>12376</v>
      </c>
      <c r="EF28" s="170" t="s">
        <v>149</v>
      </c>
      <c r="EG28" s="170" t="s">
        <v>150</v>
      </c>
      <c r="EH28" s="170">
        <v>5</v>
      </c>
      <c r="EI28" s="170">
        <v>12.97</v>
      </c>
      <c r="EJ28" s="170">
        <f>ROUNDDOWN(EI28*($G$10+1),2)</f>
        <v>962.37</v>
      </c>
      <c r="EK28" s="170">
        <f>EH28*EJ28</f>
        <v>4811.8500000000004</v>
      </c>
      <c r="EL28" s="170" t="s">
        <v>148</v>
      </c>
      <c r="EM28" s="170">
        <v>12376</v>
      </c>
      <c r="EN28" s="170" t="s">
        <v>149</v>
      </c>
      <c r="EO28" s="170" t="s">
        <v>150</v>
      </c>
      <c r="EP28" s="170">
        <v>5</v>
      </c>
      <c r="EQ28" s="170">
        <v>12.97</v>
      </c>
      <c r="ER28" s="170">
        <f>ROUNDDOWN(EQ28*($G$10+1),2)</f>
        <v>962.37</v>
      </c>
      <c r="ES28" s="170">
        <f>EP28*ER28</f>
        <v>4811.8500000000004</v>
      </c>
      <c r="ET28" s="170" t="s">
        <v>148</v>
      </c>
      <c r="EU28" s="170">
        <v>12376</v>
      </c>
      <c r="EV28" s="170" t="s">
        <v>149</v>
      </c>
      <c r="EW28" s="170" t="s">
        <v>150</v>
      </c>
      <c r="EX28" s="170">
        <v>5</v>
      </c>
      <c r="EY28" s="170">
        <v>12.97</v>
      </c>
      <c r="EZ28" s="170">
        <f>ROUNDDOWN(EY28*($G$10+1),2)</f>
        <v>962.37</v>
      </c>
      <c r="FA28" s="170">
        <f>EX28*EZ28</f>
        <v>4811.8500000000004</v>
      </c>
      <c r="FB28" s="170" t="s">
        <v>148</v>
      </c>
      <c r="FC28" s="170">
        <v>12376</v>
      </c>
      <c r="FD28" s="170" t="s">
        <v>149</v>
      </c>
      <c r="FE28" s="170" t="s">
        <v>150</v>
      </c>
      <c r="FF28" s="170">
        <v>5</v>
      </c>
      <c r="FG28" s="170">
        <v>12.97</v>
      </c>
      <c r="FH28" s="170">
        <f>ROUNDDOWN(FG28*($G$10+1),2)</f>
        <v>962.37</v>
      </c>
      <c r="FI28" s="170">
        <f>FF28*FH28</f>
        <v>4811.8500000000004</v>
      </c>
      <c r="FJ28" s="170" t="s">
        <v>148</v>
      </c>
      <c r="FK28" s="170">
        <v>12376</v>
      </c>
      <c r="FL28" s="170" t="s">
        <v>149</v>
      </c>
      <c r="FM28" s="170" t="s">
        <v>150</v>
      </c>
      <c r="FN28" s="170">
        <v>5</v>
      </c>
      <c r="FO28" s="170">
        <v>12.97</v>
      </c>
      <c r="FP28" s="170">
        <f>ROUNDDOWN(FO28*($G$10+1),2)</f>
        <v>962.37</v>
      </c>
      <c r="FQ28" s="170">
        <f>FN28*FP28</f>
        <v>4811.8500000000004</v>
      </c>
      <c r="FR28" s="170" t="s">
        <v>148</v>
      </c>
      <c r="FS28" s="170">
        <v>12376</v>
      </c>
      <c r="FT28" s="170" t="s">
        <v>149</v>
      </c>
      <c r="FU28" s="170" t="s">
        <v>150</v>
      </c>
      <c r="FV28" s="170">
        <v>5</v>
      </c>
      <c r="FW28" s="170">
        <v>12.97</v>
      </c>
      <c r="FX28" s="170">
        <f>ROUNDDOWN(FW28*($G$10+1),2)</f>
        <v>962.37</v>
      </c>
      <c r="FY28" s="170">
        <f>FV28*FX28</f>
        <v>4811.8500000000004</v>
      </c>
      <c r="FZ28" s="170" t="s">
        <v>148</v>
      </c>
      <c r="GA28" s="170">
        <v>12376</v>
      </c>
      <c r="GB28" s="170" t="s">
        <v>149</v>
      </c>
      <c r="GC28" s="170" t="s">
        <v>150</v>
      </c>
      <c r="GD28" s="170">
        <v>5</v>
      </c>
      <c r="GE28" s="170">
        <v>12.97</v>
      </c>
      <c r="GF28" s="170">
        <f>ROUNDDOWN(GE28*($G$10+1),2)</f>
        <v>962.37</v>
      </c>
      <c r="GG28" s="170">
        <f>GD28*GF28</f>
        <v>4811.8500000000004</v>
      </c>
      <c r="GH28" s="170" t="s">
        <v>148</v>
      </c>
      <c r="GI28" s="170">
        <v>12376</v>
      </c>
      <c r="GJ28" s="170" t="s">
        <v>149</v>
      </c>
      <c r="GK28" s="170" t="s">
        <v>150</v>
      </c>
      <c r="GL28" s="170">
        <v>5</v>
      </c>
      <c r="GM28" s="170">
        <v>12.97</v>
      </c>
      <c r="GN28" s="170">
        <f>ROUNDDOWN(GM28*($G$10+1),2)</f>
        <v>962.37</v>
      </c>
      <c r="GO28" s="170">
        <f>GL28*GN28</f>
        <v>4811.8500000000004</v>
      </c>
      <c r="GP28" s="170" t="s">
        <v>148</v>
      </c>
      <c r="GQ28" s="170">
        <v>12376</v>
      </c>
      <c r="GR28" s="170" t="s">
        <v>149</v>
      </c>
      <c r="GS28" s="170" t="s">
        <v>150</v>
      </c>
      <c r="GT28" s="170">
        <v>5</v>
      </c>
      <c r="GU28" s="170">
        <v>12.97</v>
      </c>
      <c r="GV28" s="170">
        <f>ROUNDDOWN(GU28*($G$10+1),2)</f>
        <v>962.37</v>
      </c>
      <c r="GW28" s="170">
        <f>GT28*GV28</f>
        <v>4811.8500000000004</v>
      </c>
      <c r="GX28" s="170" t="s">
        <v>148</v>
      </c>
      <c r="GY28" s="170">
        <v>12376</v>
      </c>
      <c r="GZ28" s="170" t="s">
        <v>149</v>
      </c>
      <c r="HA28" s="170" t="s">
        <v>150</v>
      </c>
      <c r="HB28" s="170">
        <v>5</v>
      </c>
      <c r="HC28" s="170">
        <v>12.97</v>
      </c>
      <c r="HD28" s="170">
        <f>ROUNDDOWN(HC28*($G$10+1),2)</f>
        <v>962.37</v>
      </c>
      <c r="HE28" s="170">
        <f>HB28*HD28</f>
        <v>4811.8500000000004</v>
      </c>
      <c r="HF28" s="170" t="s">
        <v>148</v>
      </c>
      <c r="HG28" s="170">
        <v>12376</v>
      </c>
      <c r="HH28" s="170" t="s">
        <v>149</v>
      </c>
      <c r="HI28" s="170" t="s">
        <v>150</v>
      </c>
      <c r="HJ28" s="170">
        <v>5</v>
      </c>
      <c r="HK28" s="170">
        <v>12.97</v>
      </c>
      <c r="HL28" s="170">
        <f>ROUNDDOWN(HK28*($G$10+1),2)</f>
        <v>962.37</v>
      </c>
      <c r="HM28" s="170">
        <f>HJ28*HL28</f>
        <v>4811.8500000000004</v>
      </c>
      <c r="HN28" s="170" t="s">
        <v>148</v>
      </c>
      <c r="HO28" s="170">
        <v>12376</v>
      </c>
      <c r="HP28" s="170" t="s">
        <v>149</v>
      </c>
      <c r="HQ28" s="170" t="s">
        <v>150</v>
      </c>
      <c r="HR28" s="170">
        <v>5</v>
      </c>
      <c r="HS28" s="170">
        <v>12.97</v>
      </c>
      <c r="HT28" s="170">
        <f>ROUNDDOWN(HS28*($G$10+1),2)</f>
        <v>962.37</v>
      </c>
      <c r="HU28" s="170">
        <f>HR28*HT28</f>
        <v>4811.8500000000004</v>
      </c>
      <c r="HV28" s="170" t="s">
        <v>148</v>
      </c>
      <c r="HW28" s="170">
        <v>12376</v>
      </c>
      <c r="HX28" s="170" t="s">
        <v>149</v>
      </c>
      <c r="HY28" s="170" t="s">
        <v>150</v>
      </c>
      <c r="HZ28" s="170">
        <v>5</v>
      </c>
      <c r="IA28" s="170">
        <v>12.97</v>
      </c>
      <c r="IB28" s="170">
        <f>ROUNDDOWN(IA28*($G$10+1),2)</f>
        <v>962.37</v>
      </c>
      <c r="IC28" s="170">
        <f>HZ28*IB28</f>
        <v>4811.8500000000004</v>
      </c>
      <c r="ID28" s="170" t="s">
        <v>148</v>
      </c>
      <c r="IE28" s="170">
        <v>12376</v>
      </c>
      <c r="IF28" s="170" t="s">
        <v>149</v>
      </c>
      <c r="IG28" s="170" t="s">
        <v>150</v>
      </c>
      <c r="IH28" s="170">
        <v>5</v>
      </c>
      <c r="II28" s="170">
        <v>12.97</v>
      </c>
      <c r="IJ28" s="170">
        <f>ROUNDDOWN(II28*($G$10+1),2)</f>
        <v>962.37</v>
      </c>
      <c r="IK28" s="170">
        <f>IH28*IJ28</f>
        <v>4811.8500000000004</v>
      </c>
      <c r="IL28" s="170" t="s">
        <v>148</v>
      </c>
      <c r="IM28" s="170">
        <v>12376</v>
      </c>
      <c r="IN28" s="170" t="s">
        <v>149</v>
      </c>
      <c r="IO28" s="170" t="s">
        <v>150</v>
      </c>
      <c r="IP28" s="170">
        <v>5</v>
      </c>
      <c r="IQ28" s="170">
        <v>12.97</v>
      </c>
      <c r="IR28" s="170">
        <f>ROUNDDOWN(IQ28*($G$10+1),2)</f>
        <v>962.37</v>
      </c>
      <c r="IS28" s="170">
        <f>IP28*IR28</f>
        <v>4811.8500000000004</v>
      </c>
      <c r="IT28" s="170" t="s">
        <v>148</v>
      </c>
      <c r="IU28" s="170">
        <v>12376</v>
      </c>
      <c r="IV28" s="170" t="s">
        <v>149</v>
      </c>
      <c r="IW28" s="170" t="s">
        <v>150</v>
      </c>
      <c r="IX28" s="170">
        <v>5</v>
      </c>
      <c r="IY28" s="170">
        <v>12.97</v>
      </c>
      <c r="IZ28" s="170">
        <f>ROUNDDOWN(IY28*($G$10+1),2)</f>
        <v>962.37</v>
      </c>
      <c r="JA28" s="170">
        <f>IX28*IZ28</f>
        <v>4811.8500000000004</v>
      </c>
      <c r="JB28" s="170" t="s">
        <v>148</v>
      </c>
      <c r="JC28" s="170">
        <v>12376</v>
      </c>
      <c r="JD28" s="170" t="s">
        <v>149</v>
      </c>
      <c r="JE28" s="170" t="s">
        <v>150</v>
      </c>
      <c r="JF28" s="170">
        <v>5</v>
      </c>
      <c r="JG28" s="170">
        <v>12.97</v>
      </c>
      <c r="JH28" s="170">
        <f>ROUNDDOWN(JG28*($G$10+1),2)</f>
        <v>962.37</v>
      </c>
      <c r="JI28" s="170">
        <f>JF28*JH28</f>
        <v>4811.8500000000004</v>
      </c>
      <c r="JJ28" s="170" t="s">
        <v>148</v>
      </c>
      <c r="JK28" s="170">
        <v>12376</v>
      </c>
      <c r="JL28" s="170" t="s">
        <v>149</v>
      </c>
      <c r="JM28" s="170" t="s">
        <v>150</v>
      </c>
      <c r="JN28" s="170">
        <v>5</v>
      </c>
      <c r="JO28" s="170">
        <v>12.97</v>
      </c>
      <c r="JP28" s="170">
        <f>ROUNDDOWN(JO28*($G$10+1),2)</f>
        <v>962.37</v>
      </c>
      <c r="JQ28" s="170">
        <f>JN28*JP28</f>
        <v>4811.8500000000004</v>
      </c>
      <c r="JR28" s="170" t="s">
        <v>148</v>
      </c>
      <c r="JS28" s="170">
        <v>12376</v>
      </c>
      <c r="JT28" s="170" t="s">
        <v>149</v>
      </c>
      <c r="JU28" s="170" t="s">
        <v>150</v>
      </c>
      <c r="JV28" s="170">
        <v>5</v>
      </c>
      <c r="JW28" s="170">
        <v>12.97</v>
      </c>
      <c r="JX28" s="170">
        <f>ROUNDDOWN(JW28*($G$10+1),2)</f>
        <v>962.37</v>
      </c>
      <c r="JY28" s="170">
        <f>JV28*JX28</f>
        <v>4811.8500000000004</v>
      </c>
      <c r="JZ28" s="170" t="s">
        <v>148</v>
      </c>
      <c r="KA28" s="170">
        <v>12376</v>
      </c>
      <c r="KB28" s="170" t="s">
        <v>149</v>
      </c>
      <c r="KC28" s="170" t="s">
        <v>150</v>
      </c>
      <c r="KD28" s="170">
        <v>5</v>
      </c>
      <c r="KE28" s="170">
        <v>12.97</v>
      </c>
      <c r="KF28" s="170">
        <f>ROUNDDOWN(KE28*($G$10+1),2)</f>
        <v>962.37</v>
      </c>
      <c r="KG28" s="170">
        <f>KD28*KF28</f>
        <v>4811.8500000000004</v>
      </c>
      <c r="KH28" s="170" t="s">
        <v>148</v>
      </c>
      <c r="KI28" s="170">
        <v>12376</v>
      </c>
      <c r="KJ28" s="170" t="s">
        <v>149</v>
      </c>
      <c r="KK28" s="170" t="s">
        <v>150</v>
      </c>
      <c r="KL28" s="170">
        <v>5</v>
      </c>
      <c r="KM28" s="170">
        <v>12.97</v>
      </c>
      <c r="KN28" s="170">
        <f>ROUNDDOWN(KM28*($G$10+1),2)</f>
        <v>962.37</v>
      </c>
      <c r="KO28" s="170">
        <f>KL28*KN28</f>
        <v>4811.8500000000004</v>
      </c>
      <c r="KP28" s="170" t="s">
        <v>148</v>
      </c>
      <c r="KQ28" s="170">
        <v>12376</v>
      </c>
      <c r="KR28" s="170" t="s">
        <v>149</v>
      </c>
      <c r="KS28" s="170" t="s">
        <v>150</v>
      </c>
      <c r="KT28" s="170">
        <v>5</v>
      </c>
      <c r="KU28" s="170">
        <v>12.97</v>
      </c>
      <c r="KV28" s="170">
        <f>ROUNDDOWN(KU28*($G$10+1),2)</f>
        <v>962.37</v>
      </c>
      <c r="KW28" s="170">
        <f>KT28*KV28</f>
        <v>4811.8500000000004</v>
      </c>
      <c r="KX28" s="170" t="s">
        <v>148</v>
      </c>
      <c r="KY28" s="170">
        <v>12376</v>
      </c>
      <c r="KZ28" s="170" t="s">
        <v>149</v>
      </c>
      <c r="LA28" s="170" t="s">
        <v>150</v>
      </c>
      <c r="LB28" s="170">
        <v>5</v>
      </c>
      <c r="LC28" s="170">
        <v>12.97</v>
      </c>
      <c r="LD28" s="170">
        <f>ROUNDDOWN(LC28*($G$10+1),2)</f>
        <v>962.37</v>
      </c>
      <c r="LE28" s="170">
        <f>LB28*LD28</f>
        <v>4811.8500000000004</v>
      </c>
      <c r="LF28" s="170" t="s">
        <v>148</v>
      </c>
      <c r="LG28" s="170">
        <v>12376</v>
      </c>
      <c r="LH28" s="170" t="s">
        <v>149</v>
      </c>
      <c r="LI28" s="170" t="s">
        <v>150</v>
      </c>
      <c r="LJ28" s="170">
        <v>5</v>
      </c>
      <c r="LK28" s="170">
        <v>12.97</v>
      </c>
      <c r="LL28" s="170">
        <f>ROUNDDOWN(LK28*($G$10+1),2)</f>
        <v>962.37</v>
      </c>
      <c r="LM28" s="170">
        <f>LJ28*LL28</f>
        <v>4811.8500000000004</v>
      </c>
      <c r="LN28" s="170" t="s">
        <v>148</v>
      </c>
      <c r="LO28" s="170">
        <v>12376</v>
      </c>
      <c r="LP28" s="170" t="s">
        <v>149</v>
      </c>
      <c r="LQ28" s="170" t="s">
        <v>150</v>
      </c>
      <c r="LR28" s="170">
        <v>5</v>
      </c>
      <c r="LS28" s="170">
        <v>12.97</v>
      </c>
      <c r="LT28" s="170">
        <f>ROUNDDOWN(LS28*($G$10+1),2)</f>
        <v>962.37</v>
      </c>
      <c r="LU28" s="170">
        <f>LR28*LT28</f>
        <v>4811.8500000000004</v>
      </c>
      <c r="LV28" s="170" t="s">
        <v>148</v>
      </c>
      <c r="LW28" s="170">
        <v>12376</v>
      </c>
      <c r="LX28" s="170" t="s">
        <v>149</v>
      </c>
      <c r="LY28" s="170" t="s">
        <v>150</v>
      </c>
      <c r="LZ28" s="170">
        <v>5</v>
      </c>
      <c r="MA28" s="170">
        <v>12.97</v>
      </c>
      <c r="MB28" s="170">
        <f>ROUNDDOWN(MA28*($G$10+1),2)</f>
        <v>962.37</v>
      </c>
      <c r="MC28" s="170">
        <f>LZ28*MB28</f>
        <v>4811.8500000000004</v>
      </c>
      <c r="MD28" s="170" t="s">
        <v>148</v>
      </c>
      <c r="ME28" s="170">
        <v>12376</v>
      </c>
      <c r="MF28" s="170" t="s">
        <v>149</v>
      </c>
      <c r="MG28" s="170" t="s">
        <v>150</v>
      </c>
      <c r="MH28" s="170">
        <v>5</v>
      </c>
      <c r="MI28" s="170">
        <v>12.97</v>
      </c>
      <c r="MJ28" s="170">
        <f>ROUNDDOWN(MI28*($G$10+1),2)</f>
        <v>962.37</v>
      </c>
      <c r="MK28" s="170">
        <f>MH28*MJ28</f>
        <v>4811.8500000000004</v>
      </c>
      <c r="ML28" s="170" t="s">
        <v>148</v>
      </c>
      <c r="MM28" s="170">
        <v>12376</v>
      </c>
      <c r="MN28" s="170" t="s">
        <v>149</v>
      </c>
      <c r="MO28" s="170" t="s">
        <v>150</v>
      </c>
      <c r="MP28" s="170">
        <v>5</v>
      </c>
      <c r="MQ28" s="170">
        <v>12.97</v>
      </c>
      <c r="MR28" s="170">
        <f>ROUNDDOWN(MQ28*($G$10+1),2)</f>
        <v>962.37</v>
      </c>
      <c r="MS28" s="170">
        <f>MP28*MR28</f>
        <v>4811.8500000000004</v>
      </c>
      <c r="MT28" s="170" t="s">
        <v>148</v>
      </c>
      <c r="MU28" s="170">
        <v>12376</v>
      </c>
      <c r="MV28" s="170" t="s">
        <v>149</v>
      </c>
      <c r="MW28" s="170" t="s">
        <v>150</v>
      </c>
      <c r="MX28" s="170">
        <v>5</v>
      </c>
      <c r="MY28" s="170">
        <v>12.97</v>
      </c>
      <c r="MZ28" s="170">
        <f>ROUNDDOWN(MY28*($G$10+1),2)</f>
        <v>962.37</v>
      </c>
      <c r="NA28" s="170">
        <f>MX28*MZ28</f>
        <v>4811.8500000000004</v>
      </c>
      <c r="NB28" s="170" t="s">
        <v>148</v>
      </c>
      <c r="NC28" s="170">
        <v>12376</v>
      </c>
      <c r="ND28" s="170" t="s">
        <v>149</v>
      </c>
      <c r="NE28" s="170" t="s">
        <v>150</v>
      </c>
      <c r="NF28" s="170">
        <v>5</v>
      </c>
      <c r="NG28" s="170">
        <v>12.97</v>
      </c>
      <c r="NH28" s="170">
        <f>ROUNDDOWN(NG28*($G$10+1),2)</f>
        <v>962.37</v>
      </c>
      <c r="NI28" s="170">
        <f>NF28*NH28</f>
        <v>4811.8500000000004</v>
      </c>
      <c r="NJ28" s="170" t="s">
        <v>148</v>
      </c>
      <c r="NK28" s="170">
        <v>12376</v>
      </c>
      <c r="NL28" s="170" t="s">
        <v>149</v>
      </c>
      <c r="NM28" s="170" t="s">
        <v>150</v>
      </c>
      <c r="NN28" s="170">
        <v>5</v>
      </c>
      <c r="NO28" s="170">
        <v>12.97</v>
      </c>
      <c r="NP28" s="170">
        <f>ROUNDDOWN(NO28*($G$10+1),2)</f>
        <v>962.37</v>
      </c>
      <c r="NQ28" s="170">
        <f>NN28*NP28</f>
        <v>4811.8500000000004</v>
      </c>
      <c r="NR28" s="170" t="s">
        <v>148</v>
      </c>
      <c r="NS28" s="170">
        <v>12376</v>
      </c>
      <c r="NT28" s="170" t="s">
        <v>149</v>
      </c>
      <c r="NU28" s="170" t="s">
        <v>150</v>
      </c>
      <c r="NV28" s="170">
        <v>5</v>
      </c>
      <c r="NW28" s="170">
        <v>12.97</v>
      </c>
      <c r="NX28" s="170">
        <f>ROUNDDOWN(NW28*($G$10+1),2)</f>
        <v>962.37</v>
      </c>
      <c r="NY28" s="170">
        <f>NV28*NX28</f>
        <v>4811.8500000000004</v>
      </c>
      <c r="NZ28" s="170" t="s">
        <v>148</v>
      </c>
      <c r="OA28" s="170">
        <v>12376</v>
      </c>
      <c r="OB28" s="170" t="s">
        <v>149</v>
      </c>
      <c r="OC28" s="170" t="s">
        <v>150</v>
      </c>
      <c r="OD28" s="170">
        <v>5</v>
      </c>
      <c r="OE28" s="170">
        <v>12.97</v>
      </c>
      <c r="OF28" s="170">
        <f>ROUNDDOWN(OE28*($G$10+1),2)</f>
        <v>962.37</v>
      </c>
      <c r="OG28" s="170">
        <f>OD28*OF28</f>
        <v>4811.8500000000004</v>
      </c>
      <c r="OH28" s="170" t="s">
        <v>148</v>
      </c>
      <c r="OI28" s="170">
        <v>12376</v>
      </c>
      <c r="OJ28" s="170" t="s">
        <v>149</v>
      </c>
      <c r="OK28" s="170" t="s">
        <v>150</v>
      </c>
      <c r="OL28" s="170">
        <v>5</v>
      </c>
      <c r="OM28" s="170">
        <v>12.97</v>
      </c>
      <c r="ON28" s="170">
        <f>ROUNDDOWN(OM28*($G$10+1),2)</f>
        <v>962.37</v>
      </c>
      <c r="OO28" s="170">
        <f>OL28*ON28</f>
        <v>4811.8500000000004</v>
      </c>
      <c r="OP28" s="170" t="s">
        <v>148</v>
      </c>
      <c r="OQ28" s="170">
        <v>12376</v>
      </c>
      <c r="OR28" s="170" t="s">
        <v>149</v>
      </c>
      <c r="OS28" s="170" t="s">
        <v>150</v>
      </c>
      <c r="OT28" s="170">
        <v>5</v>
      </c>
      <c r="OU28" s="170">
        <v>12.97</v>
      </c>
      <c r="OV28" s="170">
        <f>ROUNDDOWN(OU28*($G$10+1),2)</f>
        <v>962.37</v>
      </c>
      <c r="OW28" s="170">
        <f>OT28*OV28</f>
        <v>4811.8500000000004</v>
      </c>
      <c r="OX28" s="170" t="s">
        <v>148</v>
      </c>
      <c r="OY28" s="170">
        <v>12376</v>
      </c>
      <c r="OZ28" s="170" t="s">
        <v>149</v>
      </c>
      <c r="PA28" s="170" t="s">
        <v>150</v>
      </c>
      <c r="PB28" s="170">
        <v>5</v>
      </c>
      <c r="PC28" s="170">
        <v>12.97</v>
      </c>
      <c r="PD28" s="170">
        <f>ROUNDDOWN(PC28*($G$10+1),2)</f>
        <v>962.37</v>
      </c>
      <c r="PE28" s="170">
        <f>PB28*PD28</f>
        <v>4811.8500000000004</v>
      </c>
      <c r="PF28" s="170" t="s">
        <v>148</v>
      </c>
      <c r="PG28" s="170">
        <v>12376</v>
      </c>
      <c r="PH28" s="170" t="s">
        <v>149</v>
      </c>
      <c r="PI28" s="170" t="s">
        <v>150</v>
      </c>
      <c r="PJ28" s="170">
        <v>5</v>
      </c>
      <c r="PK28" s="170">
        <v>12.97</v>
      </c>
      <c r="PL28" s="170">
        <f>ROUNDDOWN(PK28*($G$10+1),2)</f>
        <v>962.37</v>
      </c>
      <c r="PM28" s="170">
        <f>PJ28*PL28</f>
        <v>4811.8500000000004</v>
      </c>
      <c r="PN28" s="170" t="s">
        <v>148</v>
      </c>
      <c r="PO28" s="170">
        <v>12376</v>
      </c>
      <c r="PP28" s="170" t="s">
        <v>149</v>
      </c>
      <c r="PQ28" s="170" t="s">
        <v>150</v>
      </c>
      <c r="PR28" s="170">
        <v>5</v>
      </c>
      <c r="PS28" s="170">
        <v>12.97</v>
      </c>
      <c r="PT28" s="170">
        <f>ROUNDDOWN(PS28*($G$10+1),2)</f>
        <v>962.37</v>
      </c>
      <c r="PU28" s="170">
        <f>PR28*PT28</f>
        <v>4811.8500000000004</v>
      </c>
      <c r="PV28" s="170" t="s">
        <v>148</v>
      </c>
      <c r="PW28" s="170">
        <v>12376</v>
      </c>
      <c r="PX28" s="170" t="s">
        <v>149</v>
      </c>
      <c r="PY28" s="170" t="s">
        <v>150</v>
      </c>
      <c r="PZ28" s="170">
        <v>5</v>
      </c>
      <c r="QA28" s="170">
        <v>12.97</v>
      </c>
      <c r="QB28" s="170">
        <f>ROUNDDOWN(QA28*($G$10+1),2)</f>
        <v>962.37</v>
      </c>
      <c r="QC28" s="170">
        <f>PZ28*QB28</f>
        <v>4811.8500000000004</v>
      </c>
      <c r="QD28" s="170" t="s">
        <v>148</v>
      </c>
      <c r="QE28" s="170">
        <v>12376</v>
      </c>
      <c r="QF28" s="170" t="s">
        <v>149</v>
      </c>
      <c r="QG28" s="170" t="s">
        <v>150</v>
      </c>
      <c r="QH28" s="170">
        <v>5</v>
      </c>
      <c r="QI28" s="170">
        <v>12.97</v>
      </c>
      <c r="QJ28" s="170">
        <f>ROUNDDOWN(QI28*($G$10+1),2)</f>
        <v>962.37</v>
      </c>
      <c r="QK28" s="170">
        <f>QH28*QJ28</f>
        <v>4811.8500000000004</v>
      </c>
      <c r="QL28" s="170" t="s">
        <v>148</v>
      </c>
      <c r="QM28" s="170">
        <v>12376</v>
      </c>
      <c r="QN28" s="170" t="s">
        <v>149</v>
      </c>
      <c r="QO28" s="170" t="s">
        <v>150</v>
      </c>
      <c r="QP28" s="170">
        <v>5</v>
      </c>
      <c r="QQ28" s="170">
        <v>12.97</v>
      </c>
      <c r="QR28" s="170">
        <f>ROUNDDOWN(QQ28*($G$10+1),2)</f>
        <v>962.37</v>
      </c>
      <c r="QS28" s="170">
        <f>QP28*QR28</f>
        <v>4811.8500000000004</v>
      </c>
      <c r="QT28" s="170" t="s">
        <v>148</v>
      </c>
      <c r="QU28" s="170">
        <v>12376</v>
      </c>
      <c r="QV28" s="170" t="s">
        <v>149</v>
      </c>
      <c r="QW28" s="170" t="s">
        <v>150</v>
      </c>
      <c r="QX28" s="170">
        <v>5</v>
      </c>
      <c r="QY28" s="170">
        <v>12.97</v>
      </c>
      <c r="QZ28" s="170">
        <f>ROUNDDOWN(QY28*($G$10+1),2)</f>
        <v>962.37</v>
      </c>
      <c r="RA28" s="170">
        <f>QX28*QZ28</f>
        <v>4811.8500000000004</v>
      </c>
      <c r="RB28" s="170" t="s">
        <v>148</v>
      </c>
      <c r="RC28" s="170">
        <v>12376</v>
      </c>
      <c r="RD28" s="170" t="s">
        <v>149</v>
      </c>
      <c r="RE28" s="170" t="s">
        <v>150</v>
      </c>
      <c r="RF28" s="170">
        <v>5</v>
      </c>
      <c r="RG28" s="170">
        <v>12.97</v>
      </c>
      <c r="RH28" s="170">
        <f>ROUNDDOWN(RG28*($G$10+1),2)</f>
        <v>962.37</v>
      </c>
      <c r="RI28" s="170">
        <f>RF28*RH28</f>
        <v>4811.8500000000004</v>
      </c>
      <c r="RJ28" s="170" t="s">
        <v>148</v>
      </c>
      <c r="RK28" s="170">
        <v>12376</v>
      </c>
      <c r="RL28" s="170" t="s">
        <v>149</v>
      </c>
      <c r="RM28" s="170" t="s">
        <v>150</v>
      </c>
      <c r="RN28" s="170">
        <v>5</v>
      </c>
      <c r="RO28" s="170">
        <v>12.97</v>
      </c>
      <c r="RP28" s="170">
        <f>ROUNDDOWN(RO28*($G$10+1),2)</f>
        <v>962.37</v>
      </c>
      <c r="RQ28" s="170">
        <f>RN28*RP28</f>
        <v>4811.8500000000004</v>
      </c>
      <c r="RR28" s="170" t="s">
        <v>148</v>
      </c>
      <c r="RS28" s="170">
        <v>12376</v>
      </c>
      <c r="RT28" s="170" t="s">
        <v>149</v>
      </c>
      <c r="RU28" s="170" t="s">
        <v>150</v>
      </c>
      <c r="RV28" s="170">
        <v>5</v>
      </c>
      <c r="RW28" s="170">
        <v>12.97</v>
      </c>
      <c r="RX28" s="170">
        <f>ROUNDDOWN(RW28*($G$10+1),2)</f>
        <v>962.37</v>
      </c>
      <c r="RY28" s="170">
        <f>RV28*RX28</f>
        <v>4811.8500000000004</v>
      </c>
      <c r="RZ28" s="170" t="s">
        <v>148</v>
      </c>
      <c r="SA28" s="170">
        <v>12376</v>
      </c>
      <c r="SB28" s="170" t="s">
        <v>149</v>
      </c>
      <c r="SC28" s="170" t="s">
        <v>150</v>
      </c>
      <c r="SD28" s="170">
        <v>5</v>
      </c>
      <c r="SE28" s="170">
        <v>12.97</v>
      </c>
      <c r="SF28" s="170">
        <f>ROUNDDOWN(SE28*($G$10+1),2)</f>
        <v>962.37</v>
      </c>
      <c r="SG28" s="170">
        <f>SD28*SF28</f>
        <v>4811.8500000000004</v>
      </c>
      <c r="SH28" s="170" t="s">
        <v>148</v>
      </c>
      <c r="SI28" s="170">
        <v>12376</v>
      </c>
      <c r="SJ28" s="170" t="s">
        <v>149</v>
      </c>
      <c r="SK28" s="170" t="s">
        <v>150</v>
      </c>
      <c r="SL28" s="170">
        <v>5</v>
      </c>
      <c r="SM28" s="170">
        <v>12.97</v>
      </c>
      <c r="SN28" s="170">
        <f>ROUNDDOWN(SM28*($G$10+1),2)</f>
        <v>962.37</v>
      </c>
      <c r="SO28" s="170">
        <f>SL28*SN28</f>
        <v>4811.8500000000004</v>
      </c>
      <c r="SP28" s="170" t="s">
        <v>148</v>
      </c>
      <c r="SQ28" s="170">
        <v>12376</v>
      </c>
      <c r="SR28" s="170" t="s">
        <v>149</v>
      </c>
      <c r="SS28" s="170" t="s">
        <v>150</v>
      </c>
      <c r="ST28" s="170">
        <v>5</v>
      </c>
      <c r="SU28" s="170">
        <v>12.97</v>
      </c>
      <c r="SV28" s="170">
        <f>ROUNDDOWN(SU28*($G$10+1),2)</f>
        <v>962.37</v>
      </c>
      <c r="SW28" s="170">
        <f>ST28*SV28</f>
        <v>4811.8500000000004</v>
      </c>
      <c r="SX28" s="170" t="s">
        <v>148</v>
      </c>
      <c r="SY28" s="170">
        <v>12376</v>
      </c>
      <c r="SZ28" s="170" t="s">
        <v>149</v>
      </c>
      <c r="TA28" s="170" t="s">
        <v>150</v>
      </c>
      <c r="TB28" s="170">
        <v>5</v>
      </c>
      <c r="TC28" s="170">
        <v>12.97</v>
      </c>
      <c r="TD28" s="170">
        <f>ROUNDDOWN(TC28*($G$10+1),2)</f>
        <v>962.37</v>
      </c>
      <c r="TE28" s="170">
        <f>TB28*TD28</f>
        <v>4811.8500000000004</v>
      </c>
      <c r="TF28" s="170" t="s">
        <v>148</v>
      </c>
      <c r="TG28" s="170">
        <v>12376</v>
      </c>
      <c r="TH28" s="170" t="s">
        <v>149</v>
      </c>
      <c r="TI28" s="170" t="s">
        <v>150</v>
      </c>
      <c r="TJ28" s="170">
        <v>5</v>
      </c>
      <c r="TK28" s="170">
        <v>12.97</v>
      </c>
      <c r="TL28" s="170">
        <f>ROUNDDOWN(TK28*($G$10+1),2)</f>
        <v>962.37</v>
      </c>
      <c r="TM28" s="170">
        <f>TJ28*TL28</f>
        <v>4811.8500000000004</v>
      </c>
      <c r="TN28" s="170" t="s">
        <v>148</v>
      </c>
      <c r="TO28" s="170">
        <v>12376</v>
      </c>
      <c r="TP28" s="170" t="s">
        <v>149</v>
      </c>
      <c r="TQ28" s="170" t="s">
        <v>150</v>
      </c>
      <c r="TR28" s="170">
        <v>5</v>
      </c>
      <c r="TS28" s="170">
        <v>12.97</v>
      </c>
      <c r="TT28" s="170">
        <f>ROUNDDOWN(TS28*($G$10+1),2)</f>
        <v>962.37</v>
      </c>
      <c r="TU28" s="170">
        <f>TR28*TT28</f>
        <v>4811.8500000000004</v>
      </c>
      <c r="TV28" s="170" t="s">
        <v>148</v>
      </c>
      <c r="TW28" s="170">
        <v>12376</v>
      </c>
      <c r="TX28" s="170" t="s">
        <v>149</v>
      </c>
      <c r="TY28" s="170" t="s">
        <v>150</v>
      </c>
      <c r="TZ28" s="170">
        <v>5</v>
      </c>
      <c r="UA28" s="170">
        <v>12.97</v>
      </c>
      <c r="UB28" s="170">
        <f>ROUNDDOWN(UA28*($G$10+1),2)</f>
        <v>962.37</v>
      </c>
      <c r="UC28" s="170">
        <f>TZ28*UB28</f>
        <v>4811.8500000000004</v>
      </c>
      <c r="UD28" s="170" t="s">
        <v>148</v>
      </c>
      <c r="UE28" s="170">
        <v>12376</v>
      </c>
      <c r="UF28" s="170" t="s">
        <v>149</v>
      </c>
      <c r="UG28" s="170" t="s">
        <v>150</v>
      </c>
      <c r="UH28" s="170">
        <v>5</v>
      </c>
      <c r="UI28" s="170">
        <v>12.97</v>
      </c>
      <c r="UJ28" s="170">
        <f>ROUNDDOWN(UI28*($G$10+1),2)</f>
        <v>962.37</v>
      </c>
      <c r="UK28" s="170">
        <f>UH28*UJ28</f>
        <v>4811.8500000000004</v>
      </c>
      <c r="UL28" s="170" t="s">
        <v>148</v>
      </c>
      <c r="UM28" s="170">
        <v>12376</v>
      </c>
      <c r="UN28" s="170" t="s">
        <v>149</v>
      </c>
      <c r="UO28" s="170" t="s">
        <v>150</v>
      </c>
      <c r="UP28" s="170">
        <v>5</v>
      </c>
      <c r="UQ28" s="170">
        <v>12.97</v>
      </c>
      <c r="UR28" s="170">
        <f>ROUNDDOWN(UQ28*($G$10+1),2)</f>
        <v>962.37</v>
      </c>
      <c r="US28" s="170">
        <f>UP28*UR28</f>
        <v>4811.8500000000004</v>
      </c>
      <c r="UT28" s="170" t="s">
        <v>148</v>
      </c>
      <c r="UU28" s="170">
        <v>12376</v>
      </c>
      <c r="UV28" s="170" t="s">
        <v>149</v>
      </c>
      <c r="UW28" s="170" t="s">
        <v>150</v>
      </c>
      <c r="UX28" s="170">
        <v>5</v>
      </c>
      <c r="UY28" s="170">
        <v>12.97</v>
      </c>
      <c r="UZ28" s="170">
        <f>ROUNDDOWN(UY28*($G$10+1),2)</f>
        <v>962.37</v>
      </c>
      <c r="VA28" s="170">
        <f>UX28*UZ28</f>
        <v>4811.8500000000004</v>
      </c>
      <c r="VB28" s="170" t="s">
        <v>148</v>
      </c>
      <c r="VC28" s="170">
        <v>12376</v>
      </c>
      <c r="VD28" s="170" t="s">
        <v>149</v>
      </c>
      <c r="VE28" s="170" t="s">
        <v>150</v>
      </c>
      <c r="VF28" s="170">
        <v>5</v>
      </c>
      <c r="VG28" s="170">
        <v>12.97</v>
      </c>
      <c r="VH28" s="170">
        <f>ROUNDDOWN(VG28*($G$10+1),2)</f>
        <v>962.37</v>
      </c>
      <c r="VI28" s="170">
        <f>VF28*VH28</f>
        <v>4811.8500000000004</v>
      </c>
      <c r="VJ28" s="170" t="s">
        <v>148</v>
      </c>
      <c r="VK28" s="170">
        <v>12376</v>
      </c>
      <c r="VL28" s="170" t="s">
        <v>149</v>
      </c>
      <c r="VM28" s="170" t="s">
        <v>150</v>
      </c>
      <c r="VN28" s="170">
        <v>5</v>
      </c>
      <c r="VO28" s="170">
        <v>12.97</v>
      </c>
      <c r="VP28" s="170">
        <f>ROUNDDOWN(VO28*($G$10+1),2)</f>
        <v>962.37</v>
      </c>
      <c r="VQ28" s="170">
        <f>VN28*VP28</f>
        <v>4811.8500000000004</v>
      </c>
      <c r="VR28" s="170" t="s">
        <v>148</v>
      </c>
      <c r="VS28" s="170">
        <v>12376</v>
      </c>
      <c r="VT28" s="170" t="s">
        <v>149</v>
      </c>
      <c r="VU28" s="170" t="s">
        <v>150</v>
      </c>
      <c r="VV28" s="170">
        <v>5</v>
      </c>
      <c r="VW28" s="170">
        <v>12.97</v>
      </c>
      <c r="VX28" s="170">
        <f>ROUNDDOWN(VW28*($G$10+1),2)</f>
        <v>962.37</v>
      </c>
      <c r="VY28" s="170">
        <f>VV28*VX28</f>
        <v>4811.8500000000004</v>
      </c>
      <c r="VZ28" s="170" t="s">
        <v>148</v>
      </c>
      <c r="WA28" s="170">
        <v>12376</v>
      </c>
      <c r="WB28" s="170" t="s">
        <v>149</v>
      </c>
      <c r="WC28" s="170" t="s">
        <v>150</v>
      </c>
      <c r="WD28" s="170">
        <v>5</v>
      </c>
      <c r="WE28" s="170">
        <v>12.97</v>
      </c>
      <c r="WF28" s="170">
        <f>ROUNDDOWN(WE28*($G$10+1),2)</f>
        <v>962.37</v>
      </c>
      <c r="WG28" s="170">
        <f>WD28*WF28</f>
        <v>4811.8500000000004</v>
      </c>
      <c r="WH28" s="170" t="s">
        <v>148</v>
      </c>
      <c r="WI28" s="170">
        <v>12376</v>
      </c>
      <c r="WJ28" s="170" t="s">
        <v>149</v>
      </c>
      <c r="WK28" s="170" t="s">
        <v>150</v>
      </c>
      <c r="WL28" s="170">
        <v>5</v>
      </c>
      <c r="WM28" s="170">
        <v>12.97</v>
      </c>
      <c r="WN28" s="170">
        <f>ROUNDDOWN(WM28*($G$10+1),2)</f>
        <v>962.37</v>
      </c>
      <c r="WO28" s="170">
        <f>WL28*WN28</f>
        <v>4811.8500000000004</v>
      </c>
      <c r="WP28" s="170" t="s">
        <v>148</v>
      </c>
      <c r="WQ28" s="170">
        <v>12376</v>
      </c>
      <c r="WR28" s="170" t="s">
        <v>149</v>
      </c>
      <c r="WS28" s="170" t="s">
        <v>150</v>
      </c>
      <c r="WT28" s="170">
        <v>5</v>
      </c>
      <c r="WU28" s="170">
        <v>12.97</v>
      </c>
      <c r="WV28" s="170">
        <f>ROUNDDOWN(WU28*($G$10+1),2)</f>
        <v>962.37</v>
      </c>
      <c r="WW28" s="170">
        <f>WT28*WV28</f>
        <v>4811.8500000000004</v>
      </c>
      <c r="WX28" s="170" t="s">
        <v>148</v>
      </c>
      <c r="WY28" s="170">
        <v>12376</v>
      </c>
      <c r="WZ28" s="170" t="s">
        <v>149</v>
      </c>
      <c r="XA28" s="170" t="s">
        <v>150</v>
      </c>
      <c r="XB28" s="170">
        <v>5</v>
      </c>
      <c r="XC28" s="170">
        <v>12.97</v>
      </c>
      <c r="XD28" s="170">
        <f>ROUNDDOWN(XC28*($G$10+1),2)</f>
        <v>962.37</v>
      </c>
      <c r="XE28" s="170">
        <f>XB28*XD28</f>
        <v>4811.8500000000004</v>
      </c>
      <c r="XF28" s="170" t="s">
        <v>148</v>
      </c>
      <c r="XG28" s="170">
        <v>12376</v>
      </c>
      <c r="XH28" s="170" t="s">
        <v>149</v>
      </c>
      <c r="XI28" s="170" t="s">
        <v>150</v>
      </c>
      <c r="XJ28" s="170">
        <v>5</v>
      </c>
      <c r="XK28" s="170">
        <v>12.97</v>
      </c>
      <c r="XL28" s="170">
        <f>ROUNDDOWN(XK28*($G$10+1),2)</f>
        <v>962.37</v>
      </c>
      <c r="XM28" s="170">
        <f>XJ28*XL28</f>
        <v>4811.8500000000004</v>
      </c>
      <c r="XN28" s="170" t="s">
        <v>148</v>
      </c>
      <c r="XO28" s="170">
        <v>12376</v>
      </c>
      <c r="XP28" s="170" t="s">
        <v>149</v>
      </c>
      <c r="XQ28" s="170" t="s">
        <v>150</v>
      </c>
      <c r="XR28" s="170">
        <v>5</v>
      </c>
      <c r="XS28" s="170">
        <v>12.97</v>
      </c>
      <c r="XT28" s="170">
        <f>ROUNDDOWN(XS28*($G$10+1),2)</f>
        <v>962.37</v>
      </c>
      <c r="XU28" s="170">
        <f>XR28*XT28</f>
        <v>4811.8500000000004</v>
      </c>
      <c r="XV28" s="170" t="s">
        <v>148</v>
      </c>
      <c r="XW28" s="170">
        <v>12376</v>
      </c>
      <c r="XX28" s="170" t="s">
        <v>149</v>
      </c>
      <c r="XY28" s="170" t="s">
        <v>150</v>
      </c>
      <c r="XZ28" s="170">
        <v>5</v>
      </c>
      <c r="YA28" s="170">
        <v>12.97</v>
      </c>
      <c r="YB28" s="170">
        <f>ROUNDDOWN(YA28*($G$10+1),2)</f>
        <v>962.37</v>
      </c>
      <c r="YC28" s="170">
        <f>XZ28*YB28</f>
        <v>4811.8500000000004</v>
      </c>
      <c r="YD28" s="170" t="s">
        <v>148</v>
      </c>
      <c r="YE28" s="170">
        <v>12376</v>
      </c>
      <c r="YF28" s="170" t="s">
        <v>149</v>
      </c>
      <c r="YG28" s="170" t="s">
        <v>150</v>
      </c>
      <c r="YH28" s="170">
        <v>5</v>
      </c>
      <c r="YI28" s="170">
        <v>12.97</v>
      </c>
      <c r="YJ28" s="170">
        <f>ROUNDDOWN(YI28*($G$10+1),2)</f>
        <v>962.37</v>
      </c>
      <c r="YK28" s="170">
        <f>YH28*YJ28</f>
        <v>4811.8500000000004</v>
      </c>
      <c r="YL28" s="170" t="s">
        <v>148</v>
      </c>
      <c r="YM28" s="170">
        <v>12376</v>
      </c>
      <c r="YN28" s="170" t="s">
        <v>149</v>
      </c>
      <c r="YO28" s="170" t="s">
        <v>150</v>
      </c>
      <c r="YP28" s="170">
        <v>5</v>
      </c>
      <c r="YQ28" s="170">
        <v>12.97</v>
      </c>
      <c r="YR28" s="170">
        <f>ROUNDDOWN(YQ28*($G$10+1),2)</f>
        <v>962.37</v>
      </c>
      <c r="YS28" s="170">
        <f>YP28*YR28</f>
        <v>4811.8500000000004</v>
      </c>
      <c r="YT28" s="170" t="s">
        <v>148</v>
      </c>
      <c r="YU28" s="170">
        <v>12376</v>
      </c>
      <c r="YV28" s="170" t="s">
        <v>149</v>
      </c>
      <c r="YW28" s="170" t="s">
        <v>150</v>
      </c>
      <c r="YX28" s="170">
        <v>5</v>
      </c>
      <c r="YY28" s="170">
        <v>12.97</v>
      </c>
      <c r="YZ28" s="170">
        <f>ROUNDDOWN(YY28*($G$10+1),2)</f>
        <v>962.37</v>
      </c>
      <c r="ZA28" s="170">
        <f>YX28*YZ28</f>
        <v>4811.8500000000004</v>
      </c>
      <c r="ZB28" s="170" t="s">
        <v>148</v>
      </c>
      <c r="ZC28" s="170">
        <v>12376</v>
      </c>
      <c r="ZD28" s="170" t="s">
        <v>149</v>
      </c>
      <c r="ZE28" s="170" t="s">
        <v>150</v>
      </c>
      <c r="ZF28" s="170">
        <v>5</v>
      </c>
      <c r="ZG28" s="170">
        <v>12.97</v>
      </c>
      <c r="ZH28" s="170">
        <f>ROUNDDOWN(ZG28*($G$10+1),2)</f>
        <v>962.37</v>
      </c>
      <c r="ZI28" s="170">
        <f>ZF28*ZH28</f>
        <v>4811.8500000000004</v>
      </c>
      <c r="ZJ28" s="170" t="s">
        <v>148</v>
      </c>
      <c r="ZK28" s="170">
        <v>12376</v>
      </c>
      <c r="ZL28" s="170" t="s">
        <v>149</v>
      </c>
      <c r="ZM28" s="170" t="s">
        <v>150</v>
      </c>
      <c r="ZN28" s="170">
        <v>5</v>
      </c>
      <c r="ZO28" s="170">
        <v>12.97</v>
      </c>
      <c r="ZP28" s="170">
        <f>ROUNDDOWN(ZO28*($G$10+1),2)</f>
        <v>962.37</v>
      </c>
      <c r="ZQ28" s="170">
        <f>ZN28*ZP28</f>
        <v>4811.8500000000004</v>
      </c>
      <c r="ZR28" s="170" t="s">
        <v>148</v>
      </c>
      <c r="ZS28" s="170">
        <v>12376</v>
      </c>
      <c r="ZT28" s="170" t="s">
        <v>149</v>
      </c>
      <c r="ZU28" s="170" t="s">
        <v>150</v>
      </c>
      <c r="ZV28" s="170">
        <v>5</v>
      </c>
      <c r="ZW28" s="170">
        <v>12.97</v>
      </c>
      <c r="ZX28" s="170">
        <f>ROUNDDOWN(ZW28*($G$10+1),2)</f>
        <v>962.37</v>
      </c>
      <c r="ZY28" s="170">
        <f>ZV28*ZX28</f>
        <v>4811.8500000000004</v>
      </c>
      <c r="ZZ28" s="170" t="s">
        <v>148</v>
      </c>
      <c r="AAA28" s="170">
        <v>12376</v>
      </c>
      <c r="AAB28" s="170" t="s">
        <v>149</v>
      </c>
      <c r="AAC28" s="170" t="s">
        <v>150</v>
      </c>
      <c r="AAD28" s="170">
        <v>5</v>
      </c>
      <c r="AAE28" s="170">
        <v>12.97</v>
      </c>
      <c r="AAF28" s="170">
        <f>ROUNDDOWN(AAE28*($G$10+1),2)</f>
        <v>962.37</v>
      </c>
      <c r="AAG28" s="170">
        <f>AAD28*AAF28</f>
        <v>4811.8500000000004</v>
      </c>
      <c r="AAH28" s="170" t="s">
        <v>148</v>
      </c>
      <c r="AAI28" s="170">
        <v>12376</v>
      </c>
      <c r="AAJ28" s="170" t="s">
        <v>149</v>
      </c>
      <c r="AAK28" s="170" t="s">
        <v>150</v>
      </c>
      <c r="AAL28" s="170">
        <v>5</v>
      </c>
      <c r="AAM28" s="170">
        <v>12.97</v>
      </c>
      <c r="AAN28" s="170">
        <f>ROUNDDOWN(AAM28*($G$10+1),2)</f>
        <v>962.37</v>
      </c>
      <c r="AAO28" s="170">
        <f>AAL28*AAN28</f>
        <v>4811.8500000000004</v>
      </c>
      <c r="AAP28" s="170" t="s">
        <v>148</v>
      </c>
      <c r="AAQ28" s="170">
        <v>12376</v>
      </c>
      <c r="AAR28" s="170" t="s">
        <v>149</v>
      </c>
      <c r="AAS28" s="170" t="s">
        <v>150</v>
      </c>
      <c r="AAT28" s="170">
        <v>5</v>
      </c>
      <c r="AAU28" s="170">
        <v>12.97</v>
      </c>
      <c r="AAV28" s="170">
        <f>ROUNDDOWN(AAU28*($G$10+1),2)</f>
        <v>962.37</v>
      </c>
      <c r="AAW28" s="170">
        <f>AAT28*AAV28</f>
        <v>4811.8500000000004</v>
      </c>
      <c r="AAX28" s="170" t="s">
        <v>148</v>
      </c>
      <c r="AAY28" s="170">
        <v>12376</v>
      </c>
      <c r="AAZ28" s="170" t="s">
        <v>149</v>
      </c>
      <c r="ABA28" s="170" t="s">
        <v>150</v>
      </c>
      <c r="ABB28" s="170">
        <v>5</v>
      </c>
      <c r="ABC28" s="170">
        <v>12.97</v>
      </c>
      <c r="ABD28" s="170">
        <f>ROUNDDOWN(ABC28*($G$10+1),2)</f>
        <v>962.37</v>
      </c>
      <c r="ABE28" s="170">
        <f>ABB28*ABD28</f>
        <v>4811.8500000000004</v>
      </c>
      <c r="ABF28" s="170" t="s">
        <v>148</v>
      </c>
      <c r="ABG28" s="170">
        <v>12376</v>
      </c>
      <c r="ABH28" s="170" t="s">
        <v>149</v>
      </c>
      <c r="ABI28" s="170" t="s">
        <v>150</v>
      </c>
      <c r="ABJ28" s="170">
        <v>5</v>
      </c>
      <c r="ABK28" s="170">
        <v>12.97</v>
      </c>
      <c r="ABL28" s="170">
        <f>ROUNDDOWN(ABK28*($G$10+1),2)</f>
        <v>962.37</v>
      </c>
      <c r="ABM28" s="170">
        <f>ABJ28*ABL28</f>
        <v>4811.8500000000004</v>
      </c>
      <c r="ABN28" s="170" t="s">
        <v>148</v>
      </c>
      <c r="ABO28" s="170">
        <v>12376</v>
      </c>
      <c r="ABP28" s="170" t="s">
        <v>149</v>
      </c>
      <c r="ABQ28" s="170" t="s">
        <v>150</v>
      </c>
      <c r="ABR28" s="170">
        <v>5</v>
      </c>
      <c r="ABS28" s="170">
        <v>12.97</v>
      </c>
      <c r="ABT28" s="170">
        <f>ROUNDDOWN(ABS28*($G$10+1),2)</f>
        <v>962.37</v>
      </c>
      <c r="ABU28" s="170">
        <f>ABR28*ABT28</f>
        <v>4811.8500000000004</v>
      </c>
      <c r="ABV28" s="170" t="s">
        <v>148</v>
      </c>
      <c r="ABW28" s="170">
        <v>12376</v>
      </c>
      <c r="ABX28" s="170" t="s">
        <v>149</v>
      </c>
      <c r="ABY28" s="170" t="s">
        <v>150</v>
      </c>
      <c r="ABZ28" s="170">
        <v>5</v>
      </c>
      <c r="ACA28" s="170">
        <v>12.97</v>
      </c>
      <c r="ACB28" s="170">
        <f>ROUNDDOWN(ACA28*($G$10+1),2)</f>
        <v>962.37</v>
      </c>
      <c r="ACC28" s="170">
        <f>ABZ28*ACB28</f>
        <v>4811.8500000000004</v>
      </c>
      <c r="ACD28" s="170" t="s">
        <v>148</v>
      </c>
      <c r="ACE28" s="170">
        <v>12376</v>
      </c>
      <c r="ACF28" s="170" t="s">
        <v>149</v>
      </c>
      <c r="ACG28" s="170" t="s">
        <v>150</v>
      </c>
      <c r="ACH28" s="170">
        <v>5</v>
      </c>
      <c r="ACI28" s="170">
        <v>12.97</v>
      </c>
      <c r="ACJ28" s="170">
        <f>ROUNDDOWN(ACI28*($G$10+1),2)</f>
        <v>962.37</v>
      </c>
      <c r="ACK28" s="170">
        <f>ACH28*ACJ28</f>
        <v>4811.8500000000004</v>
      </c>
      <c r="ACL28" s="170" t="s">
        <v>148</v>
      </c>
      <c r="ACM28" s="170">
        <v>12376</v>
      </c>
      <c r="ACN28" s="170" t="s">
        <v>149</v>
      </c>
      <c r="ACO28" s="170" t="s">
        <v>150</v>
      </c>
      <c r="ACP28" s="170">
        <v>5</v>
      </c>
      <c r="ACQ28" s="170">
        <v>12.97</v>
      </c>
      <c r="ACR28" s="170">
        <f>ROUNDDOWN(ACQ28*($G$10+1),2)</f>
        <v>962.37</v>
      </c>
      <c r="ACS28" s="170">
        <f>ACP28*ACR28</f>
        <v>4811.8500000000004</v>
      </c>
      <c r="ACT28" s="170" t="s">
        <v>148</v>
      </c>
      <c r="ACU28" s="170">
        <v>12376</v>
      </c>
      <c r="ACV28" s="170" t="s">
        <v>149</v>
      </c>
      <c r="ACW28" s="170" t="s">
        <v>150</v>
      </c>
      <c r="ACX28" s="170">
        <v>5</v>
      </c>
      <c r="ACY28" s="170">
        <v>12.97</v>
      </c>
      <c r="ACZ28" s="170">
        <f>ROUNDDOWN(ACY28*($G$10+1),2)</f>
        <v>962.37</v>
      </c>
      <c r="ADA28" s="170">
        <f>ACX28*ACZ28</f>
        <v>4811.8500000000004</v>
      </c>
      <c r="ADB28" s="170" t="s">
        <v>148</v>
      </c>
      <c r="ADC28" s="170">
        <v>12376</v>
      </c>
      <c r="ADD28" s="170" t="s">
        <v>149</v>
      </c>
      <c r="ADE28" s="170" t="s">
        <v>150</v>
      </c>
      <c r="ADF28" s="170">
        <v>5</v>
      </c>
      <c r="ADG28" s="170">
        <v>12.97</v>
      </c>
      <c r="ADH28" s="170">
        <f>ROUNDDOWN(ADG28*($G$10+1),2)</f>
        <v>962.37</v>
      </c>
      <c r="ADI28" s="170">
        <f>ADF28*ADH28</f>
        <v>4811.8500000000004</v>
      </c>
      <c r="ADJ28" s="170" t="s">
        <v>148</v>
      </c>
      <c r="ADK28" s="170">
        <v>12376</v>
      </c>
      <c r="ADL28" s="170" t="s">
        <v>149</v>
      </c>
      <c r="ADM28" s="170" t="s">
        <v>150</v>
      </c>
      <c r="ADN28" s="170">
        <v>5</v>
      </c>
      <c r="ADO28" s="170">
        <v>12.97</v>
      </c>
      <c r="ADP28" s="170">
        <f>ROUNDDOWN(ADO28*($G$10+1),2)</f>
        <v>962.37</v>
      </c>
      <c r="ADQ28" s="170">
        <f>ADN28*ADP28</f>
        <v>4811.8500000000004</v>
      </c>
      <c r="ADR28" s="170" t="s">
        <v>148</v>
      </c>
      <c r="ADS28" s="170">
        <v>12376</v>
      </c>
      <c r="ADT28" s="170" t="s">
        <v>149</v>
      </c>
      <c r="ADU28" s="170" t="s">
        <v>150</v>
      </c>
      <c r="ADV28" s="170">
        <v>5</v>
      </c>
      <c r="ADW28" s="170">
        <v>12.97</v>
      </c>
      <c r="ADX28" s="170">
        <f>ROUNDDOWN(ADW28*($G$10+1),2)</f>
        <v>962.37</v>
      </c>
      <c r="ADY28" s="170">
        <f>ADV28*ADX28</f>
        <v>4811.8500000000004</v>
      </c>
      <c r="ADZ28" s="170" t="s">
        <v>148</v>
      </c>
      <c r="AEA28" s="170">
        <v>12376</v>
      </c>
      <c r="AEB28" s="170" t="s">
        <v>149</v>
      </c>
      <c r="AEC28" s="170" t="s">
        <v>150</v>
      </c>
      <c r="AED28" s="170">
        <v>5</v>
      </c>
      <c r="AEE28" s="170">
        <v>12.97</v>
      </c>
      <c r="AEF28" s="170">
        <f>ROUNDDOWN(AEE28*($G$10+1),2)</f>
        <v>962.37</v>
      </c>
      <c r="AEG28" s="170">
        <f>AED28*AEF28</f>
        <v>4811.8500000000004</v>
      </c>
      <c r="AEH28" s="170" t="s">
        <v>148</v>
      </c>
      <c r="AEI28" s="170">
        <v>12376</v>
      </c>
      <c r="AEJ28" s="170" t="s">
        <v>149</v>
      </c>
      <c r="AEK28" s="170" t="s">
        <v>150</v>
      </c>
      <c r="AEL28" s="170">
        <v>5</v>
      </c>
      <c r="AEM28" s="170">
        <v>12.97</v>
      </c>
      <c r="AEN28" s="170">
        <f>ROUNDDOWN(AEM28*($G$10+1),2)</f>
        <v>962.37</v>
      </c>
      <c r="AEO28" s="170">
        <f>AEL28*AEN28</f>
        <v>4811.8500000000004</v>
      </c>
      <c r="AEP28" s="170" t="s">
        <v>148</v>
      </c>
      <c r="AEQ28" s="170">
        <v>12376</v>
      </c>
      <c r="AER28" s="170" t="s">
        <v>149</v>
      </c>
      <c r="AES28" s="170" t="s">
        <v>150</v>
      </c>
      <c r="AET28" s="170">
        <v>5</v>
      </c>
      <c r="AEU28" s="170">
        <v>12.97</v>
      </c>
      <c r="AEV28" s="170">
        <f>ROUNDDOWN(AEU28*($G$10+1),2)</f>
        <v>962.37</v>
      </c>
      <c r="AEW28" s="170">
        <f>AET28*AEV28</f>
        <v>4811.8500000000004</v>
      </c>
      <c r="AEX28" s="170" t="s">
        <v>148</v>
      </c>
      <c r="AEY28" s="170">
        <v>12376</v>
      </c>
      <c r="AEZ28" s="170" t="s">
        <v>149</v>
      </c>
      <c r="AFA28" s="170" t="s">
        <v>150</v>
      </c>
      <c r="AFB28" s="170">
        <v>5</v>
      </c>
      <c r="AFC28" s="170">
        <v>12.97</v>
      </c>
      <c r="AFD28" s="170">
        <f>ROUNDDOWN(AFC28*($G$10+1),2)</f>
        <v>962.37</v>
      </c>
      <c r="AFE28" s="170">
        <f>AFB28*AFD28</f>
        <v>4811.8500000000004</v>
      </c>
      <c r="AFF28" s="170" t="s">
        <v>148</v>
      </c>
      <c r="AFG28" s="170">
        <v>12376</v>
      </c>
      <c r="AFH28" s="170" t="s">
        <v>149</v>
      </c>
      <c r="AFI28" s="170" t="s">
        <v>150</v>
      </c>
      <c r="AFJ28" s="170">
        <v>5</v>
      </c>
      <c r="AFK28" s="170">
        <v>12.97</v>
      </c>
      <c r="AFL28" s="170">
        <f>ROUNDDOWN(AFK28*($G$10+1),2)</f>
        <v>962.37</v>
      </c>
      <c r="AFM28" s="170">
        <f>AFJ28*AFL28</f>
        <v>4811.8500000000004</v>
      </c>
      <c r="AFN28" s="170" t="s">
        <v>148</v>
      </c>
      <c r="AFO28" s="170">
        <v>12376</v>
      </c>
      <c r="AFP28" s="170" t="s">
        <v>149</v>
      </c>
      <c r="AFQ28" s="170" t="s">
        <v>150</v>
      </c>
      <c r="AFR28" s="170">
        <v>5</v>
      </c>
      <c r="AFS28" s="170">
        <v>12.97</v>
      </c>
      <c r="AFT28" s="170">
        <f>ROUNDDOWN(AFS28*($G$10+1),2)</f>
        <v>962.37</v>
      </c>
      <c r="AFU28" s="170">
        <f>AFR28*AFT28</f>
        <v>4811.8500000000004</v>
      </c>
      <c r="AFV28" s="170" t="s">
        <v>148</v>
      </c>
      <c r="AFW28" s="170">
        <v>12376</v>
      </c>
      <c r="AFX28" s="170" t="s">
        <v>149</v>
      </c>
      <c r="AFY28" s="170" t="s">
        <v>150</v>
      </c>
      <c r="AFZ28" s="170">
        <v>5</v>
      </c>
      <c r="AGA28" s="170">
        <v>12.97</v>
      </c>
      <c r="AGB28" s="170">
        <f>ROUNDDOWN(AGA28*($G$10+1),2)</f>
        <v>962.37</v>
      </c>
      <c r="AGC28" s="170">
        <f>AFZ28*AGB28</f>
        <v>4811.8500000000004</v>
      </c>
      <c r="AGD28" s="170" t="s">
        <v>148</v>
      </c>
      <c r="AGE28" s="170">
        <v>12376</v>
      </c>
      <c r="AGF28" s="170" t="s">
        <v>149</v>
      </c>
      <c r="AGG28" s="170" t="s">
        <v>150</v>
      </c>
      <c r="AGH28" s="170">
        <v>5</v>
      </c>
      <c r="AGI28" s="170">
        <v>12.97</v>
      </c>
      <c r="AGJ28" s="170">
        <f>ROUNDDOWN(AGI28*($G$10+1),2)</f>
        <v>962.37</v>
      </c>
      <c r="AGK28" s="170">
        <f>AGH28*AGJ28</f>
        <v>4811.8500000000004</v>
      </c>
      <c r="AGL28" s="170" t="s">
        <v>148</v>
      </c>
      <c r="AGM28" s="170">
        <v>12376</v>
      </c>
      <c r="AGN28" s="170" t="s">
        <v>149</v>
      </c>
      <c r="AGO28" s="170" t="s">
        <v>150</v>
      </c>
      <c r="AGP28" s="170">
        <v>5</v>
      </c>
      <c r="AGQ28" s="170">
        <v>12.97</v>
      </c>
      <c r="AGR28" s="170">
        <f>ROUNDDOWN(AGQ28*($G$10+1),2)</f>
        <v>962.37</v>
      </c>
      <c r="AGS28" s="170">
        <f>AGP28*AGR28</f>
        <v>4811.8500000000004</v>
      </c>
      <c r="AGT28" s="170" t="s">
        <v>148</v>
      </c>
      <c r="AGU28" s="170">
        <v>12376</v>
      </c>
      <c r="AGV28" s="170" t="s">
        <v>149</v>
      </c>
      <c r="AGW28" s="170" t="s">
        <v>150</v>
      </c>
      <c r="AGX28" s="170">
        <v>5</v>
      </c>
      <c r="AGY28" s="170">
        <v>12.97</v>
      </c>
      <c r="AGZ28" s="170">
        <f>ROUNDDOWN(AGY28*($G$10+1),2)</f>
        <v>962.37</v>
      </c>
      <c r="AHA28" s="170">
        <f>AGX28*AGZ28</f>
        <v>4811.8500000000004</v>
      </c>
      <c r="AHB28" s="170" t="s">
        <v>148</v>
      </c>
      <c r="AHC28" s="170">
        <v>12376</v>
      </c>
      <c r="AHD28" s="170" t="s">
        <v>149</v>
      </c>
      <c r="AHE28" s="170" t="s">
        <v>150</v>
      </c>
      <c r="AHF28" s="170">
        <v>5</v>
      </c>
      <c r="AHG28" s="170">
        <v>12.97</v>
      </c>
      <c r="AHH28" s="170">
        <f>ROUNDDOWN(AHG28*($G$10+1),2)</f>
        <v>962.37</v>
      </c>
      <c r="AHI28" s="170">
        <f>AHF28*AHH28</f>
        <v>4811.8500000000004</v>
      </c>
      <c r="AHJ28" s="170" t="s">
        <v>148</v>
      </c>
      <c r="AHK28" s="170">
        <v>12376</v>
      </c>
      <c r="AHL28" s="170" t="s">
        <v>149</v>
      </c>
      <c r="AHM28" s="170" t="s">
        <v>150</v>
      </c>
      <c r="AHN28" s="170">
        <v>5</v>
      </c>
      <c r="AHO28" s="170">
        <v>12.97</v>
      </c>
      <c r="AHP28" s="170">
        <f>ROUNDDOWN(AHO28*($G$10+1),2)</f>
        <v>962.37</v>
      </c>
      <c r="AHQ28" s="170">
        <f>AHN28*AHP28</f>
        <v>4811.8500000000004</v>
      </c>
      <c r="AHR28" s="170" t="s">
        <v>148</v>
      </c>
      <c r="AHS28" s="170">
        <v>12376</v>
      </c>
      <c r="AHT28" s="170" t="s">
        <v>149</v>
      </c>
      <c r="AHU28" s="170" t="s">
        <v>150</v>
      </c>
      <c r="AHV28" s="170">
        <v>5</v>
      </c>
      <c r="AHW28" s="170">
        <v>12.97</v>
      </c>
      <c r="AHX28" s="170">
        <f>ROUNDDOWN(AHW28*($G$10+1),2)</f>
        <v>962.37</v>
      </c>
      <c r="AHY28" s="170">
        <f>AHV28*AHX28</f>
        <v>4811.8500000000004</v>
      </c>
      <c r="AHZ28" s="170" t="s">
        <v>148</v>
      </c>
      <c r="AIA28" s="170">
        <v>12376</v>
      </c>
      <c r="AIB28" s="170" t="s">
        <v>149</v>
      </c>
      <c r="AIC28" s="170" t="s">
        <v>150</v>
      </c>
      <c r="AID28" s="170">
        <v>5</v>
      </c>
      <c r="AIE28" s="170">
        <v>12.97</v>
      </c>
      <c r="AIF28" s="170">
        <f>ROUNDDOWN(AIE28*($G$10+1),2)</f>
        <v>962.37</v>
      </c>
      <c r="AIG28" s="170">
        <f>AID28*AIF28</f>
        <v>4811.8500000000004</v>
      </c>
      <c r="AIH28" s="170" t="s">
        <v>148</v>
      </c>
      <c r="AII28" s="170">
        <v>12376</v>
      </c>
      <c r="AIJ28" s="170" t="s">
        <v>149</v>
      </c>
      <c r="AIK28" s="170" t="s">
        <v>150</v>
      </c>
      <c r="AIL28" s="170">
        <v>5</v>
      </c>
      <c r="AIM28" s="170">
        <v>12.97</v>
      </c>
      <c r="AIN28" s="170">
        <f>ROUNDDOWN(AIM28*($G$10+1),2)</f>
        <v>962.37</v>
      </c>
      <c r="AIO28" s="170">
        <f>AIL28*AIN28</f>
        <v>4811.8500000000004</v>
      </c>
      <c r="AIP28" s="170" t="s">
        <v>148</v>
      </c>
      <c r="AIQ28" s="170">
        <v>12376</v>
      </c>
      <c r="AIR28" s="170" t="s">
        <v>149</v>
      </c>
      <c r="AIS28" s="170" t="s">
        <v>150</v>
      </c>
      <c r="AIT28" s="170">
        <v>5</v>
      </c>
      <c r="AIU28" s="170">
        <v>12.97</v>
      </c>
      <c r="AIV28" s="170">
        <f>ROUNDDOWN(AIU28*($G$10+1),2)</f>
        <v>962.37</v>
      </c>
      <c r="AIW28" s="170">
        <f>AIT28*AIV28</f>
        <v>4811.8500000000004</v>
      </c>
      <c r="AIX28" s="170" t="s">
        <v>148</v>
      </c>
      <c r="AIY28" s="170">
        <v>12376</v>
      </c>
      <c r="AIZ28" s="170" t="s">
        <v>149</v>
      </c>
      <c r="AJA28" s="170" t="s">
        <v>150</v>
      </c>
      <c r="AJB28" s="170">
        <v>5</v>
      </c>
      <c r="AJC28" s="170">
        <v>12.97</v>
      </c>
      <c r="AJD28" s="170">
        <f>ROUNDDOWN(AJC28*($G$10+1),2)</f>
        <v>962.37</v>
      </c>
      <c r="AJE28" s="170">
        <f>AJB28*AJD28</f>
        <v>4811.8500000000004</v>
      </c>
      <c r="AJF28" s="170" t="s">
        <v>148</v>
      </c>
      <c r="AJG28" s="170">
        <v>12376</v>
      </c>
      <c r="AJH28" s="170" t="s">
        <v>149</v>
      </c>
      <c r="AJI28" s="170" t="s">
        <v>150</v>
      </c>
      <c r="AJJ28" s="170">
        <v>5</v>
      </c>
      <c r="AJK28" s="170">
        <v>12.97</v>
      </c>
      <c r="AJL28" s="170">
        <f>ROUNDDOWN(AJK28*($G$10+1),2)</f>
        <v>962.37</v>
      </c>
      <c r="AJM28" s="170">
        <f>AJJ28*AJL28</f>
        <v>4811.8500000000004</v>
      </c>
      <c r="AJN28" s="170" t="s">
        <v>148</v>
      </c>
      <c r="AJO28" s="170">
        <v>12376</v>
      </c>
      <c r="AJP28" s="170" t="s">
        <v>149</v>
      </c>
      <c r="AJQ28" s="170" t="s">
        <v>150</v>
      </c>
      <c r="AJR28" s="170">
        <v>5</v>
      </c>
      <c r="AJS28" s="170">
        <v>12.97</v>
      </c>
      <c r="AJT28" s="170">
        <f>ROUNDDOWN(AJS28*($G$10+1),2)</f>
        <v>962.37</v>
      </c>
      <c r="AJU28" s="170">
        <f>AJR28*AJT28</f>
        <v>4811.8500000000004</v>
      </c>
      <c r="AJV28" s="170" t="s">
        <v>148</v>
      </c>
      <c r="AJW28" s="170">
        <v>12376</v>
      </c>
      <c r="AJX28" s="170" t="s">
        <v>149</v>
      </c>
      <c r="AJY28" s="170" t="s">
        <v>150</v>
      </c>
      <c r="AJZ28" s="170">
        <v>5</v>
      </c>
      <c r="AKA28" s="170">
        <v>12.97</v>
      </c>
      <c r="AKB28" s="170">
        <f>ROUNDDOWN(AKA28*($G$10+1),2)</f>
        <v>962.37</v>
      </c>
      <c r="AKC28" s="170">
        <f>AJZ28*AKB28</f>
        <v>4811.8500000000004</v>
      </c>
      <c r="AKD28" s="170" t="s">
        <v>148</v>
      </c>
      <c r="AKE28" s="170">
        <v>12376</v>
      </c>
      <c r="AKF28" s="170" t="s">
        <v>149</v>
      </c>
      <c r="AKG28" s="170" t="s">
        <v>150</v>
      </c>
      <c r="AKH28" s="170">
        <v>5</v>
      </c>
      <c r="AKI28" s="170">
        <v>12.97</v>
      </c>
      <c r="AKJ28" s="170">
        <f>ROUNDDOWN(AKI28*($G$10+1),2)</f>
        <v>962.37</v>
      </c>
      <c r="AKK28" s="170">
        <f>AKH28*AKJ28</f>
        <v>4811.8500000000004</v>
      </c>
      <c r="AKL28" s="170" t="s">
        <v>148</v>
      </c>
      <c r="AKM28" s="170">
        <v>12376</v>
      </c>
      <c r="AKN28" s="170" t="s">
        <v>149</v>
      </c>
      <c r="AKO28" s="170" t="s">
        <v>150</v>
      </c>
      <c r="AKP28" s="170">
        <v>5</v>
      </c>
      <c r="AKQ28" s="170">
        <v>12.97</v>
      </c>
      <c r="AKR28" s="170">
        <f>ROUNDDOWN(AKQ28*($G$10+1),2)</f>
        <v>962.37</v>
      </c>
      <c r="AKS28" s="170">
        <f>AKP28*AKR28</f>
        <v>4811.8500000000004</v>
      </c>
      <c r="AKT28" s="170" t="s">
        <v>148</v>
      </c>
      <c r="AKU28" s="170">
        <v>12376</v>
      </c>
      <c r="AKV28" s="170" t="s">
        <v>149</v>
      </c>
      <c r="AKW28" s="170" t="s">
        <v>150</v>
      </c>
      <c r="AKX28" s="170">
        <v>5</v>
      </c>
      <c r="AKY28" s="170">
        <v>12.97</v>
      </c>
      <c r="AKZ28" s="170">
        <f>ROUNDDOWN(AKY28*($G$10+1),2)</f>
        <v>962.37</v>
      </c>
      <c r="ALA28" s="170">
        <f>AKX28*AKZ28</f>
        <v>4811.8500000000004</v>
      </c>
      <c r="ALB28" s="170" t="s">
        <v>148</v>
      </c>
      <c r="ALC28" s="170">
        <v>12376</v>
      </c>
      <c r="ALD28" s="170" t="s">
        <v>149</v>
      </c>
      <c r="ALE28" s="170" t="s">
        <v>150</v>
      </c>
      <c r="ALF28" s="170">
        <v>5</v>
      </c>
      <c r="ALG28" s="170">
        <v>12.97</v>
      </c>
      <c r="ALH28" s="170">
        <f>ROUNDDOWN(ALG28*($G$10+1),2)</f>
        <v>962.37</v>
      </c>
      <c r="ALI28" s="170">
        <f>ALF28*ALH28</f>
        <v>4811.8500000000004</v>
      </c>
      <c r="ALJ28" s="170" t="s">
        <v>148</v>
      </c>
      <c r="ALK28" s="170">
        <v>12376</v>
      </c>
      <c r="ALL28" s="170" t="s">
        <v>149</v>
      </c>
      <c r="ALM28" s="170" t="s">
        <v>150</v>
      </c>
      <c r="ALN28" s="170">
        <v>5</v>
      </c>
      <c r="ALO28" s="170">
        <v>12.97</v>
      </c>
      <c r="ALP28" s="170">
        <f>ROUNDDOWN(ALO28*($G$10+1),2)</f>
        <v>962.37</v>
      </c>
      <c r="ALQ28" s="170">
        <f>ALN28*ALP28</f>
        <v>4811.8500000000004</v>
      </c>
      <c r="ALR28" s="170" t="s">
        <v>148</v>
      </c>
      <c r="ALS28" s="170">
        <v>12376</v>
      </c>
      <c r="ALT28" s="170" t="s">
        <v>149</v>
      </c>
      <c r="ALU28" s="170" t="s">
        <v>150</v>
      </c>
      <c r="ALV28" s="170">
        <v>5</v>
      </c>
      <c r="ALW28" s="170">
        <v>12.97</v>
      </c>
      <c r="ALX28" s="170">
        <f>ROUNDDOWN(ALW28*($G$10+1),2)</f>
        <v>962.37</v>
      </c>
      <c r="ALY28" s="170">
        <f>ALV28*ALX28</f>
        <v>4811.8500000000004</v>
      </c>
      <c r="ALZ28" s="170" t="s">
        <v>148</v>
      </c>
      <c r="AMA28" s="170">
        <v>12376</v>
      </c>
      <c r="AMB28" s="170" t="s">
        <v>149</v>
      </c>
      <c r="AMC28" s="170" t="s">
        <v>150</v>
      </c>
      <c r="AMD28" s="170">
        <v>5</v>
      </c>
      <c r="AME28" s="170">
        <v>12.97</v>
      </c>
      <c r="AMF28" s="170">
        <f>ROUNDDOWN(AME28*($G$10+1),2)</f>
        <v>962.37</v>
      </c>
      <c r="AMG28" s="170">
        <f>AMD28*AMF28</f>
        <v>4811.8500000000004</v>
      </c>
      <c r="AMH28" s="170" t="s">
        <v>148</v>
      </c>
      <c r="AMI28" s="170">
        <v>12376</v>
      </c>
      <c r="AMJ28" s="170" t="s">
        <v>149</v>
      </c>
      <c r="AMK28" s="170" t="s">
        <v>150</v>
      </c>
      <c r="AML28" s="170">
        <v>5</v>
      </c>
      <c r="AMM28" s="170">
        <v>12.97</v>
      </c>
      <c r="AMN28" s="170">
        <f>ROUNDDOWN(AMM28*($G$10+1),2)</f>
        <v>962.37</v>
      </c>
      <c r="AMO28" s="170">
        <f>AML28*AMN28</f>
        <v>4811.8500000000004</v>
      </c>
      <c r="AMP28" s="170" t="s">
        <v>148</v>
      </c>
      <c r="AMQ28" s="170">
        <v>12376</v>
      </c>
      <c r="AMR28" s="170" t="s">
        <v>149</v>
      </c>
      <c r="AMS28" s="170" t="s">
        <v>150</v>
      </c>
      <c r="AMT28" s="170">
        <v>5</v>
      </c>
      <c r="AMU28" s="170">
        <v>12.97</v>
      </c>
      <c r="AMV28" s="170">
        <f>ROUNDDOWN(AMU28*($G$10+1),2)</f>
        <v>962.37</v>
      </c>
      <c r="AMW28" s="170">
        <f>AMT28*AMV28</f>
        <v>4811.8500000000004</v>
      </c>
      <c r="AMX28" s="170" t="s">
        <v>148</v>
      </c>
      <c r="AMY28" s="170">
        <v>12376</v>
      </c>
      <c r="AMZ28" s="170" t="s">
        <v>149</v>
      </c>
      <c r="ANA28" s="170" t="s">
        <v>150</v>
      </c>
      <c r="ANB28" s="170">
        <v>5</v>
      </c>
      <c r="ANC28" s="170">
        <v>12.97</v>
      </c>
      <c r="AND28" s="170">
        <f>ROUNDDOWN(ANC28*($G$10+1),2)</f>
        <v>962.37</v>
      </c>
      <c r="ANE28" s="170">
        <f>ANB28*AND28</f>
        <v>4811.8500000000004</v>
      </c>
      <c r="ANF28" s="170" t="s">
        <v>148</v>
      </c>
      <c r="ANG28" s="170">
        <v>12376</v>
      </c>
      <c r="ANH28" s="170" t="s">
        <v>149</v>
      </c>
      <c r="ANI28" s="170" t="s">
        <v>150</v>
      </c>
      <c r="ANJ28" s="170">
        <v>5</v>
      </c>
      <c r="ANK28" s="170">
        <v>12.97</v>
      </c>
      <c r="ANL28" s="170">
        <f>ROUNDDOWN(ANK28*($G$10+1),2)</f>
        <v>962.37</v>
      </c>
      <c r="ANM28" s="170">
        <f>ANJ28*ANL28</f>
        <v>4811.8500000000004</v>
      </c>
      <c r="ANN28" s="170" t="s">
        <v>148</v>
      </c>
      <c r="ANO28" s="170">
        <v>12376</v>
      </c>
      <c r="ANP28" s="170" t="s">
        <v>149</v>
      </c>
      <c r="ANQ28" s="170" t="s">
        <v>150</v>
      </c>
      <c r="ANR28" s="170">
        <v>5</v>
      </c>
      <c r="ANS28" s="170">
        <v>12.97</v>
      </c>
      <c r="ANT28" s="170">
        <f>ROUNDDOWN(ANS28*($G$10+1),2)</f>
        <v>962.37</v>
      </c>
      <c r="ANU28" s="170">
        <f>ANR28*ANT28</f>
        <v>4811.8500000000004</v>
      </c>
      <c r="ANV28" s="170" t="s">
        <v>148</v>
      </c>
      <c r="ANW28" s="170">
        <v>12376</v>
      </c>
      <c r="ANX28" s="170" t="s">
        <v>149</v>
      </c>
      <c r="ANY28" s="170" t="s">
        <v>150</v>
      </c>
      <c r="ANZ28" s="170">
        <v>5</v>
      </c>
      <c r="AOA28" s="170">
        <v>12.97</v>
      </c>
      <c r="AOB28" s="170">
        <f>ROUNDDOWN(AOA28*($G$10+1),2)</f>
        <v>962.37</v>
      </c>
      <c r="AOC28" s="170">
        <f>ANZ28*AOB28</f>
        <v>4811.8500000000004</v>
      </c>
      <c r="AOD28" s="170" t="s">
        <v>148</v>
      </c>
      <c r="AOE28" s="170">
        <v>12376</v>
      </c>
      <c r="AOF28" s="170" t="s">
        <v>149</v>
      </c>
      <c r="AOG28" s="170" t="s">
        <v>150</v>
      </c>
      <c r="AOH28" s="170">
        <v>5</v>
      </c>
      <c r="AOI28" s="170">
        <v>12.97</v>
      </c>
      <c r="AOJ28" s="170">
        <f>ROUNDDOWN(AOI28*($G$10+1),2)</f>
        <v>962.37</v>
      </c>
      <c r="AOK28" s="170">
        <f>AOH28*AOJ28</f>
        <v>4811.8500000000004</v>
      </c>
      <c r="AOL28" s="170" t="s">
        <v>148</v>
      </c>
      <c r="AOM28" s="170">
        <v>12376</v>
      </c>
      <c r="AON28" s="170" t="s">
        <v>149</v>
      </c>
      <c r="AOO28" s="170" t="s">
        <v>150</v>
      </c>
      <c r="AOP28" s="170">
        <v>5</v>
      </c>
      <c r="AOQ28" s="170">
        <v>12.97</v>
      </c>
      <c r="AOR28" s="170">
        <f>ROUNDDOWN(AOQ28*($G$10+1),2)</f>
        <v>962.37</v>
      </c>
      <c r="AOS28" s="170">
        <f>AOP28*AOR28</f>
        <v>4811.8500000000004</v>
      </c>
      <c r="AOT28" s="170" t="s">
        <v>148</v>
      </c>
      <c r="AOU28" s="170">
        <v>12376</v>
      </c>
      <c r="AOV28" s="170" t="s">
        <v>149</v>
      </c>
      <c r="AOW28" s="170" t="s">
        <v>150</v>
      </c>
      <c r="AOX28" s="170">
        <v>5</v>
      </c>
      <c r="AOY28" s="170">
        <v>12.97</v>
      </c>
      <c r="AOZ28" s="170">
        <f>ROUNDDOWN(AOY28*($G$10+1),2)</f>
        <v>962.37</v>
      </c>
      <c r="APA28" s="170">
        <f>AOX28*AOZ28</f>
        <v>4811.8500000000004</v>
      </c>
      <c r="APB28" s="170" t="s">
        <v>148</v>
      </c>
      <c r="APC28" s="170">
        <v>12376</v>
      </c>
      <c r="APD28" s="170" t="s">
        <v>149</v>
      </c>
      <c r="APE28" s="170" t="s">
        <v>150</v>
      </c>
      <c r="APF28" s="170">
        <v>5</v>
      </c>
      <c r="APG28" s="170">
        <v>12.97</v>
      </c>
      <c r="APH28" s="170">
        <f>ROUNDDOWN(APG28*($G$10+1),2)</f>
        <v>962.37</v>
      </c>
      <c r="API28" s="170">
        <f>APF28*APH28</f>
        <v>4811.8500000000004</v>
      </c>
      <c r="APJ28" s="170" t="s">
        <v>148</v>
      </c>
      <c r="APK28" s="170">
        <v>12376</v>
      </c>
      <c r="APL28" s="170" t="s">
        <v>149</v>
      </c>
      <c r="APM28" s="170" t="s">
        <v>150</v>
      </c>
      <c r="APN28" s="170">
        <v>5</v>
      </c>
      <c r="APO28" s="170">
        <v>12.97</v>
      </c>
      <c r="APP28" s="170">
        <f>ROUNDDOWN(APO28*($G$10+1),2)</f>
        <v>962.37</v>
      </c>
      <c r="APQ28" s="170">
        <f>APN28*APP28</f>
        <v>4811.8500000000004</v>
      </c>
      <c r="APR28" s="170" t="s">
        <v>148</v>
      </c>
      <c r="APS28" s="170">
        <v>12376</v>
      </c>
      <c r="APT28" s="170" t="s">
        <v>149</v>
      </c>
      <c r="APU28" s="170" t="s">
        <v>150</v>
      </c>
      <c r="APV28" s="170">
        <v>5</v>
      </c>
      <c r="APW28" s="170">
        <v>12.97</v>
      </c>
      <c r="APX28" s="170">
        <f>ROUNDDOWN(APW28*($G$10+1),2)</f>
        <v>962.37</v>
      </c>
      <c r="APY28" s="170">
        <f>APV28*APX28</f>
        <v>4811.8500000000004</v>
      </c>
      <c r="APZ28" s="170" t="s">
        <v>148</v>
      </c>
      <c r="AQA28" s="170">
        <v>12376</v>
      </c>
      <c r="AQB28" s="170" t="s">
        <v>149</v>
      </c>
      <c r="AQC28" s="170" t="s">
        <v>150</v>
      </c>
      <c r="AQD28" s="170">
        <v>5</v>
      </c>
      <c r="AQE28" s="170">
        <v>12.97</v>
      </c>
      <c r="AQF28" s="170">
        <f>ROUNDDOWN(AQE28*($G$10+1),2)</f>
        <v>962.37</v>
      </c>
      <c r="AQG28" s="170">
        <f>AQD28*AQF28</f>
        <v>4811.8500000000004</v>
      </c>
      <c r="AQH28" s="170" t="s">
        <v>148</v>
      </c>
      <c r="AQI28" s="170">
        <v>12376</v>
      </c>
      <c r="AQJ28" s="170" t="s">
        <v>149</v>
      </c>
      <c r="AQK28" s="170" t="s">
        <v>150</v>
      </c>
      <c r="AQL28" s="170">
        <v>5</v>
      </c>
      <c r="AQM28" s="170">
        <v>12.97</v>
      </c>
      <c r="AQN28" s="170">
        <f>ROUNDDOWN(AQM28*($G$10+1),2)</f>
        <v>962.37</v>
      </c>
      <c r="AQO28" s="170">
        <f>AQL28*AQN28</f>
        <v>4811.8500000000004</v>
      </c>
      <c r="AQP28" s="170" t="s">
        <v>148</v>
      </c>
      <c r="AQQ28" s="170">
        <v>12376</v>
      </c>
      <c r="AQR28" s="170" t="s">
        <v>149</v>
      </c>
      <c r="AQS28" s="170" t="s">
        <v>150</v>
      </c>
      <c r="AQT28" s="170">
        <v>5</v>
      </c>
      <c r="AQU28" s="170">
        <v>12.97</v>
      </c>
      <c r="AQV28" s="170">
        <f>ROUNDDOWN(AQU28*($G$10+1),2)</f>
        <v>962.37</v>
      </c>
      <c r="AQW28" s="170">
        <f>AQT28*AQV28</f>
        <v>4811.8500000000004</v>
      </c>
      <c r="AQX28" s="170" t="s">
        <v>148</v>
      </c>
      <c r="AQY28" s="170">
        <v>12376</v>
      </c>
      <c r="AQZ28" s="170" t="s">
        <v>149</v>
      </c>
      <c r="ARA28" s="170" t="s">
        <v>150</v>
      </c>
      <c r="ARB28" s="170">
        <v>5</v>
      </c>
      <c r="ARC28" s="170">
        <v>12.97</v>
      </c>
      <c r="ARD28" s="170">
        <f>ROUNDDOWN(ARC28*($G$10+1),2)</f>
        <v>962.37</v>
      </c>
      <c r="ARE28" s="170">
        <f>ARB28*ARD28</f>
        <v>4811.8500000000004</v>
      </c>
      <c r="ARF28" s="170" t="s">
        <v>148</v>
      </c>
      <c r="ARG28" s="170">
        <v>12376</v>
      </c>
      <c r="ARH28" s="170" t="s">
        <v>149</v>
      </c>
      <c r="ARI28" s="170" t="s">
        <v>150</v>
      </c>
      <c r="ARJ28" s="170">
        <v>5</v>
      </c>
      <c r="ARK28" s="170">
        <v>12.97</v>
      </c>
      <c r="ARL28" s="170">
        <f>ROUNDDOWN(ARK28*($G$10+1),2)</f>
        <v>962.37</v>
      </c>
      <c r="ARM28" s="170">
        <f>ARJ28*ARL28</f>
        <v>4811.8500000000004</v>
      </c>
      <c r="ARN28" s="170" t="s">
        <v>148</v>
      </c>
      <c r="ARO28" s="170">
        <v>12376</v>
      </c>
      <c r="ARP28" s="170" t="s">
        <v>149</v>
      </c>
      <c r="ARQ28" s="170" t="s">
        <v>150</v>
      </c>
      <c r="ARR28" s="170">
        <v>5</v>
      </c>
      <c r="ARS28" s="170">
        <v>12.97</v>
      </c>
      <c r="ART28" s="170">
        <f>ROUNDDOWN(ARS28*($G$10+1),2)</f>
        <v>962.37</v>
      </c>
      <c r="ARU28" s="170">
        <f>ARR28*ART28</f>
        <v>4811.8500000000004</v>
      </c>
      <c r="ARV28" s="170" t="s">
        <v>148</v>
      </c>
      <c r="ARW28" s="170">
        <v>12376</v>
      </c>
      <c r="ARX28" s="170" t="s">
        <v>149</v>
      </c>
      <c r="ARY28" s="170" t="s">
        <v>150</v>
      </c>
      <c r="ARZ28" s="170">
        <v>5</v>
      </c>
      <c r="ASA28" s="170">
        <v>12.97</v>
      </c>
      <c r="ASB28" s="170">
        <f>ROUNDDOWN(ASA28*($G$10+1),2)</f>
        <v>962.37</v>
      </c>
      <c r="ASC28" s="170">
        <f>ARZ28*ASB28</f>
        <v>4811.8500000000004</v>
      </c>
      <c r="ASD28" s="170" t="s">
        <v>148</v>
      </c>
      <c r="ASE28" s="170">
        <v>12376</v>
      </c>
      <c r="ASF28" s="170" t="s">
        <v>149</v>
      </c>
      <c r="ASG28" s="170" t="s">
        <v>150</v>
      </c>
      <c r="ASH28" s="170">
        <v>5</v>
      </c>
      <c r="ASI28" s="170">
        <v>12.97</v>
      </c>
      <c r="ASJ28" s="170">
        <f>ROUNDDOWN(ASI28*($G$10+1),2)</f>
        <v>962.37</v>
      </c>
      <c r="ASK28" s="170">
        <f>ASH28*ASJ28</f>
        <v>4811.8500000000004</v>
      </c>
      <c r="ASL28" s="170" t="s">
        <v>148</v>
      </c>
      <c r="ASM28" s="170">
        <v>12376</v>
      </c>
      <c r="ASN28" s="170" t="s">
        <v>149</v>
      </c>
      <c r="ASO28" s="170" t="s">
        <v>150</v>
      </c>
      <c r="ASP28" s="170">
        <v>5</v>
      </c>
      <c r="ASQ28" s="170">
        <v>12.97</v>
      </c>
      <c r="ASR28" s="170">
        <f>ROUNDDOWN(ASQ28*($G$10+1),2)</f>
        <v>962.37</v>
      </c>
      <c r="ASS28" s="170">
        <f>ASP28*ASR28</f>
        <v>4811.8500000000004</v>
      </c>
      <c r="AST28" s="170" t="s">
        <v>148</v>
      </c>
      <c r="ASU28" s="170">
        <v>12376</v>
      </c>
      <c r="ASV28" s="170" t="s">
        <v>149</v>
      </c>
      <c r="ASW28" s="170" t="s">
        <v>150</v>
      </c>
      <c r="ASX28" s="170">
        <v>5</v>
      </c>
      <c r="ASY28" s="170">
        <v>12.97</v>
      </c>
      <c r="ASZ28" s="170">
        <f>ROUNDDOWN(ASY28*($G$10+1),2)</f>
        <v>962.37</v>
      </c>
      <c r="ATA28" s="170">
        <f>ASX28*ASZ28</f>
        <v>4811.8500000000004</v>
      </c>
      <c r="ATB28" s="170" t="s">
        <v>148</v>
      </c>
      <c r="ATC28" s="170">
        <v>12376</v>
      </c>
      <c r="ATD28" s="170" t="s">
        <v>149</v>
      </c>
      <c r="ATE28" s="170" t="s">
        <v>150</v>
      </c>
      <c r="ATF28" s="170">
        <v>5</v>
      </c>
      <c r="ATG28" s="170">
        <v>12.97</v>
      </c>
      <c r="ATH28" s="170">
        <f>ROUNDDOWN(ATG28*($G$10+1),2)</f>
        <v>962.37</v>
      </c>
      <c r="ATI28" s="170">
        <f>ATF28*ATH28</f>
        <v>4811.8500000000004</v>
      </c>
      <c r="ATJ28" s="170" t="s">
        <v>148</v>
      </c>
      <c r="ATK28" s="170">
        <v>12376</v>
      </c>
      <c r="ATL28" s="170" t="s">
        <v>149</v>
      </c>
      <c r="ATM28" s="170" t="s">
        <v>150</v>
      </c>
      <c r="ATN28" s="170">
        <v>5</v>
      </c>
      <c r="ATO28" s="170">
        <v>12.97</v>
      </c>
      <c r="ATP28" s="170">
        <f>ROUNDDOWN(ATO28*($G$10+1),2)</f>
        <v>962.37</v>
      </c>
      <c r="ATQ28" s="170">
        <f>ATN28*ATP28</f>
        <v>4811.8500000000004</v>
      </c>
      <c r="ATR28" s="170" t="s">
        <v>148</v>
      </c>
      <c r="ATS28" s="170">
        <v>12376</v>
      </c>
      <c r="ATT28" s="170" t="s">
        <v>149</v>
      </c>
      <c r="ATU28" s="170" t="s">
        <v>150</v>
      </c>
      <c r="ATV28" s="170">
        <v>5</v>
      </c>
      <c r="ATW28" s="170">
        <v>12.97</v>
      </c>
      <c r="ATX28" s="170">
        <f>ROUNDDOWN(ATW28*($G$10+1),2)</f>
        <v>962.37</v>
      </c>
      <c r="ATY28" s="170">
        <f>ATV28*ATX28</f>
        <v>4811.8500000000004</v>
      </c>
      <c r="ATZ28" s="170" t="s">
        <v>148</v>
      </c>
      <c r="AUA28" s="170">
        <v>12376</v>
      </c>
      <c r="AUB28" s="170" t="s">
        <v>149</v>
      </c>
      <c r="AUC28" s="170" t="s">
        <v>150</v>
      </c>
      <c r="AUD28" s="170">
        <v>5</v>
      </c>
      <c r="AUE28" s="170">
        <v>12.97</v>
      </c>
      <c r="AUF28" s="170">
        <f>ROUNDDOWN(AUE28*($G$10+1),2)</f>
        <v>962.37</v>
      </c>
      <c r="AUG28" s="170">
        <f>AUD28*AUF28</f>
        <v>4811.8500000000004</v>
      </c>
      <c r="AUH28" s="170" t="s">
        <v>148</v>
      </c>
      <c r="AUI28" s="170">
        <v>12376</v>
      </c>
      <c r="AUJ28" s="170" t="s">
        <v>149</v>
      </c>
      <c r="AUK28" s="170" t="s">
        <v>150</v>
      </c>
      <c r="AUL28" s="170">
        <v>5</v>
      </c>
      <c r="AUM28" s="170">
        <v>12.97</v>
      </c>
      <c r="AUN28" s="170">
        <f>ROUNDDOWN(AUM28*($G$10+1),2)</f>
        <v>962.37</v>
      </c>
      <c r="AUO28" s="170">
        <f>AUL28*AUN28</f>
        <v>4811.8500000000004</v>
      </c>
      <c r="AUP28" s="170" t="s">
        <v>148</v>
      </c>
      <c r="AUQ28" s="170">
        <v>12376</v>
      </c>
      <c r="AUR28" s="170" t="s">
        <v>149</v>
      </c>
      <c r="AUS28" s="170" t="s">
        <v>150</v>
      </c>
      <c r="AUT28" s="170">
        <v>5</v>
      </c>
      <c r="AUU28" s="170">
        <v>12.97</v>
      </c>
      <c r="AUV28" s="170">
        <f>ROUNDDOWN(AUU28*($G$10+1),2)</f>
        <v>962.37</v>
      </c>
      <c r="AUW28" s="170">
        <f>AUT28*AUV28</f>
        <v>4811.8500000000004</v>
      </c>
      <c r="AUX28" s="170" t="s">
        <v>148</v>
      </c>
      <c r="AUY28" s="170">
        <v>12376</v>
      </c>
      <c r="AUZ28" s="170" t="s">
        <v>149</v>
      </c>
      <c r="AVA28" s="170" t="s">
        <v>150</v>
      </c>
      <c r="AVB28" s="170">
        <v>5</v>
      </c>
      <c r="AVC28" s="170">
        <v>12.97</v>
      </c>
      <c r="AVD28" s="170">
        <f>ROUNDDOWN(AVC28*($G$10+1),2)</f>
        <v>962.37</v>
      </c>
      <c r="AVE28" s="170">
        <f>AVB28*AVD28</f>
        <v>4811.8500000000004</v>
      </c>
      <c r="AVF28" s="170" t="s">
        <v>148</v>
      </c>
      <c r="AVG28" s="170">
        <v>12376</v>
      </c>
      <c r="AVH28" s="170" t="s">
        <v>149</v>
      </c>
      <c r="AVI28" s="170" t="s">
        <v>150</v>
      </c>
      <c r="AVJ28" s="170">
        <v>5</v>
      </c>
      <c r="AVK28" s="170">
        <v>12.97</v>
      </c>
      <c r="AVL28" s="170">
        <f>ROUNDDOWN(AVK28*($G$10+1),2)</f>
        <v>962.37</v>
      </c>
      <c r="AVM28" s="170">
        <f>AVJ28*AVL28</f>
        <v>4811.8500000000004</v>
      </c>
      <c r="AVN28" s="170" t="s">
        <v>148</v>
      </c>
      <c r="AVO28" s="170">
        <v>12376</v>
      </c>
      <c r="AVP28" s="170" t="s">
        <v>149</v>
      </c>
      <c r="AVQ28" s="170" t="s">
        <v>150</v>
      </c>
      <c r="AVR28" s="170">
        <v>5</v>
      </c>
      <c r="AVS28" s="170">
        <v>12.97</v>
      </c>
      <c r="AVT28" s="170">
        <f>ROUNDDOWN(AVS28*($G$10+1),2)</f>
        <v>962.37</v>
      </c>
      <c r="AVU28" s="170">
        <f>AVR28*AVT28</f>
        <v>4811.8500000000004</v>
      </c>
      <c r="AVV28" s="170" t="s">
        <v>148</v>
      </c>
      <c r="AVW28" s="170">
        <v>12376</v>
      </c>
      <c r="AVX28" s="170" t="s">
        <v>149</v>
      </c>
      <c r="AVY28" s="170" t="s">
        <v>150</v>
      </c>
      <c r="AVZ28" s="170">
        <v>5</v>
      </c>
      <c r="AWA28" s="170">
        <v>12.97</v>
      </c>
      <c r="AWB28" s="170">
        <f>ROUNDDOWN(AWA28*($G$10+1),2)</f>
        <v>962.37</v>
      </c>
      <c r="AWC28" s="170">
        <f>AVZ28*AWB28</f>
        <v>4811.8500000000004</v>
      </c>
      <c r="AWD28" s="170" t="s">
        <v>148</v>
      </c>
      <c r="AWE28" s="170">
        <v>12376</v>
      </c>
      <c r="AWF28" s="170" t="s">
        <v>149</v>
      </c>
      <c r="AWG28" s="170" t="s">
        <v>150</v>
      </c>
      <c r="AWH28" s="170">
        <v>5</v>
      </c>
      <c r="AWI28" s="170">
        <v>12.97</v>
      </c>
      <c r="AWJ28" s="170">
        <f>ROUNDDOWN(AWI28*($G$10+1),2)</f>
        <v>962.37</v>
      </c>
      <c r="AWK28" s="170">
        <f>AWH28*AWJ28</f>
        <v>4811.8500000000004</v>
      </c>
      <c r="AWL28" s="170" t="s">
        <v>148</v>
      </c>
      <c r="AWM28" s="170">
        <v>12376</v>
      </c>
      <c r="AWN28" s="170" t="s">
        <v>149</v>
      </c>
      <c r="AWO28" s="170" t="s">
        <v>150</v>
      </c>
      <c r="AWP28" s="170">
        <v>5</v>
      </c>
      <c r="AWQ28" s="170">
        <v>12.97</v>
      </c>
      <c r="AWR28" s="170">
        <f>ROUNDDOWN(AWQ28*($G$10+1),2)</f>
        <v>962.37</v>
      </c>
      <c r="AWS28" s="170">
        <f>AWP28*AWR28</f>
        <v>4811.8500000000004</v>
      </c>
      <c r="AWT28" s="170" t="s">
        <v>148</v>
      </c>
      <c r="AWU28" s="170">
        <v>12376</v>
      </c>
      <c r="AWV28" s="170" t="s">
        <v>149</v>
      </c>
      <c r="AWW28" s="170" t="s">
        <v>150</v>
      </c>
      <c r="AWX28" s="170">
        <v>5</v>
      </c>
      <c r="AWY28" s="170">
        <v>12.97</v>
      </c>
      <c r="AWZ28" s="170">
        <f>ROUNDDOWN(AWY28*($G$10+1),2)</f>
        <v>962.37</v>
      </c>
      <c r="AXA28" s="170">
        <f>AWX28*AWZ28</f>
        <v>4811.8500000000004</v>
      </c>
      <c r="AXB28" s="170" t="s">
        <v>148</v>
      </c>
      <c r="AXC28" s="170">
        <v>12376</v>
      </c>
      <c r="AXD28" s="170" t="s">
        <v>149</v>
      </c>
      <c r="AXE28" s="170" t="s">
        <v>150</v>
      </c>
      <c r="AXF28" s="170">
        <v>5</v>
      </c>
      <c r="AXG28" s="170">
        <v>12.97</v>
      </c>
      <c r="AXH28" s="170">
        <f>ROUNDDOWN(AXG28*($G$10+1),2)</f>
        <v>962.37</v>
      </c>
      <c r="AXI28" s="170">
        <f>AXF28*AXH28</f>
        <v>4811.8500000000004</v>
      </c>
      <c r="AXJ28" s="170" t="s">
        <v>148</v>
      </c>
      <c r="AXK28" s="170">
        <v>12376</v>
      </c>
      <c r="AXL28" s="170" t="s">
        <v>149</v>
      </c>
      <c r="AXM28" s="170" t="s">
        <v>150</v>
      </c>
      <c r="AXN28" s="170">
        <v>5</v>
      </c>
      <c r="AXO28" s="170">
        <v>12.97</v>
      </c>
      <c r="AXP28" s="170">
        <f>ROUNDDOWN(AXO28*($G$10+1),2)</f>
        <v>962.37</v>
      </c>
      <c r="AXQ28" s="170">
        <f>AXN28*AXP28</f>
        <v>4811.8500000000004</v>
      </c>
      <c r="AXR28" s="170" t="s">
        <v>148</v>
      </c>
      <c r="AXS28" s="170">
        <v>12376</v>
      </c>
      <c r="AXT28" s="170" t="s">
        <v>149</v>
      </c>
      <c r="AXU28" s="170" t="s">
        <v>150</v>
      </c>
      <c r="AXV28" s="170">
        <v>5</v>
      </c>
      <c r="AXW28" s="170">
        <v>12.97</v>
      </c>
      <c r="AXX28" s="170">
        <f>ROUNDDOWN(AXW28*($G$10+1),2)</f>
        <v>962.37</v>
      </c>
      <c r="AXY28" s="170">
        <f>AXV28*AXX28</f>
        <v>4811.8500000000004</v>
      </c>
      <c r="AXZ28" s="170" t="s">
        <v>148</v>
      </c>
      <c r="AYA28" s="170">
        <v>12376</v>
      </c>
      <c r="AYB28" s="170" t="s">
        <v>149</v>
      </c>
      <c r="AYC28" s="170" t="s">
        <v>150</v>
      </c>
      <c r="AYD28" s="170">
        <v>5</v>
      </c>
      <c r="AYE28" s="170">
        <v>12.97</v>
      </c>
      <c r="AYF28" s="170">
        <f>ROUNDDOWN(AYE28*($G$10+1),2)</f>
        <v>962.37</v>
      </c>
      <c r="AYG28" s="170">
        <f>AYD28*AYF28</f>
        <v>4811.8500000000004</v>
      </c>
      <c r="AYH28" s="170" t="s">
        <v>148</v>
      </c>
      <c r="AYI28" s="170">
        <v>12376</v>
      </c>
      <c r="AYJ28" s="170" t="s">
        <v>149</v>
      </c>
      <c r="AYK28" s="170" t="s">
        <v>150</v>
      </c>
      <c r="AYL28" s="170">
        <v>5</v>
      </c>
      <c r="AYM28" s="170">
        <v>12.97</v>
      </c>
      <c r="AYN28" s="170">
        <f>ROUNDDOWN(AYM28*($G$10+1),2)</f>
        <v>962.37</v>
      </c>
      <c r="AYO28" s="170">
        <f>AYL28*AYN28</f>
        <v>4811.8500000000004</v>
      </c>
      <c r="AYP28" s="170" t="s">
        <v>148</v>
      </c>
      <c r="AYQ28" s="170">
        <v>12376</v>
      </c>
      <c r="AYR28" s="170" t="s">
        <v>149</v>
      </c>
      <c r="AYS28" s="170" t="s">
        <v>150</v>
      </c>
      <c r="AYT28" s="170">
        <v>5</v>
      </c>
      <c r="AYU28" s="170">
        <v>12.97</v>
      </c>
      <c r="AYV28" s="170">
        <f>ROUNDDOWN(AYU28*($G$10+1),2)</f>
        <v>962.37</v>
      </c>
      <c r="AYW28" s="170">
        <f>AYT28*AYV28</f>
        <v>4811.8500000000004</v>
      </c>
      <c r="AYX28" s="170" t="s">
        <v>148</v>
      </c>
      <c r="AYY28" s="170">
        <v>12376</v>
      </c>
      <c r="AYZ28" s="170" t="s">
        <v>149</v>
      </c>
      <c r="AZA28" s="170" t="s">
        <v>150</v>
      </c>
      <c r="AZB28" s="170">
        <v>5</v>
      </c>
      <c r="AZC28" s="170">
        <v>12.97</v>
      </c>
      <c r="AZD28" s="170">
        <f>ROUNDDOWN(AZC28*($G$10+1),2)</f>
        <v>962.37</v>
      </c>
      <c r="AZE28" s="170">
        <f>AZB28*AZD28</f>
        <v>4811.8500000000004</v>
      </c>
      <c r="AZF28" s="170" t="s">
        <v>148</v>
      </c>
      <c r="AZG28" s="170">
        <v>12376</v>
      </c>
      <c r="AZH28" s="170" t="s">
        <v>149</v>
      </c>
      <c r="AZI28" s="170" t="s">
        <v>150</v>
      </c>
      <c r="AZJ28" s="170">
        <v>5</v>
      </c>
      <c r="AZK28" s="170">
        <v>12.97</v>
      </c>
      <c r="AZL28" s="170">
        <f>ROUNDDOWN(AZK28*($G$10+1),2)</f>
        <v>962.37</v>
      </c>
      <c r="AZM28" s="170">
        <f>AZJ28*AZL28</f>
        <v>4811.8500000000004</v>
      </c>
      <c r="AZN28" s="170" t="s">
        <v>148</v>
      </c>
      <c r="AZO28" s="170">
        <v>12376</v>
      </c>
      <c r="AZP28" s="170" t="s">
        <v>149</v>
      </c>
      <c r="AZQ28" s="170" t="s">
        <v>150</v>
      </c>
      <c r="AZR28" s="170">
        <v>5</v>
      </c>
      <c r="AZS28" s="170">
        <v>12.97</v>
      </c>
      <c r="AZT28" s="170">
        <f>ROUNDDOWN(AZS28*($G$10+1),2)</f>
        <v>962.37</v>
      </c>
      <c r="AZU28" s="170">
        <f>AZR28*AZT28</f>
        <v>4811.8500000000004</v>
      </c>
      <c r="AZV28" s="170" t="s">
        <v>148</v>
      </c>
      <c r="AZW28" s="170">
        <v>12376</v>
      </c>
      <c r="AZX28" s="170" t="s">
        <v>149</v>
      </c>
      <c r="AZY28" s="170" t="s">
        <v>150</v>
      </c>
      <c r="AZZ28" s="170">
        <v>5</v>
      </c>
      <c r="BAA28" s="170">
        <v>12.97</v>
      </c>
      <c r="BAB28" s="170">
        <f>ROUNDDOWN(BAA28*($G$10+1),2)</f>
        <v>962.37</v>
      </c>
      <c r="BAC28" s="170">
        <f>AZZ28*BAB28</f>
        <v>4811.8500000000004</v>
      </c>
      <c r="BAD28" s="170" t="s">
        <v>148</v>
      </c>
      <c r="BAE28" s="170">
        <v>12376</v>
      </c>
      <c r="BAF28" s="170" t="s">
        <v>149</v>
      </c>
      <c r="BAG28" s="170" t="s">
        <v>150</v>
      </c>
      <c r="BAH28" s="170">
        <v>5</v>
      </c>
      <c r="BAI28" s="170">
        <v>12.97</v>
      </c>
      <c r="BAJ28" s="170">
        <f>ROUNDDOWN(BAI28*($G$10+1),2)</f>
        <v>962.37</v>
      </c>
      <c r="BAK28" s="170">
        <f>BAH28*BAJ28</f>
        <v>4811.8500000000004</v>
      </c>
      <c r="BAL28" s="170" t="s">
        <v>148</v>
      </c>
      <c r="BAM28" s="170">
        <v>12376</v>
      </c>
      <c r="BAN28" s="170" t="s">
        <v>149</v>
      </c>
      <c r="BAO28" s="170" t="s">
        <v>150</v>
      </c>
      <c r="BAP28" s="170">
        <v>5</v>
      </c>
      <c r="BAQ28" s="170">
        <v>12.97</v>
      </c>
      <c r="BAR28" s="170">
        <f>ROUNDDOWN(BAQ28*($G$10+1),2)</f>
        <v>962.37</v>
      </c>
      <c r="BAS28" s="170">
        <f>BAP28*BAR28</f>
        <v>4811.8500000000004</v>
      </c>
      <c r="BAT28" s="170" t="s">
        <v>148</v>
      </c>
      <c r="BAU28" s="170">
        <v>12376</v>
      </c>
      <c r="BAV28" s="170" t="s">
        <v>149</v>
      </c>
      <c r="BAW28" s="170" t="s">
        <v>150</v>
      </c>
      <c r="BAX28" s="170">
        <v>5</v>
      </c>
      <c r="BAY28" s="170">
        <v>12.97</v>
      </c>
      <c r="BAZ28" s="170">
        <f>ROUNDDOWN(BAY28*($G$10+1),2)</f>
        <v>962.37</v>
      </c>
      <c r="BBA28" s="170">
        <f>BAX28*BAZ28</f>
        <v>4811.8500000000004</v>
      </c>
      <c r="BBB28" s="170" t="s">
        <v>148</v>
      </c>
      <c r="BBC28" s="170">
        <v>12376</v>
      </c>
      <c r="BBD28" s="170" t="s">
        <v>149</v>
      </c>
      <c r="BBE28" s="170" t="s">
        <v>150</v>
      </c>
      <c r="BBF28" s="170">
        <v>5</v>
      </c>
      <c r="BBG28" s="170">
        <v>12.97</v>
      </c>
      <c r="BBH28" s="170">
        <f>ROUNDDOWN(BBG28*($G$10+1),2)</f>
        <v>962.37</v>
      </c>
      <c r="BBI28" s="170">
        <f>BBF28*BBH28</f>
        <v>4811.8500000000004</v>
      </c>
      <c r="BBJ28" s="170" t="s">
        <v>148</v>
      </c>
      <c r="BBK28" s="170">
        <v>12376</v>
      </c>
      <c r="BBL28" s="170" t="s">
        <v>149</v>
      </c>
      <c r="BBM28" s="170" t="s">
        <v>150</v>
      </c>
      <c r="BBN28" s="170">
        <v>5</v>
      </c>
      <c r="BBO28" s="170">
        <v>12.97</v>
      </c>
      <c r="BBP28" s="170">
        <f>ROUNDDOWN(BBO28*($G$10+1),2)</f>
        <v>962.37</v>
      </c>
      <c r="BBQ28" s="170">
        <f>BBN28*BBP28</f>
        <v>4811.8500000000004</v>
      </c>
      <c r="BBR28" s="170" t="s">
        <v>148</v>
      </c>
      <c r="BBS28" s="170">
        <v>12376</v>
      </c>
      <c r="BBT28" s="170" t="s">
        <v>149</v>
      </c>
      <c r="BBU28" s="170" t="s">
        <v>150</v>
      </c>
      <c r="BBV28" s="170">
        <v>5</v>
      </c>
      <c r="BBW28" s="170">
        <v>12.97</v>
      </c>
      <c r="BBX28" s="170">
        <f>ROUNDDOWN(BBW28*($G$10+1),2)</f>
        <v>962.37</v>
      </c>
      <c r="BBY28" s="170">
        <f>BBV28*BBX28</f>
        <v>4811.8500000000004</v>
      </c>
      <c r="BBZ28" s="170" t="s">
        <v>148</v>
      </c>
      <c r="BCA28" s="170">
        <v>12376</v>
      </c>
      <c r="BCB28" s="170" t="s">
        <v>149</v>
      </c>
      <c r="BCC28" s="170" t="s">
        <v>150</v>
      </c>
      <c r="BCD28" s="170">
        <v>5</v>
      </c>
      <c r="BCE28" s="170">
        <v>12.97</v>
      </c>
      <c r="BCF28" s="170">
        <f>ROUNDDOWN(BCE28*($G$10+1),2)</f>
        <v>962.37</v>
      </c>
      <c r="BCG28" s="170">
        <f>BCD28*BCF28</f>
        <v>4811.8500000000004</v>
      </c>
      <c r="BCH28" s="170" t="s">
        <v>148</v>
      </c>
      <c r="BCI28" s="170">
        <v>12376</v>
      </c>
      <c r="BCJ28" s="170" t="s">
        <v>149</v>
      </c>
      <c r="BCK28" s="170" t="s">
        <v>150</v>
      </c>
      <c r="BCL28" s="170">
        <v>5</v>
      </c>
      <c r="BCM28" s="170">
        <v>12.97</v>
      </c>
      <c r="BCN28" s="170">
        <f>ROUNDDOWN(BCM28*($G$10+1),2)</f>
        <v>962.37</v>
      </c>
      <c r="BCO28" s="170">
        <f>BCL28*BCN28</f>
        <v>4811.8500000000004</v>
      </c>
      <c r="BCP28" s="170" t="s">
        <v>148</v>
      </c>
      <c r="BCQ28" s="170">
        <v>12376</v>
      </c>
      <c r="BCR28" s="170" t="s">
        <v>149</v>
      </c>
      <c r="BCS28" s="170" t="s">
        <v>150</v>
      </c>
      <c r="BCT28" s="170">
        <v>5</v>
      </c>
      <c r="BCU28" s="170">
        <v>12.97</v>
      </c>
      <c r="BCV28" s="170">
        <f>ROUNDDOWN(BCU28*($G$10+1),2)</f>
        <v>962.37</v>
      </c>
      <c r="BCW28" s="170">
        <f>BCT28*BCV28</f>
        <v>4811.8500000000004</v>
      </c>
      <c r="BCX28" s="170" t="s">
        <v>148</v>
      </c>
      <c r="BCY28" s="170">
        <v>12376</v>
      </c>
      <c r="BCZ28" s="170" t="s">
        <v>149</v>
      </c>
      <c r="BDA28" s="170" t="s">
        <v>150</v>
      </c>
      <c r="BDB28" s="170">
        <v>5</v>
      </c>
      <c r="BDC28" s="170">
        <v>12.97</v>
      </c>
      <c r="BDD28" s="170">
        <f>ROUNDDOWN(BDC28*($G$10+1),2)</f>
        <v>962.37</v>
      </c>
      <c r="BDE28" s="170">
        <f>BDB28*BDD28</f>
        <v>4811.8500000000004</v>
      </c>
      <c r="BDF28" s="170" t="s">
        <v>148</v>
      </c>
      <c r="BDG28" s="170">
        <v>12376</v>
      </c>
      <c r="BDH28" s="170" t="s">
        <v>149</v>
      </c>
      <c r="BDI28" s="170" t="s">
        <v>150</v>
      </c>
      <c r="BDJ28" s="170">
        <v>5</v>
      </c>
      <c r="BDK28" s="170">
        <v>12.97</v>
      </c>
      <c r="BDL28" s="170">
        <f>ROUNDDOWN(BDK28*($G$10+1),2)</f>
        <v>962.37</v>
      </c>
      <c r="BDM28" s="170">
        <f>BDJ28*BDL28</f>
        <v>4811.8500000000004</v>
      </c>
      <c r="BDN28" s="170" t="s">
        <v>148</v>
      </c>
      <c r="BDO28" s="170">
        <v>12376</v>
      </c>
      <c r="BDP28" s="170" t="s">
        <v>149</v>
      </c>
      <c r="BDQ28" s="170" t="s">
        <v>150</v>
      </c>
      <c r="BDR28" s="170">
        <v>5</v>
      </c>
      <c r="BDS28" s="170">
        <v>12.97</v>
      </c>
      <c r="BDT28" s="170">
        <f>ROUNDDOWN(BDS28*($G$10+1),2)</f>
        <v>962.37</v>
      </c>
      <c r="BDU28" s="170">
        <f>BDR28*BDT28</f>
        <v>4811.8500000000004</v>
      </c>
      <c r="BDV28" s="170" t="s">
        <v>148</v>
      </c>
      <c r="BDW28" s="170">
        <v>12376</v>
      </c>
      <c r="BDX28" s="170" t="s">
        <v>149</v>
      </c>
      <c r="BDY28" s="170" t="s">
        <v>150</v>
      </c>
      <c r="BDZ28" s="170">
        <v>5</v>
      </c>
      <c r="BEA28" s="170">
        <v>12.97</v>
      </c>
      <c r="BEB28" s="170">
        <f>ROUNDDOWN(BEA28*($G$10+1),2)</f>
        <v>962.37</v>
      </c>
      <c r="BEC28" s="170">
        <f>BDZ28*BEB28</f>
        <v>4811.8500000000004</v>
      </c>
      <c r="BED28" s="170" t="s">
        <v>148</v>
      </c>
      <c r="BEE28" s="170">
        <v>12376</v>
      </c>
      <c r="BEF28" s="170" t="s">
        <v>149</v>
      </c>
      <c r="BEG28" s="170" t="s">
        <v>150</v>
      </c>
      <c r="BEH28" s="170">
        <v>5</v>
      </c>
      <c r="BEI28" s="170">
        <v>12.97</v>
      </c>
      <c r="BEJ28" s="170">
        <f>ROUNDDOWN(BEI28*($G$10+1),2)</f>
        <v>962.37</v>
      </c>
      <c r="BEK28" s="170">
        <f>BEH28*BEJ28</f>
        <v>4811.8500000000004</v>
      </c>
      <c r="BEL28" s="170" t="s">
        <v>148</v>
      </c>
      <c r="BEM28" s="170">
        <v>12376</v>
      </c>
      <c r="BEN28" s="170" t="s">
        <v>149</v>
      </c>
      <c r="BEO28" s="170" t="s">
        <v>150</v>
      </c>
      <c r="BEP28" s="170">
        <v>5</v>
      </c>
      <c r="BEQ28" s="170">
        <v>12.97</v>
      </c>
      <c r="BER28" s="170">
        <f>ROUNDDOWN(BEQ28*($G$10+1),2)</f>
        <v>962.37</v>
      </c>
      <c r="BES28" s="170">
        <f>BEP28*BER28</f>
        <v>4811.8500000000004</v>
      </c>
      <c r="BET28" s="170" t="s">
        <v>148</v>
      </c>
      <c r="BEU28" s="170">
        <v>12376</v>
      </c>
      <c r="BEV28" s="170" t="s">
        <v>149</v>
      </c>
      <c r="BEW28" s="170" t="s">
        <v>150</v>
      </c>
      <c r="BEX28" s="170">
        <v>5</v>
      </c>
      <c r="BEY28" s="170">
        <v>12.97</v>
      </c>
      <c r="BEZ28" s="170">
        <f>ROUNDDOWN(BEY28*($G$10+1),2)</f>
        <v>962.37</v>
      </c>
      <c r="BFA28" s="170">
        <f>BEX28*BEZ28</f>
        <v>4811.8500000000004</v>
      </c>
      <c r="BFB28" s="170" t="s">
        <v>148</v>
      </c>
      <c r="BFC28" s="170">
        <v>12376</v>
      </c>
      <c r="BFD28" s="170" t="s">
        <v>149</v>
      </c>
      <c r="BFE28" s="170" t="s">
        <v>150</v>
      </c>
      <c r="BFF28" s="170">
        <v>5</v>
      </c>
      <c r="BFG28" s="170">
        <v>12.97</v>
      </c>
      <c r="BFH28" s="170">
        <f>ROUNDDOWN(BFG28*($G$10+1),2)</f>
        <v>962.37</v>
      </c>
      <c r="BFI28" s="170">
        <f>BFF28*BFH28</f>
        <v>4811.8500000000004</v>
      </c>
      <c r="BFJ28" s="170" t="s">
        <v>148</v>
      </c>
      <c r="BFK28" s="170">
        <v>12376</v>
      </c>
      <c r="BFL28" s="170" t="s">
        <v>149</v>
      </c>
      <c r="BFM28" s="170" t="s">
        <v>150</v>
      </c>
      <c r="BFN28" s="170">
        <v>5</v>
      </c>
      <c r="BFO28" s="170">
        <v>12.97</v>
      </c>
      <c r="BFP28" s="170">
        <f>ROUNDDOWN(BFO28*($G$10+1),2)</f>
        <v>962.37</v>
      </c>
      <c r="BFQ28" s="170">
        <f>BFN28*BFP28</f>
        <v>4811.8500000000004</v>
      </c>
      <c r="BFR28" s="170" t="s">
        <v>148</v>
      </c>
      <c r="BFS28" s="170">
        <v>12376</v>
      </c>
      <c r="BFT28" s="170" t="s">
        <v>149</v>
      </c>
      <c r="BFU28" s="170" t="s">
        <v>150</v>
      </c>
      <c r="BFV28" s="170">
        <v>5</v>
      </c>
      <c r="BFW28" s="170">
        <v>12.97</v>
      </c>
      <c r="BFX28" s="170">
        <f>ROUNDDOWN(BFW28*($G$10+1),2)</f>
        <v>962.37</v>
      </c>
      <c r="BFY28" s="170">
        <f>BFV28*BFX28</f>
        <v>4811.8500000000004</v>
      </c>
      <c r="BFZ28" s="170" t="s">
        <v>148</v>
      </c>
      <c r="BGA28" s="170">
        <v>12376</v>
      </c>
      <c r="BGB28" s="170" t="s">
        <v>149</v>
      </c>
      <c r="BGC28" s="170" t="s">
        <v>150</v>
      </c>
      <c r="BGD28" s="170">
        <v>5</v>
      </c>
      <c r="BGE28" s="170">
        <v>12.97</v>
      </c>
      <c r="BGF28" s="170">
        <f>ROUNDDOWN(BGE28*($G$10+1),2)</f>
        <v>962.37</v>
      </c>
      <c r="BGG28" s="170">
        <f>BGD28*BGF28</f>
        <v>4811.8500000000004</v>
      </c>
      <c r="BGH28" s="170" t="s">
        <v>148</v>
      </c>
      <c r="BGI28" s="170">
        <v>12376</v>
      </c>
      <c r="BGJ28" s="170" t="s">
        <v>149</v>
      </c>
      <c r="BGK28" s="170" t="s">
        <v>150</v>
      </c>
      <c r="BGL28" s="170">
        <v>5</v>
      </c>
      <c r="BGM28" s="170">
        <v>12.97</v>
      </c>
      <c r="BGN28" s="170">
        <f>ROUNDDOWN(BGM28*($G$10+1),2)</f>
        <v>962.37</v>
      </c>
      <c r="BGO28" s="170">
        <f>BGL28*BGN28</f>
        <v>4811.8500000000004</v>
      </c>
      <c r="BGP28" s="170" t="s">
        <v>148</v>
      </c>
      <c r="BGQ28" s="170">
        <v>12376</v>
      </c>
      <c r="BGR28" s="170" t="s">
        <v>149</v>
      </c>
      <c r="BGS28" s="170" t="s">
        <v>150</v>
      </c>
      <c r="BGT28" s="170">
        <v>5</v>
      </c>
      <c r="BGU28" s="170">
        <v>12.97</v>
      </c>
      <c r="BGV28" s="170">
        <f>ROUNDDOWN(BGU28*($G$10+1),2)</f>
        <v>962.37</v>
      </c>
      <c r="BGW28" s="170">
        <f>BGT28*BGV28</f>
        <v>4811.8500000000004</v>
      </c>
      <c r="BGX28" s="170" t="s">
        <v>148</v>
      </c>
      <c r="BGY28" s="170">
        <v>12376</v>
      </c>
      <c r="BGZ28" s="170" t="s">
        <v>149</v>
      </c>
      <c r="BHA28" s="170" t="s">
        <v>150</v>
      </c>
      <c r="BHB28" s="170">
        <v>5</v>
      </c>
      <c r="BHC28" s="170">
        <v>12.97</v>
      </c>
      <c r="BHD28" s="170">
        <f>ROUNDDOWN(BHC28*($G$10+1),2)</f>
        <v>962.37</v>
      </c>
      <c r="BHE28" s="170">
        <f>BHB28*BHD28</f>
        <v>4811.8500000000004</v>
      </c>
      <c r="BHF28" s="170" t="s">
        <v>148</v>
      </c>
      <c r="BHG28" s="170">
        <v>12376</v>
      </c>
      <c r="BHH28" s="170" t="s">
        <v>149</v>
      </c>
      <c r="BHI28" s="170" t="s">
        <v>150</v>
      </c>
      <c r="BHJ28" s="170">
        <v>5</v>
      </c>
      <c r="BHK28" s="170">
        <v>12.97</v>
      </c>
      <c r="BHL28" s="170">
        <f>ROUNDDOWN(BHK28*($G$10+1),2)</f>
        <v>962.37</v>
      </c>
      <c r="BHM28" s="170">
        <f>BHJ28*BHL28</f>
        <v>4811.8500000000004</v>
      </c>
      <c r="BHN28" s="170" t="s">
        <v>148</v>
      </c>
      <c r="BHO28" s="170">
        <v>12376</v>
      </c>
      <c r="BHP28" s="170" t="s">
        <v>149</v>
      </c>
      <c r="BHQ28" s="170" t="s">
        <v>150</v>
      </c>
      <c r="BHR28" s="170">
        <v>5</v>
      </c>
      <c r="BHS28" s="170">
        <v>12.97</v>
      </c>
      <c r="BHT28" s="170">
        <f>ROUNDDOWN(BHS28*($G$10+1),2)</f>
        <v>962.37</v>
      </c>
      <c r="BHU28" s="170">
        <f>BHR28*BHT28</f>
        <v>4811.8500000000004</v>
      </c>
      <c r="BHV28" s="170" t="s">
        <v>148</v>
      </c>
      <c r="BHW28" s="170">
        <v>12376</v>
      </c>
      <c r="BHX28" s="170" t="s">
        <v>149</v>
      </c>
      <c r="BHY28" s="170" t="s">
        <v>150</v>
      </c>
      <c r="BHZ28" s="170">
        <v>5</v>
      </c>
      <c r="BIA28" s="170">
        <v>12.97</v>
      </c>
      <c r="BIB28" s="170">
        <f>ROUNDDOWN(BIA28*($G$10+1),2)</f>
        <v>962.37</v>
      </c>
      <c r="BIC28" s="170">
        <f>BHZ28*BIB28</f>
        <v>4811.8500000000004</v>
      </c>
      <c r="BID28" s="170" t="s">
        <v>148</v>
      </c>
      <c r="BIE28" s="170">
        <v>12376</v>
      </c>
      <c r="BIF28" s="170" t="s">
        <v>149</v>
      </c>
      <c r="BIG28" s="170" t="s">
        <v>150</v>
      </c>
      <c r="BIH28" s="170">
        <v>5</v>
      </c>
      <c r="BII28" s="170">
        <v>12.97</v>
      </c>
      <c r="BIJ28" s="170">
        <f>ROUNDDOWN(BII28*($G$10+1),2)</f>
        <v>962.37</v>
      </c>
      <c r="BIK28" s="170">
        <f>BIH28*BIJ28</f>
        <v>4811.8500000000004</v>
      </c>
      <c r="BIL28" s="170" t="s">
        <v>148</v>
      </c>
      <c r="BIM28" s="170">
        <v>12376</v>
      </c>
      <c r="BIN28" s="170" t="s">
        <v>149</v>
      </c>
      <c r="BIO28" s="170" t="s">
        <v>150</v>
      </c>
      <c r="BIP28" s="170">
        <v>5</v>
      </c>
      <c r="BIQ28" s="170">
        <v>12.97</v>
      </c>
      <c r="BIR28" s="170">
        <f>ROUNDDOWN(BIQ28*($G$10+1),2)</f>
        <v>962.37</v>
      </c>
      <c r="BIS28" s="170">
        <f>BIP28*BIR28</f>
        <v>4811.8500000000004</v>
      </c>
      <c r="BIT28" s="170" t="s">
        <v>148</v>
      </c>
      <c r="BIU28" s="170">
        <v>12376</v>
      </c>
      <c r="BIV28" s="170" t="s">
        <v>149</v>
      </c>
      <c r="BIW28" s="170" t="s">
        <v>150</v>
      </c>
      <c r="BIX28" s="170">
        <v>5</v>
      </c>
      <c r="BIY28" s="170">
        <v>12.97</v>
      </c>
      <c r="BIZ28" s="170">
        <f>ROUNDDOWN(BIY28*($G$10+1),2)</f>
        <v>962.37</v>
      </c>
      <c r="BJA28" s="170">
        <f>BIX28*BIZ28</f>
        <v>4811.8500000000004</v>
      </c>
      <c r="BJB28" s="170" t="s">
        <v>148</v>
      </c>
      <c r="BJC28" s="170">
        <v>12376</v>
      </c>
      <c r="BJD28" s="170" t="s">
        <v>149</v>
      </c>
      <c r="BJE28" s="170" t="s">
        <v>150</v>
      </c>
      <c r="BJF28" s="170">
        <v>5</v>
      </c>
      <c r="BJG28" s="170">
        <v>12.97</v>
      </c>
      <c r="BJH28" s="170">
        <f>ROUNDDOWN(BJG28*($G$10+1),2)</f>
        <v>962.37</v>
      </c>
      <c r="BJI28" s="170">
        <f>BJF28*BJH28</f>
        <v>4811.8500000000004</v>
      </c>
      <c r="BJJ28" s="170" t="s">
        <v>148</v>
      </c>
      <c r="BJK28" s="170">
        <v>12376</v>
      </c>
      <c r="BJL28" s="170" t="s">
        <v>149</v>
      </c>
      <c r="BJM28" s="170" t="s">
        <v>150</v>
      </c>
      <c r="BJN28" s="170">
        <v>5</v>
      </c>
      <c r="BJO28" s="170">
        <v>12.97</v>
      </c>
      <c r="BJP28" s="170">
        <f>ROUNDDOWN(BJO28*($G$10+1),2)</f>
        <v>962.37</v>
      </c>
      <c r="BJQ28" s="170">
        <f>BJN28*BJP28</f>
        <v>4811.8500000000004</v>
      </c>
      <c r="BJR28" s="170" t="s">
        <v>148</v>
      </c>
      <c r="BJS28" s="170">
        <v>12376</v>
      </c>
      <c r="BJT28" s="170" t="s">
        <v>149</v>
      </c>
      <c r="BJU28" s="170" t="s">
        <v>150</v>
      </c>
      <c r="BJV28" s="170">
        <v>5</v>
      </c>
      <c r="BJW28" s="170">
        <v>12.97</v>
      </c>
      <c r="BJX28" s="170">
        <f>ROUNDDOWN(BJW28*($G$10+1),2)</f>
        <v>962.37</v>
      </c>
      <c r="BJY28" s="170">
        <f>BJV28*BJX28</f>
        <v>4811.8500000000004</v>
      </c>
      <c r="BJZ28" s="170" t="s">
        <v>148</v>
      </c>
      <c r="BKA28" s="170">
        <v>12376</v>
      </c>
      <c r="BKB28" s="170" t="s">
        <v>149</v>
      </c>
      <c r="BKC28" s="170" t="s">
        <v>150</v>
      </c>
      <c r="BKD28" s="170">
        <v>5</v>
      </c>
      <c r="BKE28" s="170">
        <v>12.97</v>
      </c>
      <c r="BKF28" s="170">
        <f>ROUNDDOWN(BKE28*($G$10+1),2)</f>
        <v>962.37</v>
      </c>
      <c r="BKG28" s="170">
        <f>BKD28*BKF28</f>
        <v>4811.8500000000004</v>
      </c>
      <c r="BKH28" s="170" t="s">
        <v>148</v>
      </c>
      <c r="BKI28" s="170">
        <v>12376</v>
      </c>
      <c r="BKJ28" s="170" t="s">
        <v>149</v>
      </c>
      <c r="BKK28" s="170" t="s">
        <v>150</v>
      </c>
      <c r="BKL28" s="170">
        <v>5</v>
      </c>
      <c r="BKM28" s="170">
        <v>12.97</v>
      </c>
      <c r="BKN28" s="170">
        <f>ROUNDDOWN(BKM28*($G$10+1),2)</f>
        <v>962.37</v>
      </c>
      <c r="BKO28" s="170">
        <f>BKL28*BKN28</f>
        <v>4811.8500000000004</v>
      </c>
      <c r="BKP28" s="170" t="s">
        <v>148</v>
      </c>
      <c r="BKQ28" s="170">
        <v>12376</v>
      </c>
      <c r="BKR28" s="170" t="s">
        <v>149</v>
      </c>
      <c r="BKS28" s="170" t="s">
        <v>150</v>
      </c>
      <c r="BKT28" s="170">
        <v>5</v>
      </c>
      <c r="BKU28" s="170">
        <v>12.97</v>
      </c>
      <c r="BKV28" s="170">
        <f>ROUNDDOWN(BKU28*($G$10+1),2)</f>
        <v>962.37</v>
      </c>
      <c r="BKW28" s="170">
        <f>BKT28*BKV28</f>
        <v>4811.8500000000004</v>
      </c>
      <c r="BKX28" s="170" t="s">
        <v>148</v>
      </c>
      <c r="BKY28" s="170">
        <v>12376</v>
      </c>
      <c r="BKZ28" s="170" t="s">
        <v>149</v>
      </c>
      <c r="BLA28" s="170" t="s">
        <v>150</v>
      </c>
      <c r="BLB28" s="170">
        <v>5</v>
      </c>
      <c r="BLC28" s="170">
        <v>12.97</v>
      </c>
      <c r="BLD28" s="170">
        <f>ROUNDDOWN(BLC28*($G$10+1),2)</f>
        <v>962.37</v>
      </c>
      <c r="BLE28" s="170">
        <f>BLB28*BLD28</f>
        <v>4811.8500000000004</v>
      </c>
      <c r="BLF28" s="170" t="s">
        <v>148</v>
      </c>
      <c r="BLG28" s="170">
        <v>12376</v>
      </c>
      <c r="BLH28" s="170" t="s">
        <v>149</v>
      </c>
      <c r="BLI28" s="170" t="s">
        <v>150</v>
      </c>
      <c r="BLJ28" s="170">
        <v>5</v>
      </c>
      <c r="BLK28" s="170">
        <v>12.97</v>
      </c>
      <c r="BLL28" s="170">
        <f>ROUNDDOWN(BLK28*($G$10+1),2)</f>
        <v>962.37</v>
      </c>
      <c r="BLM28" s="170">
        <f>BLJ28*BLL28</f>
        <v>4811.8500000000004</v>
      </c>
      <c r="BLN28" s="170" t="s">
        <v>148</v>
      </c>
      <c r="BLO28" s="170">
        <v>12376</v>
      </c>
      <c r="BLP28" s="170" t="s">
        <v>149</v>
      </c>
      <c r="BLQ28" s="170" t="s">
        <v>150</v>
      </c>
      <c r="BLR28" s="170">
        <v>5</v>
      </c>
      <c r="BLS28" s="170">
        <v>12.97</v>
      </c>
      <c r="BLT28" s="170">
        <f>ROUNDDOWN(BLS28*($G$10+1),2)</f>
        <v>962.37</v>
      </c>
      <c r="BLU28" s="170">
        <f>BLR28*BLT28</f>
        <v>4811.8500000000004</v>
      </c>
      <c r="BLV28" s="170" t="s">
        <v>148</v>
      </c>
      <c r="BLW28" s="170">
        <v>12376</v>
      </c>
      <c r="BLX28" s="170" t="s">
        <v>149</v>
      </c>
      <c r="BLY28" s="170" t="s">
        <v>150</v>
      </c>
      <c r="BLZ28" s="170">
        <v>5</v>
      </c>
      <c r="BMA28" s="170">
        <v>12.97</v>
      </c>
      <c r="BMB28" s="170">
        <f>ROUNDDOWN(BMA28*($G$10+1),2)</f>
        <v>962.37</v>
      </c>
      <c r="BMC28" s="170">
        <f>BLZ28*BMB28</f>
        <v>4811.8500000000004</v>
      </c>
      <c r="BMD28" s="170" t="s">
        <v>148</v>
      </c>
      <c r="BME28" s="170">
        <v>12376</v>
      </c>
      <c r="BMF28" s="170" t="s">
        <v>149</v>
      </c>
      <c r="BMG28" s="170" t="s">
        <v>150</v>
      </c>
      <c r="BMH28" s="170">
        <v>5</v>
      </c>
      <c r="BMI28" s="170">
        <v>12.97</v>
      </c>
      <c r="BMJ28" s="170">
        <f>ROUNDDOWN(BMI28*($G$10+1),2)</f>
        <v>962.37</v>
      </c>
      <c r="BMK28" s="170">
        <f>BMH28*BMJ28</f>
        <v>4811.8500000000004</v>
      </c>
      <c r="BML28" s="170" t="s">
        <v>148</v>
      </c>
      <c r="BMM28" s="170">
        <v>12376</v>
      </c>
      <c r="BMN28" s="170" t="s">
        <v>149</v>
      </c>
      <c r="BMO28" s="170" t="s">
        <v>150</v>
      </c>
      <c r="BMP28" s="170">
        <v>5</v>
      </c>
      <c r="BMQ28" s="170">
        <v>12.97</v>
      </c>
      <c r="BMR28" s="170">
        <f>ROUNDDOWN(BMQ28*($G$10+1),2)</f>
        <v>962.37</v>
      </c>
      <c r="BMS28" s="170">
        <f>BMP28*BMR28</f>
        <v>4811.8500000000004</v>
      </c>
      <c r="BMT28" s="170" t="s">
        <v>148</v>
      </c>
      <c r="BMU28" s="170">
        <v>12376</v>
      </c>
      <c r="BMV28" s="170" t="s">
        <v>149</v>
      </c>
      <c r="BMW28" s="170" t="s">
        <v>150</v>
      </c>
      <c r="BMX28" s="170">
        <v>5</v>
      </c>
      <c r="BMY28" s="170">
        <v>12.97</v>
      </c>
      <c r="BMZ28" s="170">
        <f>ROUNDDOWN(BMY28*($G$10+1),2)</f>
        <v>962.37</v>
      </c>
      <c r="BNA28" s="170">
        <f>BMX28*BMZ28</f>
        <v>4811.8500000000004</v>
      </c>
      <c r="BNB28" s="170" t="s">
        <v>148</v>
      </c>
      <c r="BNC28" s="170">
        <v>12376</v>
      </c>
      <c r="BND28" s="170" t="s">
        <v>149</v>
      </c>
      <c r="BNE28" s="170" t="s">
        <v>150</v>
      </c>
      <c r="BNF28" s="170">
        <v>5</v>
      </c>
      <c r="BNG28" s="170">
        <v>12.97</v>
      </c>
      <c r="BNH28" s="170">
        <f>ROUNDDOWN(BNG28*($G$10+1),2)</f>
        <v>962.37</v>
      </c>
      <c r="BNI28" s="170">
        <f>BNF28*BNH28</f>
        <v>4811.8500000000004</v>
      </c>
      <c r="BNJ28" s="170" t="s">
        <v>148</v>
      </c>
      <c r="BNK28" s="170">
        <v>12376</v>
      </c>
      <c r="BNL28" s="170" t="s">
        <v>149</v>
      </c>
      <c r="BNM28" s="170" t="s">
        <v>150</v>
      </c>
      <c r="BNN28" s="170">
        <v>5</v>
      </c>
      <c r="BNO28" s="170">
        <v>12.97</v>
      </c>
      <c r="BNP28" s="170">
        <f>ROUNDDOWN(BNO28*($G$10+1),2)</f>
        <v>962.37</v>
      </c>
      <c r="BNQ28" s="170">
        <f>BNN28*BNP28</f>
        <v>4811.8500000000004</v>
      </c>
      <c r="BNR28" s="170" t="s">
        <v>148</v>
      </c>
      <c r="BNS28" s="170">
        <v>12376</v>
      </c>
      <c r="BNT28" s="170" t="s">
        <v>149</v>
      </c>
      <c r="BNU28" s="170" t="s">
        <v>150</v>
      </c>
      <c r="BNV28" s="170">
        <v>5</v>
      </c>
      <c r="BNW28" s="170">
        <v>12.97</v>
      </c>
      <c r="BNX28" s="170">
        <f>ROUNDDOWN(BNW28*($G$10+1),2)</f>
        <v>962.37</v>
      </c>
      <c r="BNY28" s="170">
        <f>BNV28*BNX28</f>
        <v>4811.8500000000004</v>
      </c>
      <c r="BNZ28" s="170" t="s">
        <v>148</v>
      </c>
      <c r="BOA28" s="170">
        <v>12376</v>
      </c>
      <c r="BOB28" s="170" t="s">
        <v>149</v>
      </c>
      <c r="BOC28" s="170" t="s">
        <v>150</v>
      </c>
      <c r="BOD28" s="170">
        <v>5</v>
      </c>
      <c r="BOE28" s="170">
        <v>12.97</v>
      </c>
      <c r="BOF28" s="170">
        <f>ROUNDDOWN(BOE28*($G$10+1),2)</f>
        <v>962.37</v>
      </c>
      <c r="BOG28" s="170">
        <f>BOD28*BOF28</f>
        <v>4811.8500000000004</v>
      </c>
      <c r="BOH28" s="170" t="s">
        <v>148</v>
      </c>
      <c r="BOI28" s="170">
        <v>12376</v>
      </c>
      <c r="BOJ28" s="170" t="s">
        <v>149</v>
      </c>
      <c r="BOK28" s="170" t="s">
        <v>150</v>
      </c>
      <c r="BOL28" s="170">
        <v>5</v>
      </c>
      <c r="BOM28" s="170">
        <v>12.97</v>
      </c>
      <c r="BON28" s="170">
        <f>ROUNDDOWN(BOM28*($G$10+1),2)</f>
        <v>962.37</v>
      </c>
      <c r="BOO28" s="170">
        <f>BOL28*BON28</f>
        <v>4811.8500000000004</v>
      </c>
      <c r="BOP28" s="170" t="s">
        <v>148</v>
      </c>
      <c r="BOQ28" s="170">
        <v>12376</v>
      </c>
      <c r="BOR28" s="170" t="s">
        <v>149</v>
      </c>
      <c r="BOS28" s="170" t="s">
        <v>150</v>
      </c>
      <c r="BOT28" s="170">
        <v>5</v>
      </c>
      <c r="BOU28" s="170">
        <v>12.97</v>
      </c>
      <c r="BOV28" s="170">
        <f>ROUNDDOWN(BOU28*($G$10+1),2)</f>
        <v>962.37</v>
      </c>
      <c r="BOW28" s="170">
        <f>BOT28*BOV28</f>
        <v>4811.8500000000004</v>
      </c>
      <c r="BOX28" s="170" t="s">
        <v>148</v>
      </c>
      <c r="BOY28" s="170">
        <v>12376</v>
      </c>
      <c r="BOZ28" s="170" t="s">
        <v>149</v>
      </c>
      <c r="BPA28" s="170" t="s">
        <v>150</v>
      </c>
      <c r="BPB28" s="170">
        <v>5</v>
      </c>
      <c r="BPC28" s="170">
        <v>12.97</v>
      </c>
      <c r="BPD28" s="170">
        <f>ROUNDDOWN(BPC28*($G$10+1),2)</f>
        <v>962.37</v>
      </c>
      <c r="BPE28" s="170">
        <f>BPB28*BPD28</f>
        <v>4811.8500000000004</v>
      </c>
      <c r="BPF28" s="170" t="s">
        <v>148</v>
      </c>
      <c r="BPG28" s="170">
        <v>12376</v>
      </c>
      <c r="BPH28" s="170" t="s">
        <v>149</v>
      </c>
      <c r="BPI28" s="170" t="s">
        <v>150</v>
      </c>
      <c r="BPJ28" s="170">
        <v>5</v>
      </c>
      <c r="BPK28" s="170">
        <v>12.97</v>
      </c>
      <c r="BPL28" s="170">
        <f>ROUNDDOWN(BPK28*($G$10+1),2)</f>
        <v>962.37</v>
      </c>
      <c r="BPM28" s="170">
        <f>BPJ28*BPL28</f>
        <v>4811.8500000000004</v>
      </c>
      <c r="BPN28" s="170" t="s">
        <v>148</v>
      </c>
      <c r="BPO28" s="170">
        <v>12376</v>
      </c>
      <c r="BPP28" s="170" t="s">
        <v>149</v>
      </c>
      <c r="BPQ28" s="170" t="s">
        <v>150</v>
      </c>
      <c r="BPR28" s="170">
        <v>5</v>
      </c>
      <c r="BPS28" s="170">
        <v>12.97</v>
      </c>
      <c r="BPT28" s="170">
        <f>ROUNDDOWN(BPS28*($G$10+1),2)</f>
        <v>962.37</v>
      </c>
      <c r="BPU28" s="170">
        <f>BPR28*BPT28</f>
        <v>4811.8500000000004</v>
      </c>
      <c r="BPV28" s="170" t="s">
        <v>148</v>
      </c>
      <c r="BPW28" s="170">
        <v>12376</v>
      </c>
      <c r="BPX28" s="170" t="s">
        <v>149</v>
      </c>
      <c r="BPY28" s="170" t="s">
        <v>150</v>
      </c>
      <c r="BPZ28" s="170">
        <v>5</v>
      </c>
      <c r="BQA28" s="170">
        <v>12.97</v>
      </c>
      <c r="BQB28" s="170">
        <f>ROUNDDOWN(BQA28*($G$10+1),2)</f>
        <v>962.37</v>
      </c>
      <c r="BQC28" s="170">
        <f>BPZ28*BQB28</f>
        <v>4811.8500000000004</v>
      </c>
      <c r="BQD28" s="170" t="s">
        <v>148</v>
      </c>
      <c r="BQE28" s="170">
        <v>12376</v>
      </c>
      <c r="BQF28" s="170" t="s">
        <v>149</v>
      </c>
      <c r="BQG28" s="170" t="s">
        <v>150</v>
      </c>
      <c r="BQH28" s="170">
        <v>5</v>
      </c>
      <c r="BQI28" s="170">
        <v>12.97</v>
      </c>
      <c r="BQJ28" s="170">
        <f>ROUNDDOWN(BQI28*($G$10+1),2)</f>
        <v>962.37</v>
      </c>
      <c r="BQK28" s="170">
        <f>BQH28*BQJ28</f>
        <v>4811.8500000000004</v>
      </c>
      <c r="BQL28" s="170" t="s">
        <v>148</v>
      </c>
      <c r="BQM28" s="170">
        <v>12376</v>
      </c>
      <c r="BQN28" s="170" t="s">
        <v>149</v>
      </c>
      <c r="BQO28" s="170" t="s">
        <v>150</v>
      </c>
      <c r="BQP28" s="170">
        <v>5</v>
      </c>
      <c r="BQQ28" s="170">
        <v>12.97</v>
      </c>
      <c r="BQR28" s="170">
        <f>ROUNDDOWN(BQQ28*($G$10+1),2)</f>
        <v>962.37</v>
      </c>
      <c r="BQS28" s="170">
        <f>BQP28*BQR28</f>
        <v>4811.8500000000004</v>
      </c>
      <c r="BQT28" s="170" t="s">
        <v>148</v>
      </c>
      <c r="BQU28" s="170">
        <v>12376</v>
      </c>
      <c r="BQV28" s="170" t="s">
        <v>149</v>
      </c>
      <c r="BQW28" s="170" t="s">
        <v>150</v>
      </c>
      <c r="BQX28" s="170">
        <v>5</v>
      </c>
      <c r="BQY28" s="170">
        <v>12.97</v>
      </c>
      <c r="BQZ28" s="170">
        <f>ROUNDDOWN(BQY28*($G$10+1),2)</f>
        <v>962.37</v>
      </c>
      <c r="BRA28" s="170">
        <f>BQX28*BQZ28</f>
        <v>4811.8500000000004</v>
      </c>
      <c r="BRB28" s="170" t="s">
        <v>148</v>
      </c>
      <c r="BRC28" s="170">
        <v>12376</v>
      </c>
      <c r="BRD28" s="170" t="s">
        <v>149</v>
      </c>
      <c r="BRE28" s="170" t="s">
        <v>150</v>
      </c>
      <c r="BRF28" s="170">
        <v>5</v>
      </c>
      <c r="BRG28" s="170">
        <v>12.97</v>
      </c>
      <c r="BRH28" s="170">
        <f>ROUNDDOWN(BRG28*($G$10+1),2)</f>
        <v>962.37</v>
      </c>
      <c r="BRI28" s="170">
        <f>BRF28*BRH28</f>
        <v>4811.8500000000004</v>
      </c>
      <c r="BRJ28" s="170" t="s">
        <v>148</v>
      </c>
      <c r="BRK28" s="170">
        <v>12376</v>
      </c>
      <c r="BRL28" s="170" t="s">
        <v>149</v>
      </c>
      <c r="BRM28" s="170" t="s">
        <v>150</v>
      </c>
      <c r="BRN28" s="170">
        <v>5</v>
      </c>
      <c r="BRO28" s="170">
        <v>12.97</v>
      </c>
      <c r="BRP28" s="170">
        <f>ROUNDDOWN(BRO28*($G$10+1),2)</f>
        <v>962.37</v>
      </c>
      <c r="BRQ28" s="170">
        <f>BRN28*BRP28</f>
        <v>4811.8500000000004</v>
      </c>
      <c r="BRR28" s="170" t="s">
        <v>148</v>
      </c>
      <c r="BRS28" s="170">
        <v>12376</v>
      </c>
      <c r="BRT28" s="170" t="s">
        <v>149</v>
      </c>
      <c r="BRU28" s="170" t="s">
        <v>150</v>
      </c>
      <c r="BRV28" s="170">
        <v>5</v>
      </c>
      <c r="BRW28" s="170">
        <v>12.97</v>
      </c>
      <c r="BRX28" s="170">
        <f>ROUNDDOWN(BRW28*($G$10+1),2)</f>
        <v>962.37</v>
      </c>
      <c r="BRY28" s="170">
        <f>BRV28*BRX28</f>
        <v>4811.8500000000004</v>
      </c>
      <c r="BRZ28" s="170" t="s">
        <v>148</v>
      </c>
      <c r="BSA28" s="170">
        <v>12376</v>
      </c>
      <c r="BSB28" s="170" t="s">
        <v>149</v>
      </c>
      <c r="BSC28" s="170" t="s">
        <v>150</v>
      </c>
      <c r="BSD28" s="170">
        <v>5</v>
      </c>
      <c r="BSE28" s="170">
        <v>12.97</v>
      </c>
      <c r="BSF28" s="170">
        <f>ROUNDDOWN(BSE28*($G$10+1),2)</f>
        <v>962.37</v>
      </c>
      <c r="BSG28" s="170">
        <f>BSD28*BSF28</f>
        <v>4811.8500000000004</v>
      </c>
      <c r="BSH28" s="170" t="s">
        <v>148</v>
      </c>
      <c r="BSI28" s="170">
        <v>12376</v>
      </c>
      <c r="BSJ28" s="170" t="s">
        <v>149</v>
      </c>
      <c r="BSK28" s="170" t="s">
        <v>150</v>
      </c>
      <c r="BSL28" s="170">
        <v>5</v>
      </c>
      <c r="BSM28" s="170">
        <v>12.97</v>
      </c>
      <c r="BSN28" s="170">
        <f>ROUNDDOWN(BSM28*($G$10+1),2)</f>
        <v>962.37</v>
      </c>
      <c r="BSO28" s="170">
        <f>BSL28*BSN28</f>
        <v>4811.8500000000004</v>
      </c>
      <c r="BSP28" s="170" t="s">
        <v>148</v>
      </c>
      <c r="BSQ28" s="170">
        <v>12376</v>
      </c>
      <c r="BSR28" s="170" t="s">
        <v>149</v>
      </c>
      <c r="BSS28" s="170" t="s">
        <v>150</v>
      </c>
      <c r="BST28" s="170">
        <v>5</v>
      </c>
      <c r="BSU28" s="170">
        <v>12.97</v>
      </c>
      <c r="BSV28" s="170">
        <f>ROUNDDOWN(BSU28*($G$10+1),2)</f>
        <v>962.37</v>
      </c>
      <c r="BSW28" s="170">
        <f>BST28*BSV28</f>
        <v>4811.8500000000004</v>
      </c>
      <c r="BSX28" s="170" t="s">
        <v>148</v>
      </c>
      <c r="BSY28" s="170">
        <v>12376</v>
      </c>
      <c r="BSZ28" s="170" t="s">
        <v>149</v>
      </c>
      <c r="BTA28" s="170" t="s">
        <v>150</v>
      </c>
      <c r="BTB28" s="170">
        <v>5</v>
      </c>
      <c r="BTC28" s="170">
        <v>12.97</v>
      </c>
      <c r="BTD28" s="170">
        <f>ROUNDDOWN(BTC28*($G$10+1),2)</f>
        <v>962.37</v>
      </c>
      <c r="BTE28" s="170">
        <f>BTB28*BTD28</f>
        <v>4811.8500000000004</v>
      </c>
      <c r="BTF28" s="170" t="s">
        <v>148</v>
      </c>
      <c r="BTG28" s="170">
        <v>12376</v>
      </c>
      <c r="BTH28" s="170" t="s">
        <v>149</v>
      </c>
      <c r="BTI28" s="170" t="s">
        <v>150</v>
      </c>
      <c r="BTJ28" s="170">
        <v>5</v>
      </c>
      <c r="BTK28" s="170">
        <v>12.97</v>
      </c>
      <c r="BTL28" s="170">
        <f>ROUNDDOWN(BTK28*($G$10+1),2)</f>
        <v>962.37</v>
      </c>
      <c r="BTM28" s="170">
        <f>BTJ28*BTL28</f>
        <v>4811.8500000000004</v>
      </c>
      <c r="BTN28" s="170" t="s">
        <v>148</v>
      </c>
      <c r="BTO28" s="170">
        <v>12376</v>
      </c>
      <c r="BTP28" s="170" t="s">
        <v>149</v>
      </c>
      <c r="BTQ28" s="170" t="s">
        <v>150</v>
      </c>
      <c r="BTR28" s="170">
        <v>5</v>
      </c>
      <c r="BTS28" s="170">
        <v>12.97</v>
      </c>
      <c r="BTT28" s="170">
        <f>ROUNDDOWN(BTS28*($G$10+1),2)</f>
        <v>962.37</v>
      </c>
      <c r="BTU28" s="170">
        <f>BTR28*BTT28</f>
        <v>4811.8500000000004</v>
      </c>
      <c r="BTV28" s="170" t="s">
        <v>148</v>
      </c>
      <c r="BTW28" s="170">
        <v>12376</v>
      </c>
      <c r="BTX28" s="170" t="s">
        <v>149</v>
      </c>
      <c r="BTY28" s="170" t="s">
        <v>150</v>
      </c>
      <c r="BTZ28" s="170">
        <v>5</v>
      </c>
      <c r="BUA28" s="170">
        <v>12.97</v>
      </c>
      <c r="BUB28" s="170">
        <f>ROUNDDOWN(BUA28*($G$10+1),2)</f>
        <v>962.37</v>
      </c>
      <c r="BUC28" s="170">
        <f>BTZ28*BUB28</f>
        <v>4811.8500000000004</v>
      </c>
      <c r="BUD28" s="170" t="s">
        <v>148</v>
      </c>
      <c r="BUE28" s="170">
        <v>12376</v>
      </c>
      <c r="BUF28" s="170" t="s">
        <v>149</v>
      </c>
      <c r="BUG28" s="170" t="s">
        <v>150</v>
      </c>
      <c r="BUH28" s="170">
        <v>5</v>
      </c>
      <c r="BUI28" s="170">
        <v>12.97</v>
      </c>
      <c r="BUJ28" s="170">
        <f>ROUNDDOWN(BUI28*($G$10+1),2)</f>
        <v>962.37</v>
      </c>
      <c r="BUK28" s="170">
        <f>BUH28*BUJ28</f>
        <v>4811.8500000000004</v>
      </c>
      <c r="BUL28" s="170" t="s">
        <v>148</v>
      </c>
      <c r="BUM28" s="170">
        <v>12376</v>
      </c>
      <c r="BUN28" s="170" t="s">
        <v>149</v>
      </c>
      <c r="BUO28" s="170" t="s">
        <v>150</v>
      </c>
      <c r="BUP28" s="170">
        <v>5</v>
      </c>
      <c r="BUQ28" s="170">
        <v>12.97</v>
      </c>
      <c r="BUR28" s="170">
        <f>ROUNDDOWN(BUQ28*($G$10+1),2)</f>
        <v>962.37</v>
      </c>
      <c r="BUS28" s="170">
        <f>BUP28*BUR28</f>
        <v>4811.8500000000004</v>
      </c>
      <c r="BUT28" s="170" t="s">
        <v>148</v>
      </c>
      <c r="BUU28" s="170">
        <v>12376</v>
      </c>
      <c r="BUV28" s="170" t="s">
        <v>149</v>
      </c>
      <c r="BUW28" s="170" t="s">
        <v>150</v>
      </c>
      <c r="BUX28" s="170">
        <v>5</v>
      </c>
      <c r="BUY28" s="170">
        <v>12.97</v>
      </c>
      <c r="BUZ28" s="170">
        <f>ROUNDDOWN(BUY28*($G$10+1),2)</f>
        <v>962.37</v>
      </c>
      <c r="BVA28" s="170">
        <f>BUX28*BUZ28</f>
        <v>4811.8500000000004</v>
      </c>
      <c r="BVB28" s="170" t="s">
        <v>148</v>
      </c>
      <c r="BVC28" s="170">
        <v>12376</v>
      </c>
      <c r="BVD28" s="170" t="s">
        <v>149</v>
      </c>
      <c r="BVE28" s="170" t="s">
        <v>150</v>
      </c>
      <c r="BVF28" s="170">
        <v>5</v>
      </c>
      <c r="BVG28" s="170">
        <v>12.97</v>
      </c>
      <c r="BVH28" s="170">
        <f>ROUNDDOWN(BVG28*($G$10+1),2)</f>
        <v>962.37</v>
      </c>
      <c r="BVI28" s="170">
        <f>BVF28*BVH28</f>
        <v>4811.8500000000004</v>
      </c>
      <c r="BVJ28" s="170" t="s">
        <v>148</v>
      </c>
      <c r="BVK28" s="170">
        <v>12376</v>
      </c>
      <c r="BVL28" s="170" t="s">
        <v>149</v>
      </c>
      <c r="BVM28" s="170" t="s">
        <v>150</v>
      </c>
      <c r="BVN28" s="170">
        <v>5</v>
      </c>
      <c r="BVO28" s="170">
        <v>12.97</v>
      </c>
      <c r="BVP28" s="170">
        <f>ROUNDDOWN(BVO28*($G$10+1),2)</f>
        <v>962.37</v>
      </c>
      <c r="BVQ28" s="170">
        <f>BVN28*BVP28</f>
        <v>4811.8500000000004</v>
      </c>
      <c r="BVR28" s="170" t="s">
        <v>148</v>
      </c>
      <c r="BVS28" s="170">
        <v>12376</v>
      </c>
      <c r="BVT28" s="170" t="s">
        <v>149</v>
      </c>
      <c r="BVU28" s="170" t="s">
        <v>150</v>
      </c>
      <c r="BVV28" s="170">
        <v>5</v>
      </c>
      <c r="BVW28" s="170">
        <v>12.97</v>
      </c>
      <c r="BVX28" s="170">
        <f>ROUNDDOWN(BVW28*($G$10+1),2)</f>
        <v>962.37</v>
      </c>
      <c r="BVY28" s="170">
        <f>BVV28*BVX28</f>
        <v>4811.8500000000004</v>
      </c>
      <c r="BVZ28" s="170" t="s">
        <v>148</v>
      </c>
      <c r="BWA28" s="170">
        <v>12376</v>
      </c>
      <c r="BWB28" s="170" t="s">
        <v>149</v>
      </c>
      <c r="BWC28" s="170" t="s">
        <v>150</v>
      </c>
      <c r="BWD28" s="170">
        <v>5</v>
      </c>
      <c r="BWE28" s="170">
        <v>12.97</v>
      </c>
      <c r="BWF28" s="170">
        <f>ROUNDDOWN(BWE28*($G$10+1),2)</f>
        <v>962.37</v>
      </c>
      <c r="BWG28" s="170">
        <f>BWD28*BWF28</f>
        <v>4811.8500000000004</v>
      </c>
      <c r="BWH28" s="170" t="s">
        <v>148</v>
      </c>
      <c r="BWI28" s="170">
        <v>12376</v>
      </c>
      <c r="BWJ28" s="170" t="s">
        <v>149</v>
      </c>
      <c r="BWK28" s="170" t="s">
        <v>150</v>
      </c>
      <c r="BWL28" s="170">
        <v>5</v>
      </c>
      <c r="BWM28" s="170">
        <v>12.97</v>
      </c>
      <c r="BWN28" s="170">
        <f>ROUNDDOWN(BWM28*($G$10+1),2)</f>
        <v>962.37</v>
      </c>
      <c r="BWO28" s="170">
        <f>BWL28*BWN28</f>
        <v>4811.8500000000004</v>
      </c>
      <c r="BWP28" s="170" t="s">
        <v>148</v>
      </c>
      <c r="BWQ28" s="170">
        <v>12376</v>
      </c>
      <c r="BWR28" s="170" t="s">
        <v>149</v>
      </c>
      <c r="BWS28" s="170" t="s">
        <v>150</v>
      </c>
      <c r="BWT28" s="170">
        <v>5</v>
      </c>
      <c r="BWU28" s="170">
        <v>12.97</v>
      </c>
      <c r="BWV28" s="170">
        <f>ROUNDDOWN(BWU28*($G$10+1),2)</f>
        <v>962.37</v>
      </c>
      <c r="BWW28" s="170">
        <f>BWT28*BWV28</f>
        <v>4811.8500000000004</v>
      </c>
      <c r="BWX28" s="170" t="s">
        <v>148</v>
      </c>
      <c r="BWY28" s="170">
        <v>12376</v>
      </c>
      <c r="BWZ28" s="170" t="s">
        <v>149</v>
      </c>
      <c r="BXA28" s="170" t="s">
        <v>150</v>
      </c>
      <c r="BXB28" s="170">
        <v>5</v>
      </c>
      <c r="BXC28" s="170">
        <v>12.97</v>
      </c>
      <c r="BXD28" s="170">
        <f>ROUNDDOWN(BXC28*($G$10+1),2)</f>
        <v>962.37</v>
      </c>
      <c r="BXE28" s="170">
        <f>BXB28*BXD28</f>
        <v>4811.8500000000004</v>
      </c>
      <c r="BXF28" s="170" t="s">
        <v>148</v>
      </c>
      <c r="BXG28" s="170">
        <v>12376</v>
      </c>
      <c r="BXH28" s="170" t="s">
        <v>149</v>
      </c>
      <c r="BXI28" s="170" t="s">
        <v>150</v>
      </c>
      <c r="BXJ28" s="170">
        <v>5</v>
      </c>
      <c r="BXK28" s="170">
        <v>12.97</v>
      </c>
      <c r="BXL28" s="170">
        <f>ROUNDDOWN(BXK28*($G$10+1),2)</f>
        <v>962.37</v>
      </c>
      <c r="BXM28" s="170">
        <f>BXJ28*BXL28</f>
        <v>4811.8500000000004</v>
      </c>
      <c r="BXN28" s="170" t="s">
        <v>148</v>
      </c>
      <c r="BXO28" s="170">
        <v>12376</v>
      </c>
      <c r="BXP28" s="170" t="s">
        <v>149</v>
      </c>
      <c r="BXQ28" s="170" t="s">
        <v>150</v>
      </c>
      <c r="BXR28" s="170">
        <v>5</v>
      </c>
      <c r="BXS28" s="170">
        <v>12.97</v>
      </c>
      <c r="BXT28" s="170">
        <f>ROUNDDOWN(BXS28*($G$10+1),2)</f>
        <v>962.37</v>
      </c>
      <c r="BXU28" s="170">
        <f>BXR28*BXT28</f>
        <v>4811.8500000000004</v>
      </c>
      <c r="BXV28" s="170" t="s">
        <v>148</v>
      </c>
      <c r="BXW28" s="170">
        <v>12376</v>
      </c>
      <c r="BXX28" s="170" t="s">
        <v>149</v>
      </c>
      <c r="BXY28" s="170" t="s">
        <v>150</v>
      </c>
      <c r="BXZ28" s="170">
        <v>5</v>
      </c>
      <c r="BYA28" s="170">
        <v>12.97</v>
      </c>
      <c r="BYB28" s="170">
        <f>ROUNDDOWN(BYA28*($G$10+1),2)</f>
        <v>962.37</v>
      </c>
      <c r="BYC28" s="170">
        <f>BXZ28*BYB28</f>
        <v>4811.8500000000004</v>
      </c>
      <c r="BYD28" s="170" t="s">
        <v>148</v>
      </c>
      <c r="BYE28" s="170">
        <v>12376</v>
      </c>
      <c r="BYF28" s="170" t="s">
        <v>149</v>
      </c>
      <c r="BYG28" s="170" t="s">
        <v>150</v>
      </c>
      <c r="BYH28" s="170">
        <v>5</v>
      </c>
      <c r="BYI28" s="170">
        <v>12.97</v>
      </c>
      <c r="BYJ28" s="170">
        <f>ROUNDDOWN(BYI28*($G$10+1),2)</f>
        <v>962.37</v>
      </c>
      <c r="BYK28" s="170">
        <f>BYH28*BYJ28</f>
        <v>4811.8500000000004</v>
      </c>
      <c r="BYL28" s="170" t="s">
        <v>148</v>
      </c>
      <c r="BYM28" s="170">
        <v>12376</v>
      </c>
      <c r="BYN28" s="170" t="s">
        <v>149</v>
      </c>
      <c r="BYO28" s="170" t="s">
        <v>150</v>
      </c>
      <c r="BYP28" s="170">
        <v>5</v>
      </c>
      <c r="BYQ28" s="170">
        <v>12.97</v>
      </c>
      <c r="BYR28" s="170">
        <f>ROUNDDOWN(BYQ28*($G$10+1),2)</f>
        <v>962.37</v>
      </c>
      <c r="BYS28" s="170">
        <f>BYP28*BYR28</f>
        <v>4811.8500000000004</v>
      </c>
      <c r="BYT28" s="170" t="s">
        <v>148</v>
      </c>
      <c r="BYU28" s="170">
        <v>12376</v>
      </c>
      <c r="BYV28" s="170" t="s">
        <v>149</v>
      </c>
      <c r="BYW28" s="170" t="s">
        <v>150</v>
      </c>
      <c r="BYX28" s="170">
        <v>5</v>
      </c>
      <c r="BYY28" s="170">
        <v>12.97</v>
      </c>
      <c r="BYZ28" s="170">
        <f>ROUNDDOWN(BYY28*($G$10+1),2)</f>
        <v>962.37</v>
      </c>
      <c r="BZA28" s="170">
        <f>BYX28*BYZ28</f>
        <v>4811.8500000000004</v>
      </c>
      <c r="BZB28" s="170" t="s">
        <v>148</v>
      </c>
      <c r="BZC28" s="170">
        <v>12376</v>
      </c>
      <c r="BZD28" s="170" t="s">
        <v>149</v>
      </c>
      <c r="BZE28" s="170" t="s">
        <v>150</v>
      </c>
      <c r="BZF28" s="170">
        <v>5</v>
      </c>
      <c r="BZG28" s="170">
        <v>12.97</v>
      </c>
      <c r="BZH28" s="170">
        <f>ROUNDDOWN(BZG28*($G$10+1),2)</f>
        <v>962.37</v>
      </c>
      <c r="BZI28" s="170">
        <f>BZF28*BZH28</f>
        <v>4811.8500000000004</v>
      </c>
      <c r="BZJ28" s="170" t="s">
        <v>148</v>
      </c>
      <c r="BZK28" s="170">
        <v>12376</v>
      </c>
      <c r="BZL28" s="170" t="s">
        <v>149</v>
      </c>
      <c r="BZM28" s="170" t="s">
        <v>150</v>
      </c>
      <c r="BZN28" s="170">
        <v>5</v>
      </c>
      <c r="BZO28" s="170">
        <v>12.97</v>
      </c>
      <c r="BZP28" s="170">
        <f>ROUNDDOWN(BZO28*($G$10+1),2)</f>
        <v>962.37</v>
      </c>
      <c r="BZQ28" s="170">
        <f>BZN28*BZP28</f>
        <v>4811.8500000000004</v>
      </c>
      <c r="BZR28" s="170" t="s">
        <v>148</v>
      </c>
      <c r="BZS28" s="170">
        <v>12376</v>
      </c>
      <c r="BZT28" s="170" t="s">
        <v>149</v>
      </c>
      <c r="BZU28" s="170" t="s">
        <v>150</v>
      </c>
      <c r="BZV28" s="170">
        <v>5</v>
      </c>
      <c r="BZW28" s="170">
        <v>12.97</v>
      </c>
      <c r="BZX28" s="170">
        <f>ROUNDDOWN(BZW28*($G$10+1),2)</f>
        <v>962.37</v>
      </c>
      <c r="BZY28" s="170">
        <f>BZV28*BZX28</f>
        <v>4811.8500000000004</v>
      </c>
      <c r="BZZ28" s="170" t="s">
        <v>148</v>
      </c>
      <c r="CAA28" s="170">
        <v>12376</v>
      </c>
      <c r="CAB28" s="170" t="s">
        <v>149</v>
      </c>
      <c r="CAC28" s="170" t="s">
        <v>150</v>
      </c>
      <c r="CAD28" s="170">
        <v>5</v>
      </c>
      <c r="CAE28" s="170">
        <v>12.97</v>
      </c>
      <c r="CAF28" s="170">
        <f>ROUNDDOWN(CAE28*($G$10+1),2)</f>
        <v>962.37</v>
      </c>
      <c r="CAG28" s="170">
        <f>CAD28*CAF28</f>
        <v>4811.8500000000004</v>
      </c>
      <c r="CAH28" s="170" t="s">
        <v>148</v>
      </c>
      <c r="CAI28" s="170">
        <v>12376</v>
      </c>
      <c r="CAJ28" s="170" t="s">
        <v>149</v>
      </c>
      <c r="CAK28" s="170" t="s">
        <v>150</v>
      </c>
      <c r="CAL28" s="170">
        <v>5</v>
      </c>
      <c r="CAM28" s="170">
        <v>12.97</v>
      </c>
      <c r="CAN28" s="170">
        <f>ROUNDDOWN(CAM28*($G$10+1),2)</f>
        <v>962.37</v>
      </c>
      <c r="CAO28" s="170">
        <f>CAL28*CAN28</f>
        <v>4811.8500000000004</v>
      </c>
      <c r="CAP28" s="170" t="s">
        <v>148</v>
      </c>
      <c r="CAQ28" s="170">
        <v>12376</v>
      </c>
      <c r="CAR28" s="170" t="s">
        <v>149</v>
      </c>
      <c r="CAS28" s="170" t="s">
        <v>150</v>
      </c>
      <c r="CAT28" s="170">
        <v>5</v>
      </c>
      <c r="CAU28" s="170">
        <v>12.97</v>
      </c>
      <c r="CAV28" s="170">
        <f>ROUNDDOWN(CAU28*($G$10+1),2)</f>
        <v>962.37</v>
      </c>
      <c r="CAW28" s="170">
        <f>CAT28*CAV28</f>
        <v>4811.8500000000004</v>
      </c>
      <c r="CAX28" s="170" t="s">
        <v>148</v>
      </c>
      <c r="CAY28" s="170">
        <v>12376</v>
      </c>
      <c r="CAZ28" s="170" t="s">
        <v>149</v>
      </c>
      <c r="CBA28" s="170" t="s">
        <v>150</v>
      </c>
      <c r="CBB28" s="170">
        <v>5</v>
      </c>
      <c r="CBC28" s="170">
        <v>12.97</v>
      </c>
      <c r="CBD28" s="170">
        <f>ROUNDDOWN(CBC28*($G$10+1),2)</f>
        <v>962.37</v>
      </c>
      <c r="CBE28" s="170">
        <f>CBB28*CBD28</f>
        <v>4811.8500000000004</v>
      </c>
      <c r="CBF28" s="170" t="s">
        <v>148</v>
      </c>
      <c r="CBG28" s="170">
        <v>12376</v>
      </c>
      <c r="CBH28" s="170" t="s">
        <v>149</v>
      </c>
      <c r="CBI28" s="170" t="s">
        <v>150</v>
      </c>
      <c r="CBJ28" s="170">
        <v>5</v>
      </c>
      <c r="CBK28" s="170">
        <v>12.97</v>
      </c>
      <c r="CBL28" s="170">
        <f>ROUNDDOWN(CBK28*($G$10+1),2)</f>
        <v>962.37</v>
      </c>
      <c r="CBM28" s="170">
        <f>CBJ28*CBL28</f>
        <v>4811.8500000000004</v>
      </c>
      <c r="CBN28" s="170" t="s">
        <v>148</v>
      </c>
      <c r="CBO28" s="170">
        <v>12376</v>
      </c>
      <c r="CBP28" s="170" t="s">
        <v>149</v>
      </c>
      <c r="CBQ28" s="170" t="s">
        <v>150</v>
      </c>
      <c r="CBR28" s="170">
        <v>5</v>
      </c>
      <c r="CBS28" s="170">
        <v>12.97</v>
      </c>
      <c r="CBT28" s="170">
        <f>ROUNDDOWN(CBS28*($G$10+1),2)</f>
        <v>962.37</v>
      </c>
      <c r="CBU28" s="170">
        <f>CBR28*CBT28</f>
        <v>4811.8500000000004</v>
      </c>
      <c r="CBV28" s="170" t="s">
        <v>148</v>
      </c>
      <c r="CBW28" s="170">
        <v>12376</v>
      </c>
      <c r="CBX28" s="170" t="s">
        <v>149</v>
      </c>
      <c r="CBY28" s="170" t="s">
        <v>150</v>
      </c>
      <c r="CBZ28" s="170">
        <v>5</v>
      </c>
      <c r="CCA28" s="170">
        <v>12.97</v>
      </c>
      <c r="CCB28" s="170">
        <f>ROUNDDOWN(CCA28*($G$10+1),2)</f>
        <v>962.37</v>
      </c>
      <c r="CCC28" s="170">
        <f>CBZ28*CCB28</f>
        <v>4811.8500000000004</v>
      </c>
      <c r="CCD28" s="170" t="s">
        <v>148</v>
      </c>
      <c r="CCE28" s="170">
        <v>12376</v>
      </c>
      <c r="CCF28" s="170" t="s">
        <v>149</v>
      </c>
      <c r="CCG28" s="170" t="s">
        <v>150</v>
      </c>
      <c r="CCH28" s="170">
        <v>5</v>
      </c>
      <c r="CCI28" s="170">
        <v>12.97</v>
      </c>
      <c r="CCJ28" s="170">
        <f>ROUNDDOWN(CCI28*($G$10+1),2)</f>
        <v>962.37</v>
      </c>
      <c r="CCK28" s="170">
        <f>CCH28*CCJ28</f>
        <v>4811.8500000000004</v>
      </c>
      <c r="CCL28" s="170" t="s">
        <v>148</v>
      </c>
      <c r="CCM28" s="170">
        <v>12376</v>
      </c>
      <c r="CCN28" s="170" t="s">
        <v>149</v>
      </c>
      <c r="CCO28" s="170" t="s">
        <v>150</v>
      </c>
      <c r="CCP28" s="170">
        <v>5</v>
      </c>
      <c r="CCQ28" s="170">
        <v>12.97</v>
      </c>
      <c r="CCR28" s="170">
        <f>ROUNDDOWN(CCQ28*($G$10+1),2)</f>
        <v>962.37</v>
      </c>
      <c r="CCS28" s="170">
        <f>CCP28*CCR28</f>
        <v>4811.8500000000004</v>
      </c>
      <c r="CCT28" s="170" t="s">
        <v>148</v>
      </c>
      <c r="CCU28" s="170">
        <v>12376</v>
      </c>
      <c r="CCV28" s="170" t="s">
        <v>149</v>
      </c>
      <c r="CCW28" s="170" t="s">
        <v>150</v>
      </c>
      <c r="CCX28" s="170">
        <v>5</v>
      </c>
      <c r="CCY28" s="170">
        <v>12.97</v>
      </c>
      <c r="CCZ28" s="170">
        <f>ROUNDDOWN(CCY28*($G$10+1),2)</f>
        <v>962.37</v>
      </c>
      <c r="CDA28" s="170">
        <f>CCX28*CCZ28</f>
        <v>4811.8500000000004</v>
      </c>
      <c r="CDB28" s="170" t="s">
        <v>148</v>
      </c>
      <c r="CDC28" s="170">
        <v>12376</v>
      </c>
      <c r="CDD28" s="170" t="s">
        <v>149</v>
      </c>
      <c r="CDE28" s="170" t="s">
        <v>150</v>
      </c>
      <c r="CDF28" s="170">
        <v>5</v>
      </c>
      <c r="CDG28" s="170">
        <v>12.97</v>
      </c>
      <c r="CDH28" s="170">
        <f>ROUNDDOWN(CDG28*($G$10+1),2)</f>
        <v>962.37</v>
      </c>
      <c r="CDI28" s="170">
        <f>CDF28*CDH28</f>
        <v>4811.8500000000004</v>
      </c>
      <c r="CDJ28" s="170" t="s">
        <v>148</v>
      </c>
      <c r="CDK28" s="170">
        <v>12376</v>
      </c>
      <c r="CDL28" s="170" t="s">
        <v>149</v>
      </c>
      <c r="CDM28" s="170" t="s">
        <v>150</v>
      </c>
      <c r="CDN28" s="170">
        <v>5</v>
      </c>
      <c r="CDO28" s="170">
        <v>12.97</v>
      </c>
      <c r="CDP28" s="170">
        <f>ROUNDDOWN(CDO28*($G$10+1),2)</f>
        <v>962.37</v>
      </c>
      <c r="CDQ28" s="170">
        <f>CDN28*CDP28</f>
        <v>4811.8500000000004</v>
      </c>
      <c r="CDR28" s="170" t="s">
        <v>148</v>
      </c>
      <c r="CDS28" s="170">
        <v>12376</v>
      </c>
      <c r="CDT28" s="170" t="s">
        <v>149</v>
      </c>
      <c r="CDU28" s="170" t="s">
        <v>150</v>
      </c>
      <c r="CDV28" s="170">
        <v>5</v>
      </c>
      <c r="CDW28" s="170">
        <v>12.97</v>
      </c>
      <c r="CDX28" s="170">
        <f>ROUNDDOWN(CDW28*($G$10+1),2)</f>
        <v>962.37</v>
      </c>
      <c r="CDY28" s="170">
        <f>CDV28*CDX28</f>
        <v>4811.8500000000004</v>
      </c>
      <c r="CDZ28" s="170" t="s">
        <v>148</v>
      </c>
      <c r="CEA28" s="170">
        <v>12376</v>
      </c>
      <c r="CEB28" s="170" t="s">
        <v>149</v>
      </c>
      <c r="CEC28" s="170" t="s">
        <v>150</v>
      </c>
      <c r="CED28" s="170">
        <v>5</v>
      </c>
      <c r="CEE28" s="170">
        <v>12.97</v>
      </c>
      <c r="CEF28" s="170">
        <f>ROUNDDOWN(CEE28*($G$10+1),2)</f>
        <v>962.37</v>
      </c>
      <c r="CEG28" s="170">
        <f>CED28*CEF28</f>
        <v>4811.8500000000004</v>
      </c>
      <c r="CEH28" s="170" t="s">
        <v>148</v>
      </c>
      <c r="CEI28" s="170">
        <v>12376</v>
      </c>
      <c r="CEJ28" s="170" t="s">
        <v>149</v>
      </c>
      <c r="CEK28" s="170" t="s">
        <v>150</v>
      </c>
      <c r="CEL28" s="170">
        <v>5</v>
      </c>
      <c r="CEM28" s="170">
        <v>12.97</v>
      </c>
      <c r="CEN28" s="170">
        <f>ROUNDDOWN(CEM28*($G$10+1),2)</f>
        <v>962.37</v>
      </c>
      <c r="CEO28" s="170">
        <f>CEL28*CEN28</f>
        <v>4811.8500000000004</v>
      </c>
      <c r="CEP28" s="170" t="s">
        <v>148</v>
      </c>
      <c r="CEQ28" s="170">
        <v>12376</v>
      </c>
      <c r="CER28" s="170" t="s">
        <v>149</v>
      </c>
      <c r="CES28" s="170" t="s">
        <v>150</v>
      </c>
      <c r="CET28" s="170">
        <v>5</v>
      </c>
      <c r="CEU28" s="170">
        <v>12.97</v>
      </c>
      <c r="CEV28" s="170">
        <f>ROUNDDOWN(CEU28*($G$10+1),2)</f>
        <v>962.37</v>
      </c>
      <c r="CEW28" s="170">
        <f>CET28*CEV28</f>
        <v>4811.8500000000004</v>
      </c>
      <c r="CEX28" s="170" t="s">
        <v>148</v>
      </c>
      <c r="CEY28" s="170">
        <v>12376</v>
      </c>
      <c r="CEZ28" s="170" t="s">
        <v>149</v>
      </c>
      <c r="CFA28" s="170" t="s">
        <v>150</v>
      </c>
      <c r="CFB28" s="170">
        <v>5</v>
      </c>
      <c r="CFC28" s="170">
        <v>12.97</v>
      </c>
      <c r="CFD28" s="170">
        <f>ROUNDDOWN(CFC28*($G$10+1),2)</f>
        <v>962.37</v>
      </c>
      <c r="CFE28" s="170">
        <f>CFB28*CFD28</f>
        <v>4811.8500000000004</v>
      </c>
      <c r="CFF28" s="170" t="s">
        <v>148</v>
      </c>
      <c r="CFG28" s="170">
        <v>12376</v>
      </c>
      <c r="CFH28" s="170" t="s">
        <v>149</v>
      </c>
      <c r="CFI28" s="170" t="s">
        <v>150</v>
      </c>
      <c r="CFJ28" s="170">
        <v>5</v>
      </c>
      <c r="CFK28" s="170">
        <v>12.97</v>
      </c>
      <c r="CFL28" s="170">
        <f>ROUNDDOWN(CFK28*($G$10+1),2)</f>
        <v>962.37</v>
      </c>
      <c r="CFM28" s="170">
        <f>CFJ28*CFL28</f>
        <v>4811.8500000000004</v>
      </c>
      <c r="CFN28" s="170" t="s">
        <v>148</v>
      </c>
      <c r="CFO28" s="170">
        <v>12376</v>
      </c>
      <c r="CFP28" s="170" t="s">
        <v>149</v>
      </c>
      <c r="CFQ28" s="170" t="s">
        <v>150</v>
      </c>
      <c r="CFR28" s="170">
        <v>5</v>
      </c>
      <c r="CFS28" s="170">
        <v>12.97</v>
      </c>
      <c r="CFT28" s="170">
        <f>ROUNDDOWN(CFS28*($G$10+1),2)</f>
        <v>962.37</v>
      </c>
      <c r="CFU28" s="170">
        <f>CFR28*CFT28</f>
        <v>4811.8500000000004</v>
      </c>
      <c r="CFV28" s="170" t="s">
        <v>148</v>
      </c>
      <c r="CFW28" s="170">
        <v>12376</v>
      </c>
      <c r="CFX28" s="170" t="s">
        <v>149</v>
      </c>
      <c r="CFY28" s="170" t="s">
        <v>150</v>
      </c>
      <c r="CFZ28" s="170">
        <v>5</v>
      </c>
      <c r="CGA28" s="170">
        <v>12.97</v>
      </c>
      <c r="CGB28" s="170">
        <f>ROUNDDOWN(CGA28*($G$10+1),2)</f>
        <v>962.37</v>
      </c>
      <c r="CGC28" s="170">
        <f>CFZ28*CGB28</f>
        <v>4811.8500000000004</v>
      </c>
      <c r="CGD28" s="170" t="s">
        <v>148</v>
      </c>
      <c r="CGE28" s="170">
        <v>12376</v>
      </c>
      <c r="CGF28" s="170" t="s">
        <v>149</v>
      </c>
      <c r="CGG28" s="170" t="s">
        <v>150</v>
      </c>
      <c r="CGH28" s="170">
        <v>5</v>
      </c>
      <c r="CGI28" s="170">
        <v>12.97</v>
      </c>
      <c r="CGJ28" s="170">
        <f>ROUNDDOWN(CGI28*($G$10+1),2)</f>
        <v>962.37</v>
      </c>
      <c r="CGK28" s="170">
        <f>CGH28*CGJ28</f>
        <v>4811.8500000000004</v>
      </c>
      <c r="CGL28" s="170" t="s">
        <v>148</v>
      </c>
      <c r="CGM28" s="170">
        <v>12376</v>
      </c>
      <c r="CGN28" s="170" t="s">
        <v>149</v>
      </c>
      <c r="CGO28" s="170" t="s">
        <v>150</v>
      </c>
      <c r="CGP28" s="170">
        <v>5</v>
      </c>
      <c r="CGQ28" s="170">
        <v>12.97</v>
      </c>
      <c r="CGR28" s="170">
        <f>ROUNDDOWN(CGQ28*($G$10+1),2)</f>
        <v>962.37</v>
      </c>
      <c r="CGS28" s="170">
        <f>CGP28*CGR28</f>
        <v>4811.8500000000004</v>
      </c>
      <c r="CGT28" s="170" t="s">
        <v>148</v>
      </c>
      <c r="CGU28" s="170">
        <v>12376</v>
      </c>
      <c r="CGV28" s="170" t="s">
        <v>149</v>
      </c>
      <c r="CGW28" s="170" t="s">
        <v>150</v>
      </c>
      <c r="CGX28" s="170">
        <v>5</v>
      </c>
      <c r="CGY28" s="170">
        <v>12.97</v>
      </c>
      <c r="CGZ28" s="170">
        <f>ROUNDDOWN(CGY28*($G$10+1),2)</f>
        <v>962.37</v>
      </c>
      <c r="CHA28" s="170">
        <f>CGX28*CGZ28</f>
        <v>4811.8500000000004</v>
      </c>
      <c r="CHB28" s="170" t="s">
        <v>148</v>
      </c>
      <c r="CHC28" s="170">
        <v>12376</v>
      </c>
      <c r="CHD28" s="170" t="s">
        <v>149</v>
      </c>
      <c r="CHE28" s="170" t="s">
        <v>150</v>
      </c>
      <c r="CHF28" s="170">
        <v>5</v>
      </c>
      <c r="CHG28" s="170">
        <v>12.97</v>
      </c>
      <c r="CHH28" s="170">
        <f>ROUNDDOWN(CHG28*($G$10+1),2)</f>
        <v>962.37</v>
      </c>
      <c r="CHI28" s="170">
        <f>CHF28*CHH28</f>
        <v>4811.8500000000004</v>
      </c>
      <c r="CHJ28" s="170" t="s">
        <v>148</v>
      </c>
      <c r="CHK28" s="170">
        <v>12376</v>
      </c>
      <c r="CHL28" s="170" t="s">
        <v>149</v>
      </c>
      <c r="CHM28" s="170" t="s">
        <v>150</v>
      </c>
      <c r="CHN28" s="170">
        <v>5</v>
      </c>
      <c r="CHO28" s="170">
        <v>12.97</v>
      </c>
      <c r="CHP28" s="170">
        <f>ROUNDDOWN(CHO28*($G$10+1),2)</f>
        <v>962.37</v>
      </c>
      <c r="CHQ28" s="170">
        <f>CHN28*CHP28</f>
        <v>4811.8500000000004</v>
      </c>
      <c r="CHR28" s="170" t="s">
        <v>148</v>
      </c>
      <c r="CHS28" s="170">
        <v>12376</v>
      </c>
      <c r="CHT28" s="170" t="s">
        <v>149</v>
      </c>
      <c r="CHU28" s="170" t="s">
        <v>150</v>
      </c>
      <c r="CHV28" s="170">
        <v>5</v>
      </c>
      <c r="CHW28" s="170">
        <v>12.97</v>
      </c>
      <c r="CHX28" s="170">
        <f>ROUNDDOWN(CHW28*($G$10+1),2)</f>
        <v>962.37</v>
      </c>
      <c r="CHY28" s="170">
        <f>CHV28*CHX28</f>
        <v>4811.8500000000004</v>
      </c>
      <c r="CHZ28" s="170" t="s">
        <v>148</v>
      </c>
      <c r="CIA28" s="170">
        <v>12376</v>
      </c>
      <c r="CIB28" s="170" t="s">
        <v>149</v>
      </c>
      <c r="CIC28" s="170" t="s">
        <v>150</v>
      </c>
      <c r="CID28" s="170">
        <v>5</v>
      </c>
      <c r="CIE28" s="170">
        <v>12.97</v>
      </c>
      <c r="CIF28" s="170">
        <f>ROUNDDOWN(CIE28*($G$10+1),2)</f>
        <v>962.37</v>
      </c>
      <c r="CIG28" s="170">
        <f>CID28*CIF28</f>
        <v>4811.8500000000004</v>
      </c>
      <c r="CIH28" s="170" t="s">
        <v>148</v>
      </c>
      <c r="CII28" s="170">
        <v>12376</v>
      </c>
      <c r="CIJ28" s="170" t="s">
        <v>149</v>
      </c>
      <c r="CIK28" s="170" t="s">
        <v>150</v>
      </c>
      <c r="CIL28" s="170">
        <v>5</v>
      </c>
      <c r="CIM28" s="170">
        <v>12.97</v>
      </c>
      <c r="CIN28" s="170">
        <f>ROUNDDOWN(CIM28*($G$10+1),2)</f>
        <v>962.37</v>
      </c>
      <c r="CIO28" s="170">
        <f>CIL28*CIN28</f>
        <v>4811.8500000000004</v>
      </c>
      <c r="CIP28" s="170" t="s">
        <v>148</v>
      </c>
      <c r="CIQ28" s="170">
        <v>12376</v>
      </c>
      <c r="CIR28" s="170" t="s">
        <v>149</v>
      </c>
      <c r="CIS28" s="170" t="s">
        <v>150</v>
      </c>
      <c r="CIT28" s="170">
        <v>5</v>
      </c>
      <c r="CIU28" s="170">
        <v>12.97</v>
      </c>
      <c r="CIV28" s="170">
        <f>ROUNDDOWN(CIU28*($G$10+1),2)</f>
        <v>962.37</v>
      </c>
      <c r="CIW28" s="170">
        <f>CIT28*CIV28</f>
        <v>4811.8500000000004</v>
      </c>
      <c r="CIX28" s="170" t="s">
        <v>148</v>
      </c>
      <c r="CIY28" s="170">
        <v>12376</v>
      </c>
      <c r="CIZ28" s="170" t="s">
        <v>149</v>
      </c>
      <c r="CJA28" s="170" t="s">
        <v>150</v>
      </c>
      <c r="CJB28" s="170">
        <v>5</v>
      </c>
      <c r="CJC28" s="170">
        <v>12.97</v>
      </c>
      <c r="CJD28" s="170">
        <f>ROUNDDOWN(CJC28*($G$10+1),2)</f>
        <v>962.37</v>
      </c>
      <c r="CJE28" s="170">
        <f>CJB28*CJD28</f>
        <v>4811.8500000000004</v>
      </c>
      <c r="CJF28" s="170" t="s">
        <v>148</v>
      </c>
      <c r="CJG28" s="170">
        <v>12376</v>
      </c>
      <c r="CJH28" s="170" t="s">
        <v>149</v>
      </c>
      <c r="CJI28" s="170" t="s">
        <v>150</v>
      </c>
      <c r="CJJ28" s="170">
        <v>5</v>
      </c>
      <c r="CJK28" s="170">
        <v>12.97</v>
      </c>
      <c r="CJL28" s="170">
        <f>ROUNDDOWN(CJK28*($G$10+1),2)</f>
        <v>962.37</v>
      </c>
      <c r="CJM28" s="170">
        <f>CJJ28*CJL28</f>
        <v>4811.8500000000004</v>
      </c>
      <c r="CJN28" s="170" t="s">
        <v>148</v>
      </c>
      <c r="CJO28" s="170">
        <v>12376</v>
      </c>
      <c r="CJP28" s="170" t="s">
        <v>149</v>
      </c>
      <c r="CJQ28" s="170" t="s">
        <v>150</v>
      </c>
      <c r="CJR28" s="170">
        <v>5</v>
      </c>
      <c r="CJS28" s="170">
        <v>12.97</v>
      </c>
      <c r="CJT28" s="170">
        <f>ROUNDDOWN(CJS28*($G$10+1),2)</f>
        <v>962.37</v>
      </c>
      <c r="CJU28" s="170">
        <f>CJR28*CJT28</f>
        <v>4811.8500000000004</v>
      </c>
      <c r="CJV28" s="170" t="s">
        <v>148</v>
      </c>
      <c r="CJW28" s="170">
        <v>12376</v>
      </c>
      <c r="CJX28" s="170" t="s">
        <v>149</v>
      </c>
      <c r="CJY28" s="170" t="s">
        <v>150</v>
      </c>
      <c r="CJZ28" s="170">
        <v>5</v>
      </c>
      <c r="CKA28" s="170">
        <v>12.97</v>
      </c>
      <c r="CKB28" s="170">
        <f>ROUNDDOWN(CKA28*($G$10+1),2)</f>
        <v>962.37</v>
      </c>
      <c r="CKC28" s="170">
        <f>CJZ28*CKB28</f>
        <v>4811.8500000000004</v>
      </c>
      <c r="CKD28" s="170" t="s">
        <v>148</v>
      </c>
      <c r="CKE28" s="170">
        <v>12376</v>
      </c>
      <c r="CKF28" s="170" t="s">
        <v>149</v>
      </c>
      <c r="CKG28" s="170" t="s">
        <v>150</v>
      </c>
      <c r="CKH28" s="170">
        <v>5</v>
      </c>
      <c r="CKI28" s="170">
        <v>12.97</v>
      </c>
      <c r="CKJ28" s="170">
        <f>ROUNDDOWN(CKI28*($G$10+1),2)</f>
        <v>962.37</v>
      </c>
      <c r="CKK28" s="170">
        <f>CKH28*CKJ28</f>
        <v>4811.8500000000004</v>
      </c>
      <c r="CKL28" s="170" t="s">
        <v>148</v>
      </c>
      <c r="CKM28" s="170">
        <v>12376</v>
      </c>
      <c r="CKN28" s="170" t="s">
        <v>149</v>
      </c>
      <c r="CKO28" s="170" t="s">
        <v>150</v>
      </c>
      <c r="CKP28" s="170">
        <v>5</v>
      </c>
      <c r="CKQ28" s="170">
        <v>12.97</v>
      </c>
      <c r="CKR28" s="170">
        <f>ROUNDDOWN(CKQ28*($G$10+1),2)</f>
        <v>962.37</v>
      </c>
      <c r="CKS28" s="170">
        <f>CKP28*CKR28</f>
        <v>4811.8500000000004</v>
      </c>
      <c r="CKT28" s="170" t="s">
        <v>148</v>
      </c>
      <c r="CKU28" s="170">
        <v>12376</v>
      </c>
      <c r="CKV28" s="170" t="s">
        <v>149</v>
      </c>
      <c r="CKW28" s="170" t="s">
        <v>150</v>
      </c>
      <c r="CKX28" s="170">
        <v>5</v>
      </c>
      <c r="CKY28" s="170">
        <v>12.97</v>
      </c>
      <c r="CKZ28" s="170">
        <f>ROUNDDOWN(CKY28*($G$10+1),2)</f>
        <v>962.37</v>
      </c>
      <c r="CLA28" s="170">
        <f>CKX28*CKZ28</f>
        <v>4811.8500000000004</v>
      </c>
      <c r="CLB28" s="170" t="s">
        <v>148</v>
      </c>
      <c r="CLC28" s="170">
        <v>12376</v>
      </c>
      <c r="CLD28" s="170" t="s">
        <v>149</v>
      </c>
      <c r="CLE28" s="170" t="s">
        <v>150</v>
      </c>
      <c r="CLF28" s="170">
        <v>5</v>
      </c>
      <c r="CLG28" s="170">
        <v>12.97</v>
      </c>
      <c r="CLH28" s="170">
        <f>ROUNDDOWN(CLG28*($G$10+1),2)</f>
        <v>962.37</v>
      </c>
      <c r="CLI28" s="170">
        <f>CLF28*CLH28</f>
        <v>4811.8500000000004</v>
      </c>
      <c r="CLJ28" s="170" t="s">
        <v>148</v>
      </c>
      <c r="CLK28" s="170">
        <v>12376</v>
      </c>
      <c r="CLL28" s="170" t="s">
        <v>149</v>
      </c>
      <c r="CLM28" s="170" t="s">
        <v>150</v>
      </c>
      <c r="CLN28" s="170">
        <v>5</v>
      </c>
      <c r="CLO28" s="170">
        <v>12.97</v>
      </c>
      <c r="CLP28" s="170">
        <f>ROUNDDOWN(CLO28*($G$10+1),2)</f>
        <v>962.37</v>
      </c>
      <c r="CLQ28" s="170">
        <f>CLN28*CLP28</f>
        <v>4811.8500000000004</v>
      </c>
      <c r="CLR28" s="170" t="s">
        <v>148</v>
      </c>
      <c r="CLS28" s="170">
        <v>12376</v>
      </c>
      <c r="CLT28" s="170" t="s">
        <v>149</v>
      </c>
      <c r="CLU28" s="170" t="s">
        <v>150</v>
      </c>
      <c r="CLV28" s="170">
        <v>5</v>
      </c>
      <c r="CLW28" s="170">
        <v>12.97</v>
      </c>
      <c r="CLX28" s="170">
        <f>ROUNDDOWN(CLW28*($G$10+1),2)</f>
        <v>962.37</v>
      </c>
      <c r="CLY28" s="170">
        <f>CLV28*CLX28</f>
        <v>4811.8500000000004</v>
      </c>
      <c r="CLZ28" s="170" t="s">
        <v>148</v>
      </c>
      <c r="CMA28" s="170">
        <v>12376</v>
      </c>
      <c r="CMB28" s="170" t="s">
        <v>149</v>
      </c>
      <c r="CMC28" s="170" t="s">
        <v>150</v>
      </c>
      <c r="CMD28" s="170">
        <v>5</v>
      </c>
      <c r="CME28" s="170">
        <v>12.97</v>
      </c>
      <c r="CMF28" s="170">
        <f>ROUNDDOWN(CME28*($G$10+1),2)</f>
        <v>962.37</v>
      </c>
      <c r="CMG28" s="170">
        <f>CMD28*CMF28</f>
        <v>4811.8500000000004</v>
      </c>
      <c r="CMH28" s="170" t="s">
        <v>148</v>
      </c>
      <c r="CMI28" s="170">
        <v>12376</v>
      </c>
      <c r="CMJ28" s="170" t="s">
        <v>149</v>
      </c>
      <c r="CMK28" s="170" t="s">
        <v>150</v>
      </c>
      <c r="CML28" s="170">
        <v>5</v>
      </c>
      <c r="CMM28" s="170">
        <v>12.97</v>
      </c>
      <c r="CMN28" s="170">
        <f>ROUNDDOWN(CMM28*($G$10+1),2)</f>
        <v>962.37</v>
      </c>
      <c r="CMO28" s="170">
        <f>CML28*CMN28</f>
        <v>4811.8500000000004</v>
      </c>
      <c r="CMP28" s="170" t="s">
        <v>148</v>
      </c>
      <c r="CMQ28" s="170">
        <v>12376</v>
      </c>
      <c r="CMR28" s="170" t="s">
        <v>149</v>
      </c>
      <c r="CMS28" s="170" t="s">
        <v>150</v>
      </c>
      <c r="CMT28" s="170">
        <v>5</v>
      </c>
      <c r="CMU28" s="170">
        <v>12.97</v>
      </c>
      <c r="CMV28" s="170">
        <f>ROUNDDOWN(CMU28*($G$10+1),2)</f>
        <v>962.37</v>
      </c>
      <c r="CMW28" s="170">
        <f>CMT28*CMV28</f>
        <v>4811.8500000000004</v>
      </c>
      <c r="CMX28" s="170" t="s">
        <v>148</v>
      </c>
      <c r="CMY28" s="170">
        <v>12376</v>
      </c>
      <c r="CMZ28" s="170" t="s">
        <v>149</v>
      </c>
      <c r="CNA28" s="170" t="s">
        <v>150</v>
      </c>
      <c r="CNB28" s="170">
        <v>5</v>
      </c>
      <c r="CNC28" s="170">
        <v>12.97</v>
      </c>
      <c r="CND28" s="170">
        <f>ROUNDDOWN(CNC28*($G$10+1),2)</f>
        <v>962.37</v>
      </c>
      <c r="CNE28" s="170">
        <f>CNB28*CND28</f>
        <v>4811.8500000000004</v>
      </c>
      <c r="CNF28" s="170" t="s">
        <v>148</v>
      </c>
      <c r="CNG28" s="170">
        <v>12376</v>
      </c>
      <c r="CNH28" s="170" t="s">
        <v>149</v>
      </c>
      <c r="CNI28" s="170" t="s">
        <v>150</v>
      </c>
      <c r="CNJ28" s="170">
        <v>5</v>
      </c>
      <c r="CNK28" s="170">
        <v>12.97</v>
      </c>
      <c r="CNL28" s="170">
        <f>ROUNDDOWN(CNK28*($G$10+1),2)</f>
        <v>962.37</v>
      </c>
      <c r="CNM28" s="170">
        <f>CNJ28*CNL28</f>
        <v>4811.8500000000004</v>
      </c>
      <c r="CNN28" s="170" t="s">
        <v>148</v>
      </c>
      <c r="CNO28" s="170">
        <v>12376</v>
      </c>
      <c r="CNP28" s="170" t="s">
        <v>149</v>
      </c>
      <c r="CNQ28" s="170" t="s">
        <v>150</v>
      </c>
      <c r="CNR28" s="170">
        <v>5</v>
      </c>
      <c r="CNS28" s="170">
        <v>12.97</v>
      </c>
      <c r="CNT28" s="170">
        <f>ROUNDDOWN(CNS28*($G$10+1),2)</f>
        <v>962.37</v>
      </c>
      <c r="CNU28" s="170">
        <f>CNR28*CNT28</f>
        <v>4811.8500000000004</v>
      </c>
      <c r="CNV28" s="170" t="s">
        <v>148</v>
      </c>
      <c r="CNW28" s="170">
        <v>12376</v>
      </c>
      <c r="CNX28" s="170" t="s">
        <v>149</v>
      </c>
      <c r="CNY28" s="170" t="s">
        <v>150</v>
      </c>
      <c r="CNZ28" s="170">
        <v>5</v>
      </c>
      <c r="COA28" s="170">
        <v>12.97</v>
      </c>
      <c r="COB28" s="170">
        <f>ROUNDDOWN(COA28*($G$10+1),2)</f>
        <v>962.37</v>
      </c>
      <c r="COC28" s="170">
        <f>CNZ28*COB28</f>
        <v>4811.8500000000004</v>
      </c>
      <c r="COD28" s="170" t="s">
        <v>148</v>
      </c>
      <c r="COE28" s="170">
        <v>12376</v>
      </c>
      <c r="COF28" s="170" t="s">
        <v>149</v>
      </c>
      <c r="COG28" s="170" t="s">
        <v>150</v>
      </c>
      <c r="COH28" s="170">
        <v>5</v>
      </c>
      <c r="COI28" s="170">
        <v>12.97</v>
      </c>
      <c r="COJ28" s="170">
        <f>ROUNDDOWN(COI28*($G$10+1),2)</f>
        <v>962.37</v>
      </c>
      <c r="COK28" s="170">
        <f>COH28*COJ28</f>
        <v>4811.8500000000004</v>
      </c>
      <c r="COL28" s="170" t="s">
        <v>148</v>
      </c>
      <c r="COM28" s="170">
        <v>12376</v>
      </c>
      <c r="CON28" s="170" t="s">
        <v>149</v>
      </c>
      <c r="COO28" s="170" t="s">
        <v>150</v>
      </c>
      <c r="COP28" s="170">
        <v>5</v>
      </c>
      <c r="COQ28" s="170">
        <v>12.97</v>
      </c>
      <c r="COR28" s="170">
        <f>ROUNDDOWN(COQ28*($G$10+1),2)</f>
        <v>962.37</v>
      </c>
      <c r="COS28" s="170">
        <f>COP28*COR28</f>
        <v>4811.8500000000004</v>
      </c>
      <c r="COT28" s="170" t="s">
        <v>148</v>
      </c>
      <c r="COU28" s="170">
        <v>12376</v>
      </c>
      <c r="COV28" s="170" t="s">
        <v>149</v>
      </c>
      <c r="COW28" s="170" t="s">
        <v>150</v>
      </c>
      <c r="COX28" s="170">
        <v>5</v>
      </c>
      <c r="COY28" s="170">
        <v>12.97</v>
      </c>
      <c r="COZ28" s="170">
        <f>ROUNDDOWN(COY28*($G$10+1),2)</f>
        <v>962.37</v>
      </c>
      <c r="CPA28" s="170">
        <f>COX28*COZ28</f>
        <v>4811.8500000000004</v>
      </c>
      <c r="CPB28" s="170" t="s">
        <v>148</v>
      </c>
      <c r="CPC28" s="170">
        <v>12376</v>
      </c>
      <c r="CPD28" s="170" t="s">
        <v>149</v>
      </c>
      <c r="CPE28" s="170" t="s">
        <v>150</v>
      </c>
      <c r="CPF28" s="170">
        <v>5</v>
      </c>
      <c r="CPG28" s="170">
        <v>12.97</v>
      </c>
      <c r="CPH28" s="170">
        <f>ROUNDDOWN(CPG28*($G$10+1),2)</f>
        <v>962.37</v>
      </c>
      <c r="CPI28" s="170">
        <f>CPF28*CPH28</f>
        <v>4811.8500000000004</v>
      </c>
      <c r="CPJ28" s="170" t="s">
        <v>148</v>
      </c>
      <c r="CPK28" s="170">
        <v>12376</v>
      </c>
      <c r="CPL28" s="170" t="s">
        <v>149</v>
      </c>
      <c r="CPM28" s="170" t="s">
        <v>150</v>
      </c>
      <c r="CPN28" s="170">
        <v>5</v>
      </c>
      <c r="CPO28" s="170">
        <v>12.97</v>
      </c>
      <c r="CPP28" s="170">
        <f>ROUNDDOWN(CPO28*($G$10+1),2)</f>
        <v>962.37</v>
      </c>
      <c r="CPQ28" s="170">
        <f>CPN28*CPP28</f>
        <v>4811.8500000000004</v>
      </c>
      <c r="CPR28" s="170" t="s">
        <v>148</v>
      </c>
      <c r="CPS28" s="170">
        <v>12376</v>
      </c>
      <c r="CPT28" s="170" t="s">
        <v>149</v>
      </c>
      <c r="CPU28" s="170" t="s">
        <v>150</v>
      </c>
      <c r="CPV28" s="170">
        <v>5</v>
      </c>
      <c r="CPW28" s="170">
        <v>12.97</v>
      </c>
      <c r="CPX28" s="170">
        <f>ROUNDDOWN(CPW28*($G$10+1),2)</f>
        <v>962.37</v>
      </c>
      <c r="CPY28" s="170">
        <f>CPV28*CPX28</f>
        <v>4811.8500000000004</v>
      </c>
      <c r="CPZ28" s="170" t="s">
        <v>148</v>
      </c>
      <c r="CQA28" s="170">
        <v>12376</v>
      </c>
      <c r="CQB28" s="170" t="s">
        <v>149</v>
      </c>
      <c r="CQC28" s="170" t="s">
        <v>150</v>
      </c>
      <c r="CQD28" s="170">
        <v>5</v>
      </c>
      <c r="CQE28" s="170">
        <v>12.97</v>
      </c>
      <c r="CQF28" s="170">
        <f>ROUNDDOWN(CQE28*($G$10+1),2)</f>
        <v>962.37</v>
      </c>
      <c r="CQG28" s="170">
        <f>CQD28*CQF28</f>
        <v>4811.8500000000004</v>
      </c>
      <c r="CQH28" s="170" t="s">
        <v>148</v>
      </c>
      <c r="CQI28" s="170">
        <v>12376</v>
      </c>
      <c r="CQJ28" s="170" t="s">
        <v>149</v>
      </c>
      <c r="CQK28" s="170" t="s">
        <v>150</v>
      </c>
      <c r="CQL28" s="170">
        <v>5</v>
      </c>
      <c r="CQM28" s="170">
        <v>12.97</v>
      </c>
      <c r="CQN28" s="170">
        <f>ROUNDDOWN(CQM28*($G$10+1),2)</f>
        <v>962.37</v>
      </c>
      <c r="CQO28" s="170">
        <f>CQL28*CQN28</f>
        <v>4811.8500000000004</v>
      </c>
      <c r="CQP28" s="170" t="s">
        <v>148</v>
      </c>
      <c r="CQQ28" s="170">
        <v>12376</v>
      </c>
      <c r="CQR28" s="170" t="s">
        <v>149</v>
      </c>
      <c r="CQS28" s="170" t="s">
        <v>150</v>
      </c>
      <c r="CQT28" s="170">
        <v>5</v>
      </c>
      <c r="CQU28" s="170">
        <v>12.97</v>
      </c>
      <c r="CQV28" s="170">
        <f>ROUNDDOWN(CQU28*($G$10+1),2)</f>
        <v>962.37</v>
      </c>
      <c r="CQW28" s="170">
        <f>CQT28*CQV28</f>
        <v>4811.8500000000004</v>
      </c>
      <c r="CQX28" s="170" t="s">
        <v>148</v>
      </c>
      <c r="CQY28" s="170">
        <v>12376</v>
      </c>
      <c r="CQZ28" s="170" t="s">
        <v>149</v>
      </c>
      <c r="CRA28" s="170" t="s">
        <v>150</v>
      </c>
      <c r="CRB28" s="170">
        <v>5</v>
      </c>
      <c r="CRC28" s="170">
        <v>12.97</v>
      </c>
      <c r="CRD28" s="170">
        <f>ROUNDDOWN(CRC28*($G$10+1),2)</f>
        <v>962.37</v>
      </c>
      <c r="CRE28" s="170">
        <f>CRB28*CRD28</f>
        <v>4811.8500000000004</v>
      </c>
      <c r="CRF28" s="170" t="s">
        <v>148</v>
      </c>
      <c r="CRG28" s="170">
        <v>12376</v>
      </c>
      <c r="CRH28" s="170" t="s">
        <v>149</v>
      </c>
      <c r="CRI28" s="170" t="s">
        <v>150</v>
      </c>
      <c r="CRJ28" s="170">
        <v>5</v>
      </c>
      <c r="CRK28" s="170">
        <v>12.97</v>
      </c>
      <c r="CRL28" s="170">
        <f>ROUNDDOWN(CRK28*($G$10+1),2)</f>
        <v>962.37</v>
      </c>
      <c r="CRM28" s="170">
        <f>CRJ28*CRL28</f>
        <v>4811.8500000000004</v>
      </c>
      <c r="CRN28" s="170" t="s">
        <v>148</v>
      </c>
      <c r="CRO28" s="170">
        <v>12376</v>
      </c>
      <c r="CRP28" s="170" t="s">
        <v>149</v>
      </c>
      <c r="CRQ28" s="170" t="s">
        <v>150</v>
      </c>
      <c r="CRR28" s="170">
        <v>5</v>
      </c>
      <c r="CRS28" s="170">
        <v>12.97</v>
      </c>
      <c r="CRT28" s="170">
        <f>ROUNDDOWN(CRS28*($G$10+1),2)</f>
        <v>962.37</v>
      </c>
      <c r="CRU28" s="170">
        <f>CRR28*CRT28</f>
        <v>4811.8500000000004</v>
      </c>
      <c r="CRV28" s="170" t="s">
        <v>148</v>
      </c>
      <c r="CRW28" s="170">
        <v>12376</v>
      </c>
      <c r="CRX28" s="170" t="s">
        <v>149</v>
      </c>
      <c r="CRY28" s="170" t="s">
        <v>150</v>
      </c>
      <c r="CRZ28" s="170">
        <v>5</v>
      </c>
      <c r="CSA28" s="170">
        <v>12.97</v>
      </c>
      <c r="CSB28" s="170">
        <f>ROUNDDOWN(CSA28*($G$10+1),2)</f>
        <v>962.37</v>
      </c>
      <c r="CSC28" s="170">
        <f>CRZ28*CSB28</f>
        <v>4811.8500000000004</v>
      </c>
      <c r="CSD28" s="170" t="s">
        <v>148</v>
      </c>
      <c r="CSE28" s="170">
        <v>12376</v>
      </c>
      <c r="CSF28" s="170" t="s">
        <v>149</v>
      </c>
      <c r="CSG28" s="170" t="s">
        <v>150</v>
      </c>
      <c r="CSH28" s="170">
        <v>5</v>
      </c>
      <c r="CSI28" s="170">
        <v>12.97</v>
      </c>
      <c r="CSJ28" s="170">
        <f>ROUNDDOWN(CSI28*($G$10+1),2)</f>
        <v>962.37</v>
      </c>
      <c r="CSK28" s="170">
        <f>CSH28*CSJ28</f>
        <v>4811.8500000000004</v>
      </c>
      <c r="CSL28" s="170" t="s">
        <v>148</v>
      </c>
      <c r="CSM28" s="170">
        <v>12376</v>
      </c>
      <c r="CSN28" s="170" t="s">
        <v>149</v>
      </c>
      <c r="CSO28" s="170" t="s">
        <v>150</v>
      </c>
      <c r="CSP28" s="170">
        <v>5</v>
      </c>
      <c r="CSQ28" s="170">
        <v>12.97</v>
      </c>
      <c r="CSR28" s="170">
        <f>ROUNDDOWN(CSQ28*($G$10+1),2)</f>
        <v>962.37</v>
      </c>
      <c r="CSS28" s="170">
        <f>CSP28*CSR28</f>
        <v>4811.8500000000004</v>
      </c>
      <c r="CST28" s="170" t="s">
        <v>148</v>
      </c>
      <c r="CSU28" s="170">
        <v>12376</v>
      </c>
      <c r="CSV28" s="170" t="s">
        <v>149</v>
      </c>
      <c r="CSW28" s="170" t="s">
        <v>150</v>
      </c>
      <c r="CSX28" s="170">
        <v>5</v>
      </c>
      <c r="CSY28" s="170">
        <v>12.97</v>
      </c>
      <c r="CSZ28" s="170">
        <f>ROUNDDOWN(CSY28*($G$10+1),2)</f>
        <v>962.37</v>
      </c>
      <c r="CTA28" s="170">
        <f>CSX28*CSZ28</f>
        <v>4811.8500000000004</v>
      </c>
      <c r="CTB28" s="170" t="s">
        <v>148</v>
      </c>
      <c r="CTC28" s="170">
        <v>12376</v>
      </c>
      <c r="CTD28" s="170" t="s">
        <v>149</v>
      </c>
      <c r="CTE28" s="170" t="s">
        <v>150</v>
      </c>
      <c r="CTF28" s="170">
        <v>5</v>
      </c>
      <c r="CTG28" s="170">
        <v>12.97</v>
      </c>
      <c r="CTH28" s="170">
        <f>ROUNDDOWN(CTG28*($G$10+1),2)</f>
        <v>962.37</v>
      </c>
      <c r="CTI28" s="170">
        <f>CTF28*CTH28</f>
        <v>4811.8500000000004</v>
      </c>
      <c r="CTJ28" s="170" t="s">
        <v>148</v>
      </c>
      <c r="CTK28" s="170">
        <v>12376</v>
      </c>
      <c r="CTL28" s="170" t="s">
        <v>149</v>
      </c>
      <c r="CTM28" s="170" t="s">
        <v>150</v>
      </c>
      <c r="CTN28" s="170">
        <v>5</v>
      </c>
      <c r="CTO28" s="170">
        <v>12.97</v>
      </c>
      <c r="CTP28" s="170">
        <f>ROUNDDOWN(CTO28*($G$10+1),2)</f>
        <v>962.37</v>
      </c>
      <c r="CTQ28" s="170">
        <f>CTN28*CTP28</f>
        <v>4811.8500000000004</v>
      </c>
      <c r="CTR28" s="170" t="s">
        <v>148</v>
      </c>
      <c r="CTS28" s="170">
        <v>12376</v>
      </c>
      <c r="CTT28" s="170" t="s">
        <v>149</v>
      </c>
      <c r="CTU28" s="170" t="s">
        <v>150</v>
      </c>
      <c r="CTV28" s="170">
        <v>5</v>
      </c>
      <c r="CTW28" s="170">
        <v>12.97</v>
      </c>
      <c r="CTX28" s="170">
        <f>ROUNDDOWN(CTW28*($G$10+1),2)</f>
        <v>962.37</v>
      </c>
      <c r="CTY28" s="170">
        <f>CTV28*CTX28</f>
        <v>4811.8500000000004</v>
      </c>
      <c r="CTZ28" s="170" t="s">
        <v>148</v>
      </c>
      <c r="CUA28" s="170">
        <v>12376</v>
      </c>
      <c r="CUB28" s="170" t="s">
        <v>149</v>
      </c>
      <c r="CUC28" s="170" t="s">
        <v>150</v>
      </c>
      <c r="CUD28" s="170">
        <v>5</v>
      </c>
      <c r="CUE28" s="170">
        <v>12.97</v>
      </c>
      <c r="CUF28" s="170">
        <f>ROUNDDOWN(CUE28*($G$10+1),2)</f>
        <v>962.37</v>
      </c>
      <c r="CUG28" s="170">
        <f>CUD28*CUF28</f>
        <v>4811.8500000000004</v>
      </c>
      <c r="CUH28" s="170" t="s">
        <v>148</v>
      </c>
      <c r="CUI28" s="170">
        <v>12376</v>
      </c>
      <c r="CUJ28" s="170" t="s">
        <v>149</v>
      </c>
      <c r="CUK28" s="170" t="s">
        <v>150</v>
      </c>
      <c r="CUL28" s="170">
        <v>5</v>
      </c>
      <c r="CUM28" s="170">
        <v>12.97</v>
      </c>
      <c r="CUN28" s="170">
        <f>ROUNDDOWN(CUM28*($G$10+1),2)</f>
        <v>962.37</v>
      </c>
      <c r="CUO28" s="170">
        <f>CUL28*CUN28</f>
        <v>4811.8500000000004</v>
      </c>
      <c r="CUP28" s="170" t="s">
        <v>148</v>
      </c>
      <c r="CUQ28" s="170">
        <v>12376</v>
      </c>
      <c r="CUR28" s="170" t="s">
        <v>149</v>
      </c>
      <c r="CUS28" s="170" t="s">
        <v>150</v>
      </c>
      <c r="CUT28" s="170">
        <v>5</v>
      </c>
      <c r="CUU28" s="170">
        <v>12.97</v>
      </c>
      <c r="CUV28" s="170">
        <f>ROUNDDOWN(CUU28*($G$10+1),2)</f>
        <v>962.37</v>
      </c>
      <c r="CUW28" s="170">
        <f>CUT28*CUV28</f>
        <v>4811.8500000000004</v>
      </c>
      <c r="CUX28" s="170" t="s">
        <v>148</v>
      </c>
      <c r="CUY28" s="170">
        <v>12376</v>
      </c>
      <c r="CUZ28" s="170" t="s">
        <v>149</v>
      </c>
      <c r="CVA28" s="170" t="s">
        <v>150</v>
      </c>
      <c r="CVB28" s="170">
        <v>5</v>
      </c>
      <c r="CVC28" s="170">
        <v>12.97</v>
      </c>
      <c r="CVD28" s="170">
        <f>ROUNDDOWN(CVC28*($G$10+1),2)</f>
        <v>962.37</v>
      </c>
      <c r="CVE28" s="170">
        <f>CVB28*CVD28</f>
        <v>4811.8500000000004</v>
      </c>
      <c r="CVF28" s="170" t="s">
        <v>148</v>
      </c>
      <c r="CVG28" s="170">
        <v>12376</v>
      </c>
      <c r="CVH28" s="170" t="s">
        <v>149</v>
      </c>
      <c r="CVI28" s="170" t="s">
        <v>150</v>
      </c>
      <c r="CVJ28" s="170">
        <v>5</v>
      </c>
      <c r="CVK28" s="170">
        <v>12.97</v>
      </c>
      <c r="CVL28" s="170">
        <f>ROUNDDOWN(CVK28*($G$10+1),2)</f>
        <v>962.37</v>
      </c>
      <c r="CVM28" s="170">
        <f>CVJ28*CVL28</f>
        <v>4811.8500000000004</v>
      </c>
      <c r="CVN28" s="170" t="s">
        <v>148</v>
      </c>
      <c r="CVO28" s="170">
        <v>12376</v>
      </c>
      <c r="CVP28" s="170" t="s">
        <v>149</v>
      </c>
      <c r="CVQ28" s="170" t="s">
        <v>150</v>
      </c>
      <c r="CVR28" s="170">
        <v>5</v>
      </c>
      <c r="CVS28" s="170">
        <v>12.97</v>
      </c>
      <c r="CVT28" s="170">
        <f>ROUNDDOWN(CVS28*($G$10+1),2)</f>
        <v>962.37</v>
      </c>
      <c r="CVU28" s="170">
        <f>CVR28*CVT28</f>
        <v>4811.8500000000004</v>
      </c>
      <c r="CVV28" s="170" t="s">
        <v>148</v>
      </c>
      <c r="CVW28" s="170">
        <v>12376</v>
      </c>
      <c r="CVX28" s="170" t="s">
        <v>149</v>
      </c>
      <c r="CVY28" s="170" t="s">
        <v>150</v>
      </c>
      <c r="CVZ28" s="170">
        <v>5</v>
      </c>
      <c r="CWA28" s="170">
        <v>12.97</v>
      </c>
      <c r="CWB28" s="170">
        <f>ROUNDDOWN(CWA28*($G$10+1),2)</f>
        <v>962.37</v>
      </c>
      <c r="CWC28" s="170">
        <f>CVZ28*CWB28</f>
        <v>4811.8500000000004</v>
      </c>
      <c r="CWD28" s="170" t="s">
        <v>148</v>
      </c>
      <c r="CWE28" s="170">
        <v>12376</v>
      </c>
      <c r="CWF28" s="170" t="s">
        <v>149</v>
      </c>
      <c r="CWG28" s="170" t="s">
        <v>150</v>
      </c>
      <c r="CWH28" s="170">
        <v>5</v>
      </c>
      <c r="CWI28" s="170">
        <v>12.97</v>
      </c>
      <c r="CWJ28" s="170">
        <f>ROUNDDOWN(CWI28*($G$10+1),2)</f>
        <v>962.37</v>
      </c>
      <c r="CWK28" s="170">
        <f>CWH28*CWJ28</f>
        <v>4811.8500000000004</v>
      </c>
      <c r="CWL28" s="170" t="s">
        <v>148</v>
      </c>
      <c r="CWM28" s="170">
        <v>12376</v>
      </c>
      <c r="CWN28" s="170" t="s">
        <v>149</v>
      </c>
      <c r="CWO28" s="170" t="s">
        <v>150</v>
      </c>
      <c r="CWP28" s="170">
        <v>5</v>
      </c>
      <c r="CWQ28" s="170">
        <v>12.97</v>
      </c>
      <c r="CWR28" s="170">
        <f>ROUNDDOWN(CWQ28*($G$10+1),2)</f>
        <v>962.37</v>
      </c>
      <c r="CWS28" s="170">
        <f>CWP28*CWR28</f>
        <v>4811.8500000000004</v>
      </c>
      <c r="CWT28" s="170" t="s">
        <v>148</v>
      </c>
      <c r="CWU28" s="170">
        <v>12376</v>
      </c>
      <c r="CWV28" s="170" t="s">
        <v>149</v>
      </c>
      <c r="CWW28" s="170" t="s">
        <v>150</v>
      </c>
      <c r="CWX28" s="170">
        <v>5</v>
      </c>
      <c r="CWY28" s="170">
        <v>12.97</v>
      </c>
      <c r="CWZ28" s="170">
        <f>ROUNDDOWN(CWY28*($G$10+1),2)</f>
        <v>962.37</v>
      </c>
      <c r="CXA28" s="170">
        <f>CWX28*CWZ28</f>
        <v>4811.8500000000004</v>
      </c>
      <c r="CXB28" s="170" t="s">
        <v>148</v>
      </c>
      <c r="CXC28" s="170">
        <v>12376</v>
      </c>
      <c r="CXD28" s="170" t="s">
        <v>149</v>
      </c>
      <c r="CXE28" s="170" t="s">
        <v>150</v>
      </c>
      <c r="CXF28" s="170">
        <v>5</v>
      </c>
      <c r="CXG28" s="170">
        <v>12.97</v>
      </c>
      <c r="CXH28" s="170">
        <f>ROUNDDOWN(CXG28*($G$10+1),2)</f>
        <v>962.37</v>
      </c>
      <c r="CXI28" s="170">
        <f>CXF28*CXH28</f>
        <v>4811.8500000000004</v>
      </c>
      <c r="CXJ28" s="170" t="s">
        <v>148</v>
      </c>
      <c r="CXK28" s="170">
        <v>12376</v>
      </c>
      <c r="CXL28" s="170" t="s">
        <v>149</v>
      </c>
      <c r="CXM28" s="170" t="s">
        <v>150</v>
      </c>
      <c r="CXN28" s="170">
        <v>5</v>
      </c>
      <c r="CXO28" s="170">
        <v>12.97</v>
      </c>
      <c r="CXP28" s="170">
        <f>ROUNDDOWN(CXO28*($G$10+1),2)</f>
        <v>962.37</v>
      </c>
      <c r="CXQ28" s="170">
        <f>CXN28*CXP28</f>
        <v>4811.8500000000004</v>
      </c>
      <c r="CXR28" s="170" t="s">
        <v>148</v>
      </c>
      <c r="CXS28" s="170">
        <v>12376</v>
      </c>
      <c r="CXT28" s="170" t="s">
        <v>149</v>
      </c>
      <c r="CXU28" s="170" t="s">
        <v>150</v>
      </c>
      <c r="CXV28" s="170">
        <v>5</v>
      </c>
      <c r="CXW28" s="170">
        <v>12.97</v>
      </c>
      <c r="CXX28" s="170">
        <f>ROUNDDOWN(CXW28*($G$10+1),2)</f>
        <v>962.37</v>
      </c>
      <c r="CXY28" s="170">
        <f>CXV28*CXX28</f>
        <v>4811.8500000000004</v>
      </c>
      <c r="CXZ28" s="170" t="s">
        <v>148</v>
      </c>
      <c r="CYA28" s="170">
        <v>12376</v>
      </c>
      <c r="CYB28" s="170" t="s">
        <v>149</v>
      </c>
      <c r="CYC28" s="170" t="s">
        <v>150</v>
      </c>
      <c r="CYD28" s="170">
        <v>5</v>
      </c>
      <c r="CYE28" s="170">
        <v>12.97</v>
      </c>
      <c r="CYF28" s="170">
        <f>ROUNDDOWN(CYE28*($G$10+1),2)</f>
        <v>962.37</v>
      </c>
      <c r="CYG28" s="170">
        <f>CYD28*CYF28</f>
        <v>4811.8500000000004</v>
      </c>
      <c r="CYH28" s="170" t="s">
        <v>148</v>
      </c>
      <c r="CYI28" s="170">
        <v>12376</v>
      </c>
      <c r="CYJ28" s="170" t="s">
        <v>149</v>
      </c>
      <c r="CYK28" s="170" t="s">
        <v>150</v>
      </c>
      <c r="CYL28" s="170">
        <v>5</v>
      </c>
      <c r="CYM28" s="170">
        <v>12.97</v>
      </c>
      <c r="CYN28" s="170">
        <f>ROUNDDOWN(CYM28*($G$10+1),2)</f>
        <v>962.37</v>
      </c>
      <c r="CYO28" s="170">
        <f>CYL28*CYN28</f>
        <v>4811.8500000000004</v>
      </c>
      <c r="CYP28" s="170" t="s">
        <v>148</v>
      </c>
      <c r="CYQ28" s="170">
        <v>12376</v>
      </c>
      <c r="CYR28" s="170" t="s">
        <v>149</v>
      </c>
      <c r="CYS28" s="170" t="s">
        <v>150</v>
      </c>
      <c r="CYT28" s="170">
        <v>5</v>
      </c>
      <c r="CYU28" s="170">
        <v>12.97</v>
      </c>
      <c r="CYV28" s="170">
        <f>ROUNDDOWN(CYU28*($G$10+1),2)</f>
        <v>962.37</v>
      </c>
      <c r="CYW28" s="170">
        <f>CYT28*CYV28</f>
        <v>4811.8500000000004</v>
      </c>
      <c r="CYX28" s="170" t="s">
        <v>148</v>
      </c>
      <c r="CYY28" s="170">
        <v>12376</v>
      </c>
      <c r="CYZ28" s="170" t="s">
        <v>149</v>
      </c>
      <c r="CZA28" s="170" t="s">
        <v>150</v>
      </c>
      <c r="CZB28" s="170">
        <v>5</v>
      </c>
      <c r="CZC28" s="170">
        <v>12.97</v>
      </c>
      <c r="CZD28" s="170">
        <f>ROUNDDOWN(CZC28*($G$10+1),2)</f>
        <v>962.37</v>
      </c>
      <c r="CZE28" s="170">
        <f>CZB28*CZD28</f>
        <v>4811.8500000000004</v>
      </c>
      <c r="CZF28" s="170" t="s">
        <v>148</v>
      </c>
      <c r="CZG28" s="170">
        <v>12376</v>
      </c>
      <c r="CZH28" s="170" t="s">
        <v>149</v>
      </c>
      <c r="CZI28" s="170" t="s">
        <v>150</v>
      </c>
      <c r="CZJ28" s="170">
        <v>5</v>
      </c>
      <c r="CZK28" s="170">
        <v>12.97</v>
      </c>
      <c r="CZL28" s="170">
        <f>ROUNDDOWN(CZK28*($G$10+1),2)</f>
        <v>962.37</v>
      </c>
      <c r="CZM28" s="170">
        <f>CZJ28*CZL28</f>
        <v>4811.8500000000004</v>
      </c>
      <c r="CZN28" s="170" t="s">
        <v>148</v>
      </c>
      <c r="CZO28" s="170">
        <v>12376</v>
      </c>
      <c r="CZP28" s="170" t="s">
        <v>149</v>
      </c>
      <c r="CZQ28" s="170" t="s">
        <v>150</v>
      </c>
      <c r="CZR28" s="170">
        <v>5</v>
      </c>
      <c r="CZS28" s="170">
        <v>12.97</v>
      </c>
      <c r="CZT28" s="170">
        <f>ROUNDDOWN(CZS28*($G$10+1),2)</f>
        <v>962.37</v>
      </c>
      <c r="CZU28" s="170">
        <f>CZR28*CZT28</f>
        <v>4811.8500000000004</v>
      </c>
      <c r="CZV28" s="170" t="s">
        <v>148</v>
      </c>
      <c r="CZW28" s="170">
        <v>12376</v>
      </c>
      <c r="CZX28" s="170" t="s">
        <v>149</v>
      </c>
      <c r="CZY28" s="170" t="s">
        <v>150</v>
      </c>
      <c r="CZZ28" s="170">
        <v>5</v>
      </c>
      <c r="DAA28" s="170">
        <v>12.97</v>
      </c>
      <c r="DAB28" s="170">
        <f>ROUNDDOWN(DAA28*($G$10+1),2)</f>
        <v>962.37</v>
      </c>
      <c r="DAC28" s="170">
        <f>CZZ28*DAB28</f>
        <v>4811.8500000000004</v>
      </c>
      <c r="DAD28" s="170" t="s">
        <v>148</v>
      </c>
      <c r="DAE28" s="170">
        <v>12376</v>
      </c>
      <c r="DAF28" s="170" t="s">
        <v>149</v>
      </c>
      <c r="DAG28" s="170" t="s">
        <v>150</v>
      </c>
      <c r="DAH28" s="170">
        <v>5</v>
      </c>
      <c r="DAI28" s="170">
        <v>12.97</v>
      </c>
      <c r="DAJ28" s="170">
        <f>ROUNDDOWN(DAI28*($G$10+1),2)</f>
        <v>962.37</v>
      </c>
      <c r="DAK28" s="170">
        <f>DAH28*DAJ28</f>
        <v>4811.8500000000004</v>
      </c>
      <c r="DAL28" s="170" t="s">
        <v>148</v>
      </c>
      <c r="DAM28" s="170">
        <v>12376</v>
      </c>
      <c r="DAN28" s="170" t="s">
        <v>149</v>
      </c>
      <c r="DAO28" s="170" t="s">
        <v>150</v>
      </c>
      <c r="DAP28" s="170">
        <v>5</v>
      </c>
      <c r="DAQ28" s="170">
        <v>12.97</v>
      </c>
      <c r="DAR28" s="170">
        <f>ROUNDDOWN(DAQ28*($G$10+1),2)</f>
        <v>962.37</v>
      </c>
      <c r="DAS28" s="170">
        <f>DAP28*DAR28</f>
        <v>4811.8500000000004</v>
      </c>
      <c r="DAT28" s="170" t="s">
        <v>148</v>
      </c>
      <c r="DAU28" s="170">
        <v>12376</v>
      </c>
      <c r="DAV28" s="170" t="s">
        <v>149</v>
      </c>
      <c r="DAW28" s="170" t="s">
        <v>150</v>
      </c>
      <c r="DAX28" s="170">
        <v>5</v>
      </c>
      <c r="DAY28" s="170">
        <v>12.97</v>
      </c>
      <c r="DAZ28" s="170">
        <f>ROUNDDOWN(DAY28*($G$10+1),2)</f>
        <v>962.37</v>
      </c>
      <c r="DBA28" s="170">
        <f>DAX28*DAZ28</f>
        <v>4811.8500000000004</v>
      </c>
      <c r="DBB28" s="170" t="s">
        <v>148</v>
      </c>
      <c r="DBC28" s="170">
        <v>12376</v>
      </c>
      <c r="DBD28" s="170" t="s">
        <v>149</v>
      </c>
      <c r="DBE28" s="170" t="s">
        <v>150</v>
      </c>
      <c r="DBF28" s="170">
        <v>5</v>
      </c>
      <c r="DBG28" s="170">
        <v>12.97</v>
      </c>
      <c r="DBH28" s="170">
        <f>ROUNDDOWN(DBG28*($G$10+1),2)</f>
        <v>962.37</v>
      </c>
      <c r="DBI28" s="170">
        <f>DBF28*DBH28</f>
        <v>4811.8500000000004</v>
      </c>
      <c r="DBJ28" s="170" t="s">
        <v>148</v>
      </c>
      <c r="DBK28" s="170">
        <v>12376</v>
      </c>
      <c r="DBL28" s="170" t="s">
        <v>149</v>
      </c>
      <c r="DBM28" s="170" t="s">
        <v>150</v>
      </c>
      <c r="DBN28" s="170">
        <v>5</v>
      </c>
      <c r="DBO28" s="170">
        <v>12.97</v>
      </c>
      <c r="DBP28" s="170">
        <f>ROUNDDOWN(DBO28*($G$10+1),2)</f>
        <v>962.37</v>
      </c>
      <c r="DBQ28" s="170">
        <f>DBN28*DBP28</f>
        <v>4811.8500000000004</v>
      </c>
      <c r="DBR28" s="170" t="s">
        <v>148</v>
      </c>
      <c r="DBS28" s="170">
        <v>12376</v>
      </c>
      <c r="DBT28" s="170" t="s">
        <v>149</v>
      </c>
      <c r="DBU28" s="170" t="s">
        <v>150</v>
      </c>
      <c r="DBV28" s="170">
        <v>5</v>
      </c>
      <c r="DBW28" s="170">
        <v>12.97</v>
      </c>
      <c r="DBX28" s="170">
        <f>ROUNDDOWN(DBW28*($G$10+1),2)</f>
        <v>962.37</v>
      </c>
      <c r="DBY28" s="170">
        <f>DBV28*DBX28</f>
        <v>4811.8500000000004</v>
      </c>
      <c r="DBZ28" s="170" t="s">
        <v>148</v>
      </c>
      <c r="DCA28" s="170">
        <v>12376</v>
      </c>
      <c r="DCB28" s="170" t="s">
        <v>149</v>
      </c>
      <c r="DCC28" s="170" t="s">
        <v>150</v>
      </c>
      <c r="DCD28" s="170">
        <v>5</v>
      </c>
      <c r="DCE28" s="170">
        <v>12.97</v>
      </c>
      <c r="DCF28" s="170">
        <f>ROUNDDOWN(DCE28*($G$10+1),2)</f>
        <v>962.37</v>
      </c>
      <c r="DCG28" s="170">
        <f>DCD28*DCF28</f>
        <v>4811.8500000000004</v>
      </c>
      <c r="DCH28" s="170" t="s">
        <v>148</v>
      </c>
      <c r="DCI28" s="170">
        <v>12376</v>
      </c>
      <c r="DCJ28" s="170" t="s">
        <v>149</v>
      </c>
      <c r="DCK28" s="170" t="s">
        <v>150</v>
      </c>
      <c r="DCL28" s="170">
        <v>5</v>
      </c>
      <c r="DCM28" s="170">
        <v>12.97</v>
      </c>
      <c r="DCN28" s="170">
        <f>ROUNDDOWN(DCM28*($G$10+1),2)</f>
        <v>962.37</v>
      </c>
      <c r="DCO28" s="170">
        <f>DCL28*DCN28</f>
        <v>4811.8500000000004</v>
      </c>
      <c r="DCP28" s="170" t="s">
        <v>148</v>
      </c>
      <c r="DCQ28" s="170">
        <v>12376</v>
      </c>
      <c r="DCR28" s="170" t="s">
        <v>149</v>
      </c>
      <c r="DCS28" s="170" t="s">
        <v>150</v>
      </c>
      <c r="DCT28" s="170">
        <v>5</v>
      </c>
      <c r="DCU28" s="170">
        <v>12.97</v>
      </c>
      <c r="DCV28" s="170">
        <f>ROUNDDOWN(DCU28*($G$10+1),2)</f>
        <v>962.37</v>
      </c>
      <c r="DCW28" s="170">
        <f>DCT28*DCV28</f>
        <v>4811.8500000000004</v>
      </c>
      <c r="DCX28" s="170" t="s">
        <v>148</v>
      </c>
      <c r="DCY28" s="170">
        <v>12376</v>
      </c>
      <c r="DCZ28" s="170" t="s">
        <v>149</v>
      </c>
      <c r="DDA28" s="170" t="s">
        <v>150</v>
      </c>
      <c r="DDB28" s="170">
        <v>5</v>
      </c>
      <c r="DDC28" s="170">
        <v>12.97</v>
      </c>
      <c r="DDD28" s="170">
        <f>ROUNDDOWN(DDC28*($G$10+1),2)</f>
        <v>962.37</v>
      </c>
      <c r="DDE28" s="170">
        <f>DDB28*DDD28</f>
        <v>4811.8500000000004</v>
      </c>
      <c r="DDF28" s="170" t="s">
        <v>148</v>
      </c>
      <c r="DDG28" s="170">
        <v>12376</v>
      </c>
      <c r="DDH28" s="170" t="s">
        <v>149</v>
      </c>
      <c r="DDI28" s="170" t="s">
        <v>150</v>
      </c>
      <c r="DDJ28" s="170">
        <v>5</v>
      </c>
      <c r="DDK28" s="170">
        <v>12.97</v>
      </c>
      <c r="DDL28" s="170">
        <f>ROUNDDOWN(DDK28*($G$10+1),2)</f>
        <v>962.37</v>
      </c>
      <c r="DDM28" s="170">
        <f>DDJ28*DDL28</f>
        <v>4811.8500000000004</v>
      </c>
      <c r="DDN28" s="170" t="s">
        <v>148</v>
      </c>
      <c r="DDO28" s="170">
        <v>12376</v>
      </c>
      <c r="DDP28" s="170" t="s">
        <v>149</v>
      </c>
      <c r="DDQ28" s="170" t="s">
        <v>150</v>
      </c>
      <c r="DDR28" s="170">
        <v>5</v>
      </c>
      <c r="DDS28" s="170">
        <v>12.97</v>
      </c>
      <c r="DDT28" s="170">
        <f>ROUNDDOWN(DDS28*($G$10+1),2)</f>
        <v>962.37</v>
      </c>
      <c r="DDU28" s="170">
        <f>DDR28*DDT28</f>
        <v>4811.8500000000004</v>
      </c>
      <c r="DDV28" s="170" t="s">
        <v>148</v>
      </c>
      <c r="DDW28" s="170">
        <v>12376</v>
      </c>
      <c r="DDX28" s="170" t="s">
        <v>149</v>
      </c>
      <c r="DDY28" s="170" t="s">
        <v>150</v>
      </c>
      <c r="DDZ28" s="170">
        <v>5</v>
      </c>
      <c r="DEA28" s="170">
        <v>12.97</v>
      </c>
      <c r="DEB28" s="170">
        <f>ROUNDDOWN(DEA28*($G$10+1),2)</f>
        <v>962.37</v>
      </c>
      <c r="DEC28" s="170">
        <f>DDZ28*DEB28</f>
        <v>4811.8500000000004</v>
      </c>
      <c r="DED28" s="170" t="s">
        <v>148</v>
      </c>
      <c r="DEE28" s="170">
        <v>12376</v>
      </c>
      <c r="DEF28" s="170" t="s">
        <v>149</v>
      </c>
      <c r="DEG28" s="170" t="s">
        <v>150</v>
      </c>
      <c r="DEH28" s="170">
        <v>5</v>
      </c>
      <c r="DEI28" s="170">
        <v>12.97</v>
      </c>
      <c r="DEJ28" s="170">
        <f>ROUNDDOWN(DEI28*($G$10+1),2)</f>
        <v>962.37</v>
      </c>
      <c r="DEK28" s="170">
        <f>DEH28*DEJ28</f>
        <v>4811.8500000000004</v>
      </c>
      <c r="DEL28" s="170" t="s">
        <v>148</v>
      </c>
      <c r="DEM28" s="170">
        <v>12376</v>
      </c>
      <c r="DEN28" s="170" t="s">
        <v>149</v>
      </c>
      <c r="DEO28" s="170" t="s">
        <v>150</v>
      </c>
      <c r="DEP28" s="170">
        <v>5</v>
      </c>
      <c r="DEQ28" s="170">
        <v>12.97</v>
      </c>
      <c r="DER28" s="170">
        <f>ROUNDDOWN(DEQ28*($G$10+1),2)</f>
        <v>962.37</v>
      </c>
      <c r="DES28" s="170">
        <f>DEP28*DER28</f>
        <v>4811.8500000000004</v>
      </c>
      <c r="DET28" s="170" t="s">
        <v>148</v>
      </c>
      <c r="DEU28" s="170">
        <v>12376</v>
      </c>
      <c r="DEV28" s="170" t="s">
        <v>149</v>
      </c>
      <c r="DEW28" s="170" t="s">
        <v>150</v>
      </c>
      <c r="DEX28" s="170">
        <v>5</v>
      </c>
      <c r="DEY28" s="170">
        <v>12.97</v>
      </c>
      <c r="DEZ28" s="170">
        <f>ROUNDDOWN(DEY28*($G$10+1),2)</f>
        <v>962.37</v>
      </c>
      <c r="DFA28" s="170">
        <f>DEX28*DEZ28</f>
        <v>4811.8500000000004</v>
      </c>
      <c r="DFB28" s="170" t="s">
        <v>148</v>
      </c>
      <c r="DFC28" s="170">
        <v>12376</v>
      </c>
      <c r="DFD28" s="170" t="s">
        <v>149</v>
      </c>
      <c r="DFE28" s="170" t="s">
        <v>150</v>
      </c>
      <c r="DFF28" s="170">
        <v>5</v>
      </c>
      <c r="DFG28" s="170">
        <v>12.97</v>
      </c>
      <c r="DFH28" s="170">
        <f>ROUNDDOWN(DFG28*($G$10+1),2)</f>
        <v>962.37</v>
      </c>
      <c r="DFI28" s="170">
        <f>DFF28*DFH28</f>
        <v>4811.8500000000004</v>
      </c>
      <c r="DFJ28" s="170" t="s">
        <v>148</v>
      </c>
      <c r="DFK28" s="170">
        <v>12376</v>
      </c>
      <c r="DFL28" s="170" t="s">
        <v>149</v>
      </c>
      <c r="DFM28" s="170" t="s">
        <v>150</v>
      </c>
      <c r="DFN28" s="170">
        <v>5</v>
      </c>
      <c r="DFO28" s="170">
        <v>12.97</v>
      </c>
      <c r="DFP28" s="170">
        <f>ROUNDDOWN(DFO28*($G$10+1),2)</f>
        <v>962.37</v>
      </c>
      <c r="DFQ28" s="170">
        <f>DFN28*DFP28</f>
        <v>4811.8500000000004</v>
      </c>
      <c r="DFR28" s="170" t="s">
        <v>148</v>
      </c>
      <c r="DFS28" s="170">
        <v>12376</v>
      </c>
      <c r="DFT28" s="170" t="s">
        <v>149</v>
      </c>
      <c r="DFU28" s="170" t="s">
        <v>150</v>
      </c>
      <c r="DFV28" s="170">
        <v>5</v>
      </c>
      <c r="DFW28" s="170">
        <v>12.97</v>
      </c>
      <c r="DFX28" s="170">
        <f>ROUNDDOWN(DFW28*($G$10+1),2)</f>
        <v>962.37</v>
      </c>
      <c r="DFY28" s="170">
        <f>DFV28*DFX28</f>
        <v>4811.8500000000004</v>
      </c>
      <c r="DFZ28" s="170" t="s">
        <v>148</v>
      </c>
      <c r="DGA28" s="170">
        <v>12376</v>
      </c>
      <c r="DGB28" s="170" t="s">
        <v>149</v>
      </c>
      <c r="DGC28" s="170" t="s">
        <v>150</v>
      </c>
      <c r="DGD28" s="170">
        <v>5</v>
      </c>
      <c r="DGE28" s="170">
        <v>12.97</v>
      </c>
      <c r="DGF28" s="170">
        <f>ROUNDDOWN(DGE28*($G$10+1),2)</f>
        <v>962.37</v>
      </c>
      <c r="DGG28" s="170">
        <f>DGD28*DGF28</f>
        <v>4811.8500000000004</v>
      </c>
      <c r="DGH28" s="170" t="s">
        <v>148</v>
      </c>
      <c r="DGI28" s="170">
        <v>12376</v>
      </c>
      <c r="DGJ28" s="170" t="s">
        <v>149</v>
      </c>
      <c r="DGK28" s="170" t="s">
        <v>150</v>
      </c>
      <c r="DGL28" s="170">
        <v>5</v>
      </c>
      <c r="DGM28" s="170">
        <v>12.97</v>
      </c>
      <c r="DGN28" s="170">
        <f>ROUNDDOWN(DGM28*($G$10+1),2)</f>
        <v>962.37</v>
      </c>
      <c r="DGO28" s="170">
        <f>DGL28*DGN28</f>
        <v>4811.8500000000004</v>
      </c>
      <c r="DGP28" s="170" t="s">
        <v>148</v>
      </c>
      <c r="DGQ28" s="170">
        <v>12376</v>
      </c>
      <c r="DGR28" s="170" t="s">
        <v>149</v>
      </c>
      <c r="DGS28" s="170" t="s">
        <v>150</v>
      </c>
      <c r="DGT28" s="170">
        <v>5</v>
      </c>
      <c r="DGU28" s="170">
        <v>12.97</v>
      </c>
      <c r="DGV28" s="170">
        <f>ROUNDDOWN(DGU28*($G$10+1),2)</f>
        <v>962.37</v>
      </c>
      <c r="DGW28" s="170">
        <f>DGT28*DGV28</f>
        <v>4811.8500000000004</v>
      </c>
      <c r="DGX28" s="170" t="s">
        <v>148</v>
      </c>
      <c r="DGY28" s="170">
        <v>12376</v>
      </c>
      <c r="DGZ28" s="170" t="s">
        <v>149</v>
      </c>
      <c r="DHA28" s="170" t="s">
        <v>150</v>
      </c>
      <c r="DHB28" s="170">
        <v>5</v>
      </c>
      <c r="DHC28" s="170">
        <v>12.97</v>
      </c>
      <c r="DHD28" s="170">
        <f>ROUNDDOWN(DHC28*($G$10+1),2)</f>
        <v>962.37</v>
      </c>
      <c r="DHE28" s="170">
        <f>DHB28*DHD28</f>
        <v>4811.8500000000004</v>
      </c>
      <c r="DHF28" s="170" t="s">
        <v>148</v>
      </c>
      <c r="DHG28" s="170">
        <v>12376</v>
      </c>
      <c r="DHH28" s="170" t="s">
        <v>149</v>
      </c>
      <c r="DHI28" s="170" t="s">
        <v>150</v>
      </c>
      <c r="DHJ28" s="170">
        <v>5</v>
      </c>
      <c r="DHK28" s="170">
        <v>12.97</v>
      </c>
      <c r="DHL28" s="170">
        <f>ROUNDDOWN(DHK28*($G$10+1),2)</f>
        <v>962.37</v>
      </c>
      <c r="DHM28" s="170">
        <f>DHJ28*DHL28</f>
        <v>4811.8500000000004</v>
      </c>
      <c r="DHN28" s="170" t="s">
        <v>148</v>
      </c>
      <c r="DHO28" s="170">
        <v>12376</v>
      </c>
      <c r="DHP28" s="170" t="s">
        <v>149</v>
      </c>
      <c r="DHQ28" s="170" t="s">
        <v>150</v>
      </c>
      <c r="DHR28" s="170">
        <v>5</v>
      </c>
      <c r="DHS28" s="170">
        <v>12.97</v>
      </c>
      <c r="DHT28" s="170">
        <f>ROUNDDOWN(DHS28*($G$10+1),2)</f>
        <v>962.37</v>
      </c>
      <c r="DHU28" s="170">
        <f>DHR28*DHT28</f>
        <v>4811.8500000000004</v>
      </c>
      <c r="DHV28" s="170" t="s">
        <v>148</v>
      </c>
      <c r="DHW28" s="170">
        <v>12376</v>
      </c>
      <c r="DHX28" s="170" t="s">
        <v>149</v>
      </c>
      <c r="DHY28" s="170" t="s">
        <v>150</v>
      </c>
      <c r="DHZ28" s="170">
        <v>5</v>
      </c>
      <c r="DIA28" s="170">
        <v>12.97</v>
      </c>
      <c r="DIB28" s="170">
        <f>ROUNDDOWN(DIA28*($G$10+1),2)</f>
        <v>962.37</v>
      </c>
      <c r="DIC28" s="170">
        <f>DHZ28*DIB28</f>
        <v>4811.8500000000004</v>
      </c>
      <c r="DID28" s="170" t="s">
        <v>148</v>
      </c>
      <c r="DIE28" s="170">
        <v>12376</v>
      </c>
      <c r="DIF28" s="170" t="s">
        <v>149</v>
      </c>
      <c r="DIG28" s="170" t="s">
        <v>150</v>
      </c>
      <c r="DIH28" s="170">
        <v>5</v>
      </c>
      <c r="DII28" s="170">
        <v>12.97</v>
      </c>
      <c r="DIJ28" s="170">
        <f>ROUNDDOWN(DII28*($G$10+1),2)</f>
        <v>962.37</v>
      </c>
      <c r="DIK28" s="170">
        <f>DIH28*DIJ28</f>
        <v>4811.8500000000004</v>
      </c>
      <c r="DIL28" s="170" t="s">
        <v>148</v>
      </c>
      <c r="DIM28" s="170">
        <v>12376</v>
      </c>
      <c r="DIN28" s="170" t="s">
        <v>149</v>
      </c>
      <c r="DIO28" s="170" t="s">
        <v>150</v>
      </c>
      <c r="DIP28" s="170">
        <v>5</v>
      </c>
      <c r="DIQ28" s="170">
        <v>12.97</v>
      </c>
      <c r="DIR28" s="170">
        <f>ROUNDDOWN(DIQ28*($G$10+1),2)</f>
        <v>962.37</v>
      </c>
      <c r="DIS28" s="170">
        <f>DIP28*DIR28</f>
        <v>4811.8500000000004</v>
      </c>
      <c r="DIT28" s="170" t="s">
        <v>148</v>
      </c>
      <c r="DIU28" s="170">
        <v>12376</v>
      </c>
      <c r="DIV28" s="170" t="s">
        <v>149</v>
      </c>
      <c r="DIW28" s="170" t="s">
        <v>150</v>
      </c>
      <c r="DIX28" s="170">
        <v>5</v>
      </c>
      <c r="DIY28" s="170">
        <v>12.97</v>
      </c>
      <c r="DIZ28" s="170">
        <f>ROUNDDOWN(DIY28*($G$10+1),2)</f>
        <v>962.37</v>
      </c>
      <c r="DJA28" s="170">
        <f>DIX28*DIZ28</f>
        <v>4811.8500000000004</v>
      </c>
      <c r="DJB28" s="170" t="s">
        <v>148</v>
      </c>
      <c r="DJC28" s="170">
        <v>12376</v>
      </c>
      <c r="DJD28" s="170" t="s">
        <v>149</v>
      </c>
      <c r="DJE28" s="170" t="s">
        <v>150</v>
      </c>
      <c r="DJF28" s="170">
        <v>5</v>
      </c>
      <c r="DJG28" s="170">
        <v>12.97</v>
      </c>
      <c r="DJH28" s="170">
        <f>ROUNDDOWN(DJG28*($G$10+1),2)</f>
        <v>962.37</v>
      </c>
      <c r="DJI28" s="170">
        <f>DJF28*DJH28</f>
        <v>4811.8500000000004</v>
      </c>
      <c r="DJJ28" s="170" t="s">
        <v>148</v>
      </c>
      <c r="DJK28" s="170">
        <v>12376</v>
      </c>
      <c r="DJL28" s="170" t="s">
        <v>149</v>
      </c>
      <c r="DJM28" s="170" t="s">
        <v>150</v>
      </c>
      <c r="DJN28" s="170">
        <v>5</v>
      </c>
      <c r="DJO28" s="170">
        <v>12.97</v>
      </c>
      <c r="DJP28" s="170">
        <f>ROUNDDOWN(DJO28*($G$10+1),2)</f>
        <v>962.37</v>
      </c>
      <c r="DJQ28" s="170">
        <f>DJN28*DJP28</f>
        <v>4811.8500000000004</v>
      </c>
      <c r="DJR28" s="170" t="s">
        <v>148</v>
      </c>
      <c r="DJS28" s="170">
        <v>12376</v>
      </c>
      <c r="DJT28" s="170" t="s">
        <v>149</v>
      </c>
      <c r="DJU28" s="170" t="s">
        <v>150</v>
      </c>
      <c r="DJV28" s="170">
        <v>5</v>
      </c>
      <c r="DJW28" s="170">
        <v>12.97</v>
      </c>
      <c r="DJX28" s="170">
        <f>ROUNDDOWN(DJW28*($G$10+1),2)</f>
        <v>962.37</v>
      </c>
      <c r="DJY28" s="170">
        <f>DJV28*DJX28</f>
        <v>4811.8500000000004</v>
      </c>
      <c r="DJZ28" s="170" t="s">
        <v>148</v>
      </c>
      <c r="DKA28" s="170">
        <v>12376</v>
      </c>
      <c r="DKB28" s="170" t="s">
        <v>149</v>
      </c>
      <c r="DKC28" s="170" t="s">
        <v>150</v>
      </c>
      <c r="DKD28" s="170">
        <v>5</v>
      </c>
      <c r="DKE28" s="170">
        <v>12.97</v>
      </c>
      <c r="DKF28" s="170">
        <f>ROUNDDOWN(DKE28*($G$10+1),2)</f>
        <v>962.37</v>
      </c>
      <c r="DKG28" s="170">
        <f>DKD28*DKF28</f>
        <v>4811.8500000000004</v>
      </c>
      <c r="DKH28" s="170" t="s">
        <v>148</v>
      </c>
      <c r="DKI28" s="170">
        <v>12376</v>
      </c>
      <c r="DKJ28" s="170" t="s">
        <v>149</v>
      </c>
      <c r="DKK28" s="170" t="s">
        <v>150</v>
      </c>
      <c r="DKL28" s="170">
        <v>5</v>
      </c>
      <c r="DKM28" s="170">
        <v>12.97</v>
      </c>
      <c r="DKN28" s="170">
        <f>ROUNDDOWN(DKM28*($G$10+1),2)</f>
        <v>962.37</v>
      </c>
      <c r="DKO28" s="170">
        <f>DKL28*DKN28</f>
        <v>4811.8500000000004</v>
      </c>
      <c r="DKP28" s="170" t="s">
        <v>148</v>
      </c>
      <c r="DKQ28" s="170">
        <v>12376</v>
      </c>
      <c r="DKR28" s="170" t="s">
        <v>149</v>
      </c>
      <c r="DKS28" s="170" t="s">
        <v>150</v>
      </c>
      <c r="DKT28" s="170">
        <v>5</v>
      </c>
      <c r="DKU28" s="170">
        <v>12.97</v>
      </c>
      <c r="DKV28" s="170">
        <f>ROUNDDOWN(DKU28*($G$10+1),2)</f>
        <v>962.37</v>
      </c>
      <c r="DKW28" s="170">
        <f>DKT28*DKV28</f>
        <v>4811.8500000000004</v>
      </c>
      <c r="DKX28" s="170" t="s">
        <v>148</v>
      </c>
      <c r="DKY28" s="170">
        <v>12376</v>
      </c>
      <c r="DKZ28" s="170" t="s">
        <v>149</v>
      </c>
      <c r="DLA28" s="170" t="s">
        <v>150</v>
      </c>
      <c r="DLB28" s="170">
        <v>5</v>
      </c>
      <c r="DLC28" s="170">
        <v>12.97</v>
      </c>
      <c r="DLD28" s="170">
        <f>ROUNDDOWN(DLC28*($G$10+1),2)</f>
        <v>962.37</v>
      </c>
      <c r="DLE28" s="170">
        <f>DLB28*DLD28</f>
        <v>4811.8500000000004</v>
      </c>
      <c r="DLF28" s="170" t="s">
        <v>148</v>
      </c>
      <c r="DLG28" s="170">
        <v>12376</v>
      </c>
      <c r="DLH28" s="170" t="s">
        <v>149</v>
      </c>
      <c r="DLI28" s="170" t="s">
        <v>150</v>
      </c>
      <c r="DLJ28" s="170">
        <v>5</v>
      </c>
      <c r="DLK28" s="170">
        <v>12.97</v>
      </c>
      <c r="DLL28" s="170">
        <f>ROUNDDOWN(DLK28*($G$10+1),2)</f>
        <v>962.37</v>
      </c>
      <c r="DLM28" s="170">
        <f>DLJ28*DLL28</f>
        <v>4811.8500000000004</v>
      </c>
      <c r="DLN28" s="170" t="s">
        <v>148</v>
      </c>
      <c r="DLO28" s="170">
        <v>12376</v>
      </c>
      <c r="DLP28" s="170" t="s">
        <v>149</v>
      </c>
      <c r="DLQ28" s="170" t="s">
        <v>150</v>
      </c>
      <c r="DLR28" s="170">
        <v>5</v>
      </c>
      <c r="DLS28" s="170">
        <v>12.97</v>
      </c>
      <c r="DLT28" s="170">
        <f>ROUNDDOWN(DLS28*($G$10+1),2)</f>
        <v>962.37</v>
      </c>
      <c r="DLU28" s="170">
        <f>DLR28*DLT28</f>
        <v>4811.8500000000004</v>
      </c>
      <c r="DLV28" s="170" t="s">
        <v>148</v>
      </c>
      <c r="DLW28" s="170">
        <v>12376</v>
      </c>
      <c r="DLX28" s="170" t="s">
        <v>149</v>
      </c>
      <c r="DLY28" s="170" t="s">
        <v>150</v>
      </c>
      <c r="DLZ28" s="170">
        <v>5</v>
      </c>
      <c r="DMA28" s="170">
        <v>12.97</v>
      </c>
      <c r="DMB28" s="170">
        <f>ROUNDDOWN(DMA28*($G$10+1),2)</f>
        <v>962.37</v>
      </c>
      <c r="DMC28" s="170">
        <f>DLZ28*DMB28</f>
        <v>4811.8500000000004</v>
      </c>
      <c r="DMD28" s="170" t="s">
        <v>148</v>
      </c>
      <c r="DME28" s="170">
        <v>12376</v>
      </c>
      <c r="DMF28" s="170" t="s">
        <v>149</v>
      </c>
      <c r="DMG28" s="170" t="s">
        <v>150</v>
      </c>
      <c r="DMH28" s="170">
        <v>5</v>
      </c>
      <c r="DMI28" s="170">
        <v>12.97</v>
      </c>
      <c r="DMJ28" s="170">
        <f>ROUNDDOWN(DMI28*($G$10+1),2)</f>
        <v>962.37</v>
      </c>
      <c r="DMK28" s="170">
        <f>DMH28*DMJ28</f>
        <v>4811.8500000000004</v>
      </c>
      <c r="DML28" s="170" t="s">
        <v>148</v>
      </c>
      <c r="DMM28" s="170">
        <v>12376</v>
      </c>
      <c r="DMN28" s="170" t="s">
        <v>149</v>
      </c>
      <c r="DMO28" s="170" t="s">
        <v>150</v>
      </c>
      <c r="DMP28" s="170">
        <v>5</v>
      </c>
      <c r="DMQ28" s="170">
        <v>12.97</v>
      </c>
      <c r="DMR28" s="170">
        <f>ROUNDDOWN(DMQ28*($G$10+1),2)</f>
        <v>962.37</v>
      </c>
      <c r="DMS28" s="170">
        <f>DMP28*DMR28</f>
        <v>4811.8500000000004</v>
      </c>
      <c r="DMT28" s="170" t="s">
        <v>148</v>
      </c>
      <c r="DMU28" s="170">
        <v>12376</v>
      </c>
      <c r="DMV28" s="170" t="s">
        <v>149</v>
      </c>
      <c r="DMW28" s="170" t="s">
        <v>150</v>
      </c>
      <c r="DMX28" s="170">
        <v>5</v>
      </c>
      <c r="DMY28" s="170">
        <v>12.97</v>
      </c>
      <c r="DMZ28" s="170">
        <f>ROUNDDOWN(DMY28*($G$10+1),2)</f>
        <v>962.37</v>
      </c>
      <c r="DNA28" s="170">
        <f>DMX28*DMZ28</f>
        <v>4811.8500000000004</v>
      </c>
      <c r="DNB28" s="170" t="s">
        <v>148</v>
      </c>
      <c r="DNC28" s="170">
        <v>12376</v>
      </c>
      <c r="DND28" s="170" t="s">
        <v>149</v>
      </c>
      <c r="DNE28" s="170" t="s">
        <v>150</v>
      </c>
      <c r="DNF28" s="170">
        <v>5</v>
      </c>
      <c r="DNG28" s="170">
        <v>12.97</v>
      </c>
      <c r="DNH28" s="170">
        <f>ROUNDDOWN(DNG28*($G$10+1),2)</f>
        <v>962.37</v>
      </c>
      <c r="DNI28" s="170">
        <f>DNF28*DNH28</f>
        <v>4811.8500000000004</v>
      </c>
      <c r="DNJ28" s="170" t="s">
        <v>148</v>
      </c>
      <c r="DNK28" s="170">
        <v>12376</v>
      </c>
      <c r="DNL28" s="170" t="s">
        <v>149</v>
      </c>
      <c r="DNM28" s="170" t="s">
        <v>150</v>
      </c>
      <c r="DNN28" s="170">
        <v>5</v>
      </c>
      <c r="DNO28" s="170">
        <v>12.97</v>
      </c>
      <c r="DNP28" s="170">
        <f>ROUNDDOWN(DNO28*($G$10+1),2)</f>
        <v>962.37</v>
      </c>
      <c r="DNQ28" s="170">
        <f>DNN28*DNP28</f>
        <v>4811.8500000000004</v>
      </c>
      <c r="DNR28" s="170" t="s">
        <v>148</v>
      </c>
      <c r="DNS28" s="170">
        <v>12376</v>
      </c>
      <c r="DNT28" s="170" t="s">
        <v>149</v>
      </c>
      <c r="DNU28" s="170" t="s">
        <v>150</v>
      </c>
      <c r="DNV28" s="170">
        <v>5</v>
      </c>
      <c r="DNW28" s="170">
        <v>12.97</v>
      </c>
      <c r="DNX28" s="170">
        <f>ROUNDDOWN(DNW28*($G$10+1),2)</f>
        <v>962.37</v>
      </c>
      <c r="DNY28" s="170">
        <f>DNV28*DNX28</f>
        <v>4811.8500000000004</v>
      </c>
      <c r="DNZ28" s="170" t="s">
        <v>148</v>
      </c>
      <c r="DOA28" s="170">
        <v>12376</v>
      </c>
      <c r="DOB28" s="170" t="s">
        <v>149</v>
      </c>
      <c r="DOC28" s="170" t="s">
        <v>150</v>
      </c>
      <c r="DOD28" s="170">
        <v>5</v>
      </c>
      <c r="DOE28" s="170">
        <v>12.97</v>
      </c>
      <c r="DOF28" s="170">
        <f>ROUNDDOWN(DOE28*($G$10+1),2)</f>
        <v>962.37</v>
      </c>
      <c r="DOG28" s="170">
        <f>DOD28*DOF28</f>
        <v>4811.8500000000004</v>
      </c>
      <c r="DOH28" s="170" t="s">
        <v>148</v>
      </c>
      <c r="DOI28" s="170">
        <v>12376</v>
      </c>
      <c r="DOJ28" s="170" t="s">
        <v>149</v>
      </c>
      <c r="DOK28" s="170" t="s">
        <v>150</v>
      </c>
      <c r="DOL28" s="170">
        <v>5</v>
      </c>
      <c r="DOM28" s="170">
        <v>12.97</v>
      </c>
      <c r="DON28" s="170">
        <f>ROUNDDOWN(DOM28*($G$10+1),2)</f>
        <v>962.37</v>
      </c>
      <c r="DOO28" s="170">
        <f>DOL28*DON28</f>
        <v>4811.8500000000004</v>
      </c>
      <c r="DOP28" s="170" t="s">
        <v>148</v>
      </c>
      <c r="DOQ28" s="170">
        <v>12376</v>
      </c>
      <c r="DOR28" s="170" t="s">
        <v>149</v>
      </c>
      <c r="DOS28" s="170" t="s">
        <v>150</v>
      </c>
      <c r="DOT28" s="170">
        <v>5</v>
      </c>
      <c r="DOU28" s="170">
        <v>12.97</v>
      </c>
      <c r="DOV28" s="170">
        <f>ROUNDDOWN(DOU28*($G$10+1),2)</f>
        <v>962.37</v>
      </c>
      <c r="DOW28" s="170">
        <f>DOT28*DOV28</f>
        <v>4811.8500000000004</v>
      </c>
      <c r="DOX28" s="170" t="s">
        <v>148</v>
      </c>
      <c r="DOY28" s="170">
        <v>12376</v>
      </c>
      <c r="DOZ28" s="170" t="s">
        <v>149</v>
      </c>
      <c r="DPA28" s="170" t="s">
        <v>150</v>
      </c>
      <c r="DPB28" s="170">
        <v>5</v>
      </c>
      <c r="DPC28" s="170">
        <v>12.97</v>
      </c>
      <c r="DPD28" s="170">
        <f>ROUNDDOWN(DPC28*($G$10+1),2)</f>
        <v>962.37</v>
      </c>
      <c r="DPE28" s="170">
        <f>DPB28*DPD28</f>
        <v>4811.8500000000004</v>
      </c>
      <c r="DPF28" s="170" t="s">
        <v>148</v>
      </c>
      <c r="DPG28" s="170">
        <v>12376</v>
      </c>
      <c r="DPH28" s="170" t="s">
        <v>149</v>
      </c>
      <c r="DPI28" s="170" t="s">
        <v>150</v>
      </c>
      <c r="DPJ28" s="170">
        <v>5</v>
      </c>
      <c r="DPK28" s="170">
        <v>12.97</v>
      </c>
      <c r="DPL28" s="170">
        <f>ROUNDDOWN(DPK28*($G$10+1),2)</f>
        <v>962.37</v>
      </c>
      <c r="DPM28" s="170">
        <f>DPJ28*DPL28</f>
        <v>4811.8500000000004</v>
      </c>
      <c r="DPN28" s="170" t="s">
        <v>148</v>
      </c>
      <c r="DPO28" s="170">
        <v>12376</v>
      </c>
      <c r="DPP28" s="170" t="s">
        <v>149</v>
      </c>
      <c r="DPQ28" s="170" t="s">
        <v>150</v>
      </c>
      <c r="DPR28" s="170">
        <v>5</v>
      </c>
      <c r="DPS28" s="170">
        <v>12.97</v>
      </c>
      <c r="DPT28" s="170">
        <f>ROUNDDOWN(DPS28*($G$10+1),2)</f>
        <v>962.37</v>
      </c>
      <c r="DPU28" s="170">
        <f>DPR28*DPT28</f>
        <v>4811.8500000000004</v>
      </c>
      <c r="DPV28" s="170" t="s">
        <v>148</v>
      </c>
      <c r="DPW28" s="170">
        <v>12376</v>
      </c>
      <c r="DPX28" s="170" t="s">
        <v>149</v>
      </c>
      <c r="DPY28" s="170" t="s">
        <v>150</v>
      </c>
      <c r="DPZ28" s="170">
        <v>5</v>
      </c>
      <c r="DQA28" s="170">
        <v>12.97</v>
      </c>
      <c r="DQB28" s="170">
        <f>ROUNDDOWN(DQA28*($G$10+1),2)</f>
        <v>962.37</v>
      </c>
      <c r="DQC28" s="170">
        <f>DPZ28*DQB28</f>
        <v>4811.8500000000004</v>
      </c>
      <c r="DQD28" s="170" t="s">
        <v>148</v>
      </c>
      <c r="DQE28" s="170">
        <v>12376</v>
      </c>
      <c r="DQF28" s="170" t="s">
        <v>149</v>
      </c>
      <c r="DQG28" s="170" t="s">
        <v>150</v>
      </c>
      <c r="DQH28" s="170">
        <v>5</v>
      </c>
      <c r="DQI28" s="170">
        <v>12.97</v>
      </c>
      <c r="DQJ28" s="170">
        <f>ROUNDDOWN(DQI28*($G$10+1),2)</f>
        <v>962.37</v>
      </c>
      <c r="DQK28" s="170">
        <f>DQH28*DQJ28</f>
        <v>4811.8500000000004</v>
      </c>
      <c r="DQL28" s="170" t="s">
        <v>148</v>
      </c>
      <c r="DQM28" s="170">
        <v>12376</v>
      </c>
      <c r="DQN28" s="170" t="s">
        <v>149</v>
      </c>
      <c r="DQO28" s="170" t="s">
        <v>150</v>
      </c>
      <c r="DQP28" s="170">
        <v>5</v>
      </c>
      <c r="DQQ28" s="170">
        <v>12.97</v>
      </c>
      <c r="DQR28" s="170">
        <f>ROUNDDOWN(DQQ28*($G$10+1),2)</f>
        <v>962.37</v>
      </c>
      <c r="DQS28" s="170">
        <f>DQP28*DQR28</f>
        <v>4811.8500000000004</v>
      </c>
      <c r="DQT28" s="170" t="s">
        <v>148</v>
      </c>
      <c r="DQU28" s="170">
        <v>12376</v>
      </c>
      <c r="DQV28" s="170" t="s">
        <v>149</v>
      </c>
      <c r="DQW28" s="170" t="s">
        <v>150</v>
      </c>
      <c r="DQX28" s="170">
        <v>5</v>
      </c>
      <c r="DQY28" s="170">
        <v>12.97</v>
      </c>
      <c r="DQZ28" s="170">
        <f>ROUNDDOWN(DQY28*($G$10+1),2)</f>
        <v>962.37</v>
      </c>
      <c r="DRA28" s="170">
        <f>DQX28*DQZ28</f>
        <v>4811.8500000000004</v>
      </c>
      <c r="DRB28" s="170" t="s">
        <v>148</v>
      </c>
      <c r="DRC28" s="170">
        <v>12376</v>
      </c>
      <c r="DRD28" s="170" t="s">
        <v>149</v>
      </c>
      <c r="DRE28" s="170" t="s">
        <v>150</v>
      </c>
      <c r="DRF28" s="170">
        <v>5</v>
      </c>
      <c r="DRG28" s="170">
        <v>12.97</v>
      </c>
      <c r="DRH28" s="170">
        <f>ROUNDDOWN(DRG28*($G$10+1),2)</f>
        <v>962.37</v>
      </c>
      <c r="DRI28" s="170">
        <f>DRF28*DRH28</f>
        <v>4811.8500000000004</v>
      </c>
      <c r="DRJ28" s="170" t="s">
        <v>148</v>
      </c>
      <c r="DRK28" s="170">
        <v>12376</v>
      </c>
      <c r="DRL28" s="170" t="s">
        <v>149</v>
      </c>
      <c r="DRM28" s="170" t="s">
        <v>150</v>
      </c>
      <c r="DRN28" s="170">
        <v>5</v>
      </c>
      <c r="DRO28" s="170">
        <v>12.97</v>
      </c>
      <c r="DRP28" s="170">
        <f>ROUNDDOWN(DRO28*($G$10+1),2)</f>
        <v>962.37</v>
      </c>
      <c r="DRQ28" s="170">
        <f>DRN28*DRP28</f>
        <v>4811.8500000000004</v>
      </c>
      <c r="DRR28" s="170" t="s">
        <v>148</v>
      </c>
      <c r="DRS28" s="170">
        <v>12376</v>
      </c>
      <c r="DRT28" s="170" t="s">
        <v>149</v>
      </c>
      <c r="DRU28" s="170" t="s">
        <v>150</v>
      </c>
      <c r="DRV28" s="170">
        <v>5</v>
      </c>
      <c r="DRW28" s="170">
        <v>12.97</v>
      </c>
      <c r="DRX28" s="170">
        <f>ROUNDDOWN(DRW28*($G$10+1),2)</f>
        <v>962.37</v>
      </c>
      <c r="DRY28" s="170">
        <f>DRV28*DRX28</f>
        <v>4811.8500000000004</v>
      </c>
      <c r="DRZ28" s="170" t="s">
        <v>148</v>
      </c>
      <c r="DSA28" s="170">
        <v>12376</v>
      </c>
      <c r="DSB28" s="170" t="s">
        <v>149</v>
      </c>
      <c r="DSC28" s="170" t="s">
        <v>150</v>
      </c>
      <c r="DSD28" s="170">
        <v>5</v>
      </c>
      <c r="DSE28" s="170">
        <v>12.97</v>
      </c>
      <c r="DSF28" s="170">
        <f>ROUNDDOWN(DSE28*($G$10+1),2)</f>
        <v>962.37</v>
      </c>
      <c r="DSG28" s="170">
        <f>DSD28*DSF28</f>
        <v>4811.8500000000004</v>
      </c>
      <c r="DSH28" s="170" t="s">
        <v>148</v>
      </c>
      <c r="DSI28" s="170">
        <v>12376</v>
      </c>
      <c r="DSJ28" s="170" t="s">
        <v>149</v>
      </c>
      <c r="DSK28" s="170" t="s">
        <v>150</v>
      </c>
      <c r="DSL28" s="170">
        <v>5</v>
      </c>
      <c r="DSM28" s="170">
        <v>12.97</v>
      </c>
      <c r="DSN28" s="170">
        <f>ROUNDDOWN(DSM28*($G$10+1),2)</f>
        <v>962.37</v>
      </c>
      <c r="DSO28" s="170">
        <f>DSL28*DSN28</f>
        <v>4811.8500000000004</v>
      </c>
      <c r="DSP28" s="170" t="s">
        <v>148</v>
      </c>
      <c r="DSQ28" s="170">
        <v>12376</v>
      </c>
      <c r="DSR28" s="170" t="s">
        <v>149</v>
      </c>
      <c r="DSS28" s="170" t="s">
        <v>150</v>
      </c>
      <c r="DST28" s="170">
        <v>5</v>
      </c>
      <c r="DSU28" s="170">
        <v>12.97</v>
      </c>
      <c r="DSV28" s="170">
        <f>ROUNDDOWN(DSU28*($G$10+1),2)</f>
        <v>962.37</v>
      </c>
      <c r="DSW28" s="170">
        <f>DST28*DSV28</f>
        <v>4811.8500000000004</v>
      </c>
      <c r="DSX28" s="170" t="s">
        <v>148</v>
      </c>
      <c r="DSY28" s="170">
        <v>12376</v>
      </c>
      <c r="DSZ28" s="170" t="s">
        <v>149</v>
      </c>
      <c r="DTA28" s="170" t="s">
        <v>150</v>
      </c>
      <c r="DTB28" s="170">
        <v>5</v>
      </c>
      <c r="DTC28" s="170">
        <v>12.97</v>
      </c>
      <c r="DTD28" s="170">
        <f>ROUNDDOWN(DTC28*($G$10+1),2)</f>
        <v>962.37</v>
      </c>
      <c r="DTE28" s="170">
        <f>DTB28*DTD28</f>
        <v>4811.8500000000004</v>
      </c>
      <c r="DTF28" s="170" t="s">
        <v>148</v>
      </c>
      <c r="DTG28" s="170">
        <v>12376</v>
      </c>
      <c r="DTH28" s="170" t="s">
        <v>149</v>
      </c>
      <c r="DTI28" s="170" t="s">
        <v>150</v>
      </c>
      <c r="DTJ28" s="170">
        <v>5</v>
      </c>
      <c r="DTK28" s="170">
        <v>12.97</v>
      </c>
      <c r="DTL28" s="170">
        <f>ROUNDDOWN(DTK28*($G$10+1),2)</f>
        <v>962.37</v>
      </c>
      <c r="DTM28" s="170">
        <f>DTJ28*DTL28</f>
        <v>4811.8500000000004</v>
      </c>
      <c r="DTN28" s="170" t="s">
        <v>148</v>
      </c>
      <c r="DTO28" s="170">
        <v>12376</v>
      </c>
      <c r="DTP28" s="170" t="s">
        <v>149</v>
      </c>
      <c r="DTQ28" s="170" t="s">
        <v>150</v>
      </c>
      <c r="DTR28" s="170">
        <v>5</v>
      </c>
      <c r="DTS28" s="170">
        <v>12.97</v>
      </c>
      <c r="DTT28" s="170">
        <f>ROUNDDOWN(DTS28*($G$10+1),2)</f>
        <v>962.37</v>
      </c>
      <c r="DTU28" s="170">
        <f>DTR28*DTT28</f>
        <v>4811.8500000000004</v>
      </c>
      <c r="DTV28" s="170" t="s">
        <v>148</v>
      </c>
      <c r="DTW28" s="170">
        <v>12376</v>
      </c>
      <c r="DTX28" s="170" t="s">
        <v>149</v>
      </c>
      <c r="DTY28" s="170" t="s">
        <v>150</v>
      </c>
      <c r="DTZ28" s="170">
        <v>5</v>
      </c>
      <c r="DUA28" s="170">
        <v>12.97</v>
      </c>
      <c r="DUB28" s="170">
        <f>ROUNDDOWN(DUA28*($G$10+1),2)</f>
        <v>962.37</v>
      </c>
      <c r="DUC28" s="170">
        <f>DTZ28*DUB28</f>
        <v>4811.8500000000004</v>
      </c>
      <c r="DUD28" s="170" t="s">
        <v>148</v>
      </c>
      <c r="DUE28" s="170">
        <v>12376</v>
      </c>
      <c r="DUF28" s="170" t="s">
        <v>149</v>
      </c>
      <c r="DUG28" s="170" t="s">
        <v>150</v>
      </c>
      <c r="DUH28" s="170">
        <v>5</v>
      </c>
      <c r="DUI28" s="170">
        <v>12.97</v>
      </c>
      <c r="DUJ28" s="170">
        <f>ROUNDDOWN(DUI28*($G$10+1),2)</f>
        <v>962.37</v>
      </c>
      <c r="DUK28" s="170">
        <f>DUH28*DUJ28</f>
        <v>4811.8500000000004</v>
      </c>
      <c r="DUL28" s="170" t="s">
        <v>148</v>
      </c>
      <c r="DUM28" s="170">
        <v>12376</v>
      </c>
      <c r="DUN28" s="170" t="s">
        <v>149</v>
      </c>
      <c r="DUO28" s="170" t="s">
        <v>150</v>
      </c>
      <c r="DUP28" s="170">
        <v>5</v>
      </c>
      <c r="DUQ28" s="170">
        <v>12.97</v>
      </c>
      <c r="DUR28" s="170">
        <f>ROUNDDOWN(DUQ28*($G$10+1),2)</f>
        <v>962.37</v>
      </c>
      <c r="DUS28" s="170">
        <f>DUP28*DUR28</f>
        <v>4811.8500000000004</v>
      </c>
      <c r="DUT28" s="170" t="s">
        <v>148</v>
      </c>
      <c r="DUU28" s="170">
        <v>12376</v>
      </c>
      <c r="DUV28" s="170" t="s">
        <v>149</v>
      </c>
      <c r="DUW28" s="170" t="s">
        <v>150</v>
      </c>
      <c r="DUX28" s="170">
        <v>5</v>
      </c>
      <c r="DUY28" s="170">
        <v>12.97</v>
      </c>
      <c r="DUZ28" s="170">
        <f>ROUNDDOWN(DUY28*($G$10+1),2)</f>
        <v>962.37</v>
      </c>
      <c r="DVA28" s="170">
        <f>DUX28*DUZ28</f>
        <v>4811.8500000000004</v>
      </c>
      <c r="DVB28" s="170" t="s">
        <v>148</v>
      </c>
      <c r="DVC28" s="170">
        <v>12376</v>
      </c>
      <c r="DVD28" s="170" t="s">
        <v>149</v>
      </c>
      <c r="DVE28" s="170" t="s">
        <v>150</v>
      </c>
      <c r="DVF28" s="170">
        <v>5</v>
      </c>
      <c r="DVG28" s="170">
        <v>12.97</v>
      </c>
      <c r="DVH28" s="170">
        <f>ROUNDDOWN(DVG28*($G$10+1),2)</f>
        <v>962.37</v>
      </c>
      <c r="DVI28" s="170">
        <f>DVF28*DVH28</f>
        <v>4811.8500000000004</v>
      </c>
      <c r="DVJ28" s="170" t="s">
        <v>148</v>
      </c>
      <c r="DVK28" s="170">
        <v>12376</v>
      </c>
      <c r="DVL28" s="170" t="s">
        <v>149</v>
      </c>
      <c r="DVM28" s="170" t="s">
        <v>150</v>
      </c>
      <c r="DVN28" s="170">
        <v>5</v>
      </c>
      <c r="DVO28" s="170">
        <v>12.97</v>
      </c>
      <c r="DVP28" s="170">
        <f>ROUNDDOWN(DVO28*($G$10+1),2)</f>
        <v>962.37</v>
      </c>
      <c r="DVQ28" s="170">
        <f>DVN28*DVP28</f>
        <v>4811.8500000000004</v>
      </c>
      <c r="DVR28" s="170" t="s">
        <v>148</v>
      </c>
      <c r="DVS28" s="170">
        <v>12376</v>
      </c>
      <c r="DVT28" s="170" t="s">
        <v>149</v>
      </c>
      <c r="DVU28" s="170" t="s">
        <v>150</v>
      </c>
      <c r="DVV28" s="170">
        <v>5</v>
      </c>
      <c r="DVW28" s="170">
        <v>12.97</v>
      </c>
      <c r="DVX28" s="170">
        <f>ROUNDDOWN(DVW28*($G$10+1),2)</f>
        <v>962.37</v>
      </c>
      <c r="DVY28" s="170">
        <f>DVV28*DVX28</f>
        <v>4811.8500000000004</v>
      </c>
      <c r="DVZ28" s="170" t="s">
        <v>148</v>
      </c>
      <c r="DWA28" s="170">
        <v>12376</v>
      </c>
      <c r="DWB28" s="170" t="s">
        <v>149</v>
      </c>
      <c r="DWC28" s="170" t="s">
        <v>150</v>
      </c>
      <c r="DWD28" s="170">
        <v>5</v>
      </c>
      <c r="DWE28" s="170">
        <v>12.97</v>
      </c>
      <c r="DWF28" s="170">
        <f>ROUNDDOWN(DWE28*($G$10+1),2)</f>
        <v>962.37</v>
      </c>
      <c r="DWG28" s="170">
        <f>DWD28*DWF28</f>
        <v>4811.8500000000004</v>
      </c>
      <c r="DWH28" s="170" t="s">
        <v>148</v>
      </c>
      <c r="DWI28" s="170">
        <v>12376</v>
      </c>
      <c r="DWJ28" s="170" t="s">
        <v>149</v>
      </c>
      <c r="DWK28" s="170" t="s">
        <v>150</v>
      </c>
      <c r="DWL28" s="170">
        <v>5</v>
      </c>
      <c r="DWM28" s="170">
        <v>12.97</v>
      </c>
      <c r="DWN28" s="170">
        <f>ROUNDDOWN(DWM28*($G$10+1),2)</f>
        <v>962.37</v>
      </c>
      <c r="DWO28" s="170">
        <f>DWL28*DWN28</f>
        <v>4811.8500000000004</v>
      </c>
      <c r="DWP28" s="170" t="s">
        <v>148</v>
      </c>
      <c r="DWQ28" s="170">
        <v>12376</v>
      </c>
      <c r="DWR28" s="170" t="s">
        <v>149</v>
      </c>
      <c r="DWS28" s="170" t="s">
        <v>150</v>
      </c>
      <c r="DWT28" s="170">
        <v>5</v>
      </c>
      <c r="DWU28" s="170">
        <v>12.97</v>
      </c>
      <c r="DWV28" s="170">
        <f>ROUNDDOWN(DWU28*($G$10+1),2)</f>
        <v>962.37</v>
      </c>
      <c r="DWW28" s="170">
        <f>DWT28*DWV28</f>
        <v>4811.8500000000004</v>
      </c>
      <c r="DWX28" s="170" t="s">
        <v>148</v>
      </c>
      <c r="DWY28" s="170">
        <v>12376</v>
      </c>
      <c r="DWZ28" s="170" t="s">
        <v>149</v>
      </c>
      <c r="DXA28" s="170" t="s">
        <v>150</v>
      </c>
      <c r="DXB28" s="170">
        <v>5</v>
      </c>
      <c r="DXC28" s="170">
        <v>12.97</v>
      </c>
      <c r="DXD28" s="170">
        <f>ROUNDDOWN(DXC28*($G$10+1),2)</f>
        <v>962.37</v>
      </c>
      <c r="DXE28" s="170">
        <f>DXB28*DXD28</f>
        <v>4811.8500000000004</v>
      </c>
      <c r="DXF28" s="170" t="s">
        <v>148</v>
      </c>
      <c r="DXG28" s="170">
        <v>12376</v>
      </c>
      <c r="DXH28" s="170" t="s">
        <v>149</v>
      </c>
      <c r="DXI28" s="170" t="s">
        <v>150</v>
      </c>
      <c r="DXJ28" s="170">
        <v>5</v>
      </c>
      <c r="DXK28" s="170">
        <v>12.97</v>
      </c>
      <c r="DXL28" s="170">
        <f>ROUNDDOWN(DXK28*($G$10+1),2)</f>
        <v>962.37</v>
      </c>
      <c r="DXM28" s="170">
        <f>DXJ28*DXL28</f>
        <v>4811.8500000000004</v>
      </c>
      <c r="DXN28" s="170" t="s">
        <v>148</v>
      </c>
      <c r="DXO28" s="170">
        <v>12376</v>
      </c>
      <c r="DXP28" s="170" t="s">
        <v>149</v>
      </c>
      <c r="DXQ28" s="170" t="s">
        <v>150</v>
      </c>
      <c r="DXR28" s="170">
        <v>5</v>
      </c>
      <c r="DXS28" s="170">
        <v>12.97</v>
      </c>
      <c r="DXT28" s="170">
        <f>ROUNDDOWN(DXS28*($G$10+1),2)</f>
        <v>962.37</v>
      </c>
      <c r="DXU28" s="170">
        <f>DXR28*DXT28</f>
        <v>4811.8500000000004</v>
      </c>
      <c r="DXV28" s="170" t="s">
        <v>148</v>
      </c>
      <c r="DXW28" s="170">
        <v>12376</v>
      </c>
      <c r="DXX28" s="170" t="s">
        <v>149</v>
      </c>
      <c r="DXY28" s="170" t="s">
        <v>150</v>
      </c>
      <c r="DXZ28" s="170">
        <v>5</v>
      </c>
      <c r="DYA28" s="170">
        <v>12.97</v>
      </c>
      <c r="DYB28" s="170">
        <f>ROUNDDOWN(DYA28*($G$10+1),2)</f>
        <v>962.37</v>
      </c>
      <c r="DYC28" s="170">
        <f>DXZ28*DYB28</f>
        <v>4811.8500000000004</v>
      </c>
      <c r="DYD28" s="170" t="s">
        <v>148</v>
      </c>
      <c r="DYE28" s="170">
        <v>12376</v>
      </c>
      <c r="DYF28" s="170" t="s">
        <v>149</v>
      </c>
      <c r="DYG28" s="170" t="s">
        <v>150</v>
      </c>
      <c r="DYH28" s="170">
        <v>5</v>
      </c>
      <c r="DYI28" s="170">
        <v>12.97</v>
      </c>
      <c r="DYJ28" s="170">
        <f>ROUNDDOWN(DYI28*($G$10+1),2)</f>
        <v>962.37</v>
      </c>
      <c r="DYK28" s="170">
        <f>DYH28*DYJ28</f>
        <v>4811.8500000000004</v>
      </c>
      <c r="DYL28" s="170" t="s">
        <v>148</v>
      </c>
      <c r="DYM28" s="170">
        <v>12376</v>
      </c>
      <c r="DYN28" s="170" t="s">
        <v>149</v>
      </c>
      <c r="DYO28" s="170" t="s">
        <v>150</v>
      </c>
      <c r="DYP28" s="170">
        <v>5</v>
      </c>
      <c r="DYQ28" s="170">
        <v>12.97</v>
      </c>
      <c r="DYR28" s="170">
        <f>ROUNDDOWN(DYQ28*($G$10+1),2)</f>
        <v>962.37</v>
      </c>
      <c r="DYS28" s="170">
        <f>DYP28*DYR28</f>
        <v>4811.8500000000004</v>
      </c>
      <c r="DYT28" s="170" t="s">
        <v>148</v>
      </c>
      <c r="DYU28" s="170">
        <v>12376</v>
      </c>
      <c r="DYV28" s="170" t="s">
        <v>149</v>
      </c>
      <c r="DYW28" s="170" t="s">
        <v>150</v>
      </c>
      <c r="DYX28" s="170">
        <v>5</v>
      </c>
      <c r="DYY28" s="170">
        <v>12.97</v>
      </c>
      <c r="DYZ28" s="170">
        <f>ROUNDDOWN(DYY28*($G$10+1),2)</f>
        <v>962.37</v>
      </c>
      <c r="DZA28" s="170">
        <f>DYX28*DYZ28</f>
        <v>4811.8500000000004</v>
      </c>
      <c r="DZB28" s="170" t="s">
        <v>148</v>
      </c>
      <c r="DZC28" s="170">
        <v>12376</v>
      </c>
      <c r="DZD28" s="170" t="s">
        <v>149</v>
      </c>
      <c r="DZE28" s="170" t="s">
        <v>150</v>
      </c>
      <c r="DZF28" s="170">
        <v>5</v>
      </c>
      <c r="DZG28" s="170">
        <v>12.97</v>
      </c>
      <c r="DZH28" s="170">
        <f>ROUNDDOWN(DZG28*($G$10+1),2)</f>
        <v>962.37</v>
      </c>
      <c r="DZI28" s="170">
        <f>DZF28*DZH28</f>
        <v>4811.8500000000004</v>
      </c>
      <c r="DZJ28" s="170" t="s">
        <v>148</v>
      </c>
      <c r="DZK28" s="170">
        <v>12376</v>
      </c>
      <c r="DZL28" s="170" t="s">
        <v>149</v>
      </c>
      <c r="DZM28" s="170" t="s">
        <v>150</v>
      </c>
      <c r="DZN28" s="170">
        <v>5</v>
      </c>
      <c r="DZO28" s="170">
        <v>12.97</v>
      </c>
      <c r="DZP28" s="170">
        <f>ROUNDDOWN(DZO28*($G$10+1),2)</f>
        <v>962.37</v>
      </c>
      <c r="DZQ28" s="170">
        <f>DZN28*DZP28</f>
        <v>4811.8500000000004</v>
      </c>
      <c r="DZR28" s="170" t="s">
        <v>148</v>
      </c>
      <c r="DZS28" s="170">
        <v>12376</v>
      </c>
      <c r="DZT28" s="170" t="s">
        <v>149</v>
      </c>
      <c r="DZU28" s="170" t="s">
        <v>150</v>
      </c>
      <c r="DZV28" s="170">
        <v>5</v>
      </c>
      <c r="DZW28" s="170">
        <v>12.97</v>
      </c>
      <c r="DZX28" s="170">
        <f>ROUNDDOWN(DZW28*($G$10+1),2)</f>
        <v>962.37</v>
      </c>
      <c r="DZY28" s="170">
        <f>DZV28*DZX28</f>
        <v>4811.8500000000004</v>
      </c>
      <c r="DZZ28" s="170" t="s">
        <v>148</v>
      </c>
      <c r="EAA28" s="170">
        <v>12376</v>
      </c>
      <c r="EAB28" s="170" t="s">
        <v>149</v>
      </c>
      <c r="EAC28" s="170" t="s">
        <v>150</v>
      </c>
      <c r="EAD28" s="170">
        <v>5</v>
      </c>
      <c r="EAE28" s="170">
        <v>12.97</v>
      </c>
      <c r="EAF28" s="170">
        <f>ROUNDDOWN(EAE28*($G$10+1),2)</f>
        <v>962.37</v>
      </c>
      <c r="EAG28" s="170">
        <f>EAD28*EAF28</f>
        <v>4811.8500000000004</v>
      </c>
      <c r="EAH28" s="170" t="s">
        <v>148</v>
      </c>
      <c r="EAI28" s="170">
        <v>12376</v>
      </c>
      <c r="EAJ28" s="170" t="s">
        <v>149</v>
      </c>
      <c r="EAK28" s="170" t="s">
        <v>150</v>
      </c>
      <c r="EAL28" s="170">
        <v>5</v>
      </c>
      <c r="EAM28" s="170">
        <v>12.97</v>
      </c>
      <c r="EAN28" s="170">
        <f>ROUNDDOWN(EAM28*($G$10+1),2)</f>
        <v>962.37</v>
      </c>
      <c r="EAO28" s="170">
        <f>EAL28*EAN28</f>
        <v>4811.8500000000004</v>
      </c>
      <c r="EAP28" s="170" t="s">
        <v>148</v>
      </c>
      <c r="EAQ28" s="170">
        <v>12376</v>
      </c>
      <c r="EAR28" s="170" t="s">
        <v>149</v>
      </c>
      <c r="EAS28" s="170" t="s">
        <v>150</v>
      </c>
      <c r="EAT28" s="170">
        <v>5</v>
      </c>
      <c r="EAU28" s="170">
        <v>12.97</v>
      </c>
      <c r="EAV28" s="170">
        <f>ROUNDDOWN(EAU28*($G$10+1),2)</f>
        <v>962.37</v>
      </c>
      <c r="EAW28" s="170">
        <f>EAT28*EAV28</f>
        <v>4811.8500000000004</v>
      </c>
      <c r="EAX28" s="170" t="s">
        <v>148</v>
      </c>
      <c r="EAY28" s="170">
        <v>12376</v>
      </c>
      <c r="EAZ28" s="170" t="s">
        <v>149</v>
      </c>
      <c r="EBA28" s="170" t="s">
        <v>150</v>
      </c>
      <c r="EBB28" s="170">
        <v>5</v>
      </c>
      <c r="EBC28" s="170">
        <v>12.97</v>
      </c>
      <c r="EBD28" s="170">
        <f>ROUNDDOWN(EBC28*($G$10+1),2)</f>
        <v>962.37</v>
      </c>
      <c r="EBE28" s="170">
        <f>EBB28*EBD28</f>
        <v>4811.8500000000004</v>
      </c>
      <c r="EBF28" s="170" t="s">
        <v>148</v>
      </c>
      <c r="EBG28" s="170">
        <v>12376</v>
      </c>
      <c r="EBH28" s="170" t="s">
        <v>149</v>
      </c>
      <c r="EBI28" s="170" t="s">
        <v>150</v>
      </c>
      <c r="EBJ28" s="170">
        <v>5</v>
      </c>
      <c r="EBK28" s="170">
        <v>12.97</v>
      </c>
      <c r="EBL28" s="170">
        <f>ROUNDDOWN(EBK28*($G$10+1),2)</f>
        <v>962.37</v>
      </c>
      <c r="EBM28" s="170">
        <f>EBJ28*EBL28</f>
        <v>4811.8500000000004</v>
      </c>
      <c r="EBN28" s="170" t="s">
        <v>148</v>
      </c>
      <c r="EBO28" s="170">
        <v>12376</v>
      </c>
      <c r="EBP28" s="170" t="s">
        <v>149</v>
      </c>
      <c r="EBQ28" s="170" t="s">
        <v>150</v>
      </c>
      <c r="EBR28" s="170">
        <v>5</v>
      </c>
      <c r="EBS28" s="170">
        <v>12.97</v>
      </c>
      <c r="EBT28" s="170">
        <f>ROUNDDOWN(EBS28*($G$10+1),2)</f>
        <v>962.37</v>
      </c>
      <c r="EBU28" s="170">
        <f>EBR28*EBT28</f>
        <v>4811.8500000000004</v>
      </c>
      <c r="EBV28" s="170" t="s">
        <v>148</v>
      </c>
      <c r="EBW28" s="170">
        <v>12376</v>
      </c>
      <c r="EBX28" s="170" t="s">
        <v>149</v>
      </c>
      <c r="EBY28" s="170" t="s">
        <v>150</v>
      </c>
      <c r="EBZ28" s="170">
        <v>5</v>
      </c>
      <c r="ECA28" s="170">
        <v>12.97</v>
      </c>
      <c r="ECB28" s="170">
        <f>ROUNDDOWN(ECA28*($G$10+1),2)</f>
        <v>962.37</v>
      </c>
      <c r="ECC28" s="170">
        <f>EBZ28*ECB28</f>
        <v>4811.8500000000004</v>
      </c>
      <c r="ECD28" s="170" t="s">
        <v>148</v>
      </c>
      <c r="ECE28" s="170">
        <v>12376</v>
      </c>
      <c r="ECF28" s="170" t="s">
        <v>149</v>
      </c>
      <c r="ECG28" s="170" t="s">
        <v>150</v>
      </c>
      <c r="ECH28" s="170">
        <v>5</v>
      </c>
      <c r="ECI28" s="170">
        <v>12.97</v>
      </c>
      <c r="ECJ28" s="170">
        <f>ROUNDDOWN(ECI28*($G$10+1),2)</f>
        <v>962.37</v>
      </c>
      <c r="ECK28" s="170">
        <f>ECH28*ECJ28</f>
        <v>4811.8500000000004</v>
      </c>
      <c r="ECL28" s="170" t="s">
        <v>148</v>
      </c>
      <c r="ECM28" s="170">
        <v>12376</v>
      </c>
      <c r="ECN28" s="170" t="s">
        <v>149</v>
      </c>
      <c r="ECO28" s="170" t="s">
        <v>150</v>
      </c>
      <c r="ECP28" s="170">
        <v>5</v>
      </c>
      <c r="ECQ28" s="170">
        <v>12.97</v>
      </c>
      <c r="ECR28" s="170">
        <f>ROUNDDOWN(ECQ28*($G$10+1),2)</f>
        <v>962.37</v>
      </c>
      <c r="ECS28" s="170">
        <f>ECP28*ECR28</f>
        <v>4811.8500000000004</v>
      </c>
      <c r="ECT28" s="170" t="s">
        <v>148</v>
      </c>
      <c r="ECU28" s="170">
        <v>12376</v>
      </c>
      <c r="ECV28" s="170" t="s">
        <v>149</v>
      </c>
      <c r="ECW28" s="170" t="s">
        <v>150</v>
      </c>
      <c r="ECX28" s="170">
        <v>5</v>
      </c>
      <c r="ECY28" s="170">
        <v>12.97</v>
      </c>
      <c r="ECZ28" s="170">
        <f>ROUNDDOWN(ECY28*($G$10+1),2)</f>
        <v>962.37</v>
      </c>
      <c r="EDA28" s="170">
        <f>ECX28*ECZ28</f>
        <v>4811.8500000000004</v>
      </c>
      <c r="EDB28" s="170" t="s">
        <v>148</v>
      </c>
      <c r="EDC28" s="170">
        <v>12376</v>
      </c>
      <c r="EDD28" s="170" t="s">
        <v>149</v>
      </c>
      <c r="EDE28" s="170" t="s">
        <v>150</v>
      </c>
      <c r="EDF28" s="170">
        <v>5</v>
      </c>
      <c r="EDG28" s="170">
        <v>12.97</v>
      </c>
      <c r="EDH28" s="170">
        <f>ROUNDDOWN(EDG28*($G$10+1),2)</f>
        <v>962.37</v>
      </c>
      <c r="EDI28" s="170">
        <f>EDF28*EDH28</f>
        <v>4811.8500000000004</v>
      </c>
      <c r="EDJ28" s="170" t="s">
        <v>148</v>
      </c>
      <c r="EDK28" s="170">
        <v>12376</v>
      </c>
      <c r="EDL28" s="170" t="s">
        <v>149</v>
      </c>
      <c r="EDM28" s="170" t="s">
        <v>150</v>
      </c>
      <c r="EDN28" s="170">
        <v>5</v>
      </c>
      <c r="EDO28" s="170">
        <v>12.97</v>
      </c>
      <c r="EDP28" s="170">
        <f>ROUNDDOWN(EDO28*($G$10+1),2)</f>
        <v>962.37</v>
      </c>
      <c r="EDQ28" s="170">
        <f>EDN28*EDP28</f>
        <v>4811.8500000000004</v>
      </c>
      <c r="EDR28" s="170" t="s">
        <v>148</v>
      </c>
      <c r="EDS28" s="170">
        <v>12376</v>
      </c>
      <c r="EDT28" s="170" t="s">
        <v>149</v>
      </c>
      <c r="EDU28" s="170" t="s">
        <v>150</v>
      </c>
      <c r="EDV28" s="170">
        <v>5</v>
      </c>
      <c r="EDW28" s="170">
        <v>12.97</v>
      </c>
      <c r="EDX28" s="170">
        <f>ROUNDDOWN(EDW28*($G$10+1),2)</f>
        <v>962.37</v>
      </c>
      <c r="EDY28" s="170">
        <f>EDV28*EDX28</f>
        <v>4811.8500000000004</v>
      </c>
      <c r="EDZ28" s="170" t="s">
        <v>148</v>
      </c>
      <c r="EEA28" s="170">
        <v>12376</v>
      </c>
      <c r="EEB28" s="170" t="s">
        <v>149</v>
      </c>
      <c r="EEC28" s="170" t="s">
        <v>150</v>
      </c>
      <c r="EED28" s="170">
        <v>5</v>
      </c>
      <c r="EEE28" s="170">
        <v>12.97</v>
      </c>
      <c r="EEF28" s="170">
        <f>ROUNDDOWN(EEE28*($G$10+1),2)</f>
        <v>962.37</v>
      </c>
      <c r="EEG28" s="170">
        <f>EED28*EEF28</f>
        <v>4811.8500000000004</v>
      </c>
      <c r="EEH28" s="170" t="s">
        <v>148</v>
      </c>
      <c r="EEI28" s="170">
        <v>12376</v>
      </c>
      <c r="EEJ28" s="170" t="s">
        <v>149</v>
      </c>
      <c r="EEK28" s="170" t="s">
        <v>150</v>
      </c>
      <c r="EEL28" s="170">
        <v>5</v>
      </c>
      <c r="EEM28" s="170">
        <v>12.97</v>
      </c>
      <c r="EEN28" s="170">
        <f>ROUNDDOWN(EEM28*($G$10+1),2)</f>
        <v>962.37</v>
      </c>
      <c r="EEO28" s="170">
        <f>EEL28*EEN28</f>
        <v>4811.8500000000004</v>
      </c>
      <c r="EEP28" s="170" t="s">
        <v>148</v>
      </c>
      <c r="EEQ28" s="170">
        <v>12376</v>
      </c>
      <c r="EER28" s="170" t="s">
        <v>149</v>
      </c>
      <c r="EES28" s="170" t="s">
        <v>150</v>
      </c>
      <c r="EET28" s="170">
        <v>5</v>
      </c>
      <c r="EEU28" s="170">
        <v>12.97</v>
      </c>
      <c r="EEV28" s="170">
        <f>ROUNDDOWN(EEU28*($G$10+1),2)</f>
        <v>962.37</v>
      </c>
      <c r="EEW28" s="170">
        <f>EET28*EEV28</f>
        <v>4811.8500000000004</v>
      </c>
      <c r="EEX28" s="170" t="s">
        <v>148</v>
      </c>
      <c r="EEY28" s="170">
        <v>12376</v>
      </c>
      <c r="EEZ28" s="170" t="s">
        <v>149</v>
      </c>
      <c r="EFA28" s="170" t="s">
        <v>150</v>
      </c>
      <c r="EFB28" s="170">
        <v>5</v>
      </c>
      <c r="EFC28" s="170">
        <v>12.97</v>
      </c>
      <c r="EFD28" s="170">
        <f>ROUNDDOWN(EFC28*($G$10+1),2)</f>
        <v>962.37</v>
      </c>
      <c r="EFE28" s="170">
        <f>EFB28*EFD28</f>
        <v>4811.8500000000004</v>
      </c>
      <c r="EFF28" s="170" t="s">
        <v>148</v>
      </c>
      <c r="EFG28" s="170">
        <v>12376</v>
      </c>
      <c r="EFH28" s="170" t="s">
        <v>149</v>
      </c>
      <c r="EFI28" s="170" t="s">
        <v>150</v>
      </c>
      <c r="EFJ28" s="170">
        <v>5</v>
      </c>
      <c r="EFK28" s="170">
        <v>12.97</v>
      </c>
      <c r="EFL28" s="170">
        <f>ROUNDDOWN(EFK28*($G$10+1),2)</f>
        <v>962.37</v>
      </c>
      <c r="EFM28" s="170">
        <f>EFJ28*EFL28</f>
        <v>4811.8500000000004</v>
      </c>
      <c r="EFN28" s="170" t="s">
        <v>148</v>
      </c>
      <c r="EFO28" s="170">
        <v>12376</v>
      </c>
      <c r="EFP28" s="170" t="s">
        <v>149</v>
      </c>
      <c r="EFQ28" s="170" t="s">
        <v>150</v>
      </c>
      <c r="EFR28" s="170">
        <v>5</v>
      </c>
      <c r="EFS28" s="170">
        <v>12.97</v>
      </c>
      <c r="EFT28" s="170">
        <f>ROUNDDOWN(EFS28*($G$10+1),2)</f>
        <v>962.37</v>
      </c>
      <c r="EFU28" s="170">
        <f>EFR28*EFT28</f>
        <v>4811.8500000000004</v>
      </c>
      <c r="EFV28" s="170" t="s">
        <v>148</v>
      </c>
      <c r="EFW28" s="170">
        <v>12376</v>
      </c>
      <c r="EFX28" s="170" t="s">
        <v>149</v>
      </c>
      <c r="EFY28" s="170" t="s">
        <v>150</v>
      </c>
      <c r="EFZ28" s="170">
        <v>5</v>
      </c>
      <c r="EGA28" s="170">
        <v>12.97</v>
      </c>
      <c r="EGB28" s="170">
        <f>ROUNDDOWN(EGA28*($G$10+1),2)</f>
        <v>962.37</v>
      </c>
      <c r="EGC28" s="170">
        <f>EFZ28*EGB28</f>
        <v>4811.8500000000004</v>
      </c>
      <c r="EGD28" s="170" t="s">
        <v>148</v>
      </c>
      <c r="EGE28" s="170">
        <v>12376</v>
      </c>
      <c r="EGF28" s="170" t="s">
        <v>149</v>
      </c>
      <c r="EGG28" s="170" t="s">
        <v>150</v>
      </c>
      <c r="EGH28" s="170">
        <v>5</v>
      </c>
      <c r="EGI28" s="170">
        <v>12.97</v>
      </c>
      <c r="EGJ28" s="170">
        <f>ROUNDDOWN(EGI28*($G$10+1),2)</f>
        <v>962.37</v>
      </c>
      <c r="EGK28" s="170">
        <f>EGH28*EGJ28</f>
        <v>4811.8500000000004</v>
      </c>
      <c r="EGL28" s="170" t="s">
        <v>148</v>
      </c>
      <c r="EGM28" s="170">
        <v>12376</v>
      </c>
      <c r="EGN28" s="170" t="s">
        <v>149</v>
      </c>
      <c r="EGO28" s="170" t="s">
        <v>150</v>
      </c>
      <c r="EGP28" s="170">
        <v>5</v>
      </c>
      <c r="EGQ28" s="170">
        <v>12.97</v>
      </c>
      <c r="EGR28" s="170">
        <f>ROUNDDOWN(EGQ28*($G$10+1),2)</f>
        <v>962.37</v>
      </c>
      <c r="EGS28" s="170">
        <f>EGP28*EGR28</f>
        <v>4811.8500000000004</v>
      </c>
      <c r="EGT28" s="170" t="s">
        <v>148</v>
      </c>
      <c r="EGU28" s="170">
        <v>12376</v>
      </c>
      <c r="EGV28" s="170" t="s">
        <v>149</v>
      </c>
      <c r="EGW28" s="170" t="s">
        <v>150</v>
      </c>
      <c r="EGX28" s="170">
        <v>5</v>
      </c>
      <c r="EGY28" s="170">
        <v>12.97</v>
      </c>
      <c r="EGZ28" s="170">
        <f>ROUNDDOWN(EGY28*($G$10+1),2)</f>
        <v>962.37</v>
      </c>
      <c r="EHA28" s="170">
        <f>EGX28*EGZ28</f>
        <v>4811.8500000000004</v>
      </c>
      <c r="EHB28" s="170" t="s">
        <v>148</v>
      </c>
      <c r="EHC28" s="170">
        <v>12376</v>
      </c>
      <c r="EHD28" s="170" t="s">
        <v>149</v>
      </c>
      <c r="EHE28" s="170" t="s">
        <v>150</v>
      </c>
      <c r="EHF28" s="170">
        <v>5</v>
      </c>
      <c r="EHG28" s="170">
        <v>12.97</v>
      </c>
      <c r="EHH28" s="170">
        <f>ROUNDDOWN(EHG28*($G$10+1),2)</f>
        <v>962.37</v>
      </c>
      <c r="EHI28" s="170">
        <f>EHF28*EHH28</f>
        <v>4811.8500000000004</v>
      </c>
      <c r="EHJ28" s="170" t="s">
        <v>148</v>
      </c>
      <c r="EHK28" s="170">
        <v>12376</v>
      </c>
      <c r="EHL28" s="170" t="s">
        <v>149</v>
      </c>
      <c r="EHM28" s="170" t="s">
        <v>150</v>
      </c>
      <c r="EHN28" s="170">
        <v>5</v>
      </c>
      <c r="EHO28" s="170">
        <v>12.97</v>
      </c>
      <c r="EHP28" s="170">
        <f>ROUNDDOWN(EHO28*($G$10+1),2)</f>
        <v>962.37</v>
      </c>
      <c r="EHQ28" s="170">
        <f>EHN28*EHP28</f>
        <v>4811.8500000000004</v>
      </c>
      <c r="EHR28" s="170" t="s">
        <v>148</v>
      </c>
      <c r="EHS28" s="170">
        <v>12376</v>
      </c>
      <c r="EHT28" s="170" t="s">
        <v>149</v>
      </c>
      <c r="EHU28" s="170" t="s">
        <v>150</v>
      </c>
      <c r="EHV28" s="170">
        <v>5</v>
      </c>
      <c r="EHW28" s="170">
        <v>12.97</v>
      </c>
      <c r="EHX28" s="170">
        <f>ROUNDDOWN(EHW28*($G$10+1),2)</f>
        <v>962.37</v>
      </c>
      <c r="EHY28" s="170">
        <f>EHV28*EHX28</f>
        <v>4811.8500000000004</v>
      </c>
      <c r="EHZ28" s="170" t="s">
        <v>148</v>
      </c>
      <c r="EIA28" s="170">
        <v>12376</v>
      </c>
      <c r="EIB28" s="170" t="s">
        <v>149</v>
      </c>
      <c r="EIC28" s="170" t="s">
        <v>150</v>
      </c>
      <c r="EID28" s="170">
        <v>5</v>
      </c>
      <c r="EIE28" s="170">
        <v>12.97</v>
      </c>
      <c r="EIF28" s="170">
        <f>ROUNDDOWN(EIE28*($G$10+1),2)</f>
        <v>962.37</v>
      </c>
      <c r="EIG28" s="170">
        <f>EID28*EIF28</f>
        <v>4811.8500000000004</v>
      </c>
      <c r="EIH28" s="170" t="s">
        <v>148</v>
      </c>
      <c r="EII28" s="170">
        <v>12376</v>
      </c>
      <c r="EIJ28" s="170" t="s">
        <v>149</v>
      </c>
      <c r="EIK28" s="170" t="s">
        <v>150</v>
      </c>
      <c r="EIL28" s="170">
        <v>5</v>
      </c>
      <c r="EIM28" s="170">
        <v>12.97</v>
      </c>
      <c r="EIN28" s="170">
        <f>ROUNDDOWN(EIM28*($G$10+1),2)</f>
        <v>962.37</v>
      </c>
      <c r="EIO28" s="170">
        <f>EIL28*EIN28</f>
        <v>4811.8500000000004</v>
      </c>
      <c r="EIP28" s="170" t="s">
        <v>148</v>
      </c>
      <c r="EIQ28" s="170">
        <v>12376</v>
      </c>
      <c r="EIR28" s="170" t="s">
        <v>149</v>
      </c>
      <c r="EIS28" s="170" t="s">
        <v>150</v>
      </c>
      <c r="EIT28" s="170">
        <v>5</v>
      </c>
      <c r="EIU28" s="170">
        <v>12.97</v>
      </c>
      <c r="EIV28" s="170">
        <f>ROUNDDOWN(EIU28*($G$10+1),2)</f>
        <v>962.37</v>
      </c>
      <c r="EIW28" s="170">
        <f>EIT28*EIV28</f>
        <v>4811.8500000000004</v>
      </c>
      <c r="EIX28" s="170" t="s">
        <v>148</v>
      </c>
      <c r="EIY28" s="170">
        <v>12376</v>
      </c>
      <c r="EIZ28" s="170" t="s">
        <v>149</v>
      </c>
      <c r="EJA28" s="170" t="s">
        <v>150</v>
      </c>
      <c r="EJB28" s="170">
        <v>5</v>
      </c>
      <c r="EJC28" s="170">
        <v>12.97</v>
      </c>
      <c r="EJD28" s="170">
        <f>ROUNDDOWN(EJC28*($G$10+1),2)</f>
        <v>962.37</v>
      </c>
      <c r="EJE28" s="170">
        <f>EJB28*EJD28</f>
        <v>4811.8500000000004</v>
      </c>
      <c r="EJF28" s="170" t="s">
        <v>148</v>
      </c>
      <c r="EJG28" s="170">
        <v>12376</v>
      </c>
      <c r="EJH28" s="170" t="s">
        <v>149</v>
      </c>
      <c r="EJI28" s="170" t="s">
        <v>150</v>
      </c>
      <c r="EJJ28" s="170">
        <v>5</v>
      </c>
      <c r="EJK28" s="170">
        <v>12.97</v>
      </c>
      <c r="EJL28" s="170">
        <f>ROUNDDOWN(EJK28*($G$10+1),2)</f>
        <v>962.37</v>
      </c>
      <c r="EJM28" s="170">
        <f>EJJ28*EJL28</f>
        <v>4811.8500000000004</v>
      </c>
      <c r="EJN28" s="170" t="s">
        <v>148</v>
      </c>
      <c r="EJO28" s="170">
        <v>12376</v>
      </c>
      <c r="EJP28" s="170" t="s">
        <v>149</v>
      </c>
      <c r="EJQ28" s="170" t="s">
        <v>150</v>
      </c>
      <c r="EJR28" s="170">
        <v>5</v>
      </c>
      <c r="EJS28" s="170">
        <v>12.97</v>
      </c>
      <c r="EJT28" s="170">
        <f>ROUNDDOWN(EJS28*($G$10+1),2)</f>
        <v>962.37</v>
      </c>
      <c r="EJU28" s="170">
        <f>EJR28*EJT28</f>
        <v>4811.8500000000004</v>
      </c>
      <c r="EJV28" s="170" t="s">
        <v>148</v>
      </c>
      <c r="EJW28" s="170">
        <v>12376</v>
      </c>
      <c r="EJX28" s="170" t="s">
        <v>149</v>
      </c>
      <c r="EJY28" s="170" t="s">
        <v>150</v>
      </c>
      <c r="EJZ28" s="170">
        <v>5</v>
      </c>
      <c r="EKA28" s="170">
        <v>12.97</v>
      </c>
      <c r="EKB28" s="170">
        <f>ROUNDDOWN(EKA28*($G$10+1),2)</f>
        <v>962.37</v>
      </c>
      <c r="EKC28" s="170">
        <f>EJZ28*EKB28</f>
        <v>4811.8500000000004</v>
      </c>
      <c r="EKD28" s="170" t="s">
        <v>148</v>
      </c>
      <c r="EKE28" s="170">
        <v>12376</v>
      </c>
      <c r="EKF28" s="170" t="s">
        <v>149</v>
      </c>
      <c r="EKG28" s="170" t="s">
        <v>150</v>
      </c>
      <c r="EKH28" s="170">
        <v>5</v>
      </c>
      <c r="EKI28" s="170">
        <v>12.97</v>
      </c>
      <c r="EKJ28" s="170">
        <f>ROUNDDOWN(EKI28*($G$10+1),2)</f>
        <v>962.37</v>
      </c>
      <c r="EKK28" s="170">
        <f>EKH28*EKJ28</f>
        <v>4811.8500000000004</v>
      </c>
      <c r="EKL28" s="170" t="s">
        <v>148</v>
      </c>
      <c r="EKM28" s="170">
        <v>12376</v>
      </c>
      <c r="EKN28" s="170" t="s">
        <v>149</v>
      </c>
      <c r="EKO28" s="170" t="s">
        <v>150</v>
      </c>
      <c r="EKP28" s="170">
        <v>5</v>
      </c>
      <c r="EKQ28" s="170">
        <v>12.97</v>
      </c>
      <c r="EKR28" s="170">
        <f>ROUNDDOWN(EKQ28*($G$10+1),2)</f>
        <v>962.37</v>
      </c>
      <c r="EKS28" s="170">
        <f>EKP28*EKR28</f>
        <v>4811.8500000000004</v>
      </c>
      <c r="EKT28" s="170" t="s">
        <v>148</v>
      </c>
      <c r="EKU28" s="170">
        <v>12376</v>
      </c>
      <c r="EKV28" s="170" t="s">
        <v>149</v>
      </c>
      <c r="EKW28" s="170" t="s">
        <v>150</v>
      </c>
      <c r="EKX28" s="170">
        <v>5</v>
      </c>
      <c r="EKY28" s="170">
        <v>12.97</v>
      </c>
      <c r="EKZ28" s="170">
        <f>ROUNDDOWN(EKY28*($G$10+1),2)</f>
        <v>962.37</v>
      </c>
      <c r="ELA28" s="170">
        <f>EKX28*EKZ28</f>
        <v>4811.8500000000004</v>
      </c>
      <c r="ELB28" s="170" t="s">
        <v>148</v>
      </c>
      <c r="ELC28" s="170">
        <v>12376</v>
      </c>
      <c r="ELD28" s="170" t="s">
        <v>149</v>
      </c>
      <c r="ELE28" s="170" t="s">
        <v>150</v>
      </c>
      <c r="ELF28" s="170">
        <v>5</v>
      </c>
      <c r="ELG28" s="170">
        <v>12.97</v>
      </c>
      <c r="ELH28" s="170">
        <f>ROUNDDOWN(ELG28*($G$10+1),2)</f>
        <v>962.37</v>
      </c>
      <c r="ELI28" s="170">
        <f>ELF28*ELH28</f>
        <v>4811.8500000000004</v>
      </c>
      <c r="ELJ28" s="170" t="s">
        <v>148</v>
      </c>
      <c r="ELK28" s="170">
        <v>12376</v>
      </c>
      <c r="ELL28" s="170" t="s">
        <v>149</v>
      </c>
      <c r="ELM28" s="170" t="s">
        <v>150</v>
      </c>
      <c r="ELN28" s="170">
        <v>5</v>
      </c>
      <c r="ELO28" s="170">
        <v>12.97</v>
      </c>
      <c r="ELP28" s="170">
        <f>ROUNDDOWN(ELO28*($G$10+1),2)</f>
        <v>962.37</v>
      </c>
      <c r="ELQ28" s="170">
        <f>ELN28*ELP28</f>
        <v>4811.8500000000004</v>
      </c>
      <c r="ELR28" s="170" t="s">
        <v>148</v>
      </c>
      <c r="ELS28" s="170">
        <v>12376</v>
      </c>
      <c r="ELT28" s="170" t="s">
        <v>149</v>
      </c>
      <c r="ELU28" s="170" t="s">
        <v>150</v>
      </c>
      <c r="ELV28" s="170">
        <v>5</v>
      </c>
      <c r="ELW28" s="170">
        <v>12.97</v>
      </c>
      <c r="ELX28" s="170">
        <f>ROUNDDOWN(ELW28*($G$10+1),2)</f>
        <v>962.37</v>
      </c>
      <c r="ELY28" s="170">
        <f>ELV28*ELX28</f>
        <v>4811.8500000000004</v>
      </c>
      <c r="ELZ28" s="170" t="s">
        <v>148</v>
      </c>
      <c r="EMA28" s="170">
        <v>12376</v>
      </c>
      <c r="EMB28" s="170" t="s">
        <v>149</v>
      </c>
      <c r="EMC28" s="170" t="s">
        <v>150</v>
      </c>
      <c r="EMD28" s="170">
        <v>5</v>
      </c>
      <c r="EME28" s="170">
        <v>12.97</v>
      </c>
      <c r="EMF28" s="170">
        <f>ROUNDDOWN(EME28*($G$10+1),2)</f>
        <v>962.37</v>
      </c>
      <c r="EMG28" s="170">
        <f>EMD28*EMF28</f>
        <v>4811.8500000000004</v>
      </c>
      <c r="EMH28" s="170" t="s">
        <v>148</v>
      </c>
      <c r="EMI28" s="170">
        <v>12376</v>
      </c>
      <c r="EMJ28" s="170" t="s">
        <v>149</v>
      </c>
      <c r="EMK28" s="170" t="s">
        <v>150</v>
      </c>
      <c r="EML28" s="170">
        <v>5</v>
      </c>
      <c r="EMM28" s="170">
        <v>12.97</v>
      </c>
      <c r="EMN28" s="170">
        <f>ROUNDDOWN(EMM28*($G$10+1),2)</f>
        <v>962.37</v>
      </c>
      <c r="EMO28" s="170">
        <f>EML28*EMN28</f>
        <v>4811.8500000000004</v>
      </c>
      <c r="EMP28" s="170" t="s">
        <v>148</v>
      </c>
      <c r="EMQ28" s="170">
        <v>12376</v>
      </c>
      <c r="EMR28" s="170" t="s">
        <v>149</v>
      </c>
      <c r="EMS28" s="170" t="s">
        <v>150</v>
      </c>
      <c r="EMT28" s="170">
        <v>5</v>
      </c>
      <c r="EMU28" s="170">
        <v>12.97</v>
      </c>
      <c r="EMV28" s="170">
        <f>ROUNDDOWN(EMU28*($G$10+1),2)</f>
        <v>962.37</v>
      </c>
      <c r="EMW28" s="170">
        <f>EMT28*EMV28</f>
        <v>4811.8500000000004</v>
      </c>
      <c r="EMX28" s="170" t="s">
        <v>148</v>
      </c>
      <c r="EMY28" s="170">
        <v>12376</v>
      </c>
      <c r="EMZ28" s="170" t="s">
        <v>149</v>
      </c>
      <c r="ENA28" s="170" t="s">
        <v>150</v>
      </c>
      <c r="ENB28" s="170">
        <v>5</v>
      </c>
      <c r="ENC28" s="170">
        <v>12.97</v>
      </c>
      <c r="END28" s="170">
        <f>ROUNDDOWN(ENC28*($G$10+1),2)</f>
        <v>962.37</v>
      </c>
      <c r="ENE28" s="170">
        <f>ENB28*END28</f>
        <v>4811.8500000000004</v>
      </c>
      <c r="ENF28" s="170" t="s">
        <v>148</v>
      </c>
      <c r="ENG28" s="170">
        <v>12376</v>
      </c>
      <c r="ENH28" s="170" t="s">
        <v>149</v>
      </c>
      <c r="ENI28" s="170" t="s">
        <v>150</v>
      </c>
      <c r="ENJ28" s="170">
        <v>5</v>
      </c>
      <c r="ENK28" s="170">
        <v>12.97</v>
      </c>
      <c r="ENL28" s="170">
        <f>ROUNDDOWN(ENK28*($G$10+1),2)</f>
        <v>962.37</v>
      </c>
      <c r="ENM28" s="170">
        <f>ENJ28*ENL28</f>
        <v>4811.8500000000004</v>
      </c>
      <c r="ENN28" s="170" t="s">
        <v>148</v>
      </c>
      <c r="ENO28" s="170">
        <v>12376</v>
      </c>
      <c r="ENP28" s="170" t="s">
        <v>149</v>
      </c>
      <c r="ENQ28" s="170" t="s">
        <v>150</v>
      </c>
      <c r="ENR28" s="170">
        <v>5</v>
      </c>
      <c r="ENS28" s="170">
        <v>12.97</v>
      </c>
      <c r="ENT28" s="170">
        <f>ROUNDDOWN(ENS28*($G$10+1),2)</f>
        <v>962.37</v>
      </c>
      <c r="ENU28" s="170">
        <f>ENR28*ENT28</f>
        <v>4811.8500000000004</v>
      </c>
      <c r="ENV28" s="170" t="s">
        <v>148</v>
      </c>
      <c r="ENW28" s="170">
        <v>12376</v>
      </c>
      <c r="ENX28" s="170" t="s">
        <v>149</v>
      </c>
      <c r="ENY28" s="170" t="s">
        <v>150</v>
      </c>
      <c r="ENZ28" s="170">
        <v>5</v>
      </c>
      <c r="EOA28" s="170">
        <v>12.97</v>
      </c>
      <c r="EOB28" s="170">
        <f>ROUNDDOWN(EOA28*($G$10+1),2)</f>
        <v>962.37</v>
      </c>
      <c r="EOC28" s="170">
        <f>ENZ28*EOB28</f>
        <v>4811.8500000000004</v>
      </c>
      <c r="EOD28" s="170" t="s">
        <v>148</v>
      </c>
      <c r="EOE28" s="170">
        <v>12376</v>
      </c>
      <c r="EOF28" s="170" t="s">
        <v>149</v>
      </c>
      <c r="EOG28" s="170" t="s">
        <v>150</v>
      </c>
      <c r="EOH28" s="170">
        <v>5</v>
      </c>
      <c r="EOI28" s="170">
        <v>12.97</v>
      </c>
      <c r="EOJ28" s="170">
        <f>ROUNDDOWN(EOI28*($G$10+1),2)</f>
        <v>962.37</v>
      </c>
      <c r="EOK28" s="170">
        <f>EOH28*EOJ28</f>
        <v>4811.8500000000004</v>
      </c>
      <c r="EOL28" s="170" t="s">
        <v>148</v>
      </c>
      <c r="EOM28" s="170">
        <v>12376</v>
      </c>
      <c r="EON28" s="170" t="s">
        <v>149</v>
      </c>
      <c r="EOO28" s="170" t="s">
        <v>150</v>
      </c>
      <c r="EOP28" s="170">
        <v>5</v>
      </c>
      <c r="EOQ28" s="170">
        <v>12.97</v>
      </c>
      <c r="EOR28" s="170">
        <f>ROUNDDOWN(EOQ28*($G$10+1),2)</f>
        <v>962.37</v>
      </c>
      <c r="EOS28" s="170">
        <f>EOP28*EOR28</f>
        <v>4811.8500000000004</v>
      </c>
      <c r="EOT28" s="170" t="s">
        <v>148</v>
      </c>
      <c r="EOU28" s="170">
        <v>12376</v>
      </c>
      <c r="EOV28" s="170" t="s">
        <v>149</v>
      </c>
      <c r="EOW28" s="170" t="s">
        <v>150</v>
      </c>
      <c r="EOX28" s="170">
        <v>5</v>
      </c>
      <c r="EOY28" s="170">
        <v>12.97</v>
      </c>
      <c r="EOZ28" s="170">
        <f>ROUNDDOWN(EOY28*($G$10+1),2)</f>
        <v>962.37</v>
      </c>
      <c r="EPA28" s="170">
        <f>EOX28*EOZ28</f>
        <v>4811.8500000000004</v>
      </c>
      <c r="EPB28" s="170" t="s">
        <v>148</v>
      </c>
      <c r="EPC28" s="170">
        <v>12376</v>
      </c>
      <c r="EPD28" s="170" t="s">
        <v>149</v>
      </c>
      <c r="EPE28" s="170" t="s">
        <v>150</v>
      </c>
      <c r="EPF28" s="170">
        <v>5</v>
      </c>
      <c r="EPG28" s="170">
        <v>12.97</v>
      </c>
      <c r="EPH28" s="170">
        <f>ROUNDDOWN(EPG28*($G$10+1),2)</f>
        <v>962.37</v>
      </c>
      <c r="EPI28" s="170">
        <f>EPF28*EPH28</f>
        <v>4811.8500000000004</v>
      </c>
      <c r="EPJ28" s="170" t="s">
        <v>148</v>
      </c>
      <c r="EPK28" s="170">
        <v>12376</v>
      </c>
      <c r="EPL28" s="170" t="s">
        <v>149</v>
      </c>
      <c r="EPM28" s="170" t="s">
        <v>150</v>
      </c>
      <c r="EPN28" s="170">
        <v>5</v>
      </c>
      <c r="EPO28" s="170">
        <v>12.97</v>
      </c>
      <c r="EPP28" s="170">
        <f>ROUNDDOWN(EPO28*($G$10+1),2)</f>
        <v>962.37</v>
      </c>
      <c r="EPQ28" s="170">
        <f>EPN28*EPP28</f>
        <v>4811.8500000000004</v>
      </c>
      <c r="EPR28" s="170" t="s">
        <v>148</v>
      </c>
      <c r="EPS28" s="170">
        <v>12376</v>
      </c>
      <c r="EPT28" s="170" t="s">
        <v>149</v>
      </c>
      <c r="EPU28" s="170" t="s">
        <v>150</v>
      </c>
      <c r="EPV28" s="170">
        <v>5</v>
      </c>
      <c r="EPW28" s="170">
        <v>12.97</v>
      </c>
      <c r="EPX28" s="170">
        <f>ROUNDDOWN(EPW28*($G$10+1),2)</f>
        <v>962.37</v>
      </c>
      <c r="EPY28" s="170">
        <f>EPV28*EPX28</f>
        <v>4811.8500000000004</v>
      </c>
      <c r="EPZ28" s="170" t="s">
        <v>148</v>
      </c>
      <c r="EQA28" s="170">
        <v>12376</v>
      </c>
      <c r="EQB28" s="170" t="s">
        <v>149</v>
      </c>
      <c r="EQC28" s="170" t="s">
        <v>150</v>
      </c>
      <c r="EQD28" s="170">
        <v>5</v>
      </c>
      <c r="EQE28" s="170">
        <v>12.97</v>
      </c>
      <c r="EQF28" s="170">
        <f>ROUNDDOWN(EQE28*($G$10+1),2)</f>
        <v>962.37</v>
      </c>
      <c r="EQG28" s="170">
        <f>EQD28*EQF28</f>
        <v>4811.8500000000004</v>
      </c>
      <c r="EQH28" s="170" t="s">
        <v>148</v>
      </c>
      <c r="EQI28" s="170">
        <v>12376</v>
      </c>
      <c r="EQJ28" s="170" t="s">
        <v>149</v>
      </c>
      <c r="EQK28" s="170" t="s">
        <v>150</v>
      </c>
      <c r="EQL28" s="170">
        <v>5</v>
      </c>
      <c r="EQM28" s="170">
        <v>12.97</v>
      </c>
      <c r="EQN28" s="170">
        <f>ROUNDDOWN(EQM28*($G$10+1),2)</f>
        <v>962.37</v>
      </c>
      <c r="EQO28" s="170">
        <f>EQL28*EQN28</f>
        <v>4811.8500000000004</v>
      </c>
      <c r="EQP28" s="170" t="s">
        <v>148</v>
      </c>
      <c r="EQQ28" s="170">
        <v>12376</v>
      </c>
      <c r="EQR28" s="170" t="s">
        <v>149</v>
      </c>
      <c r="EQS28" s="170" t="s">
        <v>150</v>
      </c>
      <c r="EQT28" s="170">
        <v>5</v>
      </c>
      <c r="EQU28" s="170">
        <v>12.97</v>
      </c>
      <c r="EQV28" s="170">
        <f>ROUNDDOWN(EQU28*($G$10+1),2)</f>
        <v>962.37</v>
      </c>
      <c r="EQW28" s="170">
        <f>EQT28*EQV28</f>
        <v>4811.8500000000004</v>
      </c>
      <c r="EQX28" s="170" t="s">
        <v>148</v>
      </c>
      <c r="EQY28" s="170">
        <v>12376</v>
      </c>
      <c r="EQZ28" s="170" t="s">
        <v>149</v>
      </c>
      <c r="ERA28" s="170" t="s">
        <v>150</v>
      </c>
      <c r="ERB28" s="170">
        <v>5</v>
      </c>
      <c r="ERC28" s="170">
        <v>12.97</v>
      </c>
      <c r="ERD28" s="170">
        <f>ROUNDDOWN(ERC28*($G$10+1),2)</f>
        <v>962.37</v>
      </c>
      <c r="ERE28" s="170">
        <f>ERB28*ERD28</f>
        <v>4811.8500000000004</v>
      </c>
      <c r="ERF28" s="170" t="s">
        <v>148</v>
      </c>
      <c r="ERG28" s="170">
        <v>12376</v>
      </c>
      <c r="ERH28" s="170" t="s">
        <v>149</v>
      </c>
      <c r="ERI28" s="170" t="s">
        <v>150</v>
      </c>
      <c r="ERJ28" s="170">
        <v>5</v>
      </c>
      <c r="ERK28" s="170">
        <v>12.97</v>
      </c>
      <c r="ERL28" s="170">
        <f>ROUNDDOWN(ERK28*($G$10+1),2)</f>
        <v>962.37</v>
      </c>
      <c r="ERM28" s="170">
        <f>ERJ28*ERL28</f>
        <v>4811.8500000000004</v>
      </c>
      <c r="ERN28" s="170" t="s">
        <v>148</v>
      </c>
      <c r="ERO28" s="170">
        <v>12376</v>
      </c>
      <c r="ERP28" s="170" t="s">
        <v>149</v>
      </c>
      <c r="ERQ28" s="170" t="s">
        <v>150</v>
      </c>
      <c r="ERR28" s="170">
        <v>5</v>
      </c>
      <c r="ERS28" s="170">
        <v>12.97</v>
      </c>
      <c r="ERT28" s="170">
        <f>ROUNDDOWN(ERS28*($G$10+1),2)</f>
        <v>962.37</v>
      </c>
      <c r="ERU28" s="170">
        <f>ERR28*ERT28</f>
        <v>4811.8500000000004</v>
      </c>
      <c r="ERV28" s="170" t="s">
        <v>148</v>
      </c>
      <c r="ERW28" s="170">
        <v>12376</v>
      </c>
      <c r="ERX28" s="170" t="s">
        <v>149</v>
      </c>
      <c r="ERY28" s="170" t="s">
        <v>150</v>
      </c>
      <c r="ERZ28" s="170">
        <v>5</v>
      </c>
      <c r="ESA28" s="170">
        <v>12.97</v>
      </c>
      <c r="ESB28" s="170">
        <f>ROUNDDOWN(ESA28*($G$10+1),2)</f>
        <v>962.37</v>
      </c>
      <c r="ESC28" s="170">
        <f>ERZ28*ESB28</f>
        <v>4811.8500000000004</v>
      </c>
      <c r="ESD28" s="170" t="s">
        <v>148</v>
      </c>
      <c r="ESE28" s="170">
        <v>12376</v>
      </c>
      <c r="ESF28" s="170" t="s">
        <v>149</v>
      </c>
      <c r="ESG28" s="170" t="s">
        <v>150</v>
      </c>
      <c r="ESH28" s="170">
        <v>5</v>
      </c>
      <c r="ESI28" s="170">
        <v>12.97</v>
      </c>
      <c r="ESJ28" s="170">
        <f>ROUNDDOWN(ESI28*($G$10+1),2)</f>
        <v>962.37</v>
      </c>
      <c r="ESK28" s="170">
        <f>ESH28*ESJ28</f>
        <v>4811.8500000000004</v>
      </c>
      <c r="ESL28" s="170" t="s">
        <v>148</v>
      </c>
      <c r="ESM28" s="170">
        <v>12376</v>
      </c>
      <c r="ESN28" s="170" t="s">
        <v>149</v>
      </c>
      <c r="ESO28" s="170" t="s">
        <v>150</v>
      </c>
      <c r="ESP28" s="170">
        <v>5</v>
      </c>
      <c r="ESQ28" s="170">
        <v>12.97</v>
      </c>
      <c r="ESR28" s="170">
        <f>ROUNDDOWN(ESQ28*($G$10+1),2)</f>
        <v>962.37</v>
      </c>
      <c r="ESS28" s="170">
        <f>ESP28*ESR28</f>
        <v>4811.8500000000004</v>
      </c>
      <c r="EST28" s="170" t="s">
        <v>148</v>
      </c>
      <c r="ESU28" s="170">
        <v>12376</v>
      </c>
      <c r="ESV28" s="170" t="s">
        <v>149</v>
      </c>
      <c r="ESW28" s="170" t="s">
        <v>150</v>
      </c>
      <c r="ESX28" s="170">
        <v>5</v>
      </c>
      <c r="ESY28" s="170">
        <v>12.97</v>
      </c>
      <c r="ESZ28" s="170">
        <f>ROUNDDOWN(ESY28*($G$10+1),2)</f>
        <v>962.37</v>
      </c>
      <c r="ETA28" s="170">
        <f>ESX28*ESZ28</f>
        <v>4811.8500000000004</v>
      </c>
      <c r="ETB28" s="170" t="s">
        <v>148</v>
      </c>
      <c r="ETC28" s="170">
        <v>12376</v>
      </c>
      <c r="ETD28" s="170" t="s">
        <v>149</v>
      </c>
      <c r="ETE28" s="170" t="s">
        <v>150</v>
      </c>
      <c r="ETF28" s="170">
        <v>5</v>
      </c>
      <c r="ETG28" s="170">
        <v>12.97</v>
      </c>
      <c r="ETH28" s="170">
        <f>ROUNDDOWN(ETG28*($G$10+1),2)</f>
        <v>962.37</v>
      </c>
      <c r="ETI28" s="170">
        <f>ETF28*ETH28</f>
        <v>4811.8500000000004</v>
      </c>
      <c r="ETJ28" s="170" t="s">
        <v>148</v>
      </c>
      <c r="ETK28" s="170">
        <v>12376</v>
      </c>
      <c r="ETL28" s="170" t="s">
        <v>149</v>
      </c>
      <c r="ETM28" s="170" t="s">
        <v>150</v>
      </c>
      <c r="ETN28" s="170">
        <v>5</v>
      </c>
      <c r="ETO28" s="170">
        <v>12.97</v>
      </c>
      <c r="ETP28" s="170">
        <f>ROUNDDOWN(ETO28*($G$10+1),2)</f>
        <v>962.37</v>
      </c>
      <c r="ETQ28" s="170">
        <f>ETN28*ETP28</f>
        <v>4811.8500000000004</v>
      </c>
      <c r="ETR28" s="170" t="s">
        <v>148</v>
      </c>
      <c r="ETS28" s="170">
        <v>12376</v>
      </c>
      <c r="ETT28" s="170" t="s">
        <v>149</v>
      </c>
      <c r="ETU28" s="170" t="s">
        <v>150</v>
      </c>
      <c r="ETV28" s="170">
        <v>5</v>
      </c>
      <c r="ETW28" s="170">
        <v>12.97</v>
      </c>
      <c r="ETX28" s="170">
        <f>ROUNDDOWN(ETW28*($G$10+1),2)</f>
        <v>962.37</v>
      </c>
      <c r="ETY28" s="170">
        <f>ETV28*ETX28</f>
        <v>4811.8500000000004</v>
      </c>
      <c r="ETZ28" s="170" t="s">
        <v>148</v>
      </c>
      <c r="EUA28" s="170">
        <v>12376</v>
      </c>
      <c r="EUB28" s="170" t="s">
        <v>149</v>
      </c>
      <c r="EUC28" s="170" t="s">
        <v>150</v>
      </c>
      <c r="EUD28" s="170">
        <v>5</v>
      </c>
      <c r="EUE28" s="170">
        <v>12.97</v>
      </c>
      <c r="EUF28" s="170">
        <f>ROUNDDOWN(EUE28*($G$10+1),2)</f>
        <v>962.37</v>
      </c>
      <c r="EUG28" s="170">
        <f>EUD28*EUF28</f>
        <v>4811.8500000000004</v>
      </c>
      <c r="EUH28" s="170" t="s">
        <v>148</v>
      </c>
      <c r="EUI28" s="170">
        <v>12376</v>
      </c>
      <c r="EUJ28" s="170" t="s">
        <v>149</v>
      </c>
      <c r="EUK28" s="170" t="s">
        <v>150</v>
      </c>
      <c r="EUL28" s="170">
        <v>5</v>
      </c>
      <c r="EUM28" s="170">
        <v>12.97</v>
      </c>
      <c r="EUN28" s="170">
        <f>ROUNDDOWN(EUM28*($G$10+1),2)</f>
        <v>962.37</v>
      </c>
      <c r="EUO28" s="170">
        <f>EUL28*EUN28</f>
        <v>4811.8500000000004</v>
      </c>
      <c r="EUP28" s="170" t="s">
        <v>148</v>
      </c>
      <c r="EUQ28" s="170">
        <v>12376</v>
      </c>
      <c r="EUR28" s="170" t="s">
        <v>149</v>
      </c>
      <c r="EUS28" s="170" t="s">
        <v>150</v>
      </c>
      <c r="EUT28" s="170">
        <v>5</v>
      </c>
      <c r="EUU28" s="170">
        <v>12.97</v>
      </c>
      <c r="EUV28" s="170">
        <f>ROUNDDOWN(EUU28*($G$10+1),2)</f>
        <v>962.37</v>
      </c>
      <c r="EUW28" s="170">
        <f>EUT28*EUV28</f>
        <v>4811.8500000000004</v>
      </c>
      <c r="EUX28" s="170" t="s">
        <v>148</v>
      </c>
      <c r="EUY28" s="170">
        <v>12376</v>
      </c>
      <c r="EUZ28" s="170" t="s">
        <v>149</v>
      </c>
      <c r="EVA28" s="170" t="s">
        <v>150</v>
      </c>
      <c r="EVB28" s="170">
        <v>5</v>
      </c>
      <c r="EVC28" s="170">
        <v>12.97</v>
      </c>
      <c r="EVD28" s="170">
        <f>ROUNDDOWN(EVC28*($G$10+1),2)</f>
        <v>962.37</v>
      </c>
      <c r="EVE28" s="170">
        <f>EVB28*EVD28</f>
        <v>4811.8500000000004</v>
      </c>
      <c r="EVF28" s="170" t="s">
        <v>148</v>
      </c>
      <c r="EVG28" s="170">
        <v>12376</v>
      </c>
      <c r="EVH28" s="170" t="s">
        <v>149</v>
      </c>
      <c r="EVI28" s="170" t="s">
        <v>150</v>
      </c>
      <c r="EVJ28" s="170">
        <v>5</v>
      </c>
      <c r="EVK28" s="170">
        <v>12.97</v>
      </c>
      <c r="EVL28" s="170">
        <f>ROUNDDOWN(EVK28*($G$10+1),2)</f>
        <v>962.37</v>
      </c>
      <c r="EVM28" s="170">
        <f>EVJ28*EVL28</f>
        <v>4811.8500000000004</v>
      </c>
      <c r="EVN28" s="170" t="s">
        <v>148</v>
      </c>
      <c r="EVO28" s="170">
        <v>12376</v>
      </c>
      <c r="EVP28" s="170" t="s">
        <v>149</v>
      </c>
      <c r="EVQ28" s="170" t="s">
        <v>150</v>
      </c>
      <c r="EVR28" s="170">
        <v>5</v>
      </c>
      <c r="EVS28" s="170">
        <v>12.97</v>
      </c>
      <c r="EVT28" s="170">
        <f>ROUNDDOWN(EVS28*($G$10+1),2)</f>
        <v>962.37</v>
      </c>
      <c r="EVU28" s="170">
        <f>EVR28*EVT28</f>
        <v>4811.8500000000004</v>
      </c>
      <c r="EVV28" s="170" t="s">
        <v>148</v>
      </c>
      <c r="EVW28" s="170">
        <v>12376</v>
      </c>
      <c r="EVX28" s="170" t="s">
        <v>149</v>
      </c>
      <c r="EVY28" s="170" t="s">
        <v>150</v>
      </c>
      <c r="EVZ28" s="170">
        <v>5</v>
      </c>
      <c r="EWA28" s="170">
        <v>12.97</v>
      </c>
      <c r="EWB28" s="170">
        <f>ROUNDDOWN(EWA28*($G$10+1),2)</f>
        <v>962.37</v>
      </c>
      <c r="EWC28" s="170">
        <f>EVZ28*EWB28</f>
        <v>4811.8500000000004</v>
      </c>
      <c r="EWD28" s="170" t="s">
        <v>148</v>
      </c>
      <c r="EWE28" s="170">
        <v>12376</v>
      </c>
      <c r="EWF28" s="170" t="s">
        <v>149</v>
      </c>
      <c r="EWG28" s="170" t="s">
        <v>150</v>
      </c>
      <c r="EWH28" s="170">
        <v>5</v>
      </c>
      <c r="EWI28" s="170">
        <v>12.97</v>
      </c>
      <c r="EWJ28" s="170">
        <f>ROUNDDOWN(EWI28*($G$10+1),2)</f>
        <v>962.37</v>
      </c>
      <c r="EWK28" s="170">
        <f>EWH28*EWJ28</f>
        <v>4811.8500000000004</v>
      </c>
      <c r="EWL28" s="170" t="s">
        <v>148</v>
      </c>
      <c r="EWM28" s="170">
        <v>12376</v>
      </c>
      <c r="EWN28" s="170" t="s">
        <v>149</v>
      </c>
      <c r="EWO28" s="170" t="s">
        <v>150</v>
      </c>
      <c r="EWP28" s="170">
        <v>5</v>
      </c>
      <c r="EWQ28" s="170">
        <v>12.97</v>
      </c>
      <c r="EWR28" s="170">
        <f>ROUNDDOWN(EWQ28*($G$10+1),2)</f>
        <v>962.37</v>
      </c>
      <c r="EWS28" s="170">
        <f>EWP28*EWR28</f>
        <v>4811.8500000000004</v>
      </c>
      <c r="EWT28" s="170" t="s">
        <v>148</v>
      </c>
      <c r="EWU28" s="170">
        <v>12376</v>
      </c>
      <c r="EWV28" s="170" t="s">
        <v>149</v>
      </c>
      <c r="EWW28" s="170" t="s">
        <v>150</v>
      </c>
      <c r="EWX28" s="170">
        <v>5</v>
      </c>
      <c r="EWY28" s="170">
        <v>12.97</v>
      </c>
      <c r="EWZ28" s="170">
        <f>ROUNDDOWN(EWY28*($G$10+1),2)</f>
        <v>962.37</v>
      </c>
      <c r="EXA28" s="170">
        <f>EWX28*EWZ28</f>
        <v>4811.8500000000004</v>
      </c>
      <c r="EXB28" s="170" t="s">
        <v>148</v>
      </c>
      <c r="EXC28" s="170">
        <v>12376</v>
      </c>
      <c r="EXD28" s="170" t="s">
        <v>149</v>
      </c>
      <c r="EXE28" s="170" t="s">
        <v>150</v>
      </c>
      <c r="EXF28" s="170">
        <v>5</v>
      </c>
      <c r="EXG28" s="170">
        <v>12.97</v>
      </c>
      <c r="EXH28" s="170">
        <f>ROUNDDOWN(EXG28*($G$10+1),2)</f>
        <v>962.37</v>
      </c>
      <c r="EXI28" s="170">
        <f>EXF28*EXH28</f>
        <v>4811.8500000000004</v>
      </c>
      <c r="EXJ28" s="170" t="s">
        <v>148</v>
      </c>
      <c r="EXK28" s="170">
        <v>12376</v>
      </c>
      <c r="EXL28" s="170" t="s">
        <v>149</v>
      </c>
      <c r="EXM28" s="170" t="s">
        <v>150</v>
      </c>
      <c r="EXN28" s="170">
        <v>5</v>
      </c>
      <c r="EXO28" s="170">
        <v>12.97</v>
      </c>
      <c r="EXP28" s="170">
        <f>ROUNDDOWN(EXO28*($G$10+1),2)</f>
        <v>962.37</v>
      </c>
      <c r="EXQ28" s="170">
        <f>EXN28*EXP28</f>
        <v>4811.8500000000004</v>
      </c>
      <c r="EXR28" s="170" t="s">
        <v>148</v>
      </c>
      <c r="EXS28" s="170">
        <v>12376</v>
      </c>
      <c r="EXT28" s="170" t="s">
        <v>149</v>
      </c>
      <c r="EXU28" s="170" t="s">
        <v>150</v>
      </c>
      <c r="EXV28" s="170">
        <v>5</v>
      </c>
      <c r="EXW28" s="170">
        <v>12.97</v>
      </c>
      <c r="EXX28" s="170">
        <f>ROUNDDOWN(EXW28*($G$10+1),2)</f>
        <v>962.37</v>
      </c>
      <c r="EXY28" s="170">
        <f>EXV28*EXX28</f>
        <v>4811.8500000000004</v>
      </c>
      <c r="EXZ28" s="170" t="s">
        <v>148</v>
      </c>
      <c r="EYA28" s="170">
        <v>12376</v>
      </c>
      <c r="EYB28" s="170" t="s">
        <v>149</v>
      </c>
      <c r="EYC28" s="170" t="s">
        <v>150</v>
      </c>
      <c r="EYD28" s="170">
        <v>5</v>
      </c>
      <c r="EYE28" s="170">
        <v>12.97</v>
      </c>
      <c r="EYF28" s="170">
        <f>ROUNDDOWN(EYE28*($G$10+1),2)</f>
        <v>962.37</v>
      </c>
      <c r="EYG28" s="170">
        <f>EYD28*EYF28</f>
        <v>4811.8500000000004</v>
      </c>
      <c r="EYH28" s="170" t="s">
        <v>148</v>
      </c>
      <c r="EYI28" s="170">
        <v>12376</v>
      </c>
      <c r="EYJ28" s="170" t="s">
        <v>149</v>
      </c>
      <c r="EYK28" s="170" t="s">
        <v>150</v>
      </c>
      <c r="EYL28" s="170">
        <v>5</v>
      </c>
      <c r="EYM28" s="170">
        <v>12.97</v>
      </c>
      <c r="EYN28" s="170">
        <f>ROUNDDOWN(EYM28*($G$10+1),2)</f>
        <v>962.37</v>
      </c>
      <c r="EYO28" s="170">
        <f>EYL28*EYN28</f>
        <v>4811.8500000000004</v>
      </c>
      <c r="EYP28" s="170" t="s">
        <v>148</v>
      </c>
      <c r="EYQ28" s="170">
        <v>12376</v>
      </c>
      <c r="EYR28" s="170" t="s">
        <v>149</v>
      </c>
      <c r="EYS28" s="170" t="s">
        <v>150</v>
      </c>
      <c r="EYT28" s="170">
        <v>5</v>
      </c>
      <c r="EYU28" s="170">
        <v>12.97</v>
      </c>
      <c r="EYV28" s="170">
        <f>ROUNDDOWN(EYU28*($G$10+1),2)</f>
        <v>962.37</v>
      </c>
      <c r="EYW28" s="170">
        <f>EYT28*EYV28</f>
        <v>4811.8500000000004</v>
      </c>
      <c r="EYX28" s="170" t="s">
        <v>148</v>
      </c>
      <c r="EYY28" s="170">
        <v>12376</v>
      </c>
      <c r="EYZ28" s="170" t="s">
        <v>149</v>
      </c>
      <c r="EZA28" s="170" t="s">
        <v>150</v>
      </c>
      <c r="EZB28" s="170">
        <v>5</v>
      </c>
      <c r="EZC28" s="170">
        <v>12.97</v>
      </c>
      <c r="EZD28" s="170">
        <f>ROUNDDOWN(EZC28*($G$10+1),2)</f>
        <v>962.37</v>
      </c>
      <c r="EZE28" s="170">
        <f>EZB28*EZD28</f>
        <v>4811.8500000000004</v>
      </c>
      <c r="EZF28" s="170" t="s">
        <v>148</v>
      </c>
      <c r="EZG28" s="170">
        <v>12376</v>
      </c>
      <c r="EZH28" s="170" t="s">
        <v>149</v>
      </c>
      <c r="EZI28" s="170" t="s">
        <v>150</v>
      </c>
      <c r="EZJ28" s="170">
        <v>5</v>
      </c>
      <c r="EZK28" s="170">
        <v>12.97</v>
      </c>
      <c r="EZL28" s="170">
        <f>ROUNDDOWN(EZK28*($G$10+1),2)</f>
        <v>962.37</v>
      </c>
      <c r="EZM28" s="170">
        <f>EZJ28*EZL28</f>
        <v>4811.8500000000004</v>
      </c>
      <c r="EZN28" s="170" t="s">
        <v>148</v>
      </c>
      <c r="EZO28" s="170">
        <v>12376</v>
      </c>
      <c r="EZP28" s="170" t="s">
        <v>149</v>
      </c>
      <c r="EZQ28" s="170" t="s">
        <v>150</v>
      </c>
      <c r="EZR28" s="170">
        <v>5</v>
      </c>
      <c r="EZS28" s="170">
        <v>12.97</v>
      </c>
      <c r="EZT28" s="170">
        <f>ROUNDDOWN(EZS28*($G$10+1),2)</f>
        <v>962.37</v>
      </c>
      <c r="EZU28" s="170">
        <f>EZR28*EZT28</f>
        <v>4811.8500000000004</v>
      </c>
      <c r="EZV28" s="170" t="s">
        <v>148</v>
      </c>
      <c r="EZW28" s="170">
        <v>12376</v>
      </c>
      <c r="EZX28" s="170" t="s">
        <v>149</v>
      </c>
      <c r="EZY28" s="170" t="s">
        <v>150</v>
      </c>
      <c r="EZZ28" s="170">
        <v>5</v>
      </c>
      <c r="FAA28" s="170">
        <v>12.97</v>
      </c>
      <c r="FAB28" s="170">
        <f>ROUNDDOWN(FAA28*($G$10+1),2)</f>
        <v>962.37</v>
      </c>
      <c r="FAC28" s="170">
        <f>EZZ28*FAB28</f>
        <v>4811.8500000000004</v>
      </c>
      <c r="FAD28" s="170" t="s">
        <v>148</v>
      </c>
      <c r="FAE28" s="170">
        <v>12376</v>
      </c>
      <c r="FAF28" s="170" t="s">
        <v>149</v>
      </c>
      <c r="FAG28" s="170" t="s">
        <v>150</v>
      </c>
      <c r="FAH28" s="170">
        <v>5</v>
      </c>
      <c r="FAI28" s="170">
        <v>12.97</v>
      </c>
      <c r="FAJ28" s="170">
        <f>ROUNDDOWN(FAI28*($G$10+1),2)</f>
        <v>962.37</v>
      </c>
      <c r="FAK28" s="170">
        <f>FAH28*FAJ28</f>
        <v>4811.8500000000004</v>
      </c>
      <c r="FAL28" s="170" t="s">
        <v>148</v>
      </c>
      <c r="FAM28" s="170">
        <v>12376</v>
      </c>
      <c r="FAN28" s="170" t="s">
        <v>149</v>
      </c>
      <c r="FAO28" s="170" t="s">
        <v>150</v>
      </c>
      <c r="FAP28" s="170">
        <v>5</v>
      </c>
      <c r="FAQ28" s="170">
        <v>12.97</v>
      </c>
      <c r="FAR28" s="170">
        <f>ROUNDDOWN(FAQ28*($G$10+1),2)</f>
        <v>962.37</v>
      </c>
      <c r="FAS28" s="170">
        <f>FAP28*FAR28</f>
        <v>4811.8500000000004</v>
      </c>
      <c r="FAT28" s="170" t="s">
        <v>148</v>
      </c>
      <c r="FAU28" s="170">
        <v>12376</v>
      </c>
      <c r="FAV28" s="170" t="s">
        <v>149</v>
      </c>
      <c r="FAW28" s="170" t="s">
        <v>150</v>
      </c>
      <c r="FAX28" s="170">
        <v>5</v>
      </c>
      <c r="FAY28" s="170">
        <v>12.97</v>
      </c>
      <c r="FAZ28" s="170">
        <f>ROUNDDOWN(FAY28*($G$10+1),2)</f>
        <v>962.37</v>
      </c>
      <c r="FBA28" s="170">
        <f>FAX28*FAZ28</f>
        <v>4811.8500000000004</v>
      </c>
      <c r="FBB28" s="170" t="s">
        <v>148</v>
      </c>
      <c r="FBC28" s="170">
        <v>12376</v>
      </c>
      <c r="FBD28" s="170" t="s">
        <v>149</v>
      </c>
      <c r="FBE28" s="170" t="s">
        <v>150</v>
      </c>
      <c r="FBF28" s="170">
        <v>5</v>
      </c>
      <c r="FBG28" s="170">
        <v>12.97</v>
      </c>
      <c r="FBH28" s="170">
        <f>ROUNDDOWN(FBG28*($G$10+1),2)</f>
        <v>962.37</v>
      </c>
      <c r="FBI28" s="170">
        <f>FBF28*FBH28</f>
        <v>4811.8500000000004</v>
      </c>
      <c r="FBJ28" s="170" t="s">
        <v>148</v>
      </c>
      <c r="FBK28" s="170">
        <v>12376</v>
      </c>
      <c r="FBL28" s="170" t="s">
        <v>149</v>
      </c>
      <c r="FBM28" s="170" t="s">
        <v>150</v>
      </c>
      <c r="FBN28" s="170">
        <v>5</v>
      </c>
      <c r="FBO28" s="170">
        <v>12.97</v>
      </c>
      <c r="FBP28" s="170">
        <f>ROUNDDOWN(FBO28*($G$10+1),2)</f>
        <v>962.37</v>
      </c>
      <c r="FBQ28" s="170">
        <f>FBN28*FBP28</f>
        <v>4811.8500000000004</v>
      </c>
      <c r="FBR28" s="170" t="s">
        <v>148</v>
      </c>
      <c r="FBS28" s="170">
        <v>12376</v>
      </c>
      <c r="FBT28" s="170" t="s">
        <v>149</v>
      </c>
      <c r="FBU28" s="170" t="s">
        <v>150</v>
      </c>
      <c r="FBV28" s="170">
        <v>5</v>
      </c>
      <c r="FBW28" s="170">
        <v>12.97</v>
      </c>
      <c r="FBX28" s="170">
        <f>ROUNDDOWN(FBW28*($G$10+1),2)</f>
        <v>962.37</v>
      </c>
      <c r="FBY28" s="170">
        <f>FBV28*FBX28</f>
        <v>4811.8500000000004</v>
      </c>
      <c r="FBZ28" s="170" t="s">
        <v>148</v>
      </c>
      <c r="FCA28" s="170">
        <v>12376</v>
      </c>
      <c r="FCB28" s="170" t="s">
        <v>149</v>
      </c>
      <c r="FCC28" s="170" t="s">
        <v>150</v>
      </c>
      <c r="FCD28" s="170">
        <v>5</v>
      </c>
      <c r="FCE28" s="170">
        <v>12.97</v>
      </c>
      <c r="FCF28" s="170">
        <f>ROUNDDOWN(FCE28*($G$10+1),2)</f>
        <v>962.37</v>
      </c>
      <c r="FCG28" s="170">
        <f>FCD28*FCF28</f>
        <v>4811.8500000000004</v>
      </c>
      <c r="FCH28" s="170" t="s">
        <v>148</v>
      </c>
      <c r="FCI28" s="170">
        <v>12376</v>
      </c>
      <c r="FCJ28" s="170" t="s">
        <v>149</v>
      </c>
      <c r="FCK28" s="170" t="s">
        <v>150</v>
      </c>
      <c r="FCL28" s="170">
        <v>5</v>
      </c>
      <c r="FCM28" s="170">
        <v>12.97</v>
      </c>
      <c r="FCN28" s="170">
        <f>ROUNDDOWN(FCM28*($G$10+1),2)</f>
        <v>962.37</v>
      </c>
      <c r="FCO28" s="170">
        <f>FCL28*FCN28</f>
        <v>4811.8500000000004</v>
      </c>
      <c r="FCP28" s="170" t="s">
        <v>148</v>
      </c>
      <c r="FCQ28" s="170">
        <v>12376</v>
      </c>
      <c r="FCR28" s="170" t="s">
        <v>149</v>
      </c>
      <c r="FCS28" s="170" t="s">
        <v>150</v>
      </c>
      <c r="FCT28" s="170">
        <v>5</v>
      </c>
      <c r="FCU28" s="170">
        <v>12.97</v>
      </c>
      <c r="FCV28" s="170">
        <f>ROUNDDOWN(FCU28*($G$10+1),2)</f>
        <v>962.37</v>
      </c>
      <c r="FCW28" s="170">
        <f>FCT28*FCV28</f>
        <v>4811.8500000000004</v>
      </c>
      <c r="FCX28" s="170" t="s">
        <v>148</v>
      </c>
      <c r="FCY28" s="170">
        <v>12376</v>
      </c>
      <c r="FCZ28" s="170" t="s">
        <v>149</v>
      </c>
      <c r="FDA28" s="170" t="s">
        <v>150</v>
      </c>
      <c r="FDB28" s="170">
        <v>5</v>
      </c>
      <c r="FDC28" s="170">
        <v>12.97</v>
      </c>
      <c r="FDD28" s="170">
        <f>ROUNDDOWN(FDC28*($G$10+1),2)</f>
        <v>962.37</v>
      </c>
      <c r="FDE28" s="170">
        <f>FDB28*FDD28</f>
        <v>4811.8500000000004</v>
      </c>
      <c r="FDF28" s="170" t="s">
        <v>148</v>
      </c>
      <c r="FDG28" s="170">
        <v>12376</v>
      </c>
      <c r="FDH28" s="170" t="s">
        <v>149</v>
      </c>
      <c r="FDI28" s="170" t="s">
        <v>150</v>
      </c>
      <c r="FDJ28" s="170">
        <v>5</v>
      </c>
      <c r="FDK28" s="170">
        <v>12.97</v>
      </c>
      <c r="FDL28" s="170">
        <f>ROUNDDOWN(FDK28*($G$10+1),2)</f>
        <v>962.37</v>
      </c>
      <c r="FDM28" s="170">
        <f>FDJ28*FDL28</f>
        <v>4811.8500000000004</v>
      </c>
      <c r="FDN28" s="170" t="s">
        <v>148</v>
      </c>
      <c r="FDO28" s="170">
        <v>12376</v>
      </c>
      <c r="FDP28" s="170" t="s">
        <v>149</v>
      </c>
      <c r="FDQ28" s="170" t="s">
        <v>150</v>
      </c>
      <c r="FDR28" s="170">
        <v>5</v>
      </c>
      <c r="FDS28" s="170">
        <v>12.97</v>
      </c>
      <c r="FDT28" s="170">
        <f>ROUNDDOWN(FDS28*($G$10+1),2)</f>
        <v>962.37</v>
      </c>
      <c r="FDU28" s="170">
        <f>FDR28*FDT28</f>
        <v>4811.8500000000004</v>
      </c>
      <c r="FDV28" s="170" t="s">
        <v>148</v>
      </c>
      <c r="FDW28" s="170">
        <v>12376</v>
      </c>
      <c r="FDX28" s="170" t="s">
        <v>149</v>
      </c>
      <c r="FDY28" s="170" t="s">
        <v>150</v>
      </c>
      <c r="FDZ28" s="170">
        <v>5</v>
      </c>
      <c r="FEA28" s="170">
        <v>12.97</v>
      </c>
      <c r="FEB28" s="170">
        <f>ROUNDDOWN(FEA28*($G$10+1),2)</f>
        <v>962.37</v>
      </c>
      <c r="FEC28" s="170">
        <f>FDZ28*FEB28</f>
        <v>4811.8500000000004</v>
      </c>
      <c r="FED28" s="170" t="s">
        <v>148</v>
      </c>
      <c r="FEE28" s="170">
        <v>12376</v>
      </c>
      <c r="FEF28" s="170" t="s">
        <v>149</v>
      </c>
      <c r="FEG28" s="170" t="s">
        <v>150</v>
      </c>
      <c r="FEH28" s="170">
        <v>5</v>
      </c>
      <c r="FEI28" s="170">
        <v>12.97</v>
      </c>
      <c r="FEJ28" s="170">
        <f>ROUNDDOWN(FEI28*($G$10+1),2)</f>
        <v>962.37</v>
      </c>
      <c r="FEK28" s="170">
        <f>FEH28*FEJ28</f>
        <v>4811.8500000000004</v>
      </c>
      <c r="FEL28" s="170" t="s">
        <v>148</v>
      </c>
      <c r="FEM28" s="170">
        <v>12376</v>
      </c>
      <c r="FEN28" s="170" t="s">
        <v>149</v>
      </c>
      <c r="FEO28" s="170" t="s">
        <v>150</v>
      </c>
      <c r="FEP28" s="170">
        <v>5</v>
      </c>
      <c r="FEQ28" s="170">
        <v>12.97</v>
      </c>
      <c r="FER28" s="170">
        <f>ROUNDDOWN(FEQ28*($G$10+1),2)</f>
        <v>962.37</v>
      </c>
      <c r="FES28" s="170">
        <f>FEP28*FER28</f>
        <v>4811.8500000000004</v>
      </c>
      <c r="FET28" s="170" t="s">
        <v>148</v>
      </c>
      <c r="FEU28" s="170">
        <v>12376</v>
      </c>
      <c r="FEV28" s="170" t="s">
        <v>149</v>
      </c>
      <c r="FEW28" s="170" t="s">
        <v>150</v>
      </c>
      <c r="FEX28" s="170">
        <v>5</v>
      </c>
      <c r="FEY28" s="170">
        <v>12.97</v>
      </c>
      <c r="FEZ28" s="170">
        <f>ROUNDDOWN(FEY28*($G$10+1),2)</f>
        <v>962.37</v>
      </c>
      <c r="FFA28" s="170">
        <f>FEX28*FEZ28</f>
        <v>4811.8500000000004</v>
      </c>
      <c r="FFB28" s="170" t="s">
        <v>148</v>
      </c>
      <c r="FFC28" s="170">
        <v>12376</v>
      </c>
      <c r="FFD28" s="170" t="s">
        <v>149</v>
      </c>
      <c r="FFE28" s="170" t="s">
        <v>150</v>
      </c>
      <c r="FFF28" s="170">
        <v>5</v>
      </c>
      <c r="FFG28" s="170">
        <v>12.97</v>
      </c>
      <c r="FFH28" s="170">
        <f>ROUNDDOWN(FFG28*($G$10+1),2)</f>
        <v>962.37</v>
      </c>
      <c r="FFI28" s="170">
        <f>FFF28*FFH28</f>
        <v>4811.8500000000004</v>
      </c>
      <c r="FFJ28" s="170" t="s">
        <v>148</v>
      </c>
      <c r="FFK28" s="170">
        <v>12376</v>
      </c>
      <c r="FFL28" s="170" t="s">
        <v>149</v>
      </c>
      <c r="FFM28" s="170" t="s">
        <v>150</v>
      </c>
      <c r="FFN28" s="170">
        <v>5</v>
      </c>
      <c r="FFO28" s="170">
        <v>12.97</v>
      </c>
      <c r="FFP28" s="170">
        <f>ROUNDDOWN(FFO28*($G$10+1),2)</f>
        <v>962.37</v>
      </c>
      <c r="FFQ28" s="170">
        <f>FFN28*FFP28</f>
        <v>4811.8500000000004</v>
      </c>
      <c r="FFR28" s="170" t="s">
        <v>148</v>
      </c>
      <c r="FFS28" s="170">
        <v>12376</v>
      </c>
      <c r="FFT28" s="170" t="s">
        <v>149</v>
      </c>
      <c r="FFU28" s="170" t="s">
        <v>150</v>
      </c>
      <c r="FFV28" s="170">
        <v>5</v>
      </c>
      <c r="FFW28" s="170">
        <v>12.97</v>
      </c>
      <c r="FFX28" s="170">
        <f>ROUNDDOWN(FFW28*($G$10+1),2)</f>
        <v>962.37</v>
      </c>
      <c r="FFY28" s="170">
        <f>FFV28*FFX28</f>
        <v>4811.8500000000004</v>
      </c>
      <c r="FFZ28" s="170" t="s">
        <v>148</v>
      </c>
      <c r="FGA28" s="170">
        <v>12376</v>
      </c>
      <c r="FGB28" s="170" t="s">
        <v>149</v>
      </c>
      <c r="FGC28" s="170" t="s">
        <v>150</v>
      </c>
      <c r="FGD28" s="170">
        <v>5</v>
      </c>
      <c r="FGE28" s="170">
        <v>12.97</v>
      </c>
      <c r="FGF28" s="170">
        <f>ROUNDDOWN(FGE28*($G$10+1),2)</f>
        <v>962.37</v>
      </c>
      <c r="FGG28" s="170">
        <f>FGD28*FGF28</f>
        <v>4811.8500000000004</v>
      </c>
      <c r="FGH28" s="170" t="s">
        <v>148</v>
      </c>
      <c r="FGI28" s="170">
        <v>12376</v>
      </c>
      <c r="FGJ28" s="170" t="s">
        <v>149</v>
      </c>
      <c r="FGK28" s="170" t="s">
        <v>150</v>
      </c>
      <c r="FGL28" s="170">
        <v>5</v>
      </c>
      <c r="FGM28" s="170">
        <v>12.97</v>
      </c>
      <c r="FGN28" s="170">
        <f>ROUNDDOWN(FGM28*($G$10+1),2)</f>
        <v>962.37</v>
      </c>
      <c r="FGO28" s="170">
        <f>FGL28*FGN28</f>
        <v>4811.8500000000004</v>
      </c>
      <c r="FGP28" s="170" t="s">
        <v>148</v>
      </c>
      <c r="FGQ28" s="170">
        <v>12376</v>
      </c>
      <c r="FGR28" s="170" t="s">
        <v>149</v>
      </c>
      <c r="FGS28" s="170" t="s">
        <v>150</v>
      </c>
      <c r="FGT28" s="170">
        <v>5</v>
      </c>
      <c r="FGU28" s="170">
        <v>12.97</v>
      </c>
      <c r="FGV28" s="170">
        <f>ROUNDDOWN(FGU28*($G$10+1),2)</f>
        <v>962.37</v>
      </c>
      <c r="FGW28" s="170">
        <f>FGT28*FGV28</f>
        <v>4811.8500000000004</v>
      </c>
      <c r="FGX28" s="170" t="s">
        <v>148</v>
      </c>
      <c r="FGY28" s="170">
        <v>12376</v>
      </c>
      <c r="FGZ28" s="170" t="s">
        <v>149</v>
      </c>
      <c r="FHA28" s="170" t="s">
        <v>150</v>
      </c>
      <c r="FHB28" s="170">
        <v>5</v>
      </c>
      <c r="FHC28" s="170">
        <v>12.97</v>
      </c>
      <c r="FHD28" s="170">
        <f>ROUNDDOWN(FHC28*($G$10+1),2)</f>
        <v>962.37</v>
      </c>
      <c r="FHE28" s="170">
        <f>FHB28*FHD28</f>
        <v>4811.8500000000004</v>
      </c>
      <c r="FHF28" s="170" t="s">
        <v>148</v>
      </c>
      <c r="FHG28" s="170">
        <v>12376</v>
      </c>
      <c r="FHH28" s="170" t="s">
        <v>149</v>
      </c>
      <c r="FHI28" s="170" t="s">
        <v>150</v>
      </c>
      <c r="FHJ28" s="170">
        <v>5</v>
      </c>
      <c r="FHK28" s="170">
        <v>12.97</v>
      </c>
      <c r="FHL28" s="170">
        <f>ROUNDDOWN(FHK28*($G$10+1),2)</f>
        <v>962.37</v>
      </c>
      <c r="FHM28" s="170">
        <f>FHJ28*FHL28</f>
        <v>4811.8500000000004</v>
      </c>
      <c r="FHN28" s="170" t="s">
        <v>148</v>
      </c>
      <c r="FHO28" s="170">
        <v>12376</v>
      </c>
      <c r="FHP28" s="170" t="s">
        <v>149</v>
      </c>
      <c r="FHQ28" s="170" t="s">
        <v>150</v>
      </c>
      <c r="FHR28" s="170">
        <v>5</v>
      </c>
      <c r="FHS28" s="170">
        <v>12.97</v>
      </c>
      <c r="FHT28" s="170">
        <f>ROUNDDOWN(FHS28*($G$10+1),2)</f>
        <v>962.37</v>
      </c>
      <c r="FHU28" s="170">
        <f>FHR28*FHT28</f>
        <v>4811.8500000000004</v>
      </c>
      <c r="FHV28" s="170" t="s">
        <v>148</v>
      </c>
      <c r="FHW28" s="170">
        <v>12376</v>
      </c>
      <c r="FHX28" s="170" t="s">
        <v>149</v>
      </c>
      <c r="FHY28" s="170" t="s">
        <v>150</v>
      </c>
      <c r="FHZ28" s="170">
        <v>5</v>
      </c>
      <c r="FIA28" s="170">
        <v>12.97</v>
      </c>
      <c r="FIB28" s="170">
        <f>ROUNDDOWN(FIA28*($G$10+1),2)</f>
        <v>962.37</v>
      </c>
      <c r="FIC28" s="170">
        <f>FHZ28*FIB28</f>
        <v>4811.8500000000004</v>
      </c>
      <c r="FID28" s="170" t="s">
        <v>148</v>
      </c>
      <c r="FIE28" s="170">
        <v>12376</v>
      </c>
      <c r="FIF28" s="170" t="s">
        <v>149</v>
      </c>
      <c r="FIG28" s="170" t="s">
        <v>150</v>
      </c>
      <c r="FIH28" s="170">
        <v>5</v>
      </c>
      <c r="FII28" s="170">
        <v>12.97</v>
      </c>
      <c r="FIJ28" s="170">
        <f>ROUNDDOWN(FII28*($G$10+1),2)</f>
        <v>962.37</v>
      </c>
      <c r="FIK28" s="170">
        <f>FIH28*FIJ28</f>
        <v>4811.8500000000004</v>
      </c>
      <c r="FIL28" s="170" t="s">
        <v>148</v>
      </c>
      <c r="FIM28" s="170">
        <v>12376</v>
      </c>
      <c r="FIN28" s="170" t="s">
        <v>149</v>
      </c>
      <c r="FIO28" s="170" t="s">
        <v>150</v>
      </c>
      <c r="FIP28" s="170">
        <v>5</v>
      </c>
      <c r="FIQ28" s="170">
        <v>12.97</v>
      </c>
      <c r="FIR28" s="170">
        <f>ROUNDDOWN(FIQ28*($G$10+1),2)</f>
        <v>962.37</v>
      </c>
      <c r="FIS28" s="170">
        <f>FIP28*FIR28</f>
        <v>4811.8500000000004</v>
      </c>
      <c r="FIT28" s="170" t="s">
        <v>148</v>
      </c>
      <c r="FIU28" s="170">
        <v>12376</v>
      </c>
      <c r="FIV28" s="170" t="s">
        <v>149</v>
      </c>
      <c r="FIW28" s="170" t="s">
        <v>150</v>
      </c>
      <c r="FIX28" s="170">
        <v>5</v>
      </c>
      <c r="FIY28" s="170">
        <v>12.97</v>
      </c>
      <c r="FIZ28" s="170">
        <f>ROUNDDOWN(FIY28*($G$10+1),2)</f>
        <v>962.37</v>
      </c>
      <c r="FJA28" s="170">
        <f>FIX28*FIZ28</f>
        <v>4811.8500000000004</v>
      </c>
      <c r="FJB28" s="170" t="s">
        <v>148</v>
      </c>
      <c r="FJC28" s="170">
        <v>12376</v>
      </c>
      <c r="FJD28" s="170" t="s">
        <v>149</v>
      </c>
      <c r="FJE28" s="170" t="s">
        <v>150</v>
      </c>
      <c r="FJF28" s="170">
        <v>5</v>
      </c>
      <c r="FJG28" s="170">
        <v>12.97</v>
      </c>
      <c r="FJH28" s="170">
        <f>ROUNDDOWN(FJG28*($G$10+1),2)</f>
        <v>962.37</v>
      </c>
      <c r="FJI28" s="170">
        <f>FJF28*FJH28</f>
        <v>4811.8500000000004</v>
      </c>
      <c r="FJJ28" s="170" t="s">
        <v>148</v>
      </c>
      <c r="FJK28" s="170">
        <v>12376</v>
      </c>
      <c r="FJL28" s="170" t="s">
        <v>149</v>
      </c>
      <c r="FJM28" s="170" t="s">
        <v>150</v>
      </c>
      <c r="FJN28" s="170">
        <v>5</v>
      </c>
      <c r="FJO28" s="170">
        <v>12.97</v>
      </c>
      <c r="FJP28" s="170">
        <f>ROUNDDOWN(FJO28*($G$10+1),2)</f>
        <v>962.37</v>
      </c>
      <c r="FJQ28" s="170">
        <f>FJN28*FJP28</f>
        <v>4811.8500000000004</v>
      </c>
      <c r="FJR28" s="170" t="s">
        <v>148</v>
      </c>
      <c r="FJS28" s="170">
        <v>12376</v>
      </c>
      <c r="FJT28" s="170" t="s">
        <v>149</v>
      </c>
      <c r="FJU28" s="170" t="s">
        <v>150</v>
      </c>
      <c r="FJV28" s="170">
        <v>5</v>
      </c>
      <c r="FJW28" s="170">
        <v>12.97</v>
      </c>
      <c r="FJX28" s="170">
        <f>ROUNDDOWN(FJW28*($G$10+1),2)</f>
        <v>962.37</v>
      </c>
      <c r="FJY28" s="170">
        <f>FJV28*FJX28</f>
        <v>4811.8500000000004</v>
      </c>
      <c r="FJZ28" s="170" t="s">
        <v>148</v>
      </c>
      <c r="FKA28" s="170">
        <v>12376</v>
      </c>
      <c r="FKB28" s="170" t="s">
        <v>149</v>
      </c>
      <c r="FKC28" s="170" t="s">
        <v>150</v>
      </c>
      <c r="FKD28" s="170">
        <v>5</v>
      </c>
      <c r="FKE28" s="170">
        <v>12.97</v>
      </c>
      <c r="FKF28" s="170">
        <f>ROUNDDOWN(FKE28*($G$10+1),2)</f>
        <v>962.37</v>
      </c>
      <c r="FKG28" s="170">
        <f>FKD28*FKF28</f>
        <v>4811.8500000000004</v>
      </c>
      <c r="FKH28" s="170" t="s">
        <v>148</v>
      </c>
      <c r="FKI28" s="170">
        <v>12376</v>
      </c>
      <c r="FKJ28" s="170" t="s">
        <v>149</v>
      </c>
      <c r="FKK28" s="170" t="s">
        <v>150</v>
      </c>
      <c r="FKL28" s="170">
        <v>5</v>
      </c>
      <c r="FKM28" s="170">
        <v>12.97</v>
      </c>
      <c r="FKN28" s="170">
        <f>ROUNDDOWN(FKM28*($G$10+1),2)</f>
        <v>962.37</v>
      </c>
      <c r="FKO28" s="170">
        <f>FKL28*FKN28</f>
        <v>4811.8500000000004</v>
      </c>
      <c r="FKP28" s="170" t="s">
        <v>148</v>
      </c>
      <c r="FKQ28" s="170">
        <v>12376</v>
      </c>
      <c r="FKR28" s="170" t="s">
        <v>149</v>
      </c>
      <c r="FKS28" s="170" t="s">
        <v>150</v>
      </c>
      <c r="FKT28" s="170">
        <v>5</v>
      </c>
      <c r="FKU28" s="170">
        <v>12.97</v>
      </c>
      <c r="FKV28" s="170">
        <f>ROUNDDOWN(FKU28*($G$10+1),2)</f>
        <v>962.37</v>
      </c>
      <c r="FKW28" s="170">
        <f>FKT28*FKV28</f>
        <v>4811.8500000000004</v>
      </c>
      <c r="FKX28" s="170" t="s">
        <v>148</v>
      </c>
      <c r="FKY28" s="170">
        <v>12376</v>
      </c>
      <c r="FKZ28" s="170" t="s">
        <v>149</v>
      </c>
      <c r="FLA28" s="170" t="s">
        <v>150</v>
      </c>
      <c r="FLB28" s="170">
        <v>5</v>
      </c>
      <c r="FLC28" s="170">
        <v>12.97</v>
      </c>
      <c r="FLD28" s="170">
        <f>ROUNDDOWN(FLC28*($G$10+1),2)</f>
        <v>962.37</v>
      </c>
      <c r="FLE28" s="170">
        <f>FLB28*FLD28</f>
        <v>4811.8500000000004</v>
      </c>
      <c r="FLF28" s="170" t="s">
        <v>148</v>
      </c>
      <c r="FLG28" s="170">
        <v>12376</v>
      </c>
      <c r="FLH28" s="170" t="s">
        <v>149</v>
      </c>
      <c r="FLI28" s="170" t="s">
        <v>150</v>
      </c>
      <c r="FLJ28" s="170">
        <v>5</v>
      </c>
      <c r="FLK28" s="170">
        <v>12.97</v>
      </c>
      <c r="FLL28" s="170">
        <f>ROUNDDOWN(FLK28*($G$10+1),2)</f>
        <v>962.37</v>
      </c>
      <c r="FLM28" s="170">
        <f>FLJ28*FLL28</f>
        <v>4811.8500000000004</v>
      </c>
      <c r="FLN28" s="170" t="s">
        <v>148</v>
      </c>
      <c r="FLO28" s="170">
        <v>12376</v>
      </c>
      <c r="FLP28" s="170" t="s">
        <v>149</v>
      </c>
      <c r="FLQ28" s="170" t="s">
        <v>150</v>
      </c>
      <c r="FLR28" s="170">
        <v>5</v>
      </c>
      <c r="FLS28" s="170">
        <v>12.97</v>
      </c>
      <c r="FLT28" s="170">
        <f>ROUNDDOWN(FLS28*($G$10+1),2)</f>
        <v>962.37</v>
      </c>
      <c r="FLU28" s="170">
        <f>FLR28*FLT28</f>
        <v>4811.8500000000004</v>
      </c>
      <c r="FLV28" s="170" t="s">
        <v>148</v>
      </c>
      <c r="FLW28" s="170">
        <v>12376</v>
      </c>
      <c r="FLX28" s="170" t="s">
        <v>149</v>
      </c>
      <c r="FLY28" s="170" t="s">
        <v>150</v>
      </c>
      <c r="FLZ28" s="170">
        <v>5</v>
      </c>
      <c r="FMA28" s="170">
        <v>12.97</v>
      </c>
      <c r="FMB28" s="170">
        <f>ROUNDDOWN(FMA28*($G$10+1),2)</f>
        <v>962.37</v>
      </c>
      <c r="FMC28" s="170">
        <f>FLZ28*FMB28</f>
        <v>4811.8500000000004</v>
      </c>
      <c r="FMD28" s="170" t="s">
        <v>148</v>
      </c>
      <c r="FME28" s="170">
        <v>12376</v>
      </c>
      <c r="FMF28" s="170" t="s">
        <v>149</v>
      </c>
      <c r="FMG28" s="170" t="s">
        <v>150</v>
      </c>
      <c r="FMH28" s="170">
        <v>5</v>
      </c>
      <c r="FMI28" s="170">
        <v>12.97</v>
      </c>
      <c r="FMJ28" s="170">
        <f>ROUNDDOWN(FMI28*($G$10+1),2)</f>
        <v>962.37</v>
      </c>
      <c r="FMK28" s="170">
        <f>FMH28*FMJ28</f>
        <v>4811.8500000000004</v>
      </c>
      <c r="FML28" s="170" t="s">
        <v>148</v>
      </c>
      <c r="FMM28" s="170">
        <v>12376</v>
      </c>
      <c r="FMN28" s="170" t="s">
        <v>149</v>
      </c>
      <c r="FMO28" s="170" t="s">
        <v>150</v>
      </c>
      <c r="FMP28" s="170">
        <v>5</v>
      </c>
      <c r="FMQ28" s="170">
        <v>12.97</v>
      </c>
      <c r="FMR28" s="170">
        <f>ROUNDDOWN(FMQ28*($G$10+1),2)</f>
        <v>962.37</v>
      </c>
      <c r="FMS28" s="170">
        <f>FMP28*FMR28</f>
        <v>4811.8500000000004</v>
      </c>
      <c r="FMT28" s="170" t="s">
        <v>148</v>
      </c>
      <c r="FMU28" s="170">
        <v>12376</v>
      </c>
      <c r="FMV28" s="170" t="s">
        <v>149</v>
      </c>
      <c r="FMW28" s="170" t="s">
        <v>150</v>
      </c>
      <c r="FMX28" s="170">
        <v>5</v>
      </c>
      <c r="FMY28" s="170">
        <v>12.97</v>
      </c>
      <c r="FMZ28" s="170">
        <f>ROUNDDOWN(FMY28*($G$10+1),2)</f>
        <v>962.37</v>
      </c>
      <c r="FNA28" s="170">
        <f>FMX28*FMZ28</f>
        <v>4811.8500000000004</v>
      </c>
      <c r="FNB28" s="170" t="s">
        <v>148</v>
      </c>
      <c r="FNC28" s="170">
        <v>12376</v>
      </c>
      <c r="FND28" s="170" t="s">
        <v>149</v>
      </c>
      <c r="FNE28" s="170" t="s">
        <v>150</v>
      </c>
      <c r="FNF28" s="170">
        <v>5</v>
      </c>
      <c r="FNG28" s="170">
        <v>12.97</v>
      </c>
      <c r="FNH28" s="170">
        <f>ROUNDDOWN(FNG28*($G$10+1),2)</f>
        <v>962.37</v>
      </c>
      <c r="FNI28" s="170">
        <f>FNF28*FNH28</f>
        <v>4811.8500000000004</v>
      </c>
      <c r="FNJ28" s="170" t="s">
        <v>148</v>
      </c>
      <c r="FNK28" s="170">
        <v>12376</v>
      </c>
      <c r="FNL28" s="170" t="s">
        <v>149</v>
      </c>
      <c r="FNM28" s="170" t="s">
        <v>150</v>
      </c>
      <c r="FNN28" s="170">
        <v>5</v>
      </c>
      <c r="FNO28" s="170">
        <v>12.97</v>
      </c>
      <c r="FNP28" s="170">
        <f>ROUNDDOWN(FNO28*($G$10+1),2)</f>
        <v>962.37</v>
      </c>
      <c r="FNQ28" s="170">
        <f>FNN28*FNP28</f>
        <v>4811.8500000000004</v>
      </c>
      <c r="FNR28" s="170" t="s">
        <v>148</v>
      </c>
      <c r="FNS28" s="170">
        <v>12376</v>
      </c>
      <c r="FNT28" s="170" t="s">
        <v>149</v>
      </c>
      <c r="FNU28" s="170" t="s">
        <v>150</v>
      </c>
      <c r="FNV28" s="170">
        <v>5</v>
      </c>
      <c r="FNW28" s="170">
        <v>12.97</v>
      </c>
      <c r="FNX28" s="170">
        <f>ROUNDDOWN(FNW28*($G$10+1),2)</f>
        <v>962.37</v>
      </c>
      <c r="FNY28" s="170">
        <f>FNV28*FNX28</f>
        <v>4811.8500000000004</v>
      </c>
      <c r="FNZ28" s="170" t="s">
        <v>148</v>
      </c>
      <c r="FOA28" s="170">
        <v>12376</v>
      </c>
      <c r="FOB28" s="170" t="s">
        <v>149</v>
      </c>
      <c r="FOC28" s="170" t="s">
        <v>150</v>
      </c>
      <c r="FOD28" s="170">
        <v>5</v>
      </c>
      <c r="FOE28" s="170">
        <v>12.97</v>
      </c>
      <c r="FOF28" s="170">
        <f>ROUNDDOWN(FOE28*($G$10+1),2)</f>
        <v>962.37</v>
      </c>
      <c r="FOG28" s="170">
        <f>FOD28*FOF28</f>
        <v>4811.8500000000004</v>
      </c>
      <c r="FOH28" s="170" t="s">
        <v>148</v>
      </c>
      <c r="FOI28" s="170">
        <v>12376</v>
      </c>
      <c r="FOJ28" s="170" t="s">
        <v>149</v>
      </c>
      <c r="FOK28" s="170" t="s">
        <v>150</v>
      </c>
      <c r="FOL28" s="170">
        <v>5</v>
      </c>
      <c r="FOM28" s="170">
        <v>12.97</v>
      </c>
      <c r="FON28" s="170">
        <f>ROUNDDOWN(FOM28*($G$10+1),2)</f>
        <v>962.37</v>
      </c>
      <c r="FOO28" s="170">
        <f>FOL28*FON28</f>
        <v>4811.8500000000004</v>
      </c>
      <c r="FOP28" s="170" t="s">
        <v>148</v>
      </c>
      <c r="FOQ28" s="170">
        <v>12376</v>
      </c>
      <c r="FOR28" s="170" t="s">
        <v>149</v>
      </c>
      <c r="FOS28" s="170" t="s">
        <v>150</v>
      </c>
      <c r="FOT28" s="170">
        <v>5</v>
      </c>
      <c r="FOU28" s="170">
        <v>12.97</v>
      </c>
      <c r="FOV28" s="170">
        <f>ROUNDDOWN(FOU28*($G$10+1),2)</f>
        <v>962.37</v>
      </c>
      <c r="FOW28" s="170">
        <f>FOT28*FOV28</f>
        <v>4811.8500000000004</v>
      </c>
      <c r="FOX28" s="170" t="s">
        <v>148</v>
      </c>
      <c r="FOY28" s="170">
        <v>12376</v>
      </c>
      <c r="FOZ28" s="170" t="s">
        <v>149</v>
      </c>
      <c r="FPA28" s="170" t="s">
        <v>150</v>
      </c>
      <c r="FPB28" s="170">
        <v>5</v>
      </c>
      <c r="FPC28" s="170">
        <v>12.97</v>
      </c>
      <c r="FPD28" s="170">
        <f>ROUNDDOWN(FPC28*($G$10+1),2)</f>
        <v>962.37</v>
      </c>
      <c r="FPE28" s="170">
        <f>FPB28*FPD28</f>
        <v>4811.8500000000004</v>
      </c>
      <c r="FPF28" s="170" t="s">
        <v>148</v>
      </c>
      <c r="FPG28" s="170">
        <v>12376</v>
      </c>
      <c r="FPH28" s="170" t="s">
        <v>149</v>
      </c>
      <c r="FPI28" s="170" t="s">
        <v>150</v>
      </c>
      <c r="FPJ28" s="170">
        <v>5</v>
      </c>
      <c r="FPK28" s="170">
        <v>12.97</v>
      </c>
      <c r="FPL28" s="170">
        <f>ROUNDDOWN(FPK28*($G$10+1),2)</f>
        <v>962.37</v>
      </c>
      <c r="FPM28" s="170">
        <f>FPJ28*FPL28</f>
        <v>4811.8500000000004</v>
      </c>
      <c r="FPN28" s="170" t="s">
        <v>148</v>
      </c>
      <c r="FPO28" s="170">
        <v>12376</v>
      </c>
      <c r="FPP28" s="170" t="s">
        <v>149</v>
      </c>
      <c r="FPQ28" s="170" t="s">
        <v>150</v>
      </c>
      <c r="FPR28" s="170">
        <v>5</v>
      </c>
      <c r="FPS28" s="170">
        <v>12.97</v>
      </c>
      <c r="FPT28" s="170">
        <f>ROUNDDOWN(FPS28*($G$10+1),2)</f>
        <v>962.37</v>
      </c>
      <c r="FPU28" s="170">
        <f>FPR28*FPT28</f>
        <v>4811.8500000000004</v>
      </c>
      <c r="FPV28" s="170" t="s">
        <v>148</v>
      </c>
      <c r="FPW28" s="170">
        <v>12376</v>
      </c>
      <c r="FPX28" s="170" t="s">
        <v>149</v>
      </c>
      <c r="FPY28" s="170" t="s">
        <v>150</v>
      </c>
      <c r="FPZ28" s="170">
        <v>5</v>
      </c>
      <c r="FQA28" s="170">
        <v>12.97</v>
      </c>
      <c r="FQB28" s="170">
        <f>ROUNDDOWN(FQA28*($G$10+1),2)</f>
        <v>962.37</v>
      </c>
      <c r="FQC28" s="170">
        <f>FPZ28*FQB28</f>
        <v>4811.8500000000004</v>
      </c>
      <c r="FQD28" s="170" t="s">
        <v>148</v>
      </c>
      <c r="FQE28" s="170">
        <v>12376</v>
      </c>
      <c r="FQF28" s="170" t="s">
        <v>149</v>
      </c>
      <c r="FQG28" s="170" t="s">
        <v>150</v>
      </c>
      <c r="FQH28" s="170">
        <v>5</v>
      </c>
      <c r="FQI28" s="170">
        <v>12.97</v>
      </c>
      <c r="FQJ28" s="170">
        <f>ROUNDDOWN(FQI28*($G$10+1),2)</f>
        <v>962.37</v>
      </c>
      <c r="FQK28" s="170">
        <f>FQH28*FQJ28</f>
        <v>4811.8500000000004</v>
      </c>
      <c r="FQL28" s="170" t="s">
        <v>148</v>
      </c>
      <c r="FQM28" s="170">
        <v>12376</v>
      </c>
      <c r="FQN28" s="170" t="s">
        <v>149</v>
      </c>
      <c r="FQO28" s="170" t="s">
        <v>150</v>
      </c>
      <c r="FQP28" s="170">
        <v>5</v>
      </c>
      <c r="FQQ28" s="170">
        <v>12.97</v>
      </c>
      <c r="FQR28" s="170">
        <f>ROUNDDOWN(FQQ28*($G$10+1),2)</f>
        <v>962.37</v>
      </c>
      <c r="FQS28" s="170">
        <f>FQP28*FQR28</f>
        <v>4811.8500000000004</v>
      </c>
      <c r="FQT28" s="170" t="s">
        <v>148</v>
      </c>
      <c r="FQU28" s="170">
        <v>12376</v>
      </c>
      <c r="FQV28" s="170" t="s">
        <v>149</v>
      </c>
      <c r="FQW28" s="170" t="s">
        <v>150</v>
      </c>
      <c r="FQX28" s="170">
        <v>5</v>
      </c>
      <c r="FQY28" s="170">
        <v>12.97</v>
      </c>
      <c r="FQZ28" s="170">
        <f>ROUNDDOWN(FQY28*($G$10+1),2)</f>
        <v>962.37</v>
      </c>
      <c r="FRA28" s="170">
        <f>FQX28*FQZ28</f>
        <v>4811.8500000000004</v>
      </c>
      <c r="FRB28" s="170" t="s">
        <v>148</v>
      </c>
      <c r="FRC28" s="170">
        <v>12376</v>
      </c>
      <c r="FRD28" s="170" t="s">
        <v>149</v>
      </c>
      <c r="FRE28" s="170" t="s">
        <v>150</v>
      </c>
      <c r="FRF28" s="170">
        <v>5</v>
      </c>
      <c r="FRG28" s="170">
        <v>12.97</v>
      </c>
      <c r="FRH28" s="170">
        <f>ROUNDDOWN(FRG28*($G$10+1),2)</f>
        <v>962.37</v>
      </c>
      <c r="FRI28" s="170">
        <f>FRF28*FRH28</f>
        <v>4811.8500000000004</v>
      </c>
      <c r="FRJ28" s="170" t="s">
        <v>148</v>
      </c>
      <c r="FRK28" s="170">
        <v>12376</v>
      </c>
      <c r="FRL28" s="170" t="s">
        <v>149</v>
      </c>
      <c r="FRM28" s="170" t="s">
        <v>150</v>
      </c>
      <c r="FRN28" s="170">
        <v>5</v>
      </c>
      <c r="FRO28" s="170">
        <v>12.97</v>
      </c>
      <c r="FRP28" s="170">
        <f>ROUNDDOWN(FRO28*($G$10+1),2)</f>
        <v>962.37</v>
      </c>
      <c r="FRQ28" s="170">
        <f>FRN28*FRP28</f>
        <v>4811.8500000000004</v>
      </c>
      <c r="FRR28" s="170" t="s">
        <v>148</v>
      </c>
      <c r="FRS28" s="170">
        <v>12376</v>
      </c>
      <c r="FRT28" s="170" t="s">
        <v>149</v>
      </c>
      <c r="FRU28" s="170" t="s">
        <v>150</v>
      </c>
      <c r="FRV28" s="170">
        <v>5</v>
      </c>
      <c r="FRW28" s="170">
        <v>12.97</v>
      </c>
      <c r="FRX28" s="170">
        <f>ROUNDDOWN(FRW28*($G$10+1),2)</f>
        <v>962.37</v>
      </c>
      <c r="FRY28" s="170">
        <f>FRV28*FRX28</f>
        <v>4811.8500000000004</v>
      </c>
      <c r="FRZ28" s="170" t="s">
        <v>148</v>
      </c>
      <c r="FSA28" s="170">
        <v>12376</v>
      </c>
      <c r="FSB28" s="170" t="s">
        <v>149</v>
      </c>
      <c r="FSC28" s="170" t="s">
        <v>150</v>
      </c>
      <c r="FSD28" s="170">
        <v>5</v>
      </c>
      <c r="FSE28" s="170">
        <v>12.97</v>
      </c>
      <c r="FSF28" s="170">
        <f>ROUNDDOWN(FSE28*($G$10+1),2)</f>
        <v>962.37</v>
      </c>
      <c r="FSG28" s="170">
        <f>FSD28*FSF28</f>
        <v>4811.8500000000004</v>
      </c>
      <c r="FSH28" s="170" t="s">
        <v>148</v>
      </c>
      <c r="FSI28" s="170">
        <v>12376</v>
      </c>
      <c r="FSJ28" s="170" t="s">
        <v>149</v>
      </c>
      <c r="FSK28" s="170" t="s">
        <v>150</v>
      </c>
      <c r="FSL28" s="170">
        <v>5</v>
      </c>
      <c r="FSM28" s="170">
        <v>12.97</v>
      </c>
      <c r="FSN28" s="170">
        <f>ROUNDDOWN(FSM28*($G$10+1),2)</f>
        <v>962.37</v>
      </c>
      <c r="FSO28" s="170">
        <f>FSL28*FSN28</f>
        <v>4811.8500000000004</v>
      </c>
      <c r="FSP28" s="170" t="s">
        <v>148</v>
      </c>
      <c r="FSQ28" s="170">
        <v>12376</v>
      </c>
      <c r="FSR28" s="170" t="s">
        <v>149</v>
      </c>
      <c r="FSS28" s="170" t="s">
        <v>150</v>
      </c>
      <c r="FST28" s="170">
        <v>5</v>
      </c>
      <c r="FSU28" s="170">
        <v>12.97</v>
      </c>
      <c r="FSV28" s="170">
        <f>ROUNDDOWN(FSU28*($G$10+1),2)</f>
        <v>962.37</v>
      </c>
      <c r="FSW28" s="170">
        <f>FST28*FSV28</f>
        <v>4811.8500000000004</v>
      </c>
      <c r="FSX28" s="170" t="s">
        <v>148</v>
      </c>
      <c r="FSY28" s="170">
        <v>12376</v>
      </c>
      <c r="FSZ28" s="170" t="s">
        <v>149</v>
      </c>
      <c r="FTA28" s="170" t="s">
        <v>150</v>
      </c>
      <c r="FTB28" s="170">
        <v>5</v>
      </c>
      <c r="FTC28" s="170">
        <v>12.97</v>
      </c>
      <c r="FTD28" s="170">
        <f>ROUNDDOWN(FTC28*($G$10+1),2)</f>
        <v>962.37</v>
      </c>
      <c r="FTE28" s="170">
        <f>FTB28*FTD28</f>
        <v>4811.8500000000004</v>
      </c>
      <c r="FTF28" s="170" t="s">
        <v>148</v>
      </c>
      <c r="FTG28" s="170">
        <v>12376</v>
      </c>
      <c r="FTH28" s="170" t="s">
        <v>149</v>
      </c>
      <c r="FTI28" s="170" t="s">
        <v>150</v>
      </c>
      <c r="FTJ28" s="170">
        <v>5</v>
      </c>
      <c r="FTK28" s="170">
        <v>12.97</v>
      </c>
      <c r="FTL28" s="170">
        <f>ROUNDDOWN(FTK28*($G$10+1),2)</f>
        <v>962.37</v>
      </c>
      <c r="FTM28" s="170">
        <f>FTJ28*FTL28</f>
        <v>4811.8500000000004</v>
      </c>
      <c r="FTN28" s="170" t="s">
        <v>148</v>
      </c>
      <c r="FTO28" s="170">
        <v>12376</v>
      </c>
      <c r="FTP28" s="170" t="s">
        <v>149</v>
      </c>
      <c r="FTQ28" s="170" t="s">
        <v>150</v>
      </c>
      <c r="FTR28" s="170">
        <v>5</v>
      </c>
      <c r="FTS28" s="170">
        <v>12.97</v>
      </c>
      <c r="FTT28" s="170">
        <f>ROUNDDOWN(FTS28*($G$10+1),2)</f>
        <v>962.37</v>
      </c>
      <c r="FTU28" s="170">
        <f>FTR28*FTT28</f>
        <v>4811.8500000000004</v>
      </c>
      <c r="FTV28" s="170" t="s">
        <v>148</v>
      </c>
      <c r="FTW28" s="170">
        <v>12376</v>
      </c>
      <c r="FTX28" s="170" t="s">
        <v>149</v>
      </c>
      <c r="FTY28" s="170" t="s">
        <v>150</v>
      </c>
      <c r="FTZ28" s="170">
        <v>5</v>
      </c>
      <c r="FUA28" s="170">
        <v>12.97</v>
      </c>
      <c r="FUB28" s="170">
        <f>ROUNDDOWN(FUA28*($G$10+1),2)</f>
        <v>962.37</v>
      </c>
      <c r="FUC28" s="170">
        <f>FTZ28*FUB28</f>
        <v>4811.8500000000004</v>
      </c>
      <c r="FUD28" s="170" t="s">
        <v>148</v>
      </c>
      <c r="FUE28" s="170">
        <v>12376</v>
      </c>
      <c r="FUF28" s="170" t="s">
        <v>149</v>
      </c>
      <c r="FUG28" s="170" t="s">
        <v>150</v>
      </c>
      <c r="FUH28" s="170">
        <v>5</v>
      </c>
      <c r="FUI28" s="170">
        <v>12.97</v>
      </c>
      <c r="FUJ28" s="170">
        <f>ROUNDDOWN(FUI28*($G$10+1),2)</f>
        <v>962.37</v>
      </c>
      <c r="FUK28" s="170">
        <f>FUH28*FUJ28</f>
        <v>4811.8500000000004</v>
      </c>
      <c r="FUL28" s="170" t="s">
        <v>148</v>
      </c>
      <c r="FUM28" s="170">
        <v>12376</v>
      </c>
      <c r="FUN28" s="170" t="s">
        <v>149</v>
      </c>
      <c r="FUO28" s="170" t="s">
        <v>150</v>
      </c>
      <c r="FUP28" s="170">
        <v>5</v>
      </c>
      <c r="FUQ28" s="170">
        <v>12.97</v>
      </c>
      <c r="FUR28" s="170">
        <f>ROUNDDOWN(FUQ28*($G$10+1),2)</f>
        <v>962.37</v>
      </c>
      <c r="FUS28" s="170">
        <f>FUP28*FUR28</f>
        <v>4811.8500000000004</v>
      </c>
      <c r="FUT28" s="170" t="s">
        <v>148</v>
      </c>
      <c r="FUU28" s="170">
        <v>12376</v>
      </c>
      <c r="FUV28" s="170" t="s">
        <v>149</v>
      </c>
      <c r="FUW28" s="170" t="s">
        <v>150</v>
      </c>
      <c r="FUX28" s="170">
        <v>5</v>
      </c>
      <c r="FUY28" s="170">
        <v>12.97</v>
      </c>
      <c r="FUZ28" s="170">
        <f>ROUNDDOWN(FUY28*($G$10+1),2)</f>
        <v>962.37</v>
      </c>
      <c r="FVA28" s="170">
        <f>FUX28*FUZ28</f>
        <v>4811.8500000000004</v>
      </c>
      <c r="FVB28" s="170" t="s">
        <v>148</v>
      </c>
      <c r="FVC28" s="170">
        <v>12376</v>
      </c>
      <c r="FVD28" s="170" t="s">
        <v>149</v>
      </c>
      <c r="FVE28" s="170" t="s">
        <v>150</v>
      </c>
      <c r="FVF28" s="170">
        <v>5</v>
      </c>
      <c r="FVG28" s="170">
        <v>12.97</v>
      </c>
      <c r="FVH28" s="170">
        <f>ROUNDDOWN(FVG28*($G$10+1),2)</f>
        <v>962.37</v>
      </c>
      <c r="FVI28" s="170">
        <f>FVF28*FVH28</f>
        <v>4811.8500000000004</v>
      </c>
      <c r="FVJ28" s="170" t="s">
        <v>148</v>
      </c>
      <c r="FVK28" s="170">
        <v>12376</v>
      </c>
      <c r="FVL28" s="170" t="s">
        <v>149</v>
      </c>
      <c r="FVM28" s="170" t="s">
        <v>150</v>
      </c>
      <c r="FVN28" s="170">
        <v>5</v>
      </c>
      <c r="FVO28" s="170">
        <v>12.97</v>
      </c>
      <c r="FVP28" s="170">
        <f>ROUNDDOWN(FVO28*($G$10+1),2)</f>
        <v>962.37</v>
      </c>
      <c r="FVQ28" s="170">
        <f>FVN28*FVP28</f>
        <v>4811.8500000000004</v>
      </c>
      <c r="FVR28" s="170" t="s">
        <v>148</v>
      </c>
      <c r="FVS28" s="170">
        <v>12376</v>
      </c>
      <c r="FVT28" s="170" t="s">
        <v>149</v>
      </c>
      <c r="FVU28" s="170" t="s">
        <v>150</v>
      </c>
      <c r="FVV28" s="170">
        <v>5</v>
      </c>
      <c r="FVW28" s="170">
        <v>12.97</v>
      </c>
      <c r="FVX28" s="170">
        <f>ROUNDDOWN(FVW28*($G$10+1),2)</f>
        <v>962.37</v>
      </c>
      <c r="FVY28" s="170">
        <f>FVV28*FVX28</f>
        <v>4811.8500000000004</v>
      </c>
      <c r="FVZ28" s="170" t="s">
        <v>148</v>
      </c>
      <c r="FWA28" s="170">
        <v>12376</v>
      </c>
      <c r="FWB28" s="170" t="s">
        <v>149</v>
      </c>
      <c r="FWC28" s="170" t="s">
        <v>150</v>
      </c>
      <c r="FWD28" s="170">
        <v>5</v>
      </c>
      <c r="FWE28" s="170">
        <v>12.97</v>
      </c>
      <c r="FWF28" s="170">
        <f>ROUNDDOWN(FWE28*($G$10+1),2)</f>
        <v>962.37</v>
      </c>
      <c r="FWG28" s="170">
        <f>FWD28*FWF28</f>
        <v>4811.8500000000004</v>
      </c>
      <c r="FWH28" s="170" t="s">
        <v>148</v>
      </c>
      <c r="FWI28" s="170">
        <v>12376</v>
      </c>
      <c r="FWJ28" s="170" t="s">
        <v>149</v>
      </c>
      <c r="FWK28" s="170" t="s">
        <v>150</v>
      </c>
      <c r="FWL28" s="170">
        <v>5</v>
      </c>
      <c r="FWM28" s="170">
        <v>12.97</v>
      </c>
      <c r="FWN28" s="170">
        <f>ROUNDDOWN(FWM28*($G$10+1),2)</f>
        <v>962.37</v>
      </c>
      <c r="FWO28" s="170">
        <f>FWL28*FWN28</f>
        <v>4811.8500000000004</v>
      </c>
      <c r="FWP28" s="170" t="s">
        <v>148</v>
      </c>
      <c r="FWQ28" s="170">
        <v>12376</v>
      </c>
      <c r="FWR28" s="170" t="s">
        <v>149</v>
      </c>
      <c r="FWS28" s="170" t="s">
        <v>150</v>
      </c>
      <c r="FWT28" s="170">
        <v>5</v>
      </c>
      <c r="FWU28" s="170">
        <v>12.97</v>
      </c>
      <c r="FWV28" s="170">
        <f>ROUNDDOWN(FWU28*($G$10+1),2)</f>
        <v>962.37</v>
      </c>
      <c r="FWW28" s="170">
        <f>FWT28*FWV28</f>
        <v>4811.8500000000004</v>
      </c>
      <c r="FWX28" s="170" t="s">
        <v>148</v>
      </c>
      <c r="FWY28" s="170">
        <v>12376</v>
      </c>
      <c r="FWZ28" s="170" t="s">
        <v>149</v>
      </c>
      <c r="FXA28" s="170" t="s">
        <v>150</v>
      </c>
      <c r="FXB28" s="170">
        <v>5</v>
      </c>
      <c r="FXC28" s="170">
        <v>12.97</v>
      </c>
      <c r="FXD28" s="170">
        <f>ROUNDDOWN(FXC28*($G$10+1),2)</f>
        <v>962.37</v>
      </c>
      <c r="FXE28" s="170">
        <f>FXB28*FXD28</f>
        <v>4811.8500000000004</v>
      </c>
      <c r="FXF28" s="170" t="s">
        <v>148</v>
      </c>
      <c r="FXG28" s="170">
        <v>12376</v>
      </c>
      <c r="FXH28" s="170" t="s">
        <v>149</v>
      </c>
      <c r="FXI28" s="170" t="s">
        <v>150</v>
      </c>
      <c r="FXJ28" s="170">
        <v>5</v>
      </c>
      <c r="FXK28" s="170">
        <v>12.97</v>
      </c>
      <c r="FXL28" s="170">
        <f>ROUNDDOWN(FXK28*($G$10+1),2)</f>
        <v>962.37</v>
      </c>
      <c r="FXM28" s="170">
        <f>FXJ28*FXL28</f>
        <v>4811.8500000000004</v>
      </c>
      <c r="FXN28" s="170" t="s">
        <v>148</v>
      </c>
      <c r="FXO28" s="170">
        <v>12376</v>
      </c>
      <c r="FXP28" s="170" t="s">
        <v>149</v>
      </c>
      <c r="FXQ28" s="170" t="s">
        <v>150</v>
      </c>
      <c r="FXR28" s="170">
        <v>5</v>
      </c>
      <c r="FXS28" s="170">
        <v>12.97</v>
      </c>
      <c r="FXT28" s="170">
        <f>ROUNDDOWN(FXS28*($G$10+1),2)</f>
        <v>962.37</v>
      </c>
      <c r="FXU28" s="170">
        <f>FXR28*FXT28</f>
        <v>4811.8500000000004</v>
      </c>
      <c r="FXV28" s="170" t="s">
        <v>148</v>
      </c>
      <c r="FXW28" s="170">
        <v>12376</v>
      </c>
      <c r="FXX28" s="170" t="s">
        <v>149</v>
      </c>
      <c r="FXY28" s="170" t="s">
        <v>150</v>
      </c>
      <c r="FXZ28" s="170">
        <v>5</v>
      </c>
      <c r="FYA28" s="170">
        <v>12.97</v>
      </c>
      <c r="FYB28" s="170">
        <f>ROUNDDOWN(FYA28*($G$10+1),2)</f>
        <v>962.37</v>
      </c>
      <c r="FYC28" s="170">
        <f>FXZ28*FYB28</f>
        <v>4811.8500000000004</v>
      </c>
      <c r="FYD28" s="170" t="s">
        <v>148</v>
      </c>
      <c r="FYE28" s="170">
        <v>12376</v>
      </c>
      <c r="FYF28" s="170" t="s">
        <v>149</v>
      </c>
      <c r="FYG28" s="170" t="s">
        <v>150</v>
      </c>
      <c r="FYH28" s="170">
        <v>5</v>
      </c>
      <c r="FYI28" s="170">
        <v>12.97</v>
      </c>
      <c r="FYJ28" s="170">
        <f>ROUNDDOWN(FYI28*($G$10+1),2)</f>
        <v>962.37</v>
      </c>
      <c r="FYK28" s="170">
        <f>FYH28*FYJ28</f>
        <v>4811.8500000000004</v>
      </c>
      <c r="FYL28" s="170" t="s">
        <v>148</v>
      </c>
      <c r="FYM28" s="170">
        <v>12376</v>
      </c>
      <c r="FYN28" s="170" t="s">
        <v>149</v>
      </c>
      <c r="FYO28" s="170" t="s">
        <v>150</v>
      </c>
      <c r="FYP28" s="170">
        <v>5</v>
      </c>
      <c r="FYQ28" s="170">
        <v>12.97</v>
      </c>
      <c r="FYR28" s="170">
        <f>ROUNDDOWN(FYQ28*($G$10+1),2)</f>
        <v>962.37</v>
      </c>
      <c r="FYS28" s="170">
        <f>FYP28*FYR28</f>
        <v>4811.8500000000004</v>
      </c>
      <c r="FYT28" s="170" t="s">
        <v>148</v>
      </c>
      <c r="FYU28" s="170">
        <v>12376</v>
      </c>
      <c r="FYV28" s="170" t="s">
        <v>149</v>
      </c>
      <c r="FYW28" s="170" t="s">
        <v>150</v>
      </c>
      <c r="FYX28" s="170">
        <v>5</v>
      </c>
      <c r="FYY28" s="170">
        <v>12.97</v>
      </c>
      <c r="FYZ28" s="170">
        <f>ROUNDDOWN(FYY28*($G$10+1),2)</f>
        <v>962.37</v>
      </c>
      <c r="FZA28" s="170">
        <f>FYX28*FYZ28</f>
        <v>4811.8500000000004</v>
      </c>
      <c r="FZB28" s="170" t="s">
        <v>148</v>
      </c>
      <c r="FZC28" s="170">
        <v>12376</v>
      </c>
      <c r="FZD28" s="170" t="s">
        <v>149</v>
      </c>
      <c r="FZE28" s="170" t="s">
        <v>150</v>
      </c>
      <c r="FZF28" s="170">
        <v>5</v>
      </c>
      <c r="FZG28" s="170">
        <v>12.97</v>
      </c>
      <c r="FZH28" s="170">
        <f>ROUNDDOWN(FZG28*($G$10+1),2)</f>
        <v>962.37</v>
      </c>
      <c r="FZI28" s="170">
        <f>FZF28*FZH28</f>
        <v>4811.8500000000004</v>
      </c>
      <c r="FZJ28" s="170" t="s">
        <v>148</v>
      </c>
      <c r="FZK28" s="170">
        <v>12376</v>
      </c>
      <c r="FZL28" s="170" t="s">
        <v>149</v>
      </c>
      <c r="FZM28" s="170" t="s">
        <v>150</v>
      </c>
      <c r="FZN28" s="170">
        <v>5</v>
      </c>
      <c r="FZO28" s="170">
        <v>12.97</v>
      </c>
      <c r="FZP28" s="170">
        <f>ROUNDDOWN(FZO28*($G$10+1),2)</f>
        <v>962.37</v>
      </c>
      <c r="FZQ28" s="170">
        <f>FZN28*FZP28</f>
        <v>4811.8500000000004</v>
      </c>
      <c r="FZR28" s="170" t="s">
        <v>148</v>
      </c>
      <c r="FZS28" s="170">
        <v>12376</v>
      </c>
      <c r="FZT28" s="170" t="s">
        <v>149</v>
      </c>
      <c r="FZU28" s="170" t="s">
        <v>150</v>
      </c>
      <c r="FZV28" s="170">
        <v>5</v>
      </c>
      <c r="FZW28" s="170">
        <v>12.97</v>
      </c>
      <c r="FZX28" s="170">
        <f>ROUNDDOWN(FZW28*($G$10+1),2)</f>
        <v>962.37</v>
      </c>
      <c r="FZY28" s="170">
        <f>FZV28*FZX28</f>
        <v>4811.8500000000004</v>
      </c>
      <c r="FZZ28" s="170" t="s">
        <v>148</v>
      </c>
      <c r="GAA28" s="170">
        <v>12376</v>
      </c>
      <c r="GAB28" s="170" t="s">
        <v>149</v>
      </c>
      <c r="GAC28" s="170" t="s">
        <v>150</v>
      </c>
      <c r="GAD28" s="170">
        <v>5</v>
      </c>
      <c r="GAE28" s="170">
        <v>12.97</v>
      </c>
      <c r="GAF28" s="170">
        <f>ROUNDDOWN(GAE28*($G$10+1),2)</f>
        <v>962.37</v>
      </c>
      <c r="GAG28" s="170">
        <f>GAD28*GAF28</f>
        <v>4811.8500000000004</v>
      </c>
      <c r="GAH28" s="170" t="s">
        <v>148</v>
      </c>
      <c r="GAI28" s="170">
        <v>12376</v>
      </c>
      <c r="GAJ28" s="170" t="s">
        <v>149</v>
      </c>
      <c r="GAK28" s="170" t="s">
        <v>150</v>
      </c>
      <c r="GAL28" s="170">
        <v>5</v>
      </c>
      <c r="GAM28" s="170">
        <v>12.97</v>
      </c>
      <c r="GAN28" s="170">
        <f>ROUNDDOWN(GAM28*($G$10+1),2)</f>
        <v>962.37</v>
      </c>
      <c r="GAO28" s="170">
        <f>GAL28*GAN28</f>
        <v>4811.8500000000004</v>
      </c>
      <c r="GAP28" s="170" t="s">
        <v>148</v>
      </c>
      <c r="GAQ28" s="170">
        <v>12376</v>
      </c>
      <c r="GAR28" s="170" t="s">
        <v>149</v>
      </c>
      <c r="GAS28" s="170" t="s">
        <v>150</v>
      </c>
      <c r="GAT28" s="170">
        <v>5</v>
      </c>
      <c r="GAU28" s="170">
        <v>12.97</v>
      </c>
      <c r="GAV28" s="170">
        <f>ROUNDDOWN(GAU28*($G$10+1),2)</f>
        <v>962.37</v>
      </c>
      <c r="GAW28" s="170">
        <f>GAT28*GAV28</f>
        <v>4811.8500000000004</v>
      </c>
      <c r="GAX28" s="170" t="s">
        <v>148</v>
      </c>
      <c r="GAY28" s="170">
        <v>12376</v>
      </c>
      <c r="GAZ28" s="170" t="s">
        <v>149</v>
      </c>
      <c r="GBA28" s="170" t="s">
        <v>150</v>
      </c>
      <c r="GBB28" s="170">
        <v>5</v>
      </c>
      <c r="GBC28" s="170">
        <v>12.97</v>
      </c>
      <c r="GBD28" s="170">
        <f>ROUNDDOWN(GBC28*($G$10+1),2)</f>
        <v>962.37</v>
      </c>
      <c r="GBE28" s="170">
        <f>GBB28*GBD28</f>
        <v>4811.8500000000004</v>
      </c>
      <c r="GBF28" s="170" t="s">
        <v>148</v>
      </c>
      <c r="GBG28" s="170">
        <v>12376</v>
      </c>
      <c r="GBH28" s="170" t="s">
        <v>149</v>
      </c>
      <c r="GBI28" s="170" t="s">
        <v>150</v>
      </c>
      <c r="GBJ28" s="170">
        <v>5</v>
      </c>
      <c r="GBK28" s="170">
        <v>12.97</v>
      </c>
      <c r="GBL28" s="170">
        <f>ROUNDDOWN(GBK28*($G$10+1),2)</f>
        <v>962.37</v>
      </c>
      <c r="GBM28" s="170">
        <f>GBJ28*GBL28</f>
        <v>4811.8500000000004</v>
      </c>
      <c r="GBN28" s="170" t="s">
        <v>148</v>
      </c>
      <c r="GBO28" s="170">
        <v>12376</v>
      </c>
      <c r="GBP28" s="170" t="s">
        <v>149</v>
      </c>
      <c r="GBQ28" s="170" t="s">
        <v>150</v>
      </c>
      <c r="GBR28" s="170">
        <v>5</v>
      </c>
      <c r="GBS28" s="170">
        <v>12.97</v>
      </c>
      <c r="GBT28" s="170">
        <f>ROUNDDOWN(GBS28*($G$10+1),2)</f>
        <v>962.37</v>
      </c>
      <c r="GBU28" s="170">
        <f>GBR28*GBT28</f>
        <v>4811.8500000000004</v>
      </c>
      <c r="GBV28" s="170" t="s">
        <v>148</v>
      </c>
      <c r="GBW28" s="170">
        <v>12376</v>
      </c>
      <c r="GBX28" s="170" t="s">
        <v>149</v>
      </c>
      <c r="GBY28" s="170" t="s">
        <v>150</v>
      </c>
      <c r="GBZ28" s="170">
        <v>5</v>
      </c>
      <c r="GCA28" s="170">
        <v>12.97</v>
      </c>
      <c r="GCB28" s="170">
        <f>ROUNDDOWN(GCA28*($G$10+1),2)</f>
        <v>962.37</v>
      </c>
      <c r="GCC28" s="170">
        <f>GBZ28*GCB28</f>
        <v>4811.8500000000004</v>
      </c>
      <c r="GCD28" s="170" t="s">
        <v>148</v>
      </c>
      <c r="GCE28" s="170">
        <v>12376</v>
      </c>
      <c r="GCF28" s="170" t="s">
        <v>149</v>
      </c>
      <c r="GCG28" s="170" t="s">
        <v>150</v>
      </c>
      <c r="GCH28" s="170">
        <v>5</v>
      </c>
      <c r="GCI28" s="170">
        <v>12.97</v>
      </c>
      <c r="GCJ28" s="170">
        <f>ROUNDDOWN(GCI28*($G$10+1),2)</f>
        <v>962.37</v>
      </c>
      <c r="GCK28" s="170">
        <f>GCH28*GCJ28</f>
        <v>4811.8500000000004</v>
      </c>
      <c r="GCL28" s="170" t="s">
        <v>148</v>
      </c>
      <c r="GCM28" s="170">
        <v>12376</v>
      </c>
      <c r="GCN28" s="170" t="s">
        <v>149</v>
      </c>
      <c r="GCO28" s="170" t="s">
        <v>150</v>
      </c>
      <c r="GCP28" s="170">
        <v>5</v>
      </c>
      <c r="GCQ28" s="170">
        <v>12.97</v>
      </c>
      <c r="GCR28" s="170">
        <f>ROUNDDOWN(GCQ28*($G$10+1),2)</f>
        <v>962.37</v>
      </c>
      <c r="GCS28" s="170">
        <f>GCP28*GCR28</f>
        <v>4811.8500000000004</v>
      </c>
      <c r="GCT28" s="170" t="s">
        <v>148</v>
      </c>
      <c r="GCU28" s="170">
        <v>12376</v>
      </c>
      <c r="GCV28" s="170" t="s">
        <v>149</v>
      </c>
      <c r="GCW28" s="170" t="s">
        <v>150</v>
      </c>
      <c r="GCX28" s="170">
        <v>5</v>
      </c>
      <c r="GCY28" s="170">
        <v>12.97</v>
      </c>
      <c r="GCZ28" s="170">
        <f>ROUNDDOWN(GCY28*($G$10+1),2)</f>
        <v>962.37</v>
      </c>
      <c r="GDA28" s="170">
        <f>GCX28*GCZ28</f>
        <v>4811.8500000000004</v>
      </c>
      <c r="GDB28" s="170" t="s">
        <v>148</v>
      </c>
      <c r="GDC28" s="170">
        <v>12376</v>
      </c>
      <c r="GDD28" s="170" t="s">
        <v>149</v>
      </c>
      <c r="GDE28" s="170" t="s">
        <v>150</v>
      </c>
      <c r="GDF28" s="170">
        <v>5</v>
      </c>
      <c r="GDG28" s="170">
        <v>12.97</v>
      </c>
      <c r="GDH28" s="170">
        <f>ROUNDDOWN(GDG28*($G$10+1),2)</f>
        <v>962.37</v>
      </c>
      <c r="GDI28" s="170">
        <f>GDF28*GDH28</f>
        <v>4811.8500000000004</v>
      </c>
      <c r="GDJ28" s="170" t="s">
        <v>148</v>
      </c>
      <c r="GDK28" s="170">
        <v>12376</v>
      </c>
      <c r="GDL28" s="170" t="s">
        <v>149</v>
      </c>
      <c r="GDM28" s="170" t="s">
        <v>150</v>
      </c>
      <c r="GDN28" s="170">
        <v>5</v>
      </c>
      <c r="GDO28" s="170">
        <v>12.97</v>
      </c>
      <c r="GDP28" s="170">
        <f>ROUNDDOWN(GDO28*($G$10+1),2)</f>
        <v>962.37</v>
      </c>
      <c r="GDQ28" s="170">
        <f>GDN28*GDP28</f>
        <v>4811.8500000000004</v>
      </c>
      <c r="GDR28" s="170" t="s">
        <v>148</v>
      </c>
      <c r="GDS28" s="170">
        <v>12376</v>
      </c>
      <c r="GDT28" s="170" t="s">
        <v>149</v>
      </c>
      <c r="GDU28" s="170" t="s">
        <v>150</v>
      </c>
      <c r="GDV28" s="170">
        <v>5</v>
      </c>
      <c r="GDW28" s="170">
        <v>12.97</v>
      </c>
      <c r="GDX28" s="170">
        <f>ROUNDDOWN(GDW28*($G$10+1),2)</f>
        <v>962.37</v>
      </c>
      <c r="GDY28" s="170">
        <f>GDV28*GDX28</f>
        <v>4811.8500000000004</v>
      </c>
      <c r="GDZ28" s="170" t="s">
        <v>148</v>
      </c>
      <c r="GEA28" s="170">
        <v>12376</v>
      </c>
      <c r="GEB28" s="170" t="s">
        <v>149</v>
      </c>
      <c r="GEC28" s="170" t="s">
        <v>150</v>
      </c>
      <c r="GED28" s="170">
        <v>5</v>
      </c>
      <c r="GEE28" s="170">
        <v>12.97</v>
      </c>
      <c r="GEF28" s="170">
        <f>ROUNDDOWN(GEE28*($G$10+1),2)</f>
        <v>962.37</v>
      </c>
      <c r="GEG28" s="170">
        <f>GED28*GEF28</f>
        <v>4811.8500000000004</v>
      </c>
      <c r="GEH28" s="170" t="s">
        <v>148</v>
      </c>
      <c r="GEI28" s="170">
        <v>12376</v>
      </c>
      <c r="GEJ28" s="170" t="s">
        <v>149</v>
      </c>
      <c r="GEK28" s="170" t="s">
        <v>150</v>
      </c>
      <c r="GEL28" s="170">
        <v>5</v>
      </c>
      <c r="GEM28" s="170">
        <v>12.97</v>
      </c>
      <c r="GEN28" s="170">
        <f>ROUNDDOWN(GEM28*($G$10+1),2)</f>
        <v>962.37</v>
      </c>
      <c r="GEO28" s="170">
        <f>GEL28*GEN28</f>
        <v>4811.8500000000004</v>
      </c>
      <c r="GEP28" s="170" t="s">
        <v>148</v>
      </c>
      <c r="GEQ28" s="170">
        <v>12376</v>
      </c>
      <c r="GER28" s="170" t="s">
        <v>149</v>
      </c>
      <c r="GES28" s="170" t="s">
        <v>150</v>
      </c>
      <c r="GET28" s="170">
        <v>5</v>
      </c>
      <c r="GEU28" s="170">
        <v>12.97</v>
      </c>
      <c r="GEV28" s="170">
        <f>ROUNDDOWN(GEU28*($G$10+1),2)</f>
        <v>962.37</v>
      </c>
      <c r="GEW28" s="170">
        <f>GET28*GEV28</f>
        <v>4811.8500000000004</v>
      </c>
      <c r="GEX28" s="170" t="s">
        <v>148</v>
      </c>
      <c r="GEY28" s="170">
        <v>12376</v>
      </c>
      <c r="GEZ28" s="170" t="s">
        <v>149</v>
      </c>
      <c r="GFA28" s="170" t="s">
        <v>150</v>
      </c>
      <c r="GFB28" s="170">
        <v>5</v>
      </c>
      <c r="GFC28" s="170">
        <v>12.97</v>
      </c>
      <c r="GFD28" s="170">
        <f>ROUNDDOWN(GFC28*($G$10+1),2)</f>
        <v>962.37</v>
      </c>
      <c r="GFE28" s="170">
        <f>GFB28*GFD28</f>
        <v>4811.8500000000004</v>
      </c>
      <c r="GFF28" s="170" t="s">
        <v>148</v>
      </c>
      <c r="GFG28" s="170">
        <v>12376</v>
      </c>
      <c r="GFH28" s="170" t="s">
        <v>149</v>
      </c>
      <c r="GFI28" s="170" t="s">
        <v>150</v>
      </c>
      <c r="GFJ28" s="170">
        <v>5</v>
      </c>
      <c r="GFK28" s="170">
        <v>12.97</v>
      </c>
      <c r="GFL28" s="170">
        <f>ROUNDDOWN(GFK28*($G$10+1),2)</f>
        <v>962.37</v>
      </c>
      <c r="GFM28" s="170">
        <f>GFJ28*GFL28</f>
        <v>4811.8500000000004</v>
      </c>
      <c r="GFN28" s="170" t="s">
        <v>148</v>
      </c>
      <c r="GFO28" s="170">
        <v>12376</v>
      </c>
      <c r="GFP28" s="170" t="s">
        <v>149</v>
      </c>
      <c r="GFQ28" s="170" t="s">
        <v>150</v>
      </c>
      <c r="GFR28" s="170">
        <v>5</v>
      </c>
      <c r="GFS28" s="170">
        <v>12.97</v>
      </c>
      <c r="GFT28" s="170">
        <f>ROUNDDOWN(GFS28*($G$10+1),2)</f>
        <v>962.37</v>
      </c>
      <c r="GFU28" s="170">
        <f>GFR28*GFT28</f>
        <v>4811.8500000000004</v>
      </c>
      <c r="GFV28" s="170" t="s">
        <v>148</v>
      </c>
      <c r="GFW28" s="170">
        <v>12376</v>
      </c>
      <c r="GFX28" s="170" t="s">
        <v>149</v>
      </c>
      <c r="GFY28" s="170" t="s">
        <v>150</v>
      </c>
      <c r="GFZ28" s="170">
        <v>5</v>
      </c>
      <c r="GGA28" s="170">
        <v>12.97</v>
      </c>
      <c r="GGB28" s="170">
        <f>ROUNDDOWN(GGA28*($G$10+1),2)</f>
        <v>962.37</v>
      </c>
      <c r="GGC28" s="170">
        <f>GFZ28*GGB28</f>
        <v>4811.8500000000004</v>
      </c>
      <c r="GGD28" s="170" t="s">
        <v>148</v>
      </c>
      <c r="GGE28" s="170">
        <v>12376</v>
      </c>
      <c r="GGF28" s="170" t="s">
        <v>149</v>
      </c>
      <c r="GGG28" s="170" t="s">
        <v>150</v>
      </c>
      <c r="GGH28" s="170">
        <v>5</v>
      </c>
      <c r="GGI28" s="170">
        <v>12.97</v>
      </c>
      <c r="GGJ28" s="170">
        <f>ROUNDDOWN(GGI28*($G$10+1),2)</f>
        <v>962.37</v>
      </c>
      <c r="GGK28" s="170">
        <f>GGH28*GGJ28</f>
        <v>4811.8500000000004</v>
      </c>
      <c r="GGL28" s="170" t="s">
        <v>148</v>
      </c>
      <c r="GGM28" s="170">
        <v>12376</v>
      </c>
      <c r="GGN28" s="170" t="s">
        <v>149</v>
      </c>
      <c r="GGO28" s="170" t="s">
        <v>150</v>
      </c>
      <c r="GGP28" s="170">
        <v>5</v>
      </c>
      <c r="GGQ28" s="170">
        <v>12.97</v>
      </c>
      <c r="GGR28" s="170">
        <f>ROUNDDOWN(GGQ28*($G$10+1),2)</f>
        <v>962.37</v>
      </c>
      <c r="GGS28" s="170">
        <f>GGP28*GGR28</f>
        <v>4811.8500000000004</v>
      </c>
      <c r="GGT28" s="170" t="s">
        <v>148</v>
      </c>
      <c r="GGU28" s="170">
        <v>12376</v>
      </c>
      <c r="GGV28" s="170" t="s">
        <v>149</v>
      </c>
      <c r="GGW28" s="170" t="s">
        <v>150</v>
      </c>
      <c r="GGX28" s="170">
        <v>5</v>
      </c>
      <c r="GGY28" s="170">
        <v>12.97</v>
      </c>
      <c r="GGZ28" s="170">
        <f>ROUNDDOWN(GGY28*($G$10+1),2)</f>
        <v>962.37</v>
      </c>
      <c r="GHA28" s="170">
        <f>GGX28*GGZ28</f>
        <v>4811.8500000000004</v>
      </c>
      <c r="GHB28" s="170" t="s">
        <v>148</v>
      </c>
      <c r="GHC28" s="170">
        <v>12376</v>
      </c>
      <c r="GHD28" s="170" t="s">
        <v>149</v>
      </c>
      <c r="GHE28" s="170" t="s">
        <v>150</v>
      </c>
      <c r="GHF28" s="170">
        <v>5</v>
      </c>
      <c r="GHG28" s="170">
        <v>12.97</v>
      </c>
      <c r="GHH28" s="170">
        <f>ROUNDDOWN(GHG28*($G$10+1),2)</f>
        <v>962.37</v>
      </c>
      <c r="GHI28" s="170">
        <f>GHF28*GHH28</f>
        <v>4811.8500000000004</v>
      </c>
      <c r="GHJ28" s="170" t="s">
        <v>148</v>
      </c>
      <c r="GHK28" s="170">
        <v>12376</v>
      </c>
      <c r="GHL28" s="170" t="s">
        <v>149</v>
      </c>
      <c r="GHM28" s="170" t="s">
        <v>150</v>
      </c>
      <c r="GHN28" s="170">
        <v>5</v>
      </c>
      <c r="GHO28" s="170">
        <v>12.97</v>
      </c>
      <c r="GHP28" s="170">
        <f>ROUNDDOWN(GHO28*($G$10+1),2)</f>
        <v>962.37</v>
      </c>
      <c r="GHQ28" s="170">
        <f>GHN28*GHP28</f>
        <v>4811.8500000000004</v>
      </c>
      <c r="GHR28" s="170" t="s">
        <v>148</v>
      </c>
      <c r="GHS28" s="170">
        <v>12376</v>
      </c>
      <c r="GHT28" s="170" t="s">
        <v>149</v>
      </c>
      <c r="GHU28" s="170" t="s">
        <v>150</v>
      </c>
      <c r="GHV28" s="170">
        <v>5</v>
      </c>
      <c r="GHW28" s="170">
        <v>12.97</v>
      </c>
      <c r="GHX28" s="170">
        <f>ROUNDDOWN(GHW28*($G$10+1),2)</f>
        <v>962.37</v>
      </c>
      <c r="GHY28" s="170">
        <f>GHV28*GHX28</f>
        <v>4811.8500000000004</v>
      </c>
      <c r="GHZ28" s="170" t="s">
        <v>148</v>
      </c>
      <c r="GIA28" s="170">
        <v>12376</v>
      </c>
      <c r="GIB28" s="170" t="s">
        <v>149</v>
      </c>
      <c r="GIC28" s="170" t="s">
        <v>150</v>
      </c>
      <c r="GID28" s="170">
        <v>5</v>
      </c>
      <c r="GIE28" s="170">
        <v>12.97</v>
      </c>
      <c r="GIF28" s="170">
        <f>ROUNDDOWN(GIE28*($G$10+1),2)</f>
        <v>962.37</v>
      </c>
      <c r="GIG28" s="170">
        <f>GID28*GIF28</f>
        <v>4811.8500000000004</v>
      </c>
      <c r="GIH28" s="170" t="s">
        <v>148</v>
      </c>
      <c r="GII28" s="170">
        <v>12376</v>
      </c>
      <c r="GIJ28" s="170" t="s">
        <v>149</v>
      </c>
      <c r="GIK28" s="170" t="s">
        <v>150</v>
      </c>
      <c r="GIL28" s="170">
        <v>5</v>
      </c>
      <c r="GIM28" s="170">
        <v>12.97</v>
      </c>
      <c r="GIN28" s="170">
        <f>ROUNDDOWN(GIM28*($G$10+1),2)</f>
        <v>962.37</v>
      </c>
      <c r="GIO28" s="170">
        <f>GIL28*GIN28</f>
        <v>4811.8500000000004</v>
      </c>
      <c r="GIP28" s="170" t="s">
        <v>148</v>
      </c>
      <c r="GIQ28" s="170">
        <v>12376</v>
      </c>
      <c r="GIR28" s="170" t="s">
        <v>149</v>
      </c>
      <c r="GIS28" s="170" t="s">
        <v>150</v>
      </c>
      <c r="GIT28" s="170">
        <v>5</v>
      </c>
      <c r="GIU28" s="170">
        <v>12.97</v>
      </c>
      <c r="GIV28" s="170">
        <f>ROUNDDOWN(GIU28*($G$10+1),2)</f>
        <v>962.37</v>
      </c>
      <c r="GIW28" s="170">
        <f>GIT28*GIV28</f>
        <v>4811.8500000000004</v>
      </c>
      <c r="GIX28" s="170" t="s">
        <v>148</v>
      </c>
      <c r="GIY28" s="170">
        <v>12376</v>
      </c>
      <c r="GIZ28" s="170" t="s">
        <v>149</v>
      </c>
      <c r="GJA28" s="170" t="s">
        <v>150</v>
      </c>
      <c r="GJB28" s="170">
        <v>5</v>
      </c>
      <c r="GJC28" s="170">
        <v>12.97</v>
      </c>
      <c r="GJD28" s="170">
        <f>ROUNDDOWN(GJC28*($G$10+1),2)</f>
        <v>962.37</v>
      </c>
      <c r="GJE28" s="170">
        <f>GJB28*GJD28</f>
        <v>4811.8500000000004</v>
      </c>
      <c r="GJF28" s="170" t="s">
        <v>148</v>
      </c>
      <c r="GJG28" s="170">
        <v>12376</v>
      </c>
      <c r="GJH28" s="170" t="s">
        <v>149</v>
      </c>
      <c r="GJI28" s="170" t="s">
        <v>150</v>
      </c>
      <c r="GJJ28" s="170">
        <v>5</v>
      </c>
      <c r="GJK28" s="170">
        <v>12.97</v>
      </c>
      <c r="GJL28" s="170">
        <f>ROUNDDOWN(GJK28*($G$10+1),2)</f>
        <v>962.37</v>
      </c>
      <c r="GJM28" s="170">
        <f>GJJ28*GJL28</f>
        <v>4811.8500000000004</v>
      </c>
      <c r="GJN28" s="170" t="s">
        <v>148</v>
      </c>
      <c r="GJO28" s="170">
        <v>12376</v>
      </c>
      <c r="GJP28" s="170" t="s">
        <v>149</v>
      </c>
      <c r="GJQ28" s="170" t="s">
        <v>150</v>
      </c>
      <c r="GJR28" s="170">
        <v>5</v>
      </c>
      <c r="GJS28" s="170">
        <v>12.97</v>
      </c>
      <c r="GJT28" s="170">
        <f>ROUNDDOWN(GJS28*($G$10+1),2)</f>
        <v>962.37</v>
      </c>
      <c r="GJU28" s="170">
        <f>GJR28*GJT28</f>
        <v>4811.8500000000004</v>
      </c>
      <c r="GJV28" s="170" t="s">
        <v>148</v>
      </c>
      <c r="GJW28" s="170">
        <v>12376</v>
      </c>
      <c r="GJX28" s="170" t="s">
        <v>149</v>
      </c>
      <c r="GJY28" s="170" t="s">
        <v>150</v>
      </c>
      <c r="GJZ28" s="170">
        <v>5</v>
      </c>
      <c r="GKA28" s="170">
        <v>12.97</v>
      </c>
      <c r="GKB28" s="170">
        <f>ROUNDDOWN(GKA28*($G$10+1),2)</f>
        <v>962.37</v>
      </c>
      <c r="GKC28" s="170">
        <f>GJZ28*GKB28</f>
        <v>4811.8500000000004</v>
      </c>
      <c r="GKD28" s="170" t="s">
        <v>148</v>
      </c>
      <c r="GKE28" s="170">
        <v>12376</v>
      </c>
      <c r="GKF28" s="170" t="s">
        <v>149</v>
      </c>
      <c r="GKG28" s="170" t="s">
        <v>150</v>
      </c>
      <c r="GKH28" s="170">
        <v>5</v>
      </c>
      <c r="GKI28" s="170">
        <v>12.97</v>
      </c>
      <c r="GKJ28" s="170">
        <f>ROUNDDOWN(GKI28*($G$10+1),2)</f>
        <v>962.37</v>
      </c>
      <c r="GKK28" s="170">
        <f>GKH28*GKJ28</f>
        <v>4811.8500000000004</v>
      </c>
      <c r="GKL28" s="170" t="s">
        <v>148</v>
      </c>
      <c r="GKM28" s="170">
        <v>12376</v>
      </c>
      <c r="GKN28" s="170" t="s">
        <v>149</v>
      </c>
      <c r="GKO28" s="170" t="s">
        <v>150</v>
      </c>
      <c r="GKP28" s="170">
        <v>5</v>
      </c>
      <c r="GKQ28" s="170">
        <v>12.97</v>
      </c>
      <c r="GKR28" s="170">
        <f>ROUNDDOWN(GKQ28*($G$10+1),2)</f>
        <v>962.37</v>
      </c>
      <c r="GKS28" s="170">
        <f>GKP28*GKR28</f>
        <v>4811.8500000000004</v>
      </c>
      <c r="GKT28" s="170" t="s">
        <v>148</v>
      </c>
      <c r="GKU28" s="170">
        <v>12376</v>
      </c>
      <c r="GKV28" s="170" t="s">
        <v>149</v>
      </c>
      <c r="GKW28" s="170" t="s">
        <v>150</v>
      </c>
      <c r="GKX28" s="170">
        <v>5</v>
      </c>
      <c r="GKY28" s="170">
        <v>12.97</v>
      </c>
      <c r="GKZ28" s="170">
        <f>ROUNDDOWN(GKY28*($G$10+1),2)</f>
        <v>962.37</v>
      </c>
      <c r="GLA28" s="170">
        <f>GKX28*GKZ28</f>
        <v>4811.8500000000004</v>
      </c>
      <c r="GLB28" s="170" t="s">
        <v>148</v>
      </c>
      <c r="GLC28" s="170">
        <v>12376</v>
      </c>
      <c r="GLD28" s="170" t="s">
        <v>149</v>
      </c>
      <c r="GLE28" s="170" t="s">
        <v>150</v>
      </c>
      <c r="GLF28" s="170">
        <v>5</v>
      </c>
      <c r="GLG28" s="170">
        <v>12.97</v>
      </c>
      <c r="GLH28" s="170">
        <f>ROUNDDOWN(GLG28*($G$10+1),2)</f>
        <v>962.37</v>
      </c>
      <c r="GLI28" s="170">
        <f>GLF28*GLH28</f>
        <v>4811.8500000000004</v>
      </c>
      <c r="GLJ28" s="170" t="s">
        <v>148</v>
      </c>
      <c r="GLK28" s="170">
        <v>12376</v>
      </c>
      <c r="GLL28" s="170" t="s">
        <v>149</v>
      </c>
      <c r="GLM28" s="170" t="s">
        <v>150</v>
      </c>
      <c r="GLN28" s="170">
        <v>5</v>
      </c>
      <c r="GLO28" s="170">
        <v>12.97</v>
      </c>
      <c r="GLP28" s="170">
        <f>ROUNDDOWN(GLO28*($G$10+1),2)</f>
        <v>962.37</v>
      </c>
      <c r="GLQ28" s="170">
        <f>GLN28*GLP28</f>
        <v>4811.8500000000004</v>
      </c>
      <c r="GLR28" s="170" t="s">
        <v>148</v>
      </c>
      <c r="GLS28" s="170">
        <v>12376</v>
      </c>
      <c r="GLT28" s="170" t="s">
        <v>149</v>
      </c>
      <c r="GLU28" s="170" t="s">
        <v>150</v>
      </c>
      <c r="GLV28" s="170">
        <v>5</v>
      </c>
      <c r="GLW28" s="170">
        <v>12.97</v>
      </c>
      <c r="GLX28" s="170">
        <f>ROUNDDOWN(GLW28*($G$10+1),2)</f>
        <v>962.37</v>
      </c>
      <c r="GLY28" s="170">
        <f>GLV28*GLX28</f>
        <v>4811.8500000000004</v>
      </c>
      <c r="GLZ28" s="170" t="s">
        <v>148</v>
      </c>
      <c r="GMA28" s="170">
        <v>12376</v>
      </c>
      <c r="GMB28" s="170" t="s">
        <v>149</v>
      </c>
      <c r="GMC28" s="170" t="s">
        <v>150</v>
      </c>
      <c r="GMD28" s="170">
        <v>5</v>
      </c>
      <c r="GME28" s="170">
        <v>12.97</v>
      </c>
      <c r="GMF28" s="170">
        <f>ROUNDDOWN(GME28*($G$10+1),2)</f>
        <v>962.37</v>
      </c>
      <c r="GMG28" s="170">
        <f>GMD28*GMF28</f>
        <v>4811.8500000000004</v>
      </c>
      <c r="GMH28" s="170" t="s">
        <v>148</v>
      </c>
      <c r="GMI28" s="170">
        <v>12376</v>
      </c>
      <c r="GMJ28" s="170" t="s">
        <v>149</v>
      </c>
      <c r="GMK28" s="170" t="s">
        <v>150</v>
      </c>
      <c r="GML28" s="170">
        <v>5</v>
      </c>
      <c r="GMM28" s="170">
        <v>12.97</v>
      </c>
      <c r="GMN28" s="170">
        <f>ROUNDDOWN(GMM28*($G$10+1),2)</f>
        <v>962.37</v>
      </c>
      <c r="GMO28" s="170">
        <f>GML28*GMN28</f>
        <v>4811.8500000000004</v>
      </c>
      <c r="GMP28" s="170" t="s">
        <v>148</v>
      </c>
      <c r="GMQ28" s="170">
        <v>12376</v>
      </c>
      <c r="GMR28" s="170" t="s">
        <v>149</v>
      </c>
      <c r="GMS28" s="170" t="s">
        <v>150</v>
      </c>
      <c r="GMT28" s="170">
        <v>5</v>
      </c>
      <c r="GMU28" s="170">
        <v>12.97</v>
      </c>
      <c r="GMV28" s="170">
        <f>ROUNDDOWN(GMU28*($G$10+1),2)</f>
        <v>962.37</v>
      </c>
      <c r="GMW28" s="170">
        <f>GMT28*GMV28</f>
        <v>4811.8500000000004</v>
      </c>
      <c r="GMX28" s="170" t="s">
        <v>148</v>
      </c>
      <c r="GMY28" s="170">
        <v>12376</v>
      </c>
      <c r="GMZ28" s="170" t="s">
        <v>149</v>
      </c>
      <c r="GNA28" s="170" t="s">
        <v>150</v>
      </c>
      <c r="GNB28" s="170">
        <v>5</v>
      </c>
      <c r="GNC28" s="170">
        <v>12.97</v>
      </c>
      <c r="GND28" s="170">
        <f>ROUNDDOWN(GNC28*($G$10+1),2)</f>
        <v>962.37</v>
      </c>
      <c r="GNE28" s="170">
        <f>GNB28*GND28</f>
        <v>4811.8500000000004</v>
      </c>
      <c r="GNF28" s="170" t="s">
        <v>148</v>
      </c>
      <c r="GNG28" s="170">
        <v>12376</v>
      </c>
      <c r="GNH28" s="170" t="s">
        <v>149</v>
      </c>
      <c r="GNI28" s="170" t="s">
        <v>150</v>
      </c>
      <c r="GNJ28" s="170">
        <v>5</v>
      </c>
      <c r="GNK28" s="170">
        <v>12.97</v>
      </c>
      <c r="GNL28" s="170">
        <f>ROUNDDOWN(GNK28*($G$10+1),2)</f>
        <v>962.37</v>
      </c>
      <c r="GNM28" s="170">
        <f>GNJ28*GNL28</f>
        <v>4811.8500000000004</v>
      </c>
      <c r="GNN28" s="170" t="s">
        <v>148</v>
      </c>
      <c r="GNO28" s="170">
        <v>12376</v>
      </c>
      <c r="GNP28" s="170" t="s">
        <v>149</v>
      </c>
      <c r="GNQ28" s="170" t="s">
        <v>150</v>
      </c>
      <c r="GNR28" s="170">
        <v>5</v>
      </c>
      <c r="GNS28" s="170">
        <v>12.97</v>
      </c>
      <c r="GNT28" s="170">
        <f>ROUNDDOWN(GNS28*($G$10+1),2)</f>
        <v>962.37</v>
      </c>
      <c r="GNU28" s="170">
        <f>GNR28*GNT28</f>
        <v>4811.8500000000004</v>
      </c>
      <c r="GNV28" s="170" t="s">
        <v>148</v>
      </c>
      <c r="GNW28" s="170">
        <v>12376</v>
      </c>
      <c r="GNX28" s="170" t="s">
        <v>149</v>
      </c>
      <c r="GNY28" s="170" t="s">
        <v>150</v>
      </c>
      <c r="GNZ28" s="170">
        <v>5</v>
      </c>
      <c r="GOA28" s="170">
        <v>12.97</v>
      </c>
      <c r="GOB28" s="170">
        <f>ROUNDDOWN(GOA28*($G$10+1),2)</f>
        <v>962.37</v>
      </c>
      <c r="GOC28" s="170">
        <f>GNZ28*GOB28</f>
        <v>4811.8500000000004</v>
      </c>
      <c r="GOD28" s="170" t="s">
        <v>148</v>
      </c>
      <c r="GOE28" s="170">
        <v>12376</v>
      </c>
      <c r="GOF28" s="170" t="s">
        <v>149</v>
      </c>
      <c r="GOG28" s="170" t="s">
        <v>150</v>
      </c>
      <c r="GOH28" s="170">
        <v>5</v>
      </c>
      <c r="GOI28" s="170">
        <v>12.97</v>
      </c>
      <c r="GOJ28" s="170">
        <f>ROUNDDOWN(GOI28*($G$10+1),2)</f>
        <v>962.37</v>
      </c>
      <c r="GOK28" s="170">
        <f>GOH28*GOJ28</f>
        <v>4811.8500000000004</v>
      </c>
      <c r="GOL28" s="170" t="s">
        <v>148</v>
      </c>
      <c r="GOM28" s="170">
        <v>12376</v>
      </c>
      <c r="GON28" s="170" t="s">
        <v>149</v>
      </c>
      <c r="GOO28" s="170" t="s">
        <v>150</v>
      </c>
      <c r="GOP28" s="170">
        <v>5</v>
      </c>
      <c r="GOQ28" s="170">
        <v>12.97</v>
      </c>
      <c r="GOR28" s="170">
        <f>ROUNDDOWN(GOQ28*($G$10+1),2)</f>
        <v>962.37</v>
      </c>
      <c r="GOS28" s="170">
        <f>GOP28*GOR28</f>
        <v>4811.8500000000004</v>
      </c>
      <c r="GOT28" s="170" t="s">
        <v>148</v>
      </c>
      <c r="GOU28" s="170">
        <v>12376</v>
      </c>
      <c r="GOV28" s="170" t="s">
        <v>149</v>
      </c>
      <c r="GOW28" s="170" t="s">
        <v>150</v>
      </c>
      <c r="GOX28" s="170">
        <v>5</v>
      </c>
      <c r="GOY28" s="170">
        <v>12.97</v>
      </c>
      <c r="GOZ28" s="170">
        <f>ROUNDDOWN(GOY28*($G$10+1),2)</f>
        <v>962.37</v>
      </c>
      <c r="GPA28" s="170">
        <f>GOX28*GOZ28</f>
        <v>4811.8500000000004</v>
      </c>
      <c r="GPB28" s="170" t="s">
        <v>148</v>
      </c>
      <c r="GPC28" s="170">
        <v>12376</v>
      </c>
      <c r="GPD28" s="170" t="s">
        <v>149</v>
      </c>
      <c r="GPE28" s="170" t="s">
        <v>150</v>
      </c>
      <c r="GPF28" s="170">
        <v>5</v>
      </c>
      <c r="GPG28" s="170">
        <v>12.97</v>
      </c>
      <c r="GPH28" s="170">
        <f>ROUNDDOWN(GPG28*($G$10+1),2)</f>
        <v>962.37</v>
      </c>
      <c r="GPI28" s="170">
        <f>GPF28*GPH28</f>
        <v>4811.8500000000004</v>
      </c>
      <c r="GPJ28" s="170" t="s">
        <v>148</v>
      </c>
      <c r="GPK28" s="170">
        <v>12376</v>
      </c>
      <c r="GPL28" s="170" t="s">
        <v>149</v>
      </c>
      <c r="GPM28" s="170" t="s">
        <v>150</v>
      </c>
      <c r="GPN28" s="170">
        <v>5</v>
      </c>
      <c r="GPO28" s="170">
        <v>12.97</v>
      </c>
      <c r="GPP28" s="170">
        <f>ROUNDDOWN(GPO28*($G$10+1),2)</f>
        <v>962.37</v>
      </c>
      <c r="GPQ28" s="170">
        <f>GPN28*GPP28</f>
        <v>4811.8500000000004</v>
      </c>
      <c r="GPR28" s="170" t="s">
        <v>148</v>
      </c>
      <c r="GPS28" s="170">
        <v>12376</v>
      </c>
      <c r="GPT28" s="170" t="s">
        <v>149</v>
      </c>
      <c r="GPU28" s="170" t="s">
        <v>150</v>
      </c>
      <c r="GPV28" s="170">
        <v>5</v>
      </c>
      <c r="GPW28" s="170">
        <v>12.97</v>
      </c>
      <c r="GPX28" s="170">
        <f>ROUNDDOWN(GPW28*($G$10+1),2)</f>
        <v>962.37</v>
      </c>
      <c r="GPY28" s="170">
        <f>GPV28*GPX28</f>
        <v>4811.8500000000004</v>
      </c>
      <c r="GPZ28" s="170" t="s">
        <v>148</v>
      </c>
      <c r="GQA28" s="170">
        <v>12376</v>
      </c>
      <c r="GQB28" s="170" t="s">
        <v>149</v>
      </c>
      <c r="GQC28" s="170" t="s">
        <v>150</v>
      </c>
      <c r="GQD28" s="170">
        <v>5</v>
      </c>
      <c r="GQE28" s="170">
        <v>12.97</v>
      </c>
      <c r="GQF28" s="170">
        <f>ROUNDDOWN(GQE28*($G$10+1),2)</f>
        <v>962.37</v>
      </c>
      <c r="GQG28" s="170">
        <f>GQD28*GQF28</f>
        <v>4811.8500000000004</v>
      </c>
      <c r="GQH28" s="170" t="s">
        <v>148</v>
      </c>
      <c r="GQI28" s="170">
        <v>12376</v>
      </c>
      <c r="GQJ28" s="170" t="s">
        <v>149</v>
      </c>
      <c r="GQK28" s="170" t="s">
        <v>150</v>
      </c>
      <c r="GQL28" s="170">
        <v>5</v>
      </c>
      <c r="GQM28" s="170">
        <v>12.97</v>
      </c>
      <c r="GQN28" s="170">
        <f>ROUNDDOWN(GQM28*($G$10+1),2)</f>
        <v>962.37</v>
      </c>
      <c r="GQO28" s="170">
        <f>GQL28*GQN28</f>
        <v>4811.8500000000004</v>
      </c>
      <c r="GQP28" s="170" t="s">
        <v>148</v>
      </c>
      <c r="GQQ28" s="170">
        <v>12376</v>
      </c>
      <c r="GQR28" s="170" t="s">
        <v>149</v>
      </c>
      <c r="GQS28" s="170" t="s">
        <v>150</v>
      </c>
      <c r="GQT28" s="170">
        <v>5</v>
      </c>
      <c r="GQU28" s="170">
        <v>12.97</v>
      </c>
      <c r="GQV28" s="170">
        <f>ROUNDDOWN(GQU28*($G$10+1),2)</f>
        <v>962.37</v>
      </c>
      <c r="GQW28" s="170">
        <f>GQT28*GQV28</f>
        <v>4811.8500000000004</v>
      </c>
      <c r="GQX28" s="170" t="s">
        <v>148</v>
      </c>
      <c r="GQY28" s="170">
        <v>12376</v>
      </c>
      <c r="GQZ28" s="170" t="s">
        <v>149</v>
      </c>
      <c r="GRA28" s="170" t="s">
        <v>150</v>
      </c>
      <c r="GRB28" s="170">
        <v>5</v>
      </c>
      <c r="GRC28" s="170">
        <v>12.97</v>
      </c>
      <c r="GRD28" s="170">
        <f>ROUNDDOWN(GRC28*($G$10+1),2)</f>
        <v>962.37</v>
      </c>
      <c r="GRE28" s="170">
        <f>GRB28*GRD28</f>
        <v>4811.8500000000004</v>
      </c>
      <c r="GRF28" s="170" t="s">
        <v>148</v>
      </c>
      <c r="GRG28" s="170">
        <v>12376</v>
      </c>
      <c r="GRH28" s="170" t="s">
        <v>149</v>
      </c>
      <c r="GRI28" s="170" t="s">
        <v>150</v>
      </c>
      <c r="GRJ28" s="170">
        <v>5</v>
      </c>
      <c r="GRK28" s="170">
        <v>12.97</v>
      </c>
      <c r="GRL28" s="170">
        <f>ROUNDDOWN(GRK28*($G$10+1),2)</f>
        <v>962.37</v>
      </c>
      <c r="GRM28" s="170">
        <f>GRJ28*GRL28</f>
        <v>4811.8500000000004</v>
      </c>
      <c r="GRN28" s="170" t="s">
        <v>148</v>
      </c>
      <c r="GRO28" s="170">
        <v>12376</v>
      </c>
      <c r="GRP28" s="170" t="s">
        <v>149</v>
      </c>
      <c r="GRQ28" s="170" t="s">
        <v>150</v>
      </c>
      <c r="GRR28" s="170">
        <v>5</v>
      </c>
      <c r="GRS28" s="170">
        <v>12.97</v>
      </c>
      <c r="GRT28" s="170">
        <f>ROUNDDOWN(GRS28*($G$10+1),2)</f>
        <v>962.37</v>
      </c>
      <c r="GRU28" s="170">
        <f>GRR28*GRT28</f>
        <v>4811.8500000000004</v>
      </c>
      <c r="GRV28" s="170" t="s">
        <v>148</v>
      </c>
      <c r="GRW28" s="170">
        <v>12376</v>
      </c>
      <c r="GRX28" s="170" t="s">
        <v>149</v>
      </c>
      <c r="GRY28" s="170" t="s">
        <v>150</v>
      </c>
      <c r="GRZ28" s="170">
        <v>5</v>
      </c>
      <c r="GSA28" s="170">
        <v>12.97</v>
      </c>
      <c r="GSB28" s="170">
        <f>ROUNDDOWN(GSA28*($G$10+1),2)</f>
        <v>962.37</v>
      </c>
      <c r="GSC28" s="170">
        <f>GRZ28*GSB28</f>
        <v>4811.8500000000004</v>
      </c>
      <c r="GSD28" s="170" t="s">
        <v>148</v>
      </c>
      <c r="GSE28" s="170">
        <v>12376</v>
      </c>
      <c r="GSF28" s="170" t="s">
        <v>149</v>
      </c>
      <c r="GSG28" s="170" t="s">
        <v>150</v>
      </c>
      <c r="GSH28" s="170">
        <v>5</v>
      </c>
      <c r="GSI28" s="170">
        <v>12.97</v>
      </c>
      <c r="GSJ28" s="170">
        <f>ROUNDDOWN(GSI28*($G$10+1),2)</f>
        <v>962.37</v>
      </c>
      <c r="GSK28" s="170">
        <f>GSH28*GSJ28</f>
        <v>4811.8500000000004</v>
      </c>
      <c r="GSL28" s="170" t="s">
        <v>148</v>
      </c>
      <c r="GSM28" s="170">
        <v>12376</v>
      </c>
      <c r="GSN28" s="170" t="s">
        <v>149</v>
      </c>
      <c r="GSO28" s="170" t="s">
        <v>150</v>
      </c>
      <c r="GSP28" s="170">
        <v>5</v>
      </c>
      <c r="GSQ28" s="170">
        <v>12.97</v>
      </c>
      <c r="GSR28" s="170">
        <f>ROUNDDOWN(GSQ28*($G$10+1),2)</f>
        <v>962.37</v>
      </c>
      <c r="GSS28" s="170">
        <f>GSP28*GSR28</f>
        <v>4811.8500000000004</v>
      </c>
      <c r="GST28" s="170" t="s">
        <v>148</v>
      </c>
      <c r="GSU28" s="170">
        <v>12376</v>
      </c>
      <c r="GSV28" s="170" t="s">
        <v>149</v>
      </c>
      <c r="GSW28" s="170" t="s">
        <v>150</v>
      </c>
      <c r="GSX28" s="170">
        <v>5</v>
      </c>
      <c r="GSY28" s="170">
        <v>12.97</v>
      </c>
      <c r="GSZ28" s="170">
        <f>ROUNDDOWN(GSY28*($G$10+1),2)</f>
        <v>962.37</v>
      </c>
      <c r="GTA28" s="170">
        <f>GSX28*GSZ28</f>
        <v>4811.8500000000004</v>
      </c>
      <c r="GTB28" s="170" t="s">
        <v>148</v>
      </c>
      <c r="GTC28" s="170">
        <v>12376</v>
      </c>
      <c r="GTD28" s="170" t="s">
        <v>149</v>
      </c>
      <c r="GTE28" s="170" t="s">
        <v>150</v>
      </c>
      <c r="GTF28" s="170">
        <v>5</v>
      </c>
      <c r="GTG28" s="170">
        <v>12.97</v>
      </c>
      <c r="GTH28" s="170">
        <f>ROUNDDOWN(GTG28*($G$10+1),2)</f>
        <v>962.37</v>
      </c>
      <c r="GTI28" s="170">
        <f>GTF28*GTH28</f>
        <v>4811.8500000000004</v>
      </c>
      <c r="GTJ28" s="170" t="s">
        <v>148</v>
      </c>
      <c r="GTK28" s="170">
        <v>12376</v>
      </c>
      <c r="GTL28" s="170" t="s">
        <v>149</v>
      </c>
      <c r="GTM28" s="170" t="s">
        <v>150</v>
      </c>
      <c r="GTN28" s="170">
        <v>5</v>
      </c>
      <c r="GTO28" s="170">
        <v>12.97</v>
      </c>
      <c r="GTP28" s="170">
        <f>ROUNDDOWN(GTO28*($G$10+1),2)</f>
        <v>962.37</v>
      </c>
      <c r="GTQ28" s="170">
        <f>GTN28*GTP28</f>
        <v>4811.8500000000004</v>
      </c>
      <c r="GTR28" s="170" t="s">
        <v>148</v>
      </c>
      <c r="GTS28" s="170">
        <v>12376</v>
      </c>
      <c r="GTT28" s="170" t="s">
        <v>149</v>
      </c>
      <c r="GTU28" s="170" t="s">
        <v>150</v>
      </c>
      <c r="GTV28" s="170">
        <v>5</v>
      </c>
      <c r="GTW28" s="170">
        <v>12.97</v>
      </c>
      <c r="GTX28" s="170">
        <f>ROUNDDOWN(GTW28*($G$10+1),2)</f>
        <v>962.37</v>
      </c>
      <c r="GTY28" s="170">
        <f>GTV28*GTX28</f>
        <v>4811.8500000000004</v>
      </c>
      <c r="GTZ28" s="170" t="s">
        <v>148</v>
      </c>
      <c r="GUA28" s="170">
        <v>12376</v>
      </c>
      <c r="GUB28" s="170" t="s">
        <v>149</v>
      </c>
      <c r="GUC28" s="170" t="s">
        <v>150</v>
      </c>
      <c r="GUD28" s="170">
        <v>5</v>
      </c>
      <c r="GUE28" s="170">
        <v>12.97</v>
      </c>
      <c r="GUF28" s="170">
        <f>ROUNDDOWN(GUE28*($G$10+1),2)</f>
        <v>962.37</v>
      </c>
      <c r="GUG28" s="170">
        <f>GUD28*GUF28</f>
        <v>4811.8500000000004</v>
      </c>
      <c r="GUH28" s="170" t="s">
        <v>148</v>
      </c>
      <c r="GUI28" s="170">
        <v>12376</v>
      </c>
      <c r="GUJ28" s="170" t="s">
        <v>149</v>
      </c>
      <c r="GUK28" s="170" t="s">
        <v>150</v>
      </c>
      <c r="GUL28" s="170">
        <v>5</v>
      </c>
      <c r="GUM28" s="170">
        <v>12.97</v>
      </c>
      <c r="GUN28" s="170">
        <f>ROUNDDOWN(GUM28*($G$10+1),2)</f>
        <v>962.37</v>
      </c>
      <c r="GUO28" s="170">
        <f>GUL28*GUN28</f>
        <v>4811.8500000000004</v>
      </c>
      <c r="GUP28" s="170" t="s">
        <v>148</v>
      </c>
      <c r="GUQ28" s="170">
        <v>12376</v>
      </c>
      <c r="GUR28" s="170" t="s">
        <v>149</v>
      </c>
      <c r="GUS28" s="170" t="s">
        <v>150</v>
      </c>
      <c r="GUT28" s="170">
        <v>5</v>
      </c>
      <c r="GUU28" s="170">
        <v>12.97</v>
      </c>
      <c r="GUV28" s="170">
        <f>ROUNDDOWN(GUU28*($G$10+1),2)</f>
        <v>962.37</v>
      </c>
      <c r="GUW28" s="170">
        <f>GUT28*GUV28</f>
        <v>4811.8500000000004</v>
      </c>
      <c r="GUX28" s="170" t="s">
        <v>148</v>
      </c>
      <c r="GUY28" s="170">
        <v>12376</v>
      </c>
      <c r="GUZ28" s="170" t="s">
        <v>149</v>
      </c>
      <c r="GVA28" s="170" t="s">
        <v>150</v>
      </c>
      <c r="GVB28" s="170">
        <v>5</v>
      </c>
      <c r="GVC28" s="170">
        <v>12.97</v>
      </c>
      <c r="GVD28" s="170">
        <f>ROUNDDOWN(GVC28*($G$10+1),2)</f>
        <v>962.37</v>
      </c>
      <c r="GVE28" s="170">
        <f>GVB28*GVD28</f>
        <v>4811.8500000000004</v>
      </c>
      <c r="GVF28" s="170" t="s">
        <v>148</v>
      </c>
      <c r="GVG28" s="170">
        <v>12376</v>
      </c>
      <c r="GVH28" s="170" t="s">
        <v>149</v>
      </c>
      <c r="GVI28" s="170" t="s">
        <v>150</v>
      </c>
      <c r="GVJ28" s="170">
        <v>5</v>
      </c>
      <c r="GVK28" s="170">
        <v>12.97</v>
      </c>
      <c r="GVL28" s="170">
        <f>ROUNDDOWN(GVK28*($G$10+1),2)</f>
        <v>962.37</v>
      </c>
      <c r="GVM28" s="170">
        <f>GVJ28*GVL28</f>
        <v>4811.8500000000004</v>
      </c>
      <c r="GVN28" s="170" t="s">
        <v>148</v>
      </c>
      <c r="GVO28" s="170">
        <v>12376</v>
      </c>
      <c r="GVP28" s="170" t="s">
        <v>149</v>
      </c>
      <c r="GVQ28" s="170" t="s">
        <v>150</v>
      </c>
      <c r="GVR28" s="170">
        <v>5</v>
      </c>
      <c r="GVS28" s="170">
        <v>12.97</v>
      </c>
      <c r="GVT28" s="170">
        <f>ROUNDDOWN(GVS28*($G$10+1),2)</f>
        <v>962.37</v>
      </c>
      <c r="GVU28" s="170">
        <f>GVR28*GVT28</f>
        <v>4811.8500000000004</v>
      </c>
      <c r="GVV28" s="170" t="s">
        <v>148</v>
      </c>
      <c r="GVW28" s="170">
        <v>12376</v>
      </c>
      <c r="GVX28" s="170" t="s">
        <v>149</v>
      </c>
      <c r="GVY28" s="170" t="s">
        <v>150</v>
      </c>
      <c r="GVZ28" s="170">
        <v>5</v>
      </c>
      <c r="GWA28" s="170">
        <v>12.97</v>
      </c>
      <c r="GWB28" s="170">
        <f>ROUNDDOWN(GWA28*($G$10+1),2)</f>
        <v>962.37</v>
      </c>
      <c r="GWC28" s="170">
        <f>GVZ28*GWB28</f>
        <v>4811.8500000000004</v>
      </c>
      <c r="GWD28" s="170" t="s">
        <v>148</v>
      </c>
      <c r="GWE28" s="170">
        <v>12376</v>
      </c>
      <c r="GWF28" s="170" t="s">
        <v>149</v>
      </c>
      <c r="GWG28" s="170" t="s">
        <v>150</v>
      </c>
      <c r="GWH28" s="170">
        <v>5</v>
      </c>
      <c r="GWI28" s="170">
        <v>12.97</v>
      </c>
      <c r="GWJ28" s="170">
        <f>ROUNDDOWN(GWI28*($G$10+1),2)</f>
        <v>962.37</v>
      </c>
      <c r="GWK28" s="170">
        <f>GWH28*GWJ28</f>
        <v>4811.8500000000004</v>
      </c>
      <c r="GWL28" s="170" t="s">
        <v>148</v>
      </c>
      <c r="GWM28" s="170">
        <v>12376</v>
      </c>
      <c r="GWN28" s="170" t="s">
        <v>149</v>
      </c>
      <c r="GWO28" s="170" t="s">
        <v>150</v>
      </c>
      <c r="GWP28" s="170">
        <v>5</v>
      </c>
      <c r="GWQ28" s="170">
        <v>12.97</v>
      </c>
      <c r="GWR28" s="170">
        <f>ROUNDDOWN(GWQ28*($G$10+1),2)</f>
        <v>962.37</v>
      </c>
      <c r="GWS28" s="170">
        <f>GWP28*GWR28</f>
        <v>4811.8500000000004</v>
      </c>
      <c r="GWT28" s="170" t="s">
        <v>148</v>
      </c>
      <c r="GWU28" s="170">
        <v>12376</v>
      </c>
      <c r="GWV28" s="170" t="s">
        <v>149</v>
      </c>
      <c r="GWW28" s="170" t="s">
        <v>150</v>
      </c>
      <c r="GWX28" s="170">
        <v>5</v>
      </c>
      <c r="GWY28" s="170">
        <v>12.97</v>
      </c>
      <c r="GWZ28" s="170">
        <f>ROUNDDOWN(GWY28*($G$10+1),2)</f>
        <v>962.37</v>
      </c>
      <c r="GXA28" s="170">
        <f>GWX28*GWZ28</f>
        <v>4811.8500000000004</v>
      </c>
      <c r="GXB28" s="170" t="s">
        <v>148</v>
      </c>
      <c r="GXC28" s="170">
        <v>12376</v>
      </c>
      <c r="GXD28" s="170" t="s">
        <v>149</v>
      </c>
      <c r="GXE28" s="170" t="s">
        <v>150</v>
      </c>
      <c r="GXF28" s="170">
        <v>5</v>
      </c>
      <c r="GXG28" s="170">
        <v>12.97</v>
      </c>
      <c r="GXH28" s="170">
        <f>ROUNDDOWN(GXG28*($G$10+1),2)</f>
        <v>962.37</v>
      </c>
      <c r="GXI28" s="170">
        <f>GXF28*GXH28</f>
        <v>4811.8500000000004</v>
      </c>
      <c r="GXJ28" s="170" t="s">
        <v>148</v>
      </c>
      <c r="GXK28" s="170">
        <v>12376</v>
      </c>
      <c r="GXL28" s="170" t="s">
        <v>149</v>
      </c>
      <c r="GXM28" s="170" t="s">
        <v>150</v>
      </c>
      <c r="GXN28" s="170">
        <v>5</v>
      </c>
      <c r="GXO28" s="170">
        <v>12.97</v>
      </c>
      <c r="GXP28" s="170">
        <f>ROUNDDOWN(GXO28*($G$10+1),2)</f>
        <v>962.37</v>
      </c>
      <c r="GXQ28" s="170">
        <f>GXN28*GXP28</f>
        <v>4811.8500000000004</v>
      </c>
      <c r="GXR28" s="170" t="s">
        <v>148</v>
      </c>
      <c r="GXS28" s="170">
        <v>12376</v>
      </c>
      <c r="GXT28" s="170" t="s">
        <v>149</v>
      </c>
      <c r="GXU28" s="170" t="s">
        <v>150</v>
      </c>
      <c r="GXV28" s="170">
        <v>5</v>
      </c>
      <c r="GXW28" s="170">
        <v>12.97</v>
      </c>
      <c r="GXX28" s="170">
        <f>ROUNDDOWN(GXW28*($G$10+1),2)</f>
        <v>962.37</v>
      </c>
      <c r="GXY28" s="170">
        <f>GXV28*GXX28</f>
        <v>4811.8500000000004</v>
      </c>
      <c r="GXZ28" s="170" t="s">
        <v>148</v>
      </c>
      <c r="GYA28" s="170">
        <v>12376</v>
      </c>
      <c r="GYB28" s="170" t="s">
        <v>149</v>
      </c>
      <c r="GYC28" s="170" t="s">
        <v>150</v>
      </c>
      <c r="GYD28" s="170">
        <v>5</v>
      </c>
      <c r="GYE28" s="170">
        <v>12.97</v>
      </c>
      <c r="GYF28" s="170">
        <f>ROUNDDOWN(GYE28*($G$10+1),2)</f>
        <v>962.37</v>
      </c>
      <c r="GYG28" s="170">
        <f>GYD28*GYF28</f>
        <v>4811.8500000000004</v>
      </c>
      <c r="GYH28" s="170" t="s">
        <v>148</v>
      </c>
      <c r="GYI28" s="170">
        <v>12376</v>
      </c>
      <c r="GYJ28" s="170" t="s">
        <v>149</v>
      </c>
      <c r="GYK28" s="170" t="s">
        <v>150</v>
      </c>
      <c r="GYL28" s="170">
        <v>5</v>
      </c>
      <c r="GYM28" s="170">
        <v>12.97</v>
      </c>
      <c r="GYN28" s="170">
        <f>ROUNDDOWN(GYM28*($G$10+1),2)</f>
        <v>962.37</v>
      </c>
      <c r="GYO28" s="170">
        <f>GYL28*GYN28</f>
        <v>4811.8500000000004</v>
      </c>
      <c r="GYP28" s="170" t="s">
        <v>148</v>
      </c>
      <c r="GYQ28" s="170">
        <v>12376</v>
      </c>
      <c r="GYR28" s="170" t="s">
        <v>149</v>
      </c>
      <c r="GYS28" s="170" t="s">
        <v>150</v>
      </c>
      <c r="GYT28" s="170">
        <v>5</v>
      </c>
      <c r="GYU28" s="170">
        <v>12.97</v>
      </c>
      <c r="GYV28" s="170">
        <f>ROUNDDOWN(GYU28*($G$10+1),2)</f>
        <v>962.37</v>
      </c>
      <c r="GYW28" s="170">
        <f>GYT28*GYV28</f>
        <v>4811.8500000000004</v>
      </c>
      <c r="GYX28" s="170" t="s">
        <v>148</v>
      </c>
      <c r="GYY28" s="170">
        <v>12376</v>
      </c>
      <c r="GYZ28" s="170" t="s">
        <v>149</v>
      </c>
      <c r="GZA28" s="170" t="s">
        <v>150</v>
      </c>
      <c r="GZB28" s="170">
        <v>5</v>
      </c>
      <c r="GZC28" s="170">
        <v>12.97</v>
      </c>
      <c r="GZD28" s="170">
        <f>ROUNDDOWN(GZC28*($G$10+1),2)</f>
        <v>962.37</v>
      </c>
      <c r="GZE28" s="170">
        <f>GZB28*GZD28</f>
        <v>4811.8500000000004</v>
      </c>
      <c r="GZF28" s="170" t="s">
        <v>148</v>
      </c>
      <c r="GZG28" s="170">
        <v>12376</v>
      </c>
      <c r="GZH28" s="170" t="s">
        <v>149</v>
      </c>
      <c r="GZI28" s="170" t="s">
        <v>150</v>
      </c>
      <c r="GZJ28" s="170">
        <v>5</v>
      </c>
      <c r="GZK28" s="170">
        <v>12.97</v>
      </c>
      <c r="GZL28" s="170">
        <f>ROUNDDOWN(GZK28*($G$10+1),2)</f>
        <v>962.37</v>
      </c>
      <c r="GZM28" s="170">
        <f>GZJ28*GZL28</f>
        <v>4811.8500000000004</v>
      </c>
      <c r="GZN28" s="170" t="s">
        <v>148</v>
      </c>
      <c r="GZO28" s="170">
        <v>12376</v>
      </c>
      <c r="GZP28" s="170" t="s">
        <v>149</v>
      </c>
      <c r="GZQ28" s="170" t="s">
        <v>150</v>
      </c>
      <c r="GZR28" s="170">
        <v>5</v>
      </c>
      <c r="GZS28" s="170">
        <v>12.97</v>
      </c>
      <c r="GZT28" s="170">
        <f>ROUNDDOWN(GZS28*($G$10+1),2)</f>
        <v>962.37</v>
      </c>
      <c r="GZU28" s="170">
        <f>GZR28*GZT28</f>
        <v>4811.8500000000004</v>
      </c>
      <c r="GZV28" s="170" t="s">
        <v>148</v>
      </c>
      <c r="GZW28" s="170">
        <v>12376</v>
      </c>
      <c r="GZX28" s="170" t="s">
        <v>149</v>
      </c>
      <c r="GZY28" s="170" t="s">
        <v>150</v>
      </c>
      <c r="GZZ28" s="170">
        <v>5</v>
      </c>
      <c r="HAA28" s="170">
        <v>12.97</v>
      </c>
      <c r="HAB28" s="170">
        <f>ROUNDDOWN(HAA28*($G$10+1),2)</f>
        <v>962.37</v>
      </c>
      <c r="HAC28" s="170">
        <f>GZZ28*HAB28</f>
        <v>4811.8500000000004</v>
      </c>
      <c r="HAD28" s="170" t="s">
        <v>148</v>
      </c>
      <c r="HAE28" s="170">
        <v>12376</v>
      </c>
      <c r="HAF28" s="170" t="s">
        <v>149</v>
      </c>
      <c r="HAG28" s="170" t="s">
        <v>150</v>
      </c>
      <c r="HAH28" s="170">
        <v>5</v>
      </c>
      <c r="HAI28" s="170">
        <v>12.97</v>
      </c>
      <c r="HAJ28" s="170">
        <f>ROUNDDOWN(HAI28*($G$10+1),2)</f>
        <v>962.37</v>
      </c>
      <c r="HAK28" s="170">
        <f>HAH28*HAJ28</f>
        <v>4811.8500000000004</v>
      </c>
      <c r="HAL28" s="170" t="s">
        <v>148</v>
      </c>
      <c r="HAM28" s="170">
        <v>12376</v>
      </c>
      <c r="HAN28" s="170" t="s">
        <v>149</v>
      </c>
      <c r="HAO28" s="170" t="s">
        <v>150</v>
      </c>
      <c r="HAP28" s="170">
        <v>5</v>
      </c>
      <c r="HAQ28" s="170">
        <v>12.97</v>
      </c>
      <c r="HAR28" s="170">
        <f>ROUNDDOWN(HAQ28*($G$10+1),2)</f>
        <v>962.37</v>
      </c>
      <c r="HAS28" s="170">
        <f>HAP28*HAR28</f>
        <v>4811.8500000000004</v>
      </c>
      <c r="HAT28" s="170" t="s">
        <v>148</v>
      </c>
      <c r="HAU28" s="170">
        <v>12376</v>
      </c>
      <c r="HAV28" s="170" t="s">
        <v>149</v>
      </c>
      <c r="HAW28" s="170" t="s">
        <v>150</v>
      </c>
      <c r="HAX28" s="170">
        <v>5</v>
      </c>
      <c r="HAY28" s="170">
        <v>12.97</v>
      </c>
      <c r="HAZ28" s="170">
        <f>ROUNDDOWN(HAY28*($G$10+1),2)</f>
        <v>962.37</v>
      </c>
      <c r="HBA28" s="170">
        <f>HAX28*HAZ28</f>
        <v>4811.8500000000004</v>
      </c>
      <c r="HBB28" s="170" t="s">
        <v>148</v>
      </c>
      <c r="HBC28" s="170">
        <v>12376</v>
      </c>
      <c r="HBD28" s="170" t="s">
        <v>149</v>
      </c>
      <c r="HBE28" s="170" t="s">
        <v>150</v>
      </c>
      <c r="HBF28" s="170">
        <v>5</v>
      </c>
      <c r="HBG28" s="170">
        <v>12.97</v>
      </c>
      <c r="HBH28" s="170">
        <f>ROUNDDOWN(HBG28*($G$10+1),2)</f>
        <v>962.37</v>
      </c>
      <c r="HBI28" s="170">
        <f>HBF28*HBH28</f>
        <v>4811.8500000000004</v>
      </c>
      <c r="HBJ28" s="170" t="s">
        <v>148</v>
      </c>
      <c r="HBK28" s="170">
        <v>12376</v>
      </c>
      <c r="HBL28" s="170" t="s">
        <v>149</v>
      </c>
      <c r="HBM28" s="170" t="s">
        <v>150</v>
      </c>
      <c r="HBN28" s="170">
        <v>5</v>
      </c>
      <c r="HBO28" s="170">
        <v>12.97</v>
      </c>
      <c r="HBP28" s="170">
        <f>ROUNDDOWN(HBO28*($G$10+1),2)</f>
        <v>962.37</v>
      </c>
      <c r="HBQ28" s="170">
        <f>HBN28*HBP28</f>
        <v>4811.8500000000004</v>
      </c>
      <c r="HBR28" s="170" t="s">
        <v>148</v>
      </c>
      <c r="HBS28" s="170">
        <v>12376</v>
      </c>
      <c r="HBT28" s="170" t="s">
        <v>149</v>
      </c>
      <c r="HBU28" s="170" t="s">
        <v>150</v>
      </c>
      <c r="HBV28" s="170">
        <v>5</v>
      </c>
      <c r="HBW28" s="170">
        <v>12.97</v>
      </c>
      <c r="HBX28" s="170">
        <f>ROUNDDOWN(HBW28*($G$10+1),2)</f>
        <v>962.37</v>
      </c>
      <c r="HBY28" s="170">
        <f>HBV28*HBX28</f>
        <v>4811.8500000000004</v>
      </c>
      <c r="HBZ28" s="170" t="s">
        <v>148</v>
      </c>
      <c r="HCA28" s="170">
        <v>12376</v>
      </c>
      <c r="HCB28" s="170" t="s">
        <v>149</v>
      </c>
      <c r="HCC28" s="170" t="s">
        <v>150</v>
      </c>
      <c r="HCD28" s="170">
        <v>5</v>
      </c>
      <c r="HCE28" s="170">
        <v>12.97</v>
      </c>
      <c r="HCF28" s="170">
        <f>ROUNDDOWN(HCE28*($G$10+1),2)</f>
        <v>962.37</v>
      </c>
      <c r="HCG28" s="170">
        <f>HCD28*HCF28</f>
        <v>4811.8500000000004</v>
      </c>
      <c r="HCH28" s="170" t="s">
        <v>148</v>
      </c>
      <c r="HCI28" s="170">
        <v>12376</v>
      </c>
      <c r="HCJ28" s="170" t="s">
        <v>149</v>
      </c>
      <c r="HCK28" s="170" t="s">
        <v>150</v>
      </c>
      <c r="HCL28" s="170">
        <v>5</v>
      </c>
      <c r="HCM28" s="170">
        <v>12.97</v>
      </c>
      <c r="HCN28" s="170">
        <f>ROUNDDOWN(HCM28*($G$10+1),2)</f>
        <v>962.37</v>
      </c>
      <c r="HCO28" s="170">
        <f>HCL28*HCN28</f>
        <v>4811.8500000000004</v>
      </c>
      <c r="HCP28" s="170" t="s">
        <v>148</v>
      </c>
      <c r="HCQ28" s="170">
        <v>12376</v>
      </c>
      <c r="HCR28" s="170" t="s">
        <v>149</v>
      </c>
      <c r="HCS28" s="170" t="s">
        <v>150</v>
      </c>
      <c r="HCT28" s="170">
        <v>5</v>
      </c>
      <c r="HCU28" s="170">
        <v>12.97</v>
      </c>
      <c r="HCV28" s="170">
        <f>ROUNDDOWN(HCU28*($G$10+1),2)</f>
        <v>962.37</v>
      </c>
      <c r="HCW28" s="170">
        <f>HCT28*HCV28</f>
        <v>4811.8500000000004</v>
      </c>
      <c r="HCX28" s="170" t="s">
        <v>148</v>
      </c>
      <c r="HCY28" s="170">
        <v>12376</v>
      </c>
      <c r="HCZ28" s="170" t="s">
        <v>149</v>
      </c>
      <c r="HDA28" s="170" t="s">
        <v>150</v>
      </c>
      <c r="HDB28" s="170">
        <v>5</v>
      </c>
      <c r="HDC28" s="170">
        <v>12.97</v>
      </c>
      <c r="HDD28" s="170">
        <f>ROUNDDOWN(HDC28*($G$10+1),2)</f>
        <v>962.37</v>
      </c>
      <c r="HDE28" s="170">
        <f>HDB28*HDD28</f>
        <v>4811.8500000000004</v>
      </c>
      <c r="HDF28" s="170" t="s">
        <v>148</v>
      </c>
      <c r="HDG28" s="170">
        <v>12376</v>
      </c>
      <c r="HDH28" s="170" t="s">
        <v>149</v>
      </c>
      <c r="HDI28" s="170" t="s">
        <v>150</v>
      </c>
      <c r="HDJ28" s="170">
        <v>5</v>
      </c>
      <c r="HDK28" s="170">
        <v>12.97</v>
      </c>
      <c r="HDL28" s="170">
        <f>ROUNDDOWN(HDK28*($G$10+1),2)</f>
        <v>962.37</v>
      </c>
      <c r="HDM28" s="170">
        <f>HDJ28*HDL28</f>
        <v>4811.8500000000004</v>
      </c>
      <c r="HDN28" s="170" t="s">
        <v>148</v>
      </c>
      <c r="HDO28" s="170">
        <v>12376</v>
      </c>
      <c r="HDP28" s="170" t="s">
        <v>149</v>
      </c>
      <c r="HDQ28" s="170" t="s">
        <v>150</v>
      </c>
      <c r="HDR28" s="170">
        <v>5</v>
      </c>
      <c r="HDS28" s="170">
        <v>12.97</v>
      </c>
      <c r="HDT28" s="170">
        <f>ROUNDDOWN(HDS28*($G$10+1),2)</f>
        <v>962.37</v>
      </c>
      <c r="HDU28" s="170">
        <f>HDR28*HDT28</f>
        <v>4811.8500000000004</v>
      </c>
      <c r="HDV28" s="170" t="s">
        <v>148</v>
      </c>
      <c r="HDW28" s="170">
        <v>12376</v>
      </c>
      <c r="HDX28" s="170" t="s">
        <v>149</v>
      </c>
      <c r="HDY28" s="170" t="s">
        <v>150</v>
      </c>
      <c r="HDZ28" s="170">
        <v>5</v>
      </c>
      <c r="HEA28" s="170">
        <v>12.97</v>
      </c>
      <c r="HEB28" s="170">
        <f>ROUNDDOWN(HEA28*($G$10+1),2)</f>
        <v>962.37</v>
      </c>
      <c r="HEC28" s="170">
        <f>HDZ28*HEB28</f>
        <v>4811.8500000000004</v>
      </c>
      <c r="HED28" s="170" t="s">
        <v>148</v>
      </c>
      <c r="HEE28" s="170">
        <v>12376</v>
      </c>
      <c r="HEF28" s="170" t="s">
        <v>149</v>
      </c>
      <c r="HEG28" s="170" t="s">
        <v>150</v>
      </c>
      <c r="HEH28" s="170">
        <v>5</v>
      </c>
      <c r="HEI28" s="170">
        <v>12.97</v>
      </c>
      <c r="HEJ28" s="170">
        <f>ROUNDDOWN(HEI28*($G$10+1),2)</f>
        <v>962.37</v>
      </c>
      <c r="HEK28" s="170">
        <f>HEH28*HEJ28</f>
        <v>4811.8500000000004</v>
      </c>
      <c r="HEL28" s="170" t="s">
        <v>148</v>
      </c>
      <c r="HEM28" s="170">
        <v>12376</v>
      </c>
      <c r="HEN28" s="170" t="s">
        <v>149</v>
      </c>
      <c r="HEO28" s="170" t="s">
        <v>150</v>
      </c>
      <c r="HEP28" s="170">
        <v>5</v>
      </c>
      <c r="HEQ28" s="170">
        <v>12.97</v>
      </c>
      <c r="HER28" s="170">
        <f>ROUNDDOWN(HEQ28*($G$10+1),2)</f>
        <v>962.37</v>
      </c>
      <c r="HES28" s="170">
        <f>HEP28*HER28</f>
        <v>4811.8500000000004</v>
      </c>
      <c r="HET28" s="170" t="s">
        <v>148</v>
      </c>
      <c r="HEU28" s="170">
        <v>12376</v>
      </c>
      <c r="HEV28" s="170" t="s">
        <v>149</v>
      </c>
      <c r="HEW28" s="170" t="s">
        <v>150</v>
      </c>
      <c r="HEX28" s="170">
        <v>5</v>
      </c>
      <c r="HEY28" s="170">
        <v>12.97</v>
      </c>
      <c r="HEZ28" s="170">
        <f>ROUNDDOWN(HEY28*($G$10+1),2)</f>
        <v>962.37</v>
      </c>
      <c r="HFA28" s="170">
        <f>HEX28*HEZ28</f>
        <v>4811.8500000000004</v>
      </c>
      <c r="HFB28" s="170" t="s">
        <v>148</v>
      </c>
      <c r="HFC28" s="170">
        <v>12376</v>
      </c>
      <c r="HFD28" s="170" t="s">
        <v>149</v>
      </c>
      <c r="HFE28" s="170" t="s">
        <v>150</v>
      </c>
      <c r="HFF28" s="170">
        <v>5</v>
      </c>
      <c r="HFG28" s="170">
        <v>12.97</v>
      </c>
      <c r="HFH28" s="170">
        <f>ROUNDDOWN(HFG28*($G$10+1),2)</f>
        <v>962.37</v>
      </c>
      <c r="HFI28" s="170">
        <f>HFF28*HFH28</f>
        <v>4811.8500000000004</v>
      </c>
      <c r="HFJ28" s="170" t="s">
        <v>148</v>
      </c>
      <c r="HFK28" s="170">
        <v>12376</v>
      </c>
      <c r="HFL28" s="170" t="s">
        <v>149</v>
      </c>
      <c r="HFM28" s="170" t="s">
        <v>150</v>
      </c>
      <c r="HFN28" s="170">
        <v>5</v>
      </c>
      <c r="HFO28" s="170">
        <v>12.97</v>
      </c>
      <c r="HFP28" s="170">
        <f>ROUNDDOWN(HFO28*($G$10+1),2)</f>
        <v>962.37</v>
      </c>
      <c r="HFQ28" s="170">
        <f>HFN28*HFP28</f>
        <v>4811.8500000000004</v>
      </c>
      <c r="HFR28" s="170" t="s">
        <v>148</v>
      </c>
      <c r="HFS28" s="170">
        <v>12376</v>
      </c>
      <c r="HFT28" s="170" t="s">
        <v>149</v>
      </c>
      <c r="HFU28" s="170" t="s">
        <v>150</v>
      </c>
      <c r="HFV28" s="170">
        <v>5</v>
      </c>
      <c r="HFW28" s="170">
        <v>12.97</v>
      </c>
      <c r="HFX28" s="170">
        <f>ROUNDDOWN(HFW28*($G$10+1),2)</f>
        <v>962.37</v>
      </c>
      <c r="HFY28" s="170">
        <f>HFV28*HFX28</f>
        <v>4811.8500000000004</v>
      </c>
      <c r="HFZ28" s="170" t="s">
        <v>148</v>
      </c>
      <c r="HGA28" s="170">
        <v>12376</v>
      </c>
      <c r="HGB28" s="170" t="s">
        <v>149</v>
      </c>
      <c r="HGC28" s="170" t="s">
        <v>150</v>
      </c>
      <c r="HGD28" s="170">
        <v>5</v>
      </c>
      <c r="HGE28" s="170">
        <v>12.97</v>
      </c>
      <c r="HGF28" s="170">
        <f>ROUNDDOWN(HGE28*($G$10+1),2)</f>
        <v>962.37</v>
      </c>
      <c r="HGG28" s="170">
        <f>HGD28*HGF28</f>
        <v>4811.8500000000004</v>
      </c>
      <c r="HGH28" s="170" t="s">
        <v>148</v>
      </c>
      <c r="HGI28" s="170">
        <v>12376</v>
      </c>
      <c r="HGJ28" s="170" t="s">
        <v>149</v>
      </c>
      <c r="HGK28" s="170" t="s">
        <v>150</v>
      </c>
      <c r="HGL28" s="170">
        <v>5</v>
      </c>
      <c r="HGM28" s="170">
        <v>12.97</v>
      </c>
      <c r="HGN28" s="170">
        <f>ROUNDDOWN(HGM28*($G$10+1),2)</f>
        <v>962.37</v>
      </c>
      <c r="HGO28" s="170">
        <f>HGL28*HGN28</f>
        <v>4811.8500000000004</v>
      </c>
      <c r="HGP28" s="170" t="s">
        <v>148</v>
      </c>
      <c r="HGQ28" s="170">
        <v>12376</v>
      </c>
      <c r="HGR28" s="170" t="s">
        <v>149</v>
      </c>
      <c r="HGS28" s="170" t="s">
        <v>150</v>
      </c>
      <c r="HGT28" s="170">
        <v>5</v>
      </c>
      <c r="HGU28" s="170">
        <v>12.97</v>
      </c>
      <c r="HGV28" s="170">
        <f>ROUNDDOWN(HGU28*($G$10+1),2)</f>
        <v>962.37</v>
      </c>
      <c r="HGW28" s="170">
        <f>HGT28*HGV28</f>
        <v>4811.8500000000004</v>
      </c>
      <c r="HGX28" s="170" t="s">
        <v>148</v>
      </c>
      <c r="HGY28" s="170">
        <v>12376</v>
      </c>
      <c r="HGZ28" s="170" t="s">
        <v>149</v>
      </c>
      <c r="HHA28" s="170" t="s">
        <v>150</v>
      </c>
      <c r="HHB28" s="170">
        <v>5</v>
      </c>
      <c r="HHC28" s="170">
        <v>12.97</v>
      </c>
      <c r="HHD28" s="170">
        <f>ROUNDDOWN(HHC28*($G$10+1),2)</f>
        <v>962.37</v>
      </c>
      <c r="HHE28" s="170">
        <f>HHB28*HHD28</f>
        <v>4811.8500000000004</v>
      </c>
      <c r="HHF28" s="170" t="s">
        <v>148</v>
      </c>
      <c r="HHG28" s="170">
        <v>12376</v>
      </c>
      <c r="HHH28" s="170" t="s">
        <v>149</v>
      </c>
      <c r="HHI28" s="170" t="s">
        <v>150</v>
      </c>
      <c r="HHJ28" s="170">
        <v>5</v>
      </c>
      <c r="HHK28" s="170">
        <v>12.97</v>
      </c>
      <c r="HHL28" s="170">
        <f>ROUNDDOWN(HHK28*($G$10+1),2)</f>
        <v>962.37</v>
      </c>
      <c r="HHM28" s="170">
        <f>HHJ28*HHL28</f>
        <v>4811.8500000000004</v>
      </c>
      <c r="HHN28" s="170" t="s">
        <v>148</v>
      </c>
      <c r="HHO28" s="170">
        <v>12376</v>
      </c>
      <c r="HHP28" s="170" t="s">
        <v>149</v>
      </c>
      <c r="HHQ28" s="170" t="s">
        <v>150</v>
      </c>
      <c r="HHR28" s="170">
        <v>5</v>
      </c>
      <c r="HHS28" s="170">
        <v>12.97</v>
      </c>
      <c r="HHT28" s="170">
        <f>ROUNDDOWN(HHS28*($G$10+1),2)</f>
        <v>962.37</v>
      </c>
      <c r="HHU28" s="170">
        <f>HHR28*HHT28</f>
        <v>4811.8500000000004</v>
      </c>
      <c r="HHV28" s="170" t="s">
        <v>148</v>
      </c>
      <c r="HHW28" s="170">
        <v>12376</v>
      </c>
      <c r="HHX28" s="170" t="s">
        <v>149</v>
      </c>
      <c r="HHY28" s="170" t="s">
        <v>150</v>
      </c>
      <c r="HHZ28" s="170">
        <v>5</v>
      </c>
      <c r="HIA28" s="170">
        <v>12.97</v>
      </c>
      <c r="HIB28" s="170">
        <f>ROUNDDOWN(HIA28*($G$10+1),2)</f>
        <v>962.37</v>
      </c>
      <c r="HIC28" s="170">
        <f>HHZ28*HIB28</f>
        <v>4811.8500000000004</v>
      </c>
      <c r="HID28" s="170" t="s">
        <v>148</v>
      </c>
      <c r="HIE28" s="170">
        <v>12376</v>
      </c>
      <c r="HIF28" s="170" t="s">
        <v>149</v>
      </c>
      <c r="HIG28" s="170" t="s">
        <v>150</v>
      </c>
      <c r="HIH28" s="170">
        <v>5</v>
      </c>
      <c r="HII28" s="170">
        <v>12.97</v>
      </c>
      <c r="HIJ28" s="170">
        <f>ROUNDDOWN(HII28*($G$10+1),2)</f>
        <v>962.37</v>
      </c>
      <c r="HIK28" s="170">
        <f>HIH28*HIJ28</f>
        <v>4811.8500000000004</v>
      </c>
      <c r="HIL28" s="170" t="s">
        <v>148</v>
      </c>
      <c r="HIM28" s="170">
        <v>12376</v>
      </c>
      <c r="HIN28" s="170" t="s">
        <v>149</v>
      </c>
      <c r="HIO28" s="170" t="s">
        <v>150</v>
      </c>
      <c r="HIP28" s="170">
        <v>5</v>
      </c>
      <c r="HIQ28" s="170">
        <v>12.97</v>
      </c>
      <c r="HIR28" s="170">
        <f>ROUNDDOWN(HIQ28*($G$10+1),2)</f>
        <v>962.37</v>
      </c>
      <c r="HIS28" s="170">
        <f>HIP28*HIR28</f>
        <v>4811.8500000000004</v>
      </c>
      <c r="HIT28" s="170" t="s">
        <v>148</v>
      </c>
      <c r="HIU28" s="170">
        <v>12376</v>
      </c>
      <c r="HIV28" s="170" t="s">
        <v>149</v>
      </c>
      <c r="HIW28" s="170" t="s">
        <v>150</v>
      </c>
      <c r="HIX28" s="170">
        <v>5</v>
      </c>
      <c r="HIY28" s="170">
        <v>12.97</v>
      </c>
      <c r="HIZ28" s="170">
        <f>ROUNDDOWN(HIY28*($G$10+1),2)</f>
        <v>962.37</v>
      </c>
      <c r="HJA28" s="170">
        <f>HIX28*HIZ28</f>
        <v>4811.8500000000004</v>
      </c>
      <c r="HJB28" s="170" t="s">
        <v>148</v>
      </c>
      <c r="HJC28" s="170">
        <v>12376</v>
      </c>
      <c r="HJD28" s="170" t="s">
        <v>149</v>
      </c>
      <c r="HJE28" s="170" t="s">
        <v>150</v>
      </c>
      <c r="HJF28" s="170">
        <v>5</v>
      </c>
      <c r="HJG28" s="170">
        <v>12.97</v>
      </c>
      <c r="HJH28" s="170">
        <f>ROUNDDOWN(HJG28*($G$10+1),2)</f>
        <v>962.37</v>
      </c>
      <c r="HJI28" s="170">
        <f>HJF28*HJH28</f>
        <v>4811.8500000000004</v>
      </c>
      <c r="HJJ28" s="170" t="s">
        <v>148</v>
      </c>
      <c r="HJK28" s="170">
        <v>12376</v>
      </c>
      <c r="HJL28" s="170" t="s">
        <v>149</v>
      </c>
      <c r="HJM28" s="170" t="s">
        <v>150</v>
      </c>
      <c r="HJN28" s="170">
        <v>5</v>
      </c>
      <c r="HJO28" s="170">
        <v>12.97</v>
      </c>
      <c r="HJP28" s="170">
        <f>ROUNDDOWN(HJO28*($G$10+1),2)</f>
        <v>962.37</v>
      </c>
      <c r="HJQ28" s="170">
        <f>HJN28*HJP28</f>
        <v>4811.8500000000004</v>
      </c>
      <c r="HJR28" s="170" t="s">
        <v>148</v>
      </c>
      <c r="HJS28" s="170">
        <v>12376</v>
      </c>
      <c r="HJT28" s="170" t="s">
        <v>149</v>
      </c>
      <c r="HJU28" s="170" t="s">
        <v>150</v>
      </c>
      <c r="HJV28" s="170">
        <v>5</v>
      </c>
      <c r="HJW28" s="170">
        <v>12.97</v>
      </c>
      <c r="HJX28" s="170">
        <f>ROUNDDOWN(HJW28*($G$10+1),2)</f>
        <v>962.37</v>
      </c>
      <c r="HJY28" s="170">
        <f>HJV28*HJX28</f>
        <v>4811.8500000000004</v>
      </c>
      <c r="HJZ28" s="170" t="s">
        <v>148</v>
      </c>
      <c r="HKA28" s="170">
        <v>12376</v>
      </c>
      <c r="HKB28" s="170" t="s">
        <v>149</v>
      </c>
      <c r="HKC28" s="170" t="s">
        <v>150</v>
      </c>
      <c r="HKD28" s="170">
        <v>5</v>
      </c>
      <c r="HKE28" s="170">
        <v>12.97</v>
      </c>
      <c r="HKF28" s="170">
        <f>ROUNDDOWN(HKE28*($G$10+1),2)</f>
        <v>962.37</v>
      </c>
      <c r="HKG28" s="170">
        <f>HKD28*HKF28</f>
        <v>4811.8500000000004</v>
      </c>
      <c r="HKH28" s="170" t="s">
        <v>148</v>
      </c>
      <c r="HKI28" s="170">
        <v>12376</v>
      </c>
      <c r="HKJ28" s="170" t="s">
        <v>149</v>
      </c>
      <c r="HKK28" s="170" t="s">
        <v>150</v>
      </c>
      <c r="HKL28" s="170">
        <v>5</v>
      </c>
      <c r="HKM28" s="170">
        <v>12.97</v>
      </c>
      <c r="HKN28" s="170">
        <f>ROUNDDOWN(HKM28*($G$10+1),2)</f>
        <v>962.37</v>
      </c>
      <c r="HKO28" s="170">
        <f>HKL28*HKN28</f>
        <v>4811.8500000000004</v>
      </c>
      <c r="HKP28" s="170" t="s">
        <v>148</v>
      </c>
      <c r="HKQ28" s="170">
        <v>12376</v>
      </c>
      <c r="HKR28" s="170" t="s">
        <v>149</v>
      </c>
      <c r="HKS28" s="170" t="s">
        <v>150</v>
      </c>
      <c r="HKT28" s="170">
        <v>5</v>
      </c>
      <c r="HKU28" s="170">
        <v>12.97</v>
      </c>
      <c r="HKV28" s="170">
        <f>ROUNDDOWN(HKU28*($G$10+1),2)</f>
        <v>962.37</v>
      </c>
      <c r="HKW28" s="170">
        <f>HKT28*HKV28</f>
        <v>4811.8500000000004</v>
      </c>
      <c r="HKX28" s="170" t="s">
        <v>148</v>
      </c>
      <c r="HKY28" s="170">
        <v>12376</v>
      </c>
      <c r="HKZ28" s="170" t="s">
        <v>149</v>
      </c>
      <c r="HLA28" s="170" t="s">
        <v>150</v>
      </c>
      <c r="HLB28" s="170">
        <v>5</v>
      </c>
      <c r="HLC28" s="170">
        <v>12.97</v>
      </c>
      <c r="HLD28" s="170">
        <f>ROUNDDOWN(HLC28*($G$10+1),2)</f>
        <v>962.37</v>
      </c>
      <c r="HLE28" s="170">
        <f>HLB28*HLD28</f>
        <v>4811.8500000000004</v>
      </c>
      <c r="HLF28" s="170" t="s">
        <v>148</v>
      </c>
      <c r="HLG28" s="170">
        <v>12376</v>
      </c>
      <c r="HLH28" s="170" t="s">
        <v>149</v>
      </c>
      <c r="HLI28" s="170" t="s">
        <v>150</v>
      </c>
      <c r="HLJ28" s="170">
        <v>5</v>
      </c>
      <c r="HLK28" s="170">
        <v>12.97</v>
      </c>
      <c r="HLL28" s="170">
        <f>ROUNDDOWN(HLK28*($G$10+1),2)</f>
        <v>962.37</v>
      </c>
      <c r="HLM28" s="170">
        <f>HLJ28*HLL28</f>
        <v>4811.8500000000004</v>
      </c>
      <c r="HLN28" s="170" t="s">
        <v>148</v>
      </c>
      <c r="HLO28" s="170">
        <v>12376</v>
      </c>
      <c r="HLP28" s="170" t="s">
        <v>149</v>
      </c>
      <c r="HLQ28" s="170" t="s">
        <v>150</v>
      </c>
      <c r="HLR28" s="170">
        <v>5</v>
      </c>
      <c r="HLS28" s="170">
        <v>12.97</v>
      </c>
      <c r="HLT28" s="170">
        <f>ROUNDDOWN(HLS28*($G$10+1),2)</f>
        <v>962.37</v>
      </c>
      <c r="HLU28" s="170">
        <f>HLR28*HLT28</f>
        <v>4811.8500000000004</v>
      </c>
      <c r="HLV28" s="170" t="s">
        <v>148</v>
      </c>
      <c r="HLW28" s="170">
        <v>12376</v>
      </c>
      <c r="HLX28" s="170" t="s">
        <v>149</v>
      </c>
      <c r="HLY28" s="170" t="s">
        <v>150</v>
      </c>
      <c r="HLZ28" s="170">
        <v>5</v>
      </c>
      <c r="HMA28" s="170">
        <v>12.97</v>
      </c>
      <c r="HMB28" s="170">
        <f>ROUNDDOWN(HMA28*($G$10+1),2)</f>
        <v>962.37</v>
      </c>
      <c r="HMC28" s="170">
        <f>HLZ28*HMB28</f>
        <v>4811.8500000000004</v>
      </c>
      <c r="HMD28" s="170" t="s">
        <v>148</v>
      </c>
      <c r="HME28" s="170">
        <v>12376</v>
      </c>
      <c r="HMF28" s="170" t="s">
        <v>149</v>
      </c>
      <c r="HMG28" s="170" t="s">
        <v>150</v>
      </c>
      <c r="HMH28" s="170">
        <v>5</v>
      </c>
      <c r="HMI28" s="170">
        <v>12.97</v>
      </c>
      <c r="HMJ28" s="170">
        <f>ROUNDDOWN(HMI28*($G$10+1),2)</f>
        <v>962.37</v>
      </c>
      <c r="HMK28" s="170">
        <f>HMH28*HMJ28</f>
        <v>4811.8500000000004</v>
      </c>
      <c r="HML28" s="170" t="s">
        <v>148</v>
      </c>
      <c r="HMM28" s="170">
        <v>12376</v>
      </c>
      <c r="HMN28" s="170" t="s">
        <v>149</v>
      </c>
      <c r="HMO28" s="170" t="s">
        <v>150</v>
      </c>
      <c r="HMP28" s="170">
        <v>5</v>
      </c>
      <c r="HMQ28" s="170">
        <v>12.97</v>
      </c>
      <c r="HMR28" s="170">
        <f>ROUNDDOWN(HMQ28*($G$10+1),2)</f>
        <v>962.37</v>
      </c>
      <c r="HMS28" s="170">
        <f>HMP28*HMR28</f>
        <v>4811.8500000000004</v>
      </c>
      <c r="HMT28" s="170" t="s">
        <v>148</v>
      </c>
      <c r="HMU28" s="170">
        <v>12376</v>
      </c>
      <c r="HMV28" s="170" t="s">
        <v>149</v>
      </c>
      <c r="HMW28" s="170" t="s">
        <v>150</v>
      </c>
      <c r="HMX28" s="170">
        <v>5</v>
      </c>
      <c r="HMY28" s="170">
        <v>12.97</v>
      </c>
      <c r="HMZ28" s="170">
        <f>ROUNDDOWN(HMY28*($G$10+1),2)</f>
        <v>962.37</v>
      </c>
      <c r="HNA28" s="170">
        <f>HMX28*HMZ28</f>
        <v>4811.8500000000004</v>
      </c>
      <c r="HNB28" s="170" t="s">
        <v>148</v>
      </c>
      <c r="HNC28" s="170">
        <v>12376</v>
      </c>
      <c r="HND28" s="170" t="s">
        <v>149</v>
      </c>
      <c r="HNE28" s="170" t="s">
        <v>150</v>
      </c>
      <c r="HNF28" s="170">
        <v>5</v>
      </c>
      <c r="HNG28" s="170">
        <v>12.97</v>
      </c>
      <c r="HNH28" s="170">
        <f>ROUNDDOWN(HNG28*($G$10+1),2)</f>
        <v>962.37</v>
      </c>
      <c r="HNI28" s="170">
        <f>HNF28*HNH28</f>
        <v>4811.8500000000004</v>
      </c>
      <c r="HNJ28" s="170" t="s">
        <v>148</v>
      </c>
      <c r="HNK28" s="170">
        <v>12376</v>
      </c>
      <c r="HNL28" s="170" t="s">
        <v>149</v>
      </c>
      <c r="HNM28" s="170" t="s">
        <v>150</v>
      </c>
      <c r="HNN28" s="170">
        <v>5</v>
      </c>
      <c r="HNO28" s="170">
        <v>12.97</v>
      </c>
      <c r="HNP28" s="170">
        <f>ROUNDDOWN(HNO28*($G$10+1),2)</f>
        <v>962.37</v>
      </c>
      <c r="HNQ28" s="170">
        <f>HNN28*HNP28</f>
        <v>4811.8500000000004</v>
      </c>
      <c r="HNR28" s="170" t="s">
        <v>148</v>
      </c>
      <c r="HNS28" s="170">
        <v>12376</v>
      </c>
      <c r="HNT28" s="170" t="s">
        <v>149</v>
      </c>
      <c r="HNU28" s="170" t="s">
        <v>150</v>
      </c>
      <c r="HNV28" s="170">
        <v>5</v>
      </c>
      <c r="HNW28" s="170">
        <v>12.97</v>
      </c>
      <c r="HNX28" s="170">
        <f>ROUNDDOWN(HNW28*($G$10+1),2)</f>
        <v>962.37</v>
      </c>
      <c r="HNY28" s="170">
        <f>HNV28*HNX28</f>
        <v>4811.8500000000004</v>
      </c>
      <c r="HNZ28" s="170" t="s">
        <v>148</v>
      </c>
      <c r="HOA28" s="170">
        <v>12376</v>
      </c>
      <c r="HOB28" s="170" t="s">
        <v>149</v>
      </c>
      <c r="HOC28" s="170" t="s">
        <v>150</v>
      </c>
      <c r="HOD28" s="170">
        <v>5</v>
      </c>
      <c r="HOE28" s="170">
        <v>12.97</v>
      </c>
      <c r="HOF28" s="170">
        <f>ROUNDDOWN(HOE28*($G$10+1),2)</f>
        <v>962.37</v>
      </c>
      <c r="HOG28" s="170">
        <f>HOD28*HOF28</f>
        <v>4811.8500000000004</v>
      </c>
      <c r="HOH28" s="170" t="s">
        <v>148</v>
      </c>
      <c r="HOI28" s="170">
        <v>12376</v>
      </c>
      <c r="HOJ28" s="170" t="s">
        <v>149</v>
      </c>
      <c r="HOK28" s="170" t="s">
        <v>150</v>
      </c>
      <c r="HOL28" s="170">
        <v>5</v>
      </c>
      <c r="HOM28" s="170">
        <v>12.97</v>
      </c>
      <c r="HON28" s="170">
        <f>ROUNDDOWN(HOM28*($G$10+1),2)</f>
        <v>962.37</v>
      </c>
      <c r="HOO28" s="170">
        <f>HOL28*HON28</f>
        <v>4811.8500000000004</v>
      </c>
      <c r="HOP28" s="170" t="s">
        <v>148</v>
      </c>
      <c r="HOQ28" s="170">
        <v>12376</v>
      </c>
      <c r="HOR28" s="170" t="s">
        <v>149</v>
      </c>
      <c r="HOS28" s="170" t="s">
        <v>150</v>
      </c>
      <c r="HOT28" s="170">
        <v>5</v>
      </c>
      <c r="HOU28" s="170">
        <v>12.97</v>
      </c>
      <c r="HOV28" s="170">
        <f>ROUNDDOWN(HOU28*($G$10+1),2)</f>
        <v>962.37</v>
      </c>
      <c r="HOW28" s="170">
        <f>HOT28*HOV28</f>
        <v>4811.8500000000004</v>
      </c>
      <c r="HOX28" s="170" t="s">
        <v>148</v>
      </c>
      <c r="HOY28" s="170">
        <v>12376</v>
      </c>
      <c r="HOZ28" s="170" t="s">
        <v>149</v>
      </c>
      <c r="HPA28" s="170" t="s">
        <v>150</v>
      </c>
      <c r="HPB28" s="170">
        <v>5</v>
      </c>
      <c r="HPC28" s="170">
        <v>12.97</v>
      </c>
      <c r="HPD28" s="170">
        <f>ROUNDDOWN(HPC28*($G$10+1),2)</f>
        <v>962.37</v>
      </c>
      <c r="HPE28" s="170">
        <f>HPB28*HPD28</f>
        <v>4811.8500000000004</v>
      </c>
      <c r="HPF28" s="170" t="s">
        <v>148</v>
      </c>
      <c r="HPG28" s="170">
        <v>12376</v>
      </c>
      <c r="HPH28" s="170" t="s">
        <v>149</v>
      </c>
      <c r="HPI28" s="170" t="s">
        <v>150</v>
      </c>
      <c r="HPJ28" s="170">
        <v>5</v>
      </c>
      <c r="HPK28" s="170">
        <v>12.97</v>
      </c>
      <c r="HPL28" s="170">
        <f>ROUNDDOWN(HPK28*($G$10+1),2)</f>
        <v>962.37</v>
      </c>
      <c r="HPM28" s="170">
        <f>HPJ28*HPL28</f>
        <v>4811.8500000000004</v>
      </c>
      <c r="HPN28" s="170" t="s">
        <v>148</v>
      </c>
      <c r="HPO28" s="170">
        <v>12376</v>
      </c>
      <c r="HPP28" s="170" t="s">
        <v>149</v>
      </c>
      <c r="HPQ28" s="170" t="s">
        <v>150</v>
      </c>
      <c r="HPR28" s="170">
        <v>5</v>
      </c>
      <c r="HPS28" s="170">
        <v>12.97</v>
      </c>
      <c r="HPT28" s="170">
        <f>ROUNDDOWN(HPS28*($G$10+1),2)</f>
        <v>962.37</v>
      </c>
      <c r="HPU28" s="170">
        <f>HPR28*HPT28</f>
        <v>4811.8500000000004</v>
      </c>
      <c r="HPV28" s="170" t="s">
        <v>148</v>
      </c>
      <c r="HPW28" s="170">
        <v>12376</v>
      </c>
      <c r="HPX28" s="170" t="s">
        <v>149</v>
      </c>
      <c r="HPY28" s="170" t="s">
        <v>150</v>
      </c>
      <c r="HPZ28" s="170">
        <v>5</v>
      </c>
      <c r="HQA28" s="170">
        <v>12.97</v>
      </c>
      <c r="HQB28" s="170">
        <f>ROUNDDOWN(HQA28*($G$10+1),2)</f>
        <v>962.37</v>
      </c>
      <c r="HQC28" s="170">
        <f>HPZ28*HQB28</f>
        <v>4811.8500000000004</v>
      </c>
      <c r="HQD28" s="170" t="s">
        <v>148</v>
      </c>
      <c r="HQE28" s="170">
        <v>12376</v>
      </c>
      <c r="HQF28" s="170" t="s">
        <v>149</v>
      </c>
      <c r="HQG28" s="170" t="s">
        <v>150</v>
      </c>
      <c r="HQH28" s="170">
        <v>5</v>
      </c>
      <c r="HQI28" s="170">
        <v>12.97</v>
      </c>
      <c r="HQJ28" s="170">
        <f>ROUNDDOWN(HQI28*($G$10+1),2)</f>
        <v>962.37</v>
      </c>
      <c r="HQK28" s="170">
        <f>HQH28*HQJ28</f>
        <v>4811.8500000000004</v>
      </c>
      <c r="HQL28" s="170" t="s">
        <v>148</v>
      </c>
      <c r="HQM28" s="170">
        <v>12376</v>
      </c>
      <c r="HQN28" s="170" t="s">
        <v>149</v>
      </c>
      <c r="HQO28" s="170" t="s">
        <v>150</v>
      </c>
      <c r="HQP28" s="170">
        <v>5</v>
      </c>
      <c r="HQQ28" s="170">
        <v>12.97</v>
      </c>
      <c r="HQR28" s="170">
        <f>ROUNDDOWN(HQQ28*($G$10+1),2)</f>
        <v>962.37</v>
      </c>
      <c r="HQS28" s="170">
        <f>HQP28*HQR28</f>
        <v>4811.8500000000004</v>
      </c>
      <c r="HQT28" s="170" t="s">
        <v>148</v>
      </c>
      <c r="HQU28" s="170">
        <v>12376</v>
      </c>
      <c r="HQV28" s="170" t="s">
        <v>149</v>
      </c>
      <c r="HQW28" s="170" t="s">
        <v>150</v>
      </c>
      <c r="HQX28" s="170">
        <v>5</v>
      </c>
      <c r="HQY28" s="170">
        <v>12.97</v>
      </c>
      <c r="HQZ28" s="170">
        <f>ROUNDDOWN(HQY28*($G$10+1),2)</f>
        <v>962.37</v>
      </c>
      <c r="HRA28" s="170">
        <f>HQX28*HQZ28</f>
        <v>4811.8500000000004</v>
      </c>
      <c r="HRB28" s="170" t="s">
        <v>148</v>
      </c>
      <c r="HRC28" s="170">
        <v>12376</v>
      </c>
      <c r="HRD28" s="170" t="s">
        <v>149</v>
      </c>
      <c r="HRE28" s="170" t="s">
        <v>150</v>
      </c>
      <c r="HRF28" s="170">
        <v>5</v>
      </c>
      <c r="HRG28" s="170">
        <v>12.97</v>
      </c>
      <c r="HRH28" s="170">
        <f>ROUNDDOWN(HRG28*($G$10+1),2)</f>
        <v>962.37</v>
      </c>
      <c r="HRI28" s="170">
        <f>HRF28*HRH28</f>
        <v>4811.8500000000004</v>
      </c>
      <c r="HRJ28" s="170" t="s">
        <v>148</v>
      </c>
      <c r="HRK28" s="170">
        <v>12376</v>
      </c>
      <c r="HRL28" s="170" t="s">
        <v>149</v>
      </c>
      <c r="HRM28" s="170" t="s">
        <v>150</v>
      </c>
      <c r="HRN28" s="170">
        <v>5</v>
      </c>
      <c r="HRO28" s="170">
        <v>12.97</v>
      </c>
      <c r="HRP28" s="170">
        <f>ROUNDDOWN(HRO28*($G$10+1),2)</f>
        <v>962.37</v>
      </c>
      <c r="HRQ28" s="170">
        <f>HRN28*HRP28</f>
        <v>4811.8500000000004</v>
      </c>
      <c r="HRR28" s="170" t="s">
        <v>148</v>
      </c>
      <c r="HRS28" s="170">
        <v>12376</v>
      </c>
      <c r="HRT28" s="170" t="s">
        <v>149</v>
      </c>
      <c r="HRU28" s="170" t="s">
        <v>150</v>
      </c>
      <c r="HRV28" s="170">
        <v>5</v>
      </c>
      <c r="HRW28" s="170">
        <v>12.97</v>
      </c>
      <c r="HRX28" s="170">
        <f>ROUNDDOWN(HRW28*($G$10+1),2)</f>
        <v>962.37</v>
      </c>
      <c r="HRY28" s="170">
        <f>HRV28*HRX28</f>
        <v>4811.8500000000004</v>
      </c>
      <c r="HRZ28" s="170" t="s">
        <v>148</v>
      </c>
      <c r="HSA28" s="170">
        <v>12376</v>
      </c>
      <c r="HSB28" s="170" t="s">
        <v>149</v>
      </c>
      <c r="HSC28" s="170" t="s">
        <v>150</v>
      </c>
      <c r="HSD28" s="170">
        <v>5</v>
      </c>
      <c r="HSE28" s="170">
        <v>12.97</v>
      </c>
      <c r="HSF28" s="170">
        <f>ROUNDDOWN(HSE28*($G$10+1),2)</f>
        <v>962.37</v>
      </c>
      <c r="HSG28" s="170">
        <f>HSD28*HSF28</f>
        <v>4811.8500000000004</v>
      </c>
      <c r="HSH28" s="170" t="s">
        <v>148</v>
      </c>
      <c r="HSI28" s="170">
        <v>12376</v>
      </c>
      <c r="HSJ28" s="170" t="s">
        <v>149</v>
      </c>
      <c r="HSK28" s="170" t="s">
        <v>150</v>
      </c>
      <c r="HSL28" s="170">
        <v>5</v>
      </c>
      <c r="HSM28" s="170">
        <v>12.97</v>
      </c>
      <c r="HSN28" s="170">
        <f>ROUNDDOWN(HSM28*($G$10+1),2)</f>
        <v>962.37</v>
      </c>
      <c r="HSO28" s="170">
        <f>HSL28*HSN28</f>
        <v>4811.8500000000004</v>
      </c>
      <c r="HSP28" s="170" t="s">
        <v>148</v>
      </c>
      <c r="HSQ28" s="170">
        <v>12376</v>
      </c>
      <c r="HSR28" s="170" t="s">
        <v>149</v>
      </c>
      <c r="HSS28" s="170" t="s">
        <v>150</v>
      </c>
      <c r="HST28" s="170">
        <v>5</v>
      </c>
      <c r="HSU28" s="170">
        <v>12.97</v>
      </c>
      <c r="HSV28" s="170">
        <f>ROUNDDOWN(HSU28*($G$10+1),2)</f>
        <v>962.37</v>
      </c>
      <c r="HSW28" s="170">
        <f>HST28*HSV28</f>
        <v>4811.8500000000004</v>
      </c>
      <c r="HSX28" s="170" t="s">
        <v>148</v>
      </c>
      <c r="HSY28" s="170">
        <v>12376</v>
      </c>
      <c r="HSZ28" s="170" t="s">
        <v>149</v>
      </c>
      <c r="HTA28" s="170" t="s">
        <v>150</v>
      </c>
      <c r="HTB28" s="170">
        <v>5</v>
      </c>
      <c r="HTC28" s="170">
        <v>12.97</v>
      </c>
      <c r="HTD28" s="170">
        <f>ROUNDDOWN(HTC28*($G$10+1),2)</f>
        <v>962.37</v>
      </c>
      <c r="HTE28" s="170">
        <f>HTB28*HTD28</f>
        <v>4811.8500000000004</v>
      </c>
      <c r="HTF28" s="170" t="s">
        <v>148</v>
      </c>
      <c r="HTG28" s="170">
        <v>12376</v>
      </c>
      <c r="HTH28" s="170" t="s">
        <v>149</v>
      </c>
      <c r="HTI28" s="170" t="s">
        <v>150</v>
      </c>
      <c r="HTJ28" s="170">
        <v>5</v>
      </c>
      <c r="HTK28" s="170">
        <v>12.97</v>
      </c>
      <c r="HTL28" s="170">
        <f>ROUNDDOWN(HTK28*($G$10+1),2)</f>
        <v>962.37</v>
      </c>
      <c r="HTM28" s="170">
        <f>HTJ28*HTL28</f>
        <v>4811.8500000000004</v>
      </c>
      <c r="HTN28" s="170" t="s">
        <v>148</v>
      </c>
      <c r="HTO28" s="170">
        <v>12376</v>
      </c>
      <c r="HTP28" s="170" t="s">
        <v>149</v>
      </c>
      <c r="HTQ28" s="170" t="s">
        <v>150</v>
      </c>
      <c r="HTR28" s="170">
        <v>5</v>
      </c>
      <c r="HTS28" s="170">
        <v>12.97</v>
      </c>
      <c r="HTT28" s="170">
        <f>ROUNDDOWN(HTS28*($G$10+1),2)</f>
        <v>962.37</v>
      </c>
      <c r="HTU28" s="170">
        <f>HTR28*HTT28</f>
        <v>4811.8500000000004</v>
      </c>
      <c r="HTV28" s="170" t="s">
        <v>148</v>
      </c>
      <c r="HTW28" s="170">
        <v>12376</v>
      </c>
      <c r="HTX28" s="170" t="s">
        <v>149</v>
      </c>
      <c r="HTY28" s="170" t="s">
        <v>150</v>
      </c>
      <c r="HTZ28" s="170">
        <v>5</v>
      </c>
      <c r="HUA28" s="170">
        <v>12.97</v>
      </c>
      <c r="HUB28" s="170">
        <f>ROUNDDOWN(HUA28*($G$10+1),2)</f>
        <v>962.37</v>
      </c>
      <c r="HUC28" s="170">
        <f>HTZ28*HUB28</f>
        <v>4811.8500000000004</v>
      </c>
      <c r="HUD28" s="170" t="s">
        <v>148</v>
      </c>
      <c r="HUE28" s="170">
        <v>12376</v>
      </c>
      <c r="HUF28" s="170" t="s">
        <v>149</v>
      </c>
      <c r="HUG28" s="170" t="s">
        <v>150</v>
      </c>
      <c r="HUH28" s="170">
        <v>5</v>
      </c>
      <c r="HUI28" s="170">
        <v>12.97</v>
      </c>
      <c r="HUJ28" s="170">
        <f>ROUNDDOWN(HUI28*($G$10+1),2)</f>
        <v>962.37</v>
      </c>
      <c r="HUK28" s="170">
        <f>HUH28*HUJ28</f>
        <v>4811.8500000000004</v>
      </c>
      <c r="HUL28" s="170" t="s">
        <v>148</v>
      </c>
      <c r="HUM28" s="170">
        <v>12376</v>
      </c>
      <c r="HUN28" s="170" t="s">
        <v>149</v>
      </c>
      <c r="HUO28" s="170" t="s">
        <v>150</v>
      </c>
      <c r="HUP28" s="170">
        <v>5</v>
      </c>
      <c r="HUQ28" s="170">
        <v>12.97</v>
      </c>
      <c r="HUR28" s="170">
        <f>ROUNDDOWN(HUQ28*($G$10+1),2)</f>
        <v>962.37</v>
      </c>
      <c r="HUS28" s="170">
        <f>HUP28*HUR28</f>
        <v>4811.8500000000004</v>
      </c>
      <c r="HUT28" s="170" t="s">
        <v>148</v>
      </c>
      <c r="HUU28" s="170">
        <v>12376</v>
      </c>
      <c r="HUV28" s="170" t="s">
        <v>149</v>
      </c>
      <c r="HUW28" s="170" t="s">
        <v>150</v>
      </c>
      <c r="HUX28" s="170">
        <v>5</v>
      </c>
      <c r="HUY28" s="170">
        <v>12.97</v>
      </c>
      <c r="HUZ28" s="170">
        <f>ROUNDDOWN(HUY28*($G$10+1),2)</f>
        <v>962.37</v>
      </c>
      <c r="HVA28" s="170">
        <f>HUX28*HUZ28</f>
        <v>4811.8500000000004</v>
      </c>
      <c r="HVB28" s="170" t="s">
        <v>148</v>
      </c>
      <c r="HVC28" s="170">
        <v>12376</v>
      </c>
      <c r="HVD28" s="170" t="s">
        <v>149</v>
      </c>
      <c r="HVE28" s="170" t="s">
        <v>150</v>
      </c>
      <c r="HVF28" s="170">
        <v>5</v>
      </c>
      <c r="HVG28" s="170">
        <v>12.97</v>
      </c>
      <c r="HVH28" s="170">
        <f>ROUNDDOWN(HVG28*($G$10+1),2)</f>
        <v>962.37</v>
      </c>
      <c r="HVI28" s="170">
        <f>HVF28*HVH28</f>
        <v>4811.8500000000004</v>
      </c>
      <c r="HVJ28" s="170" t="s">
        <v>148</v>
      </c>
      <c r="HVK28" s="170">
        <v>12376</v>
      </c>
      <c r="HVL28" s="170" t="s">
        <v>149</v>
      </c>
      <c r="HVM28" s="170" t="s">
        <v>150</v>
      </c>
      <c r="HVN28" s="170">
        <v>5</v>
      </c>
      <c r="HVO28" s="170">
        <v>12.97</v>
      </c>
      <c r="HVP28" s="170">
        <f>ROUNDDOWN(HVO28*($G$10+1),2)</f>
        <v>962.37</v>
      </c>
      <c r="HVQ28" s="170">
        <f>HVN28*HVP28</f>
        <v>4811.8500000000004</v>
      </c>
      <c r="HVR28" s="170" t="s">
        <v>148</v>
      </c>
      <c r="HVS28" s="170">
        <v>12376</v>
      </c>
      <c r="HVT28" s="170" t="s">
        <v>149</v>
      </c>
      <c r="HVU28" s="170" t="s">
        <v>150</v>
      </c>
      <c r="HVV28" s="170">
        <v>5</v>
      </c>
      <c r="HVW28" s="170">
        <v>12.97</v>
      </c>
      <c r="HVX28" s="170">
        <f>ROUNDDOWN(HVW28*($G$10+1),2)</f>
        <v>962.37</v>
      </c>
      <c r="HVY28" s="170">
        <f>HVV28*HVX28</f>
        <v>4811.8500000000004</v>
      </c>
      <c r="HVZ28" s="170" t="s">
        <v>148</v>
      </c>
      <c r="HWA28" s="170">
        <v>12376</v>
      </c>
      <c r="HWB28" s="170" t="s">
        <v>149</v>
      </c>
      <c r="HWC28" s="170" t="s">
        <v>150</v>
      </c>
      <c r="HWD28" s="170">
        <v>5</v>
      </c>
      <c r="HWE28" s="170">
        <v>12.97</v>
      </c>
      <c r="HWF28" s="170">
        <f>ROUNDDOWN(HWE28*($G$10+1),2)</f>
        <v>962.37</v>
      </c>
      <c r="HWG28" s="170">
        <f>HWD28*HWF28</f>
        <v>4811.8500000000004</v>
      </c>
      <c r="HWH28" s="170" t="s">
        <v>148</v>
      </c>
      <c r="HWI28" s="170">
        <v>12376</v>
      </c>
      <c r="HWJ28" s="170" t="s">
        <v>149</v>
      </c>
      <c r="HWK28" s="170" t="s">
        <v>150</v>
      </c>
      <c r="HWL28" s="170">
        <v>5</v>
      </c>
      <c r="HWM28" s="170">
        <v>12.97</v>
      </c>
      <c r="HWN28" s="170">
        <f>ROUNDDOWN(HWM28*($G$10+1),2)</f>
        <v>962.37</v>
      </c>
      <c r="HWO28" s="170">
        <f>HWL28*HWN28</f>
        <v>4811.8500000000004</v>
      </c>
      <c r="HWP28" s="170" t="s">
        <v>148</v>
      </c>
      <c r="HWQ28" s="170">
        <v>12376</v>
      </c>
      <c r="HWR28" s="170" t="s">
        <v>149</v>
      </c>
      <c r="HWS28" s="170" t="s">
        <v>150</v>
      </c>
      <c r="HWT28" s="170">
        <v>5</v>
      </c>
      <c r="HWU28" s="170">
        <v>12.97</v>
      </c>
      <c r="HWV28" s="170">
        <f>ROUNDDOWN(HWU28*($G$10+1),2)</f>
        <v>962.37</v>
      </c>
      <c r="HWW28" s="170">
        <f>HWT28*HWV28</f>
        <v>4811.8500000000004</v>
      </c>
      <c r="HWX28" s="170" t="s">
        <v>148</v>
      </c>
      <c r="HWY28" s="170">
        <v>12376</v>
      </c>
      <c r="HWZ28" s="170" t="s">
        <v>149</v>
      </c>
      <c r="HXA28" s="170" t="s">
        <v>150</v>
      </c>
      <c r="HXB28" s="170">
        <v>5</v>
      </c>
      <c r="HXC28" s="170">
        <v>12.97</v>
      </c>
      <c r="HXD28" s="170">
        <f>ROUNDDOWN(HXC28*($G$10+1),2)</f>
        <v>962.37</v>
      </c>
      <c r="HXE28" s="170">
        <f>HXB28*HXD28</f>
        <v>4811.8500000000004</v>
      </c>
      <c r="HXF28" s="170" t="s">
        <v>148</v>
      </c>
      <c r="HXG28" s="170">
        <v>12376</v>
      </c>
      <c r="HXH28" s="170" t="s">
        <v>149</v>
      </c>
      <c r="HXI28" s="170" t="s">
        <v>150</v>
      </c>
      <c r="HXJ28" s="170">
        <v>5</v>
      </c>
      <c r="HXK28" s="170">
        <v>12.97</v>
      </c>
      <c r="HXL28" s="170">
        <f>ROUNDDOWN(HXK28*($G$10+1),2)</f>
        <v>962.37</v>
      </c>
      <c r="HXM28" s="170">
        <f>HXJ28*HXL28</f>
        <v>4811.8500000000004</v>
      </c>
      <c r="HXN28" s="170" t="s">
        <v>148</v>
      </c>
      <c r="HXO28" s="170">
        <v>12376</v>
      </c>
      <c r="HXP28" s="170" t="s">
        <v>149</v>
      </c>
      <c r="HXQ28" s="170" t="s">
        <v>150</v>
      </c>
      <c r="HXR28" s="170">
        <v>5</v>
      </c>
      <c r="HXS28" s="170">
        <v>12.97</v>
      </c>
      <c r="HXT28" s="170">
        <f>ROUNDDOWN(HXS28*($G$10+1),2)</f>
        <v>962.37</v>
      </c>
      <c r="HXU28" s="170">
        <f>HXR28*HXT28</f>
        <v>4811.8500000000004</v>
      </c>
      <c r="HXV28" s="170" t="s">
        <v>148</v>
      </c>
      <c r="HXW28" s="170">
        <v>12376</v>
      </c>
      <c r="HXX28" s="170" t="s">
        <v>149</v>
      </c>
      <c r="HXY28" s="170" t="s">
        <v>150</v>
      </c>
      <c r="HXZ28" s="170">
        <v>5</v>
      </c>
      <c r="HYA28" s="170">
        <v>12.97</v>
      </c>
      <c r="HYB28" s="170">
        <f>ROUNDDOWN(HYA28*($G$10+1),2)</f>
        <v>962.37</v>
      </c>
      <c r="HYC28" s="170">
        <f>HXZ28*HYB28</f>
        <v>4811.8500000000004</v>
      </c>
      <c r="HYD28" s="170" t="s">
        <v>148</v>
      </c>
      <c r="HYE28" s="170">
        <v>12376</v>
      </c>
      <c r="HYF28" s="170" t="s">
        <v>149</v>
      </c>
      <c r="HYG28" s="170" t="s">
        <v>150</v>
      </c>
      <c r="HYH28" s="170">
        <v>5</v>
      </c>
      <c r="HYI28" s="170">
        <v>12.97</v>
      </c>
      <c r="HYJ28" s="170">
        <f>ROUNDDOWN(HYI28*($G$10+1),2)</f>
        <v>962.37</v>
      </c>
      <c r="HYK28" s="170">
        <f>HYH28*HYJ28</f>
        <v>4811.8500000000004</v>
      </c>
      <c r="HYL28" s="170" t="s">
        <v>148</v>
      </c>
      <c r="HYM28" s="170">
        <v>12376</v>
      </c>
      <c r="HYN28" s="170" t="s">
        <v>149</v>
      </c>
      <c r="HYO28" s="170" t="s">
        <v>150</v>
      </c>
      <c r="HYP28" s="170">
        <v>5</v>
      </c>
      <c r="HYQ28" s="170">
        <v>12.97</v>
      </c>
      <c r="HYR28" s="170">
        <f>ROUNDDOWN(HYQ28*($G$10+1),2)</f>
        <v>962.37</v>
      </c>
      <c r="HYS28" s="170">
        <f>HYP28*HYR28</f>
        <v>4811.8500000000004</v>
      </c>
      <c r="HYT28" s="170" t="s">
        <v>148</v>
      </c>
      <c r="HYU28" s="170">
        <v>12376</v>
      </c>
      <c r="HYV28" s="170" t="s">
        <v>149</v>
      </c>
      <c r="HYW28" s="170" t="s">
        <v>150</v>
      </c>
      <c r="HYX28" s="170">
        <v>5</v>
      </c>
      <c r="HYY28" s="170">
        <v>12.97</v>
      </c>
      <c r="HYZ28" s="170">
        <f>ROUNDDOWN(HYY28*($G$10+1),2)</f>
        <v>962.37</v>
      </c>
      <c r="HZA28" s="170">
        <f>HYX28*HYZ28</f>
        <v>4811.8500000000004</v>
      </c>
      <c r="HZB28" s="170" t="s">
        <v>148</v>
      </c>
      <c r="HZC28" s="170">
        <v>12376</v>
      </c>
      <c r="HZD28" s="170" t="s">
        <v>149</v>
      </c>
      <c r="HZE28" s="170" t="s">
        <v>150</v>
      </c>
      <c r="HZF28" s="170">
        <v>5</v>
      </c>
      <c r="HZG28" s="170">
        <v>12.97</v>
      </c>
      <c r="HZH28" s="170">
        <f>ROUNDDOWN(HZG28*($G$10+1),2)</f>
        <v>962.37</v>
      </c>
      <c r="HZI28" s="170">
        <f>HZF28*HZH28</f>
        <v>4811.8500000000004</v>
      </c>
      <c r="HZJ28" s="170" t="s">
        <v>148</v>
      </c>
      <c r="HZK28" s="170">
        <v>12376</v>
      </c>
      <c r="HZL28" s="170" t="s">
        <v>149</v>
      </c>
      <c r="HZM28" s="170" t="s">
        <v>150</v>
      </c>
      <c r="HZN28" s="170">
        <v>5</v>
      </c>
      <c r="HZO28" s="170">
        <v>12.97</v>
      </c>
      <c r="HZP28" s="170">
        <f>ROUNDDOWN(HZO28*($G$10+1),2)</f>
        <v>962.37</v>
      </c>
      <c r="HZQ28" s="170">
        <f>HZN28*HZP28</f>
        <v>4811.8500000000004</v>
      </c>
      <c r="HZR28" s="170" t="s">
        <v>148</v>
      </c>
      <c r="HZS28" s="170">
        <v>12376</v>
      </c>
      <c r="HZT28" s="170" t="s">
        <v>149</v>
      </c>
      <c r="HZU28" s="170" t="s">
        <v>150</v>
      </c>
      <c r="HZV28" s="170">
        <v>5</v>
      </c>
      <c r="HZW28" s="170">
        <v>12.97</v>
      </c>
      <c r="HZX28" s="170">
        <f>ROUNDDOWN(HZW28*($G$10+1),2)</f>
        <v>962.37</v>
      </c>
      <c r="HZY28" s="170">
        <f>HZV28*HZX28</f>
        <v>4811.8500000000004</v>
      </c>
      <c r="HZZ28" s="170" t="s">
        <v>148</v>
      </c>
      <c r="IAA28" s="170">
        <v>12376</v>
      </c>
      <c r="IAB28" s="170" t="s">
        <v>149</v>
      </c>
      <c r="IAC28" s="170" t="s">
        <v>150</v>
      </c>
      <c r="IAD28" s="170">
        <v>5</v>
      </c>
      <c r="IAE28" s="170">
        <v>12.97</v>
      </c>
      <c r="IAF28" s="170">
        <f>ROUNDDOWN(IAE28*($G$10+1),2)</f>
        <v>962.37</v>
      </c>
      <c r="IAG28" s="170">
        <f>IAD28*IAF28</f>
        <v>4811.8500000000004</v>
      </c>
      <c r="IAH28" s="170" t="s">
        <v>148</v>
      </c>
      <c r="IAI28" s="170">
        <v>12376</v>
      </c>
      <c r="IAJ28" s="170" t="s">
        <v>149</v>
      </c>
      <c r="IAK28" s="170" t="s">
        <v>150</v>
      </c>
      <c r="IAL28" s="170">
        <v>5</v>
      </c>
      <c r="IAM28" s="170">
        <v>12.97</v>
      </c>
      <c r="IAN28" s="170">
        <f>ROUNDDOWN(IAM28*($G$10+1),2)</f>
        <v>962.37</v>
      </c>
      <c r="IAO28" s="170">
        <f>IAL28*IAN28</f>
        <v>4811.8500000000004</v>
      </c>
      <c r="IAP28" s="170" t="s">
        <v>148</v>
      </c>
      <c r="IAQ28" s="170">
        <v>12376</v>
      </c>
      <c r="IAR28" s="170" t="s">
        <v>149</v>
      </c>
      <c r="IAS28" s="170" t="s">
        <v>150</v>
      </c>
      <c r="IAT28" s="170">
        <v>5</v>
      </c>
      <c r="IAU28" s="170">
        <v>12.97</v>
      </c>
      <c r="IAV28" s="170">
        <f>ROUNDDOWN(IAU28*($G$10+1),2)</f>
        <v>962.37</v>
      </c>
      <c r="IAW28" s="170">
        <f>IAT28*IAV28</f>
        <v>4811.8500000000004</v>
      </c>
      <c r="IAX28" s="170" t="s">
        <v>148</v>
      </c>
      <c r="IAY28" s="170">
        <v>12376</v>
      </c>
      <c r="IAZ28" s="170" t="s">
        <v>149</v>
      </c>
      <c r="IBA28" s="170" t="s">
        <v>150</v>
      </c>
      <c r="IBB28" s="170">
        <v>5</v>
      </c>
      <c r="IBC28" s="170">
        <v>12.97</v>
      </c>
      <c r="IBD28" s="170">
        <f>ROUNDDOWN(IBC28*($G$10+1),2)</f>
        <v>962.37</v>
      </c>
      <c r="IBE28" s="170">
        <f>IBB28*IBD28</f>
        <v>4811.8500000000004</v>
      </c>
      <c r="IBF28" s="170" t="s">
        <v>148</v>
      </c>
      <c r="IBG28" s="170">
        <v>12376</v>
      </c>
      <c r="IBH28" s="170" t="s">
        <v>149</v>
      </c>
      <c r="IBI28" s="170" t="s">
        <v>150</v>
      </c>
      <c r="IBJ28" s="170">
        <v>5</v>
      </c>
      <c r="IBK28" s="170">
        <v>12.97</v>
      </c>
      <c r="IBL28" s="170">
        <f>ROUNDDOWN(IBK28*($G$10+1),2)</f>
        <v>962.37</v>
      </c>
      <c r="IBM28" s="170">
        <f>IBJ28*IBL28</f>
        <v>4811.8500000000004</v>
      </c>
      <c r="IBN28" s="170" t="s">
        <v>148</v>
      </c>
      <c r="IBO28" s="170">
        <v>12376</v>
      </c>
      <c r="IBP28" s="170" t="s">
        <v>149</v>
      </c>
      <c r="IBQ28" s="170" t="s">
        <v>150</v>
      </c>
      <c r="IBR28" s="170">
        <v>5</v>
      </c>
      <c r="IBS28" s="170">
        <v>12.97</v>
      </c>
      <c r="IBT28" s="170">
        <f>ROUNDDOWN(IBS28*($G$10+1),2)</f>
        <v>962.37</v>
      </c>
      <c r="IBU28" s="170">
        <f>IBR28*IBT28</f>
        <v>4811.8500000000004</v>
      </c>
      <c r="IBV28" s="170" t="s">
        <v>148</v>
      </c>
      <c r="IBW28" s="170">
        <v>12376</v>
      </c>
      <c r="IBX28" s="170" t="s">
        <v>149</v>
      </c>
      <c r="IBY28" s="170" t="s">
        <v>150</v>
      </c>
      <c r="IBZ28" s="170">
        <v>5</v>
      </c>
      <c r="ICA28" s="170">
        <v>12.97</v>
      </c>
      <c r="ICB28" s="170">
        <f>ROUNDDOWN(ICA28*($G$10+1),2)</f>
        <v>962.37</v>
      </c>
      <c r="ICC28" s="170">
        <f>IBZ28*ICB28</f>
        <v>4811.8500000000004</v>
      </c>
      <c r="ICD28" s="170" t="s">
        <v>148</v>
      </c>
      <c r="ICE28" s="170">
        <v>12376</v>
      </c>
      <c r="ICF28" s="170" t="s">
        <v>149</v>
      </c>
      <c r="ICG28" s="170" t="s">
        <v>150</v>
      </c>
      <c r="ICH28" s="170">
        <v>5</v>
      </c>
      <c r="ICI28" s="170">
        <v>12.97</v>
      </c>
      <c r="ICJ28" s="170">
        <f>ROUNDDOWN(ICI28*($G$10+1),2)</f>
        <v>962.37</v>
      </c>
      <c r="ICK28" s="170">
        <f>ICH28*ICJ28</f>
        <v>4811.8500000000004</v>
      </c>
      <c r="ICL28" s="170" t="s">
        <v>148</v>
      </c>
      <c r="ICM28" s="170">
        <v>12376</v>
      </c>
      <c r="ICN28" s="170" t="s">
        <v>149</v>
      </c>
      <c r="ICO28" s="170" t="s">
        <v>150</v>
      </c>
      <c r="ICP28" s="170">
        <v>5</v>
      </c>
      <c r="ICQ28" s="170">
        <v>12.97</v>
      </c>
      <c r="ICR28" s="170">
        <f>ROUNDDOWN(ICQ28*($G$10+1),2)</f>
        <v>962.37</v>
      </c>
      <c r="ICS28" s="170">
        <f>ICP28*ICR28</f>
        <v>4811.8500000000004</v>
      </c>
      <c r="ICT28" s="170" t="s">
        <v>148</v>
      </c>
      <c r="ICU28" s="170">
        <v>12376</v>
      </c>
      <c r="ICV28" s="170" t="s">
        <v>149</v>
      </c>
      <c r="ICW28" s="170" t="s">
        <v>150</v>
      </c>
      <c r="ICX28" s="170">
        <v>5</v>
      </c>
      <c r="ICY28" s="170">
        <v>12.97</v>
      </c>
      <c r="ICZ28" s="170">
        <f>ROUNDDOWN(ICY28*($G$10+1),2)</f>
        <v>962.37</v>
      </c>
      <c r="IDA28" s="170">
        <f>ICX28*ICZ28</f>
        <v>4811.8500000000004</v>
      </c>
      <c r="IDB28" s="170" t="s">
        <v>148</v>
      </c>
      <c r="IDC28" s="170">
        <v>12376</v>
      </c>
      <c r="IDD28" s="170" t="s">
        <v>149</v>
      </c>
      <c r="IDE28" s="170" t="s">
        <v>150</v>
      </c>
      <c r="IDF28" s="170">
        <v>5</v>
      </c>
      <c r="IDG28" s="170">
        <v>12.97</v>
      </c>
      <c r="IDH28" s="170">
        <f>ROUNDDOWN(IDG28*($G$10+1),2)</f>
        <v>962.37</v>
      </c>
      <c r="IDI28" s="170">
        <f>IDF28*IDH28</f>
        <v>4811.8500000000004</v>
      </c>
      <c r="IDJ28" s="170" t="s">
        <v>148</v>
      </c>
      <c r="IDK28" s="170">
        <v>12376</v>
      </c>
      <c r="IDL28" s="170" t="s">
        <v>149</v>
      </c>
      <c r="IDM28" s="170" t="s">
        <v>150</v>
      </c>
      <c r="IDN28" s="170">
        <v>5</v>
      </c>
      <c r="IDO28" s="170">
        <v>12.97</v>
      </c>
      <c r="IDP28" s="170">
        <f>ROUNDDOWN(IDO28*($G$10+1),2)</f>
        <v>962.37</v>
      </c>
      <c r="IDQ28" s="170">
        <f>IDN28*IDP28</f>
        <v>4811.8500000000004</v>
      </c>
      <c r="IDR28" s="170" t="s">
        <v>148</v>
      </c>
      <c r="IDS28" s="170">
        <v>12376</v>
      </c>
      <c r="IDT28" s="170" t="s">
        <v>149</v>
      </c>
      <c r="IDU28" s="170" t="s">
        <v>150</v>
      </c>
      <c r="IDV28" s="170">
        <v>5</v>
      </c>
      <c r="IDW28" s="170">
        <v>12.97</v>
      </c>
      <c r="IDX28" s="170">
        <f>ROUNDDOWN(IDW28*($G$10+1),2)</f>
        <v>962.37</v>
      </c>
      <c r="IDY28" s="170">
        <f>IDV28*IDX28</f>
        <v>4811.8500000000004</v>
      </c>
      <c r="IDZ28" s="170" t="s">
        <v>148</v>
      </c>
      <c r="IEA28" s="170">
        <v>12376</v>
      </c>
      <c r="IEB28" s="170" t="s">
        <v>149</v>
      </c>
      <c r="IEC28" s="170" t="s">
        <v>150</v>
      </c>
      <c r="IED28" s="170">
        <v>5</v>
      </c>
      <c r="IEE28" s="170">
        <v>12.97</v>
      </c>
      <c r="IEF28" s="170">
        <f>ROUNDDOWN(IEE28*($G$10+1),2)</f>
        <v>962.37</v>
      </c>
      <c r="IEG28" s="170">
        <f>IED28*IEF28</f>
        <v>4811.8500000000004</v>
      </c>
      <c r="IEH28" s="170" t="s">
        <v>148</v>
      </c>
      <c r="IEI28" s="170">
        <v>12376</v>
      </c>
      <c r="IEJ28" s="170" t="s">
        <v>149</v>
      </c>
      <c r="IEK28" s="170" t="s">
        <v>150</v>
      </c>
      <c r="IEL28" s="170">
        <v>5</v>
      </c>
      <c r="IEM28" s="170">
        <v>12.97</v>
      </c>
      <c r="IEN28" s="170">
        <f>ROUNDDOWN(IEM28*($G$10+1),2)</f>
        <v>962.37</v>
      </c>
      <c r="IEO28" s="170">
        <f>IEL28*IEN28</f>
        <v>4811.8500000000004</v>
      </c>
      <c r="IEP28" s="170" t="s">
        <v>148</v>
      </c>
      <c r="IEQ28" s="170">
        <v>12376</v>
      </c>
      <c r="IER28" s="170" t="s">
        <v>149</v>
      </c>
      <c r="IES28" s="170" t="s">
        <v>150</v>
      </c>
      <c r="IET28" s="170">
        <v>5</v>
      </c>
      <c r="IEU28" s="170">
        <v>12.97</v>
      </c>
      <c r="IEV28" s="170">
        <f>ROUNDDOWN(IEU28*($G$10+1),2)</f>
        <v>962.37</v>
      </c>
      <c r="IEW28" s="170">
        <f>IET28*IEV28</f>
        <v>4811.8500000000004</v>
      </c>
      <c r="IEX28" s="170" t="s">
        <v>148</v>
      </c>
      <c r="IEY28" s="170">
        <v>12376</v>
      </c>
      <c r="IEZ28" s="170" t="s">
        <v>149</v>
      </c>
      <c r="IFA28" s="170" t="s">
        <v>150</v>
      </c>
      <c r="IFB28" s="170">
        <v>5</v>
      </c>
      <c r="IFC28" s="170">
        <v>12.97</v>
      </c>
      <c r="IFD28" s="170">
        <f>ROUNDDOWN(IFC28*($G$10+1),2)</f>
        <v>962.37</v>
      </c>
      <c r="IFE28" s="170">
        <f>IFB28*IFD28</f>
        <v>4811.8500000000004</v>
      </c>
      <c r="IFF28" s="170" t="s">
        <v>148</v>
      </c>
      <c r="IFG28" s="170">
        <v>12376</v>
      </c>
      <c r="IFH28" s="170" t="s">
        <v>149</v>
      </c>
      <c r="IFI28" s="170" t="s">
        <v>150</v>
      </c>
      <c r="IFJ28" s="170">
        <v>5</v>
      </c>
      <c r="IFK28" s="170">
        <v>12.97</v>
      </c>
      <c r="IFL28" s="170">
        <f>ROUNDDOWN(IFK28*($G$10+1),2)</f>
        <v>962.37</v>
      </c>
      <c r="IFM28" s="170">
        <f>IFJ28*IFL28</f>
        <v>4811.8500000000004</v>
      </c>
      <c r="IFN28" s="170" t="s">
        <v>148</v>
      </c>
      <c r="IFO28" s="170">
        <v>12376</v>
      </c>
      <c r="IFP28" s="170" t="s">
        <v>149</v>
      </c>
      <c r="IFQ28" s="170" t="s">
        <v>150</v>
      </c>
      <c r="IFR28" s="170">
        <v>5</v>
      </c>
      <c r="IFS28" s="170">
        <v>12.97</v>
      </c>
      <c r="IFT28" s="170">
        <f>ROUNDDOWN(IFS28*($G$10+1),2)</f>
        <v>962.37</v>
      </c>
      <c r="IFU28" s="170">
        <f>IFR28*IFT28</f>
        <v>4811.8500000000004</v>
      </c>
      <c r="IFV28" s="170" t="s">
        <v>148</v>
      </c>
      <c r="IFW28" s="170">
        <v>12376</v>
      </c>
      <c r="IFX28" s="170" t="s">
        <v>149</v>
      </c>
      <c r="IFY28" s="170" t="s">
        <v>150</v>
      </c>
      <c r="IFZ28" s="170">
        <v>5</v>
      </c>
      <c r="IGA28" s="170">
        <v>12.97</v>
      </c>
      <c r="IGB28" s="170">
        <f>ROUNDDOWN(IGA28*($G$10+1),2)</f>
        <v>962.37</v>
      </c>
      <c r="IGC28" s="170">
        <f>IFZ28*IGB28</f>
        <v>4811.8500000000004</v>
      </c>
      <c r="IGD28" s="170" t="s">
        <v>148</v>
      </c>
      <c r="IGE28" s="170">
        <v>12376</v>
      </c>
      <c r="IGF28" s="170" t="s">
        <v>149</v>
      </c>
      <c r="IGG28" s="170" t="s">
        <v>150</v>
      </c>
      <c r="IGH28" s="170">
        <v>5</v>
      </c>
      <c r="IGI28" s="170">
        <v>12.97</v>
      </c>
      <c r="IGJ28" s="170">
        <f>ROUNDDOWN(IGI28*($G$10+1),2)</f>
        <v>962.37</v>
      </c>
      <c r="IGK28" s="170">
        <f>IGH28*IGJ28</f>
        <v>4811.8500000000004</v>
      </c>
      <c r="IGL28" s="170" t="s">
        <v>148</v>
      </c>
      <c r="IGM28" s="170">
        <v>12376</v>
      </c>
      <c r="IGN28" s="170" t="s">
        <v>149</v>
      </c>
      <c r="IGO28" s="170" t="s">
        <v>150</v>
      </c>
      <c r="IGP28" s="170">
        <v>5</v>
      </c>
      <c r="IGQ28" s="170">
        <v>12.97</v>
      </c>
      <c r="IGR28" s="170">
        <f>ROUNDDOWN(IGQ28*($G$10+1),2)</f>
        <v>962.37</v>
      </c>
      <c r="IGS28" s="170">
        <f>IGP28*IGR28</f>
        <v>4811.8500000000004</v>
      </c>
      <c r="IGT28" s="170" t="s">
        <v>148</v>
      </c>
      <c r="IGU28" s="170">
        <v>12376</v>
      </c>
      <c r="IGV28" s="170" t="s">
        <v>149</v>
      </c>
      <c r="IGW28" s="170" t="s">
        <v>150</v>
      </c>
      <c r="IGX28" s="170">
        <v>5</v>
      </c>
      <c r="IGY28" s="170">
        <v>12.97</v>
      </c>
      <c r="IGZ28" s="170">
        <f>ROUNDDOWN(IGY28*($G$10+1),2)</f>
        <v>962.37</v>
      </c>
      <c r="IHA28" s="170">
        <f>IGX28*IGZ28</f>
        <v>4811.8500000000004</v>
      </c>
      <c r="IHB28" s="170" t="s">
        <v>148</v>
      </c>
      <c r="IHC28" s="170">
        <v>12376</v>
      </c>
      <c r="IHD28" s="170" t="s">
        <v>149</v>
      </c>
      <c r="IHE28" s="170" t="s">
        <v>150</v>
      </c>
      <c r="IHF28" s="170">
        <v>5</v>
      </c>
      <c r="IHG28" s="170">
        <v>12.97</v>
      </c>
      <c r="IHH28" s="170">
        <f>ROUNDDOWN(IHG28*($G$10+1),2)</f>
        <v>962.37</v>
      </c>
      <c r="IHI28" s="170">
        <f>IHF28*IHH28</f>
        <v>4811.8500000000004</v>
      </c>
      <c r="IHJ28" s="170" t="s">
        <v>148</v>
      </c>
      <c r="IHK28" s="170">
        <v>12376</v>
      </c>
      <c r="IHL28" s="170" t="s">
        <v>149</v>
      </c>
      <c r="IHM28" s="170" t="s">
        <v>150</v>
      </c>
      <c r="IHN28" s="170">
        <v>5</v>
      </c>
      <c r="IHO28" s="170">
        <v>12.97</v>
      </c>
      <c r="IHP28" s="170">
        <f>ROUNDDOWN(IHO28*($G$10+1),2)</f>
        <v>962.37</v>
      </c>
      <c r="IHQ28" s="170">
        <f>IHN28*IHP28</f>
        <v>4811.8500000000004</v>
      </c>
      <c r="IHR28" s="170" t="s">
        <v>148</v>
      </c>
      <c r="IHS28" s="170">
        <v>12376</v>
      </c>
      <c r="IHT28" s="170" t="s">
        <v>149</v>
      </c>
      <c r="IHU28" s="170" t="s">
        <v>150</v>
      </c>
      <c r="IHV28" s="170">
        <v>5</v>
      </c>
      <c r="IHW28" s="170">
        <v>12.97</v>
      </c>
      <c r="IHX28" s="170">
        <f>ROUNDDOWN(IHW28*($G$10+1),2)</f>
        <v>962.37</v>
      </c>
      <c r="IHY28" s="170">
        <f>IHV28*IHX28</f>
        <v>4811.8500000000004</v>
      </c>
      <c r="IHZ28" s="170" t="s">
        <v>148</v>
      </c>
      <c r="IIA28" s="170">
        <v>12376</v>
      </c>
      <c r="IIB28" s="170" t="s">
        <v>149</v>
      </c>
      <c r="IIC28" s="170" t="s">
        <v>150</v>
      </c>
      <c r="IID28" s="170">
        <v>5</v>
      </c>
      <c r="IIE28" s="170">
        <v>12.97</v>
      </c>
      <c r="IIF28" s="170">
        <f>ROUNDDOWN(IIE28*($G$10+1),2)</f>
        <v>962.37</v>
      </c>
      <c r="IIG28" s="170">
        <f>IID28*IIF28</f>
        <v>4811.8500000000004</v>
      </c>
      <c r="IIH28" s="170" t="s">
        <v>148</v>
      </c>
      <c r="III28" s="170">
        <v>12376</v>
      </c>
      <c r="IIJ28" s="170" t="s">
        <v>149</v>
      </c>
      <c r="IIK28" s="170" t="s">
        <v>150</v>
      </c>
      <c r="IIL28" s="170">
        <v>5</v>
      </c>
      <c r="IIM28" s="170">
        <v>12.97</v>
      </c>
      <c r="IIN28" s="170">
        <f>ROUNDDOWN(IIM28*($G$10+1),2)</f>
        <v>962.37</v>
      </c>
      <c r="IIO28" s="170">
        <f>IIL28*IIN28</f>
        <v>4811.8500000000004</v>
      </c>
      <c r="IIP28" s="170" t="s">
        <v>148</v>
      </c>
      <c r="IIQ28" s="170">
        <v>12376</v>
      </c>
      <c r="IIR28" s="170" t="s">
        <v>149</v>
      </c>
      <c r="IIS28" s="170" t="s">
        <v>150</v>
      </c>
      <c r="IIT28" s="170">
        <v>5</v>
      </c>
      <c r="IIU28" s="170">
        <v>12.97</v>
      </c>
      <c r="IIV28" s="170">
        <f>ROUNDDOWN(IIU28*($G$10+1),2)</f>
        <v>962.37</v>
      </c>
      <c r="IIW28" s="170">
        <f>IIT28*IIV28</f>
        <v>4811.8500000000004</v>
      </c>
      <c r="IIX28" s="170" t="s">
        <v>148</v>
      </c>
      <c r="IIY28" s="170">
        <v>12376</v>
      </c>
      <c r="IIZ28" s="170" t="s">
        <v>149</v>
      </c>
      <c r="IJA28" s="170" t="s">
        <v>150</v>
      </c>
      <c r="IJB28" s="170">
        <v>5</v>
      </c>
      <c r="IJC28" s="170">
        <v>12.97</v>
      </c>
      <c r="IJD28" s="170">
        <f>ROUNDDOWN(IJC28*($G$10+1),2)</f>
        <v>962.37</v>
      </c>
      <c r="IJE28" s="170">
        <f>IJB28*IJD28</f>
        <v>4811.8500000000004</v>
      </c>
      <c r="IJF28" s="170" t="s">
        <v>148</v>
      </c>
      <c r="IJG28" s="170">
        <v>12376</v>
      </c>
      <c r="IJH28" s="170" t="s">
        <v>149</v>
      </c>
      <c r="IJI28" s="170" t="s">
        <v>150</v>
      </c>
      <c r="IJJ28" s="170">
        <v>5</v>
      </c>
      <c r="IJK28" s="170">
        <v>12.97</v>
      </c>
      <c r="IJL28" s="170">
        <f>ROUNDDOWN(IJK28*($G$10+1),2)</f>
        <v>962.37</v>
      </c>
      <c r="IJM28" s="170">
        <f>IJJ28*IJL28</f>
        <v>4811.8500000000004</v>
      </c>
      <c r="IJN28" s="170" t="s">
        <v>148</v>
      </c>
      <c r="IJO28" s="170">
        <v>12376</v>
      </c>
      <c r="IJP28" s="170" t="s">
        <v>149</v>
      </c>
      <c r="IJQ28" s="170" t="s">
        <v>150</v>
      </c>
      <c r="IJR28" s="170">
        <v>5</v>
      </c>
      <c r="IJS28" s="170">
        <v>12.97</v>
      </c>
      <c r="IJT28" s="170">
        <f>ROUNDDOWN(IJS28*($G$10+1),2)</f>
        <v>962.37</v>
      </c>
      <c r="IJU28" s="170">
        <f>IJR28*IJT28</f>
        <v>4811.8500000000004</v>
      </c>
      <c r="IJV28" s="170" t="s">
        <v>148</v>
      </c>
      <c r="IJW28" s="170">
        <v>12376</v>
      </c>
      <c r="IJX28" s="170" t="s">
        <v>149</v>
      </c>
      <c r="IJY28" s="170" t="s">
        <v>150</v>
      </c>
      <c r="IJZ28" s="170">
        <v>5</v>
      </c>
      <c r="IKA28" s="170">
        <v>12.97</v>
      </c>
      <c r="IKB28" s="170">
        <f>ROUNDDOWN(IKA28*($G$10+1),2)</f>
        <v>962.37</v>
      </c>
      <c r="IKC28" s="170">
        <f>IJZ28*IKB28</f>
        <v>4811.8500000000004</v>
      </c>
      <c r="IKD28" s="170" t="s">
        <v>148</v>
      </c>
      <c r="IKE28" s="170">
        <v>12376</v>
      </c>
      <c r="IKF28" s="170" t="s">
        <v>149</v>
      </c>
      <c r="IKG28" s="170" t="s">
        <v>150</v>
      </c>
      <c r="IKH28" s="170">
        <v>5</v>
      </c>
      <c r="IKI28" s="170">
        <v>12.97</v>
      </c>
      <c r="IKJ28" s="170">
        <f>ROUNDDOWN(IKI28*($G$10+1),2)</f>
        <v>962.37</v>
      </c>
      <c r="IKK28" s="170">
        <f>IKH28*IKJ28</f>
        <v>4811.8500000000004</v>
      </c>
      <c r="IKL28" s="170" t="s">
        <v>148</v>
      </c>
      <c r="IKM28" s="170">
        <v>12376</v>
      </c>
      <c r="IKN28" s="170" t="s">
        <v>149</v>
      </c>
      <c r="IKO28" s="170" t="s">
        <v>150</v>
      </c>
      <c r="IKP28" s="170">
        <v>5</v>
      </c>
      <c r="IKQ28" s="170">
        <v>12.97</v>
      </c>
      <c r="IKR28" s="170">
        <f>ROUNDDOWN(IKQ28*($G$10+1),2)</f>
        <v>962.37</v>
      </c>
      <c r="IKS28" s="170">
        <f>IKP28*IKR28</f>
        <v>4811.8500000000004</v>
      </c>
      <c r="IKT28" s="170" t="s">
        <v>148</v>
      </c>
      <c r="IKU28" s="170">
        <v>12376</v>
      </c>
      <c r="IKV28" s="170" t="s">
        <v>149</v>
      </c>
      <c r="IKW28" s="170" t="s">
        <v>150</v>
      </c>
      <c r="IKX28" s="170">
        <v>5</v>
      </c>
      <c r="IKY28" s="170">
        <v>12.97</v>
      </c>
      <c r="IKZ28" s="170">
        <f>ROUNDDOWN(IKY28*($G$10+1),2)</f>
        <v>962.37</v>
      </c>
      <c r="ILA28" s="170">
        <f>IKX28*IKZ28</f>
        <v>4811.8500000000004</v>
      </c>
      <c r="ILB28" s="170" t="s">
        <v>148</v>
      </c>
      <c r="ILC28" s="170">
        <v>12376</v>
      </c>
      <c r="ILD28" s="170" t="s">
        <v>149</v>
      </c>
      <c r="ILE28" s="170" t="s">
        <v>150</v>
      </c>
      <c r="ILF28" s="170">
        <v>5</v>
      </c>
      <c r="ILG28" s="170">
        <v>12.97</v>
      </c>
      <c r="ILH28" s="170">
        <f>ROUNDDOWN(ILG28*($G$10+1),2)</f>
        <v>962.37</v>
      </c>
      <c r="ILI28" s="170">
        <f>ILF28*ILH28</f>
        <v>4811.8500000000004</v>
      </c>
      <c r="ILJ28" s="170" t="s">
        <v>148</v>
      </c>
      <c r="ILK28" s="170">
        <v>12376</v>
      </c>
      <c r="ILL28" s="170" t="s">
        <v>149</v>
      </c>
      <c r="ILM28" s="170" t="s">
        <v>150</v>
      </c>
      <c r="ILN28" s="170">
        <v>5</v>
      </c>
      <c r="ILO28" s="170">
        <v>12.97</v>
      </c>
      <c r="ILP28" s="170">
        <f>ROUNDDOWN(ILO28*($G$10+1),2)</f>
        <v>962.37</v>
      </c>
      <c r="ILQ28" s="170">
        <f>ILN28*ILP28</f>
        <v>4811.8500000000004</v>
      </c>
      <c r="ILR28" s="170" t="s">
        <v>148</v>
      </c>
      <c r="ILS28" s="170">
        <v>12376</v>
      </c>
      <c r="ILT28" s="170" t="s">
        <v>149</v>
      </c>
      <c r="ILU28" s="170" t="s">
        <v>150</v>
      </c>
      <c r="ILV28" s="170">
        <v>5</v>
      </c>
      <c r="ILW28" s="170">
        <v>12.97</v>
      </c>
      <c r="ILX28" s="170">
        <f>ROUNDDOWN(ILW28*($G$10+1),2)</f>
        <v>962.37</v>
      </c>
      <c r="ILY28" s="170">
        <f>ILV28*ILX28</f>
        <v>4811.8500000000004</v>
      </c>
      <c r="ILZ28" s="170" t="s">
        <v>148</v>
      </c>
      <c r="IMA28" s="170">
        <v>12376</v>
      </c>
      <c r="IMB28" s="170" t="s">
        <v>149</v>
      </c>
      <c r="IMC28" s="170" t="s">
        <v>150</v>
      </c>
      <c r="IMD28" s="170">
        <v>5</v>
      </c>
      <c r="IME28" s="170">
        <v>12.97</v>
      </c>
      <c r="IMF28" s="170">
        <f>ROUNDDOWN(IME28*($G$10+1),2)</f>
        <v>962.37</v>
      </c>
      <c r="IMG28" s="170">
        <f>IMD28*IMF28</f>
        <v>4811.8500000000004</v>
      </c>
      <c r="IMH28" s="170" t="s">
        <v>148</v>
      </c>
      <c r="IMI28" s="170">
        <v>12376</v>
      </c>
      <c r="IMJ28" s="170" t="s">
        <v>149</v>
      </c>
      <c r="IMK28" s="170" t="s">
        <v>150</v>
      </c>
      <c r="IML28" s="170">
        <v>5</v>
      </c>
      <c r="IMM28" s="170">
        <v>12.97</v>
      </c>
      <c r="IMN28" s="170">
        <f>ROUNDDOWN(IMM28*($G$10+1),2)</f>
        <v>962.37</v>
      </c>
      <c r="IMO28" s="170">
        <f>IML28*IMN28</f>
        <v>4811.8500000000004</v>
      </c>
      <c r="IMP28" s="170" t="s">
        <v>148</v>
      </c>
      <c r="IMQ28" s="170">
        <v>12376</v>
      </c>
      <c r="IMR28" s="170" t="s">
        <v>149</v>
      </c>
      <c r="IMS28" s="170" t="s">
        <v>150</v>
      </c>
      <c r="IMT28" s="170">
        <v>5</v>
      </c>
      <c r="IMU28" s="170">
        <v>12.97</v>
      </c>
      <c r="IMV28" s="170">
        <f>ROUNDDOWN(IMU28*($G$10+1),2)</f>
        <v>962.37</v>
      </c>
      <c r="IMW28" s="170">
        <f>IMT28*IMV28</f>
        <v>4811.8500000000004</v>
      </c>
      <c r="IMX28" s="170" t="s">
        <v>148</v>
      </c>
      <c r="IMY28" s="170">
        <v>12376</v>
      </c>
      <c r="IMZ28" s="170" t="s">
        <v>149</v>
      </c>
      <c r="INA28" s="170" t="s">
        <v>150</v>
      </c>
      <c r="INB28" s="170">
        <v>5</v>
      </c>
      <c r="INC28" s="170">
        <v>12.97</v>
      </c>
      <c r="IND28" s="170">
        <f>ROUNDDOWN(INC28*($G$10+1),2)</f>
        <v>962.37</v>
      </c>
      <c r="INE28" s="170">
        <f>INB28*IND28</f>
        <v>4811.8500000000004</v>
      </c>
      <c r="INF28" s="170" t="s">
        <v>148</v>
      </c>
      <c r="ING28" s="170">
        <v>12376</v>
      </c>
      <c r="INH28" s="170" t="s">
        <v>149</v>
      </c>
      <c r="INI28" s="170" t="s">
        <v>150</v>
      </c>
      <c r="INJ28" s="170">
        <v>5</v>
      </c>
      <c r="INK28" s="170">
        <v>12.97</v>
      </c>
      <c r="INL28" s="170">
        <f>ROUNDDOWN(INK28*($G$10+1),2)</f>
        <v>962.37</v>
      </c>
      <c r="INM28" s="170">
        <f>INJ28*INL28</f>
        <v>4811.8500000000004</v>
      </c>
      <c r="INN28" s="170" t="s">
        <v>148</v>
      </c>
      <c r="INO28" s="170">
        <v>12376</v>
      </c>
      <c r="INP28" s="170" t="s">
        <v>149</v>
      </c>
      <c r="INQ28" s="170" t="s">
        <v>150</v>
      </c>
      <c r="INR28" s="170">
        <v>5</v>
      </c>
      <c r="INS28" s="170">
        <v>12.97</v>
      </c>
      <c r="INT28" s="170">
        <f>ROUNDDOWN(INS28*($G$10+1),2)</f>
        <v>962.37</v>
      </c>
      <c r="INU28" s="170">
        <f>INR28*INT28</f>
        <v>4811.8500000000004</v>
      </c>
      <c r="INV28" s="170" t="s">
        <v>148</v>
      </c>
      <c r="INW28" s="170">
        <v>12376</v>
      </c>
      <c r="INX28" s="170" t="s">
        <v>149</v>
      </c>
      <c r="INY28" s="170" t="s">
        <v>150</v>
      </c>
      <c r="INZ28" s="170">
        <v>5</v>
      </c>
      <c r="IOA28" s="170">
        <v>12.97</v>
      </c>
      <c r="IOB28" s="170">
        <f>ROUNDDOWN(IOA28*($G$10+1),2)</f>
        <v>962.37</v>
      </c>
      <c r="IOC28" s="170">
        <f>INZ28*IOB28</f>
        <v>4811.8500000000004</v>
      </c>
      <c r="IOD28" s="170" t="s">
        <v>148</v>
      </c>
      <c r="IOE28" s="170">
        <v>12376</v>
      </c>
      <c r="IOF28" s="170" t="s">
        <v>149</v>
      </c>
      <c r="IOG28" s="170" t="s">
        <v>150</v>
      </c>
      <c r="IOH28" s="170">
        <v>5</v>
      </c>
      <c r="IOI28" s="170">
        <v>12.97</v>
      </c>
      <c r="IOJ28" s="170">
        <f>ROUNDDOWN(IOI28*($G$10+1),2)</f>
        <v>962.37</v>
      </c>
      <c r="IOK28" s="170">
        <f>IOH28*IOJ28</f>
        <v>4811.8500000000004</v>
      </c>
      <c r="IOL28" s="170" t="s">
        <v>148</v>
      </c>
      <c r="IOM28" s="170">
        <v>12376</v>
      </c>
      <c r="ION28" s="170" t="s">
        <v>149</v>
      </c>
      <c r="IOO28" s="170" t="s">
        <v>150</v>
      </c>
      <c r="IOP28" s="170">
        <v>5</v>
      </c>
      <c r="IOQ28" s="170">
        <v>12.97</v>
      </c>
      <c r="IOR28" s="170">
        <f>ROUNDDOWN(IOQ28*($G$10+1),2)</f>
        <v>962.37</v>
      </c>
      <c r="IOS28" s="170">
        <f>IOP28*IOR28</f>
        <v>4811.8500000000004</v>
      </c>
      <c r="IOT28" s="170" t="s">
        <v>148</v>
      </c>
      <c r="IOU28" s="170">
        <v>12376</v>
      </c>
      <c r="IOV28" s="170" t="s">
        <v>149</v>
      </c>
      <c r="IOW28" s="170" t="s">
        <v>150</v>
      </c>
      <c r="IOX28" s="170">
        <v>5</v>
      </c>
      <c r="IOY28" s="170">
        <v>12.97</v>
      </c>
      <c r="IOZ28" s="170">
        <f>ROUNDDOWN(IOY28*($G$10+1),2)</f>
        <v>962.37</v>
      </c>
      <c r="IPA28" s="170">
        <f>IOX28*IOZ28</f>
        <v>4811.8500000000004</v>
      </c>
      <c r="IPB28" s="170" t="s">
        <v>148</v>
      </c>
      <c r="IPC28" s="170">
        <v>12376</v>
      </c>
      <c r="IPD28" s="170" t="s">
        <v>149</v>
      </c>
      <c r="IPE28" s="170" t="s">
        <v>150</v>
      </c>
      <c r="IPF28" s="170">
        <v>5</v>
      </c>
      <c r="IPG28" s="170">
        <v>12.97</v>
      </c>
      <c r="IPH28" s="170">
        <f>ROUNDDOWN(IPG28*($G$10+1),2)</f>
        <v>962.37</v>
      </c>
      <c r="IPI28" s="170">
        <f>IPF28*IPH28</f>
        <v>4811.8500000000004</v>
      </c>
      <c r="IPJ28" s="170" t="s">
        <v>148</v>
      </c>
      <c r="IPK28" s="170">
        <v>12376</v>
      </c>
      <c r="IPL28" s="170" t="s">
        <v>149</v>
      </c>
      <c r="IPM28" s="170" t="s">
        <v>150</v>
      </c>
      <c r="IPN28" s="170">
        <v>5</v>
      </c>
      <c r="IPO28" s="170">
        <v>12.97</v>
      </c>
      <c r="IPP28" s="170">
        <f>ROUNDDOWN(IPO28*($G$10+1),2)</f>
        <v>962.37</v>
      </c>
      <c r="IPQ28" s="170">
        <f>IPN28*IPP28</f>
        <v>4811.8500000000004</v>
      </c>
      <c r="IPR28" s="170" t="s">
        <v>148</v>
      </c>
      <c r="IPS28" s="170">
        <v>12376</v>
      </c>
      <c r="IPT28" s="170" t="s">
        <v>149</v>
      </c>
      <c r="IPU28" s="170" t="s">
        <v>150</v>
      </c>
      <c r="IPV28" s="170">
        <v>5</v>
      </c>
      <c r="IPW28" s="170">
        <v>12.97</v>
      </c>
      <c r="IPX28" s="170">
        <f>ROUNDDOWN(IPW28*($G$10+1),2)</f>
        <v>962.37</v>
      </c>
      <c r="IPY28" s="170">
        <f>IPV28*IPX28</f>
        <v>4811.8500000000004</v>
      </c>
      <c r="IPZ28" s="170" t="s">
        <v>148</v>
      </c>
      <c r="IQA28" s="170">
        <v>12376</v>
      </c>
      <c r="IQB28" s="170" t="s">
        <v>149</v>
      </c>
      <c r="IQC28" s="170" t="s">
        <v>150</v>
      </c>
      <c r="IQD28" s="170">
        <v>5</v>
      </c>
      <c r="IQE28" s="170">
        <v>12.97</v>
      </c>
      <c r="IQF28" s="170">
        <f>ROUNDDOWN(IQE28*($G$10+1),2)</f>
        <v>962.37</v>
      </c>
      <c r="IQG28" s="170">
        <f>IQD28*IQF28</f>
        <v>4811.8500000000004</v>
      </c>
      <c r="IQH28" s="170" t="s">
        <v>148</v>
      </c>
      <c r="IQI28" s="170">
        <v>12376</v>
      </c>
      <c r="IQJ28" s="170" t="s">
        <v>149</v>
      </c>
      <c r="IQK28" s="170" t="s">
        <v>150</v>
      </c>
      <c r="IQL28" s="170">
        <v>5</v>
      </c>
      <c r="IQM28" s="170">
        <v>12.97</v>
      </c>
      <c r="IQN28" s="170">
        <f>ROUNDDOWN(IQM28*($G$10+1),2)</f>
        <v>962.37</v>
      </c>
      <c r="IQO28" s="170">
        <f>IQL28*IQN28</f>
        <v>4811.8500000000004</v>
      </c>
      <c r="IQP28" s="170" t="s">
        <v>148</v>
      </c>
      <c r="IQQ28" s="170">
        <v>12376</v>
      </c>
      <c r="IQR28" s="170" t="s">
        <v>149</v>
      </c>
      <c r="IQS28" s="170" t="s">
        <v>150</v>
      </c>
      <c r="IQT28" s="170">
        <v>5</v>
      </c>
      <c r="IQU28" s="170">
        <v>12.97</v>
      </c>
      <c r="IQV28" s="170">
        <f>ROUNDDOWN(IQU28*($G$10+1),2)</f>
        <v>962.37</v>
      </c>
      <c r="IQW28" s="170">
        <f>IQT28*IQV28</f>
        <v>4811.8500000000004</v>
      </c>
      <c r="IQX28" s="170" t="s">
        <v>148</v>
      </c>
      <c r="IQY28" s="170">
        <v>12376</v>
      </c>
      <c r="IQZ28" s="170" t="s">
        <v>149</v>
      </c>
      <c r="IRA28" s="170" t="s">
        <v>150</v>
      </c>
      <c r="IRB28" s="170">
        <v>5</v>
      </c>
      <c r="IRC28" s="170">
        <v>12.97</v>
      </c>
      <c r="IRD28" s="170">
        <f>ROUNDDOWN(IRC28*($G$10+1),2)</f>
        <v>962.37</v>
      </c>
      <c r="IRE28" s="170">
        <f>IRB28*IRD28</f>
        <v>4811.8500000000004</v>
      </c>
      <c r="IRF28" s="170" t="s">
        <v>148</v>
      </c>
      <c r="IRG28" s="170">
        <v>12376</v>
      </c>
      <c r="IRH28" s="170" t="s">
        <v>149</v>
      </c>
      <c r="IRI28" s="170" t="s">
        <v>150</v>
      </c>
      <c r="IRJ28" s="170">
        <v>5</v>
      </c>
      <c r="IRK28" s="170">
        <v>12.97</v>
      </c>
      <c r="IRL28" s="170">
        <f>ROUNDDOWN(IRK28*($G$10+1),2)</f>
        <v>962.37</v>
      </c>
      <c r="IRM28" s="170">
        <f>IRJ28*IRL28</f>
        <v>4811.8500000000004</v>
      </c>
      <c r="IRN28" s="170" t="s">
        <v>148</v>
      </c>
      <c r="IRO28" s="170">
        <v>12376</v>
      </c>
      <c r="IRP28" s="170" t="s">
        <v>149</v>
      </c>
      <c r="IRQ28" s="170" t="s">
        <v>150</v>
      </c>
      <c r="IRR28" s="170">
        <v>5</v>
      </c>
      <c r="IRS28" s="170">
        <v>12.97</v>
      </c>
      <c r="IRT28" s="170">
        <f>ROUNDDOWN(IRS28*($G$10+1),2)</f>
        <v>962.37</v>
      </c>
      <c r="IRU28" s="170">
        <f>IRR28*IRT28</f>
        <v>4811.8500000000004</v>
      </c>
      <c r="IRV28" s="170" t="s">
        <v>148</v>
      </c>
      <c r="IRW28" s="170">
        <v>12376</v>
      </c>
      <c r="IRX28" s="170" t="s">
        <v>149</v>
      </c>
      <c r="IRY28" s="170" t="s">
        <v>150</v>
      </c>
      <c r="IRZ28" s="170">
        <v>5</v>
      </c>
      <c r="ISA28" s="170">
        <v>12.97</v>
      </c>
      <c r="ISB28" s="170">
        <f>ROUNDDOWN(ISA28*($G$10+1),2)</f>
        <v>962.37</v>
      </c>
      <c r="ISC28" s="170">
        <f>IRZ28*ISB28</f>
        <v>4811.8500000000004</v>
      </c>
      <c r="ISD28" s="170" t="s">
        <v>148</v>
      </c>
      <c r="ISE28" s="170">
        <v>12376</v>
      </c>
      <c r="ISF28" s="170" t="s">
        <v>149</v>
      </c>
      <c r="ISG28" s="170" t="s">
        <v>150</v>
      </c>
      <c r="ISH28" s="170">
        <v>5</v>
      </c>
      <c r="ISI28" s="170">
        <v>12.97</v>
      </c>
      <c r="ISJ28" s="170">
        <f>ROUNDDOWN(ISI28*($G$10+1),2)</f>
        <v>962.37</v>
      </c>
      <c r="ISK28" s="170">
        <f>ISH28*ISJ28</f>
        <v>4811.8500000000004</v>
      </c>
      <c r="ISL28" s="170" t="s">
        <v>148</v>
      </c>
      <c r="ISM28" s="170">
        <v>12376</v>
      </c>
      <c r="ISN28" s="170" t="s">
        <v>149</v>
      </c>
      <c r="ISO28" s="170" t="s">
        <v>150</v>
      </c>
      <c r="ISP28" s="170">
        <v>5</v>
      </c>
      <c r="ISQ28" s="170">
        <v>12.97</v>
      </c>
      <c r="ISR28" s="170">
        <f>ROUNDDOWN(ISQ28*($G$10+1),2)</f>
        <v>962.37</v>
      </c>
      <c r="ISS28" s="170">
        <f>ISP28*ISR28</f>
        <v>4811.8500000000004</v>
      </c>
      <c r="IST28" s="170" t="s">
        <v>148</v>
      </c>
      <c r="ISU28" s="170">
        <v>12376</v>
      </c>
      <c r="ISV28" s="170" t="s">
        <v>149</v>
      </c>
      <c r="ISW28" s="170" t="s">
        <v>150</v>
      </c>
      <c r="ISX28" s="170">
        <v>5</v>
      </c>
      <c r="ISY28" s="170">
        <v>12.97</v>
      </c>
      <c r="ISZ28" s="170">
        <f>ROUNDDOWN(ISY28*($G$10+1),2)</f>
        <v>962.37</v>
      </c>
      <c r="ITA28" s="170">
        <f>ISX28*ISZ28</f>
        <v>4811.8500000000004</v>
      </c>
      <c r="ITB28" s="170" t="s">
        <v>148</v>
      </c>
      <c r="ITC28" s="170">
        <v>12376</v>
      </c>
      <c r="ITD28" s="170" t="s">
        <v>149</v>
      </c>
      <c r="ITE28" s="170" t="s">
        <v>150</v>
      </c>
      <c r="ITF28" s="170">
        <v>5</v>
      </c>
      <c r="ITG28" s="170">
        <v>12.97</v>
      </c>
      <c r="ITH28" s="170">
        <f>ROUNDDOWN(ITG28*($G$10+1),2)</f>
        <v>962.37</v>
      </c>
      <c r="ITI28" s="170">
        <f>ITF28*ITH28</f>
        <v>4811.8500000000004</v>
      </c>
      <c r="ITJ28" s="170" t="s">
        <v>148</v>
      </c>
      <c r="ITK28" s="170">
        <v>12376</v>
      </c>
      <c r="ITL28" s="170" t="s">
        <v>149</v>
      </c>
      <c r="ITM28" s="170" t="s">
        <v>150</v>
      </c>
      <c r="ITN28" s="170">
        <v>5</v>
      </c>
      <c r="ITO28" s="170">
        <v>12.97</v>
      </c>
      <c r="ITP28" s="170">
        <f>ROUNDDOWN(ITO28*($G$10+1),2)</f>
        <v>962.37</v>
      </c>
      <c r="ITQ28" s="170">
        <f>ITN28*ITP28</f>
        <v>4811.8500000000004</v>
      </c>
      <c r="ITR28" s="170" t="s">
        <v>148</v>
      </c>
      <c r="ITS28" s="170">
        <v>12376</v>
      </c>
      <c r="ITT28" s="170" t="s">
        <v>149</v>
      </c>
      <c r="ITU28" s="170" t="s">
        <v>150</v>
      </c>
      <c r="ITV28" s="170">
        <v>5</v>
      </c>
      <c r="ITW28" s="170">
        <v>12.97</v>
      </c>
      <c r="ITX28" s="170">
        <f>ROUNDDOWN(ITW28*($G$10+1),2)</f>
        <v>962.37</v>
      </c>
      <c r="ITY28" s="170">
        <f>ITV28*ITX28</f>
        <v>4811.8500000000004</v>
      </c>
      <c r="ITZ28" s="170" t="s">
        <v>148</v>
      </c>
      <c r="IUA28" s="170">
        <v>12376</v>
      </c>
      <c r="IUB28" s="170" t="s">
        <v>149</v>
      </c>
      <c r="IUC28" s="170" t="s">
        <v>150</v>
      </c>
      <c r="IUD28" s="170">
        <v>5</v>
      </c>
      <c r="IUE28" s="170">
        <v>12.97</v>
      </c>
      <c r="IUF28" s="170">
        <f>ROUNDDOWN(IUE28*($G$10+1),2)</f>
        <v>962.37</v>
      </c>
      <c r="IUG28" s="170">
        <f>IUD28*IUF28</f>
        <v>4811.8500000000004</v>
      </c>
      <c r="IUH28" s="170" t="s">
        <v>148</v>
      </c>
      <c r="IUI28" s="170">
        <v>12376</v>
      </c>
      <c r="IUJ28" s="170" t="s">
        <v>149</v>
      </c>
      <c r="IUK28" s="170" t="s">
        <v>150</v>
      </c>
      <c r="IUL28" s="170">
        <v>5</v>
      </c>
      <c r="IUM28" s="170">
        <v>12.97</v>
      </c>
      <c r="IUN28" s="170">
        <f>ROUNDDOWN(IUM28*($G$10+1),2)</f>
        <v>962.37</v>
      </c>
      <c r="IUO28" s="170">
        <f>IUL28*IUN28</f>
        <v>4811.8500000000004</v>
      </c>
      <c r="IUP28" s="170" t="s">
        <v>148</v>
      </c>
      <c r="IUQ28" s="170">
        <v>12376</v>
      </c>
      <c r="IUR28" s="170" t="s">
        <v>149</v>
      </c>
      <c r="IUS28" s="170" t="s">
        <v>150</v>
      </c>
      <c r="IUT28" s="170">
        <v>5</v>
      </c>
      <c r="IUU28" s="170">
        <v>12.97</v>
      </c>
      <c r="IUV28" s="170">
        <f>ROUNDDOWN(IUU28*($G$10+1),2)</f>
        <v>962.37</v>
      </c>
      <c r="IUW28" s="170">
        <f>IUT28*IUV28</f>
        <v>4811.8500000000004</v>
      </c>
      <c r="IUX28" s="170" t="s">
        <v>148</v>
      </c>
      <c r="IUY28" s="170">
        <v>12376</v>
      </c>
      <c r="IUZ28" s="170" t="s">
        <v>149</v>
      </c>
      <c r="IVA28" s="170" t="s">
        <v>150</v>
      </c>
      <c r="IVB28" s="170">
        <v>5</v>
      </c>
      <c r="IVC28" s="170">
        <v>12.97</v>
      </c>
      <c r="IVD28" s="170">
        <f>ROUNDDOWN(IVC28*($G$10+1),2)</f>
        <v>962.37</v>
      </c>
      <c r="IVE28" s="170">
        <f>IVB28*IVD28</f>
        <v>4811.8500000000004</v>
      </c>
      <c r="IVF28" s="170" t="s">
        <v>148</v>
      </c>
      <c r="IVG28" s="170">
        <v>12376</v>
      </c>
      <c r="IVH28" s="170" t="s">
        <v>149</v>
      </c>
      <c r="IVI28" s="170" t="s">
        <v>150</v>
      </c>
      <c r="IVJ28" s="170">
        <v>5</v>
      </c>
      <c r="IVK28" s="170">
        <v>12.97</v>
      </c>
      <c r="IVL28" s="170">
        <f>ROUNDDOWN(IVK28*($G$10+1),2)</f>
        <v>962.37</v>
      </c>
      <c r="IVM28" s="170">
        <f>IVJ28*IVL28</f>
        <v>4811.8500000000004</v>
      </c>
      <c r="IVN28" s="170" t="s">
        <v>148</v>
      </c>
      <c r="IVO28" s="170">
        <v>12376</v>
      </c>
      <c r="IVP28" s="170" t="s">
        <v>149</v>
      </c>
      <c r="IVQ28" s="170" t="s">
        <v>150</v>
      </c>
      <c r="IVR28" s="170">
        <v>5</v>
      </c>
      <c r="IVS28" s="170">
        <v>12.97</v>
      </c>
      <c r="IVT28" s="170">
        <f>ROUNDDOWN(IVS28*($G$10+1),2)</f>
        <v>962.37</v>
      </c>
      <c r="IVU28" s="170">
        <f>IVR28*IVT28</f>
        <v>4811.8500000000004</v>
      </c>
      <c r="IVV28" s="170" t="s">
        <v>148</v>
      </c>
      <c r="IVW28" s="170">
        <v>12376</v>
      </c>
      <c r="IVX28" s="170" t="s">
        <v>149</v>
      </c>
      <c r="IVY28" s="170" t="s">
        <v>150</v>
      </c>
      <c r="IVZ28" s="170">
        <v>5</v>
      </c>
      <c r="IWA28" s="170">
        <v>12.97</v>
      </c>
      <c r="IWB28" s="170">
        <f>ROUNDDOWN(IWA28*($G$10+1),2)</f>
        <v>962.37</v>
      </c>
      <c r="IWC28" s="170">
        <f>IVZ28*IWB28</f>
        <v>4811.8500000000004</v>
      </c>
      <c r="IWD28" s="170" t="s">
        <v>148</v>
      </c>
      <c r="IWE28" s="170">
        <v>12376</v>
      </c>
      <c r="IWF28" s="170" t="s">
        <v>149</v>
      </c>
      <c r="IWG28" s="170" t="s">
        <v>150</v>
      </c>
      <c r="IWH28" s="170">
        <v>5</v>
      </c>
      <c r="IWI28" s="170">
        <v>12.97</v>
      </c>
      <c r="IWJ28" s="170">
        <f>ROUNDDOWN(IWI28*($G$10+1),2)</f>
        <v>962.37</v>
      </c>
      <c r="IWK28" s="170">
        <f>IWH28*IWJ28</f>
        <v>4811.8500000000004</v>
      </c>
      <c r="IWL28" s="170" t="s">
        <v>148</v>
      </c>
      <c r="IWM28" s="170">
        <v>12376</v>
      </c>
      <c r="IWN28" s="170" t="s">
        <v>149</v>
      </c>
      <c r="IWO28" s="170" t="s">
        <v>150</v>
      </c>
      <c r="IWP28" s="170">
        <v>5</v>
      </c>
      <c r="IWQ28" s="170">
        <v>12.97</v>
      </c>
      <c r="IWR28" s="170">
        <f>ROUNDDOWN(IWQ28*($G$10+1),2)</f>
        <v>962.37</v>
      </c>
      <c r="IWS28" s="170">
        <f>IWP28*IWR28</f>
        <v>4811.8500000000004</v>
      </c>
      <c r="IWT28" s="170" t="s">
        <v>148</v>
      </c>
      <c r="IWU28" s="170">
        <v>12376</v>
      </c>
      <c r="IWV28" s="170" t="s">
        <v>149</v>
      </c>
      <c r="IWW28" s="170" t="s">
        <v>150</v>
      </c>
      <c r="IWX28" s="170">
        <v>5</v>
      </c>
      <c r="IWY28" s="170">
        <v>12.97</v>
      </c>
      <c r="IWZ28" s="170">
        <f>ROUNDDOWN(IWY28*($G$10+1),2)</f>
        <v>962.37</v>
      </c>
      <c r="IXA28" s="170">
        <f>IWX28*IWZ28</f>
        <v>4811.8500000000004</v>
      </c>
      <c r="IXB28" s="170" t="s">
        <v>148</v>
      </c>
      <c r="IXC28" s="170">
        <v>12376</v>
      </c>
      <c r="IXD28" s="170" t="s">
        <v>149</v>
      </c>
      <c r="IXE28" s="170" t="s">
        <v>150</v>
      </c>
      <c r="IXF28" s="170">
        <v>5</v>
      </c>
      <c r="IXG28" s="170">
        <v>12.97</v>
      </c>
      <c r="IXH28" s="170">
        <f>ROUNDDOWN(IXG28*($G$10+1),2)</f>
        <v>962.37</v>
      </c>
      <c r="IXI28" s="170">
        <f>IXF28*IXH28</f>
        <v>4811.8500000000004</v>
      </c>
      <c r="IXJ28" s="170" t="s">
        <v>148</v>
      </c>
      <c r="IXK28" s="170">
        <v>12376</v>
      </c>
      <c r="IXL28" s="170" t="s">
        <v>149</v>
      </c>
      <c r="IXM28" s="170" t="s">
        <v>150</v>
      </c>
      <c r="IXN28" s="170">
        <v>5</v>
      </c>
      <c r="IXO28" s="170">
        <v>12.97</v>
      </c>
      <c r="IXP28" s="170">
        <f>ROUNDDOWN(IXO28*($G$10+1),2)</f>
        <v>962.37</v>
      </c>
      <c r="IXQ28" s="170">
        <f>IXN28*IXP28</f>
        <v>4811.8500000000004</v>
      </c>
      <c r="IXR28" s="170" t="s">
        <v>148</v>
      </c>
      <c r="IXS28" s="170">
        <v>12376</v>
      </c>
      <c r="IXT28" s="170" t="s">
        <v>149</v>
      </c>
      <c r="IXU28" s="170" t="s">
        <v>150</v>
      </c>
      <c r="IXV28" s="170">
        <v>5</v>
      </c>
      <c r="IXW28" s="170">
        <v>12.97</v>
      </c>
      <c r="IXX28" s="170">
        <f>ROUNDDOWN(IXW28*($G$10+1),2)</f>
        <v>962.37</v>
      </c>
      <c r="IXY28" s="170">
        <f>IXV28*IXX28</f>
        <v>4811.8500000000004</v>
      </c>
      <c r="IXZ28" s="170" t="s">
        <v>148</v>
      </c>
      <c r="IYA28" s="170">
        <v>12376</v>
      </c>
      <c r="IYB28" s="170" t="s">
        <v>149</v>
      </c>
      <c r="IYC28" s="170" t="s">
        <v>150</v>
      </c>
      <c r="IYD28" s="170">
        <v>5</v>
      </c>
      <c r="IYE28" s="170">
        <v>12.97</v>
      </c>
      <c r="IYF28" s="170">
        <f>ROUNDDOWN(IYE28*($G$10+1),2)</f>
        <v>962.37</v>
      </c>
      <c r="IYG28" s="170">
        <f>IYD28*IYF28</f>
        <v>4811.8500000000004</v>
      </c>
      <c r="IYH28" s="170" t="s">
        <v>148</v>
      </c>
      <c r="IYI28" s="170">
        <v>12376</v>
      </c>
      <c r="IYJ28" s="170" t="s">
        <v>149</v>
      </c>
      <c r="IYK28" s="170" t="s">
        <v>150</v>
      </c>
      <c r="IYL28" s="170">
        <v>5</v>
      </c>
      <c r="IYM28" s="170">
        <v>12.97</v>
      </c>
      <c r="IYN28" s="170">
        <f>ROUNDDOWN(IYM28*($G$10+1),2)</f>
        <v>962.37</v>
      </c>
      <c r="IYO28" s="170">
        <f>IYL28*IYN28</f>
        <v>4811.8500000000004</v>
      </c>
      <c r="IYP28" s="170" t="s">
        <v>148</v>
      </c>
      <c r="IYQ28" s="170">
        <v>12376</v>
      </c>
      <c r="IYR28" s="170" t="s">
        <v>149</v>
      </c>
      <c r="IYS28" s="170" t="s">
        <v>150</v>
      </c>
      <c r="IYT28" s="170">
        <v>5</v>
      </c>
      <c r="IYU28" s="170">
        <v>12.97</v>
      </c>
      <c r="IYV28" s="170">
        <f>ROUNDDOWN(IYU28*($G$10+1),2)</f>
        <v>962.37</v>
      </c>
      <c r="IYW28" s="170">
        <f>IYT28*IYV28</f>
        <v>4811.8500000000004</v>
      </c>
      <c r="IYX28" s="170" t="s">
        <v>148</v>
      </c>
      <c r="IYY28" s="170">
        <v>12376</v>
      </c>
      <c r="IYZ28" s="170" t="s">
        <v>149</v>
      </c>
      <c r="IZA28" s="170" t="s">
        <v>150</v>
      </c>
      <c r="IZB28" s="170">
        <v>5</v>
      </c>
      <c r="IZC28" s="170">
        <v>12.97</v>
      </c>
      <c r="IZD28" s="170">
        <f>ROUNDDOWN(IZC28*($G$10+1),2)</f>
        <v>962.37</v>
      </c>
      <c r="IZE28" s="170">
        <f>IZB28*IZD28</f>
        <v>4811.8500000000004</v>
      </c>
      <c r="IZF28" s="170" t="s">
        <v>148</v>
      </c>
      <c r="IZG28" s="170">
        <v>12376</v>
      </c>
      <c r="IZH28" s="170" t="s">
        <v>149</v>
      </c>
      <c r="IZI28" s="170" t="s">
        <v>150</v>
      </c>
      <c r="IZJ28" s="170">
        <v>5</v>
      </c>
      <c r="IZK28" s="170">
        <v>12.97</v>
      </c>
      <c r="IZL28" s="170">
        <f>ROUNDDOWN(IZK28*($G$10+1),2)</f>
        <v>962.37</v>
      </c>
      <c r="IZM28" s="170">
        <f>IZJ28*IZL28</f>
        <v>4811.8500000000004</v>
      </c>
      <c r="IZN28" s="170" t="s">
        <v>148</v>
      </c>
      <c r="IZO28" s="170">
        <v>12376</v>
      </c>
      <c r="IZP28" s="170" t="s">
        <v>149</v>
      </c>
      <c r="IZQ28" s="170" t="s">
        <v>150</v>
      </c>
      <c r="IZR28" s="170">
        <v>5</v>
      </c>
      <c r="IZS28" s="170">
        <v>12.97</v>
      </c>
      <c r="IZT28" s="170">
        <f>ROUNDDOWN(IZS28*($G$10+1),2)</f>
        <v>962.37</v>
      </c>
      <c r="IZU28" s="170">
        <f>IZR28*IZT28</f>
        <v>4811.8500000000004</v>
      </c>
      <c r="IZV28" s="170" t="s">
        <v>148</v>
      </c>
      <c r="IZW28" s="170">
        <v>12376</v>
      </c>
      <c r="IZX28" s="170" t="s">
        <v>149</v>
      </c>
      <c r="IZY28" s="170" t="s">
        <v>150</v>
      </c>
      <c r="IZZ28" s="170">
        <v>5</v>
      </c>
      <c r="JAA28" s="170">
        <v>12.97</v>
      </c>
      <c r="JAB28" s="170">
        <f>ROUNDDOWN(JAA28*($G$10+1),2)</f>
        <v>962.37</v>
      </c>
      <c r="JAC28" s="170">
        <f>IZZ28*JAB28</f>
        <v>4811.8500000000004</v>
      </c>
      <c r="JAD28" s="170" t="s">
        <v>148</v>
      </c>
      <c r="JAE28" s="170">
        <v>12376</v>
      </c>
      <c r="JAF28" s="170" t="s">
        <v>149</v>
      </c>
      <c r="JAG28" s="170" t="s">
        <v>150</v>
      </c>
      <c r="JAH28" s="170">
        <v>5</v>
      </c>
      <c r="JAI28" s="170">
        <v>12.97</v>
      </c>
      <c r="JAJ28" s="170">
        <f>ROUNDDOWN(JAI28*($G$10+1),2)</f>
        <v>962.37</v>
      </c>
      <c r="JAK28" s="170">
        <f>JAH28*JAJ28</f>
        <v>4811.8500000000004</v>
      </c>
      <c r="JAL28" s="170" t="s">
        <v>148</v>
      </c>
      <c r="JAM28" s="170">
        <v>12376</v>
      </c>
      <c r="JAN28" s="170" t="s">
        <v>149</v>
      </c>
      <c r="JAO28" s="170" t="s">
        <v>150</v>
      </c>
      <c r="JAP28" s="170">
        <v>5</v>
      </c>
      <c r="JAQ28" s="170">
        <v>12.97</v>
      </c>
      <c r="JAR28" s="170">
        <f>ROUNDDOWN(JAQ28*($G$10+1),2)</f>
        <v>962.37</v>
      </c>
      <c r="JAS28" s="170">
        <f>JAP28*JAR28</f>
        <v>4811.8500000000004</v>
      </c>
      <c r="JAT28" s="170" t="s">
        <v>148</v>
      </c>
      <c r="JAU28" s="170">
        <v>12376</v>
      </c>
      <c r="JAV28" s="170" t="s">
        <v>149</v>
      </c>
      <c r="JAW28" s="170" t="s">
        <v>150</v>
      </c>
      <c r="JAX28" s="170">
        <v>5</v>
      </c>
      <c r="JAY28" s="170">
        <v>12.97</v>
      </c>
      <c r="JAZ28" s="170">
        <f>ROUNDDOWN(JAY28*($G$10+1),2)</f>
        <v>962.37</v>
      </c>
      <c r="JBA28" s="170">
        <f>JAX28*JAZ28</f>
        <v>4811.8500000000004</v>
      </c>
      <c r="JBB28" s="170" t="s">
        <v>148</v>
      </c>
      <c r="JBC28" s="170">
        <v>12376</v>
      </c>
      <c r="JBD28" s="170" t="s">
        <v>149</v>
      </c>
      <c r="JBE28" s="170" t="s">
        <v>150</v>
      </c>
      <c r="JBF28" s="170">
        <v>5</v>
      </c>
      <c r="JBG28" s="170">
        <v>12.97</v>
      </c>
      <c r="JBH28" s="170">
        <f>ROUNDDOWN(JBG28*($G$10+1),2)</f>
        <v>962.37</v>
      </c>
      <c r="JBI28" s="170">
        <f>JBF28*JBH28</f>
        <v>4811.8500000000004</v>
      </c>
      <c r="JBJ28" s="170" t="s">
        <v>148</v>
      </c>
      <c r="JBK28" s="170">
        <v>12376</v>
      </c>
      <c r="JBL28" s="170" t="s">
        <v>149</v>
      </c>
      <c r="JBM28" s="170" t="s">
        <v>150</v>
      </c>
      <c r="JBN28" s="170">
        <v>5</v>
      </c>
      <c r="JBO28" s="170">
        <v>12.97</v>
      </c>
      <c r="JBP28" s="170">
        <f>ROUNDDOWN(JBO28*($G$10+1),2)</f>
        <v>962.37</v>
      </c>
      <c r="JBQ28" s="170">
        <f>JBN28*JBP28</f>
        <v>4811.8500000000004</v>
      </c>
      <c r="JBR28" s="170" t="s">
        <v>148</v>
      </c>
      <c r="JBS28" s="170">
        <v>12376</v>
      </c>
      <c r="JBT28" s="170" t="s">
        <v>149</v>
      </c>
      <c r="JBU28" s="170" t="s">
        <v>150</v>
      </c>
      <c r="JBV28" s="170">
        <v>5</v>
      </c>
      <c r="JBW28" s="170">
        <v>12.97</v>
      </c>
      <c r="JBX28" s="170">
        <f>ROUNDDOWN(JBW28*($G$10+1),2)</f>
        <v>962.37</v>
      </c>
      <c r="JBY28" s="170">
        <f>JBV28*JBX28</f>
        <v>4811.8500000000004</v>
      </c>
      <c r="JBZ28" s="170" t="s">
        <v>148</v>
      </c>
      <c r="JCA28" s="170">
        <v>12376</v>
      </c>
      <c r="JCB28" s="170" t="s">
        <v>149</v>
      </c>
      <c r="JCC28" s="170" t="s">
        <v>150</v>
      </c>
      <c r="JCD28" s="170">
        <v>5</v>
      </c>
      <c r="JCE28" s="170">
        <v>12.97</v>
      </c>
      <c r="JCF28" s="170">
        <f>ROUNDDOWN(JCE28*($G$10+1),2)</f>
        <v>962.37</v>
      </c>
      <c r="JCG28" s="170">
        <f>JCD28*JCF28</f>
        <v>4811.8500000000004</v>
      </c>
      <c r="JCH28" s="170" t="s">
        <v>148</v>
      </c>
      <c r="JCI28" s="170">
        <v>12376</v>
      </c>
      <c r="JCJ28" s="170" t="s">
        <v>149</v>
      </c>
      <c r="JCK28" s="170" t="s">
        <v>150</v>
      </c>
      <c r="JCL28" s="170">
        <v>5</v>
      </c>
      <c r="JCM28" s="170">
        <v>12.97</v>
      </c>
      <c r="JCN28" s="170">
        <f>ROUNDDOWN(JCM28*($G$10+1),2)</f>
        <v>962.37</v>
      </c>
      <c r="JCO28" s="170">
        <f>JCL28*JCN28</f>
        <v>4811.8500000000004</v>
      </c>
      <c r="JCP28" s="170" t="s">
        <v>148</v>
      </c>
      <c r="JCQ28" s="170">
        <v>12376</v>
      </c>
      <c r="JCR28" s="170" t="s">
        <v>149</v>
      </c>
      <c r="JCS28" s="170" t="s">
        <v>150</v>
      </c>
      <c r="JCT28" s="170">
        <v>5</v>
      </c>
      <c r="JCU28" s="170">
        <v>12.97</v>
      </c>
      <c r="JCV28" s="170">
        <f>ROUNDDOWN(JCU28*($G$10+1),2)</f>
        <v>962.37</v>
      </c>
      <c r="JCW28" s="170">
        <f>JCT28*JCV28</f>
        <v>4811.8500000000004</v>
      </c>
      <c r="JCX28" s="170" t="s">
        <v>148</v>
      </c>
      <c r="JCY28" s="170">
        <v>12376</v>
      </c>
      <c r="JCZ28" s="170" t="s">
        <v>149</v>
      </c>
      <c r="JDA28" s="170" t="s">
        <v>150</v>
      </c>
      <c r="JDB28" s="170">
        <v>5</v>
      </c>
      <c r="JDC28" s="170">
        <v>12.97</v>
      </c>
      <c r="JDD28" s="170">
        <f>ROUNDDOWN(JDC28*($G$10+1),2)</f>
        <v>962.37</v>
      </c>
      <c r="JDE28" s="170">
        <f>JDB28*JDD28</f>
        <v>4811.8500000000004</v>
      </c>
      <c r="JDF28" s="170" t="s">
        <v>148</v>
      </c>
      <c r="JDG28" s="170">
        <v>12376</v>
      </c>
      <c r="JDH28" s="170" t="s">
        <v>149</v>
      </c>
      <c r="JDI28" s="170" t="s">
        <v>150</v>
      </c>
      <c r="JDJ28" s="170">
        <v>5</v>
      </c>
      <c r="JDK28" s="170">
        <v>12.97</v>
      </c>
      <c r="JDL28" s="170">
        <f>ROUNDDOWN(JDK28*($G$10+1),2)</f>
        <v>962.37</v>
      </c>
      <c r="JDM28" s="170">
        <f>JDJ28*JDL28</f>
        <v>4811.8500000000004</v>
      </c>
      <c r="JDN28" s="170" t="s">
        <v>148</v>
      </c>
      <c r="JDO28" s="170">
        <v>12376</v>
      </c>
      <c r="JDP28" s="170" t="s">
        <v>149</v>
      </c>
      <c r="JDQ28" s="170" t="s">
        <v>150</v>
      </c>
      <c r="JDR28" s="170">
        <v>5</v>
      </c>
      <c r="JDS28" s="170">
        <v>12.97</v>
      </c>
      <c r="JDT28" s="170">
        <f>ROUNDDOWN(JDS28*($G$10+1),2)</f>
        <v>962.37</v>
      </c>
      <c r="JDU28" s="170">
        <f>JDR28*JDT28</f>
        <v>4811.8500000000004</v>
      </c>
      <c r="JDV28" s="170" t="s">
        <v>148</v>
      </c>
      <c r="JDW28" s="170">
        <v>12376</v>
      </c>
      <c r="JDX28" s="170" t="s">
        <v>149</v>
      </c>
      <c r="JDY28" s="170" t="s">
        <v>150</v>
      </c>
      <c r="JDZ28" s="170">
        <v>5</v>
      </c>
      <c r="JEA28" s="170">
        <v>12.97</v>
      </c>
      <c r="JEB28" s="170">
        <f>ROUNDDOWN(JEA28*($G$10+1),2)</f>
        <v>962.37</v>
      </c>
      <c r="JEC28" s="170">
        <f>JDZ28*JEB28</f>
        <v>4811.8500000000004</v>
      </c>
      <c r="JED28" s="170" t="s">
        <v>148</v>
      </c>
      <c r="JEE28" s="170">
        <v>12376</v>
      </c>
      <c r="JEF28" s="170" t="s">
        <v>149</v>
      </c>
      <c r="JEG28" s="170" t="s">
        <v>150</v>
      </c>
      <c r="JEH28" s="170">
        <v>5</v>
      </c>
      <c r="JEI28" s="170">
        <v>12.97</v>
      </c>
      <c r="JEJ28" s="170">
        <f>ROUNDDOWN(JEI28*($G$10+1),2)</f>
        <v>962.37</v>
      </c>
      <c r="JEK28" s="170">
        <f>JEH28*JEJ28</f>
        <v>4811.8500000000004</v>
      </c>
      <c r="JEL28" s="170" t="s">
        <v>148</v>
      </c>
      <c r="JEM28" s="170">
        <v>12376</v>
      </c>
      <c r="JEN28" s="170" t="s">
        <v>149</v>
      </c>
      <c r="JEO28" s="170" t="s">
        <v>150</v>
      </c>
      <c r="JEP28" s="170">
        <v>5</v>
      </c>
      <c r="JEQ28" s="170">
        <v>12.97</v>
      </c>
      <c r="JER28" s="170">
        <f>ROUNDDOWN(JEQ28*($G$10+1),2)</f>
        <v>962.37</v>
      </c>
      <c r="JES28" s="170">
        <f>JEP28*JER28</f>
        <v>4811.8500000000004</v>
      </c>
      <c r="JET28" s="170" t="s">
        <v>148</v>
      </c>
      <c r="JEU28" s="170">
        <v>12376</v>
      </c>
      <c r="JEV28" s="170" t="s">
        <v>149</v>
      </c>
      <c r="JEW28" s="170" t="s">
        <v>150</v>
      </c>
      <c r="JEX28" s="170">
        <v>5</v>
      </c>
      <c r="JEY28" s="170">
        <v>12.97</v>
      </c>
      <c r="JEZ28" s="170">
        <f>ROUNDDOWN(JEY28*($G$10+1),2)</f>
        <v>962.37</v>
      </c>
      <c r="JFA28" s="170">
        <f>JEX28*JEZ28</f>
        <v>4811.8500000000004</v>
      </c>
      <c r="JFB28" s="170" t="s">
        <v>148</v>
      </c>
      <c r="JFC28" s="170">
        <v>12376</v>
      </c>
      <c r="JFD28" s="170" t="s">
        <v>149</v>
      </c>
      <c r="JFE28" s="170" t="s">
        <v>150</v>
      </c>
      <c r="JFF28" s="170">
        <v>5</v>
      </c>
      <c r="JFG28" s="170">
        <v>12.97</v>
      </c>
      <c r="JFH28" s="170">
        <f>ROUNDDOWN(JFG28*($G$10+1),2)</f>
        <v>962.37</v>
      </c>
      <c r="JFI28" s="170">
        <f>JFF28*JFH28</f>
        <v>4811.8500000000004</v>
      </c>
      <c r="JFJ28" s="170" t="s">
        <v>148</v>
      </c>
      <c r="JFK28" s="170">
        <v>12376</v>
      </c>
      <c r="JFL28" s="170" t="s">
        <v>149</v>
      </c>
      <c r="JFM28" s="170" t="s">
        <v>150</v>
      </c>
      <c r="JFN28" s="170">
        <v>5</v>
      </c>
      <c r="JFO28" s="170">
        <v>12.97</v>
      </c>
      <c r="JFP28" s="170">
        <f>ROUNDDOWN(JFO28*($G$10+1),2)</f>
        <v>962.37</v>
      </c>
      <c r="JFQ28" s="170">
        <f>JFN28*JFP28</f>
        <v>4811.8500000000004</v>
      </c>
      <c r="JFR28" s="170" t="s">
        <v>148</v>
      </c>
      <c r="JFS28" s="170">
        <v>12376</v>
      </c>
      <c r="JFT28" s="170" t="s">
        <v>149</v>
      </c>
      <c r="JFU28" s="170" t="s">
        <v>150</v>
      </c>
      <c r="JFV28" s="170">
        <v>5</v>
      </c>
      <c r="JFW28" s="170">
        <v>12.97</v>
      </c>
      <c r="JFX28" s="170">
        <f>ROUNDDOWN(JFW28*($G$10+1),2)</f>
        <v>962.37</v>
      </c>
      <c r="JFY28" s="170">
        <f>JFV28*JFX28</f>
        <v>4811.8500000000004</v>
      </c>
      <c r="JFZ28" s="170" t="s">
        <v>148</v>
      </c>
      <c r="JGA28" s="170">
        <v>12376</v>
      </c>
      <c r="JGB28" s="170" t="s">
        <v>149</v>
      </c>
      <c r="JGC28" s="170" t="s">
        <v>150</v>
      </c>
      <c r="JGD28" s="170">
        <v>5</v>
      </c>
      <c r="JGE28" s="170">
        <v>12.97</v>
      </c>
      <c r="JGF28" s="170">
        <f>ROUNDDOWN(JGE28*($G$10+1),2)</f>
        <v>962.37</v>
      </c>
      <c r="JGG28" s="170">
        <f>JGD28*JGF28</f>
        <v>4811.8500000000004</v>
      </c>
      <c r="JGH28" s="170" t="s">
        <v>148</v>
      </c>
      <c r="JGI28" s="170">
        <v>12376</v>
      </c>
      <c r="JGJ28" s="170" t="s">
        <v>149</v>
      </c>
      <c r="JGK28" s="170" t="s">
        <v>150</v>
      </c>
      <c r="JGL28" s="170">
        <v>5</v>
      </c>
      <c r="JGM28" s="170">
        <v>12.97</v>
      </c>
      <c r="JGN28" s="170">
        <f>ROUNDDOWN(JGM28*($G$10+1),2)</f>
        <v>962.37</v>
      </c>
      <c r="JGO28" s="170">
        <f>JGL28*JGN28</f>
        <v>4811.8500000000004</v>
      </c>
      <c r="JGP28" s="170" t="s">
        <v>148</v>
      </c>
      <c r="JGQ28" s="170">
        <v>12376</v>
      </c>
      <c r="JGR28" s="170" t="s">
        <v>149</v>
      </c>
      <c r="JGS28" s="170" t="s">
        <v>150</v>
      </c>
      <c r="JGT28" s="170">
        <v>5</v>
      </c>
      <c r="JGU28" s="170">
        <v>12.97</v>
      </c>
      <c r="JGV28" s="170">
        <f>ROUNDDOWN(JGU28*($G$10+1),2)</f>
        <v>962.37</v>
      </c>
      <c r="JGW28" s="170">
        <f>JGT28*JGV28</f>
        <v>4811.8500000000004</v>
      </c>
      <c r="JGX28" s="170" t="s">
        <v>148</v>
      </c>
      <c r="JGY28" s="170">
        <v>12376</v>
      </c>
      <c r="JGZ28" s="170" t="s">
        <v>149</v>
      </c>
      <c r="JHA28" s="170" t="s">
        <v>150</v>
      </c>
      <c r="JHB28" s="170">
        <v>5</v>
      </c>
      <c r="JHC28" s="170">
        <v>12.97</v>
      </c>
      <c r="JHD28" s="170">
        <f>ROUNDDOWN(JHC28*($G$10+1),2)</f>
        <v>962.37</v>
      </c>
      <c r="JHE28" s="170">
        <f>JHB28*JHD28</f>
        <v>4811.8500000000004</v>
      </c>
      <c r="JHF28" s="170" t="s">
        <v>148</v>
      </c>
      <c r="JHG28" s="170">
        <v>12376</v>
      </c>
      <c r="JHH28" s="170" t="s">
        <v>149</v>
      </c>
      <c r="JHI28" s="170" t="s">
        <v>150</v>
      </c>
      <c r="JHJ28" s="170">
        <v>5</v>
      </c>
      <c r="JHK28" s="170">
        <v>12.97</v>
      </c>
      <c r="JHL28" s="170">
        <f>ROUNDDOWN(JHK28*($G$10+1),2)</f>
        <v>962.37</v>
      </c>
      <c r="JHM28" s="170">
        <f>JHJ28*JHL28</f>
        <v>4811.8500000000004</v>
      </c>
      <c r="JHN28" s="170" t="s">
        <v>148</v>
      </c>
      <c r="JHO28" s="170">
        <v>12376</v>
      </c>
      <c r="JHP28" s="170" t="s">
        <v>149</v>
      </c>
      <c r="JHQ28" s="170" t="s">
        <v>150</v>
      </c>
      <c r="JHR28" s="170">
        <v>5</v>
      </c>
      <c r="JHS28" s="170">
        <v>12.97</v>
      </c>
      <c r="JHT28" s="170">
        <f>ROUNDDOWN(JHS28*($G$10+1),2)</f>
        <v>962.37</v>
      </c>
      <c r="JHU28" s="170">
        <f>JHR28*JHT28</f>
        <v>4811.8500000000004</v>
      </c>
      <c r="JHV28" s="170" t="s">
        <v>148</v>
      </c>
      <c r="JHW28" s="170">
        <v>12376</v>
      </c>
      <c r="JHX28" s="170" t="s">
        <v>149</v>
      </c>
      <c r="JHY28" s="170" t="s">
        <v>150</v>
      </c>
      <c r="JHZ28" s="170">
        <v>5</v>
      </c>
      <c r="JIA28" s="170">
        <v>12.97</v>
      </c>
      <c r="JIB28" s="170">
        <f>ROUNDDOWN(JIA28*($G$10+1),2)</f>
        <v>962.37</v>
      </c>
      <c r="JIC28" s="170">
        <f>JHZ28*JIB28</f>
        <v>4811.8500000000004</v>
      </c>
      <c r="JID28" s="170" t="s">
        <v>148</v>
      </c>
      <c r="JIE28" s="170">
        <v>12376</v>
      </c>
      <c r="JIF28" s="170" t="s">
        <v>149</v>
      </c>
      <c r="JIG28" s="170" t="s">
        <v>150</v>
      </c>
      <c r="JIH28" s="170">
        <v>5</v>
      </c>
      <c r="JII28" s="170">
        <v>12.97</v>
      </c>
      <c r="JIJ28" s="170">
        <f>ROUNDDOWN(JII28*($G$10+1),2)</f>
        <v>962.37</v>
      </c>
      <c r="JIK28" s="170">
        <f>JIH28*JIJ28</f>
        <v>4811.8500000000004</v>
      </c>
      <c r="JIL28" s="170" t="s">
        <v>148</v>
      </c>
      <c r="JIM28" s="170">
        <v>12376</v>
      </c>
      <c r="JIN28" s="170" t="s">
        <v>149</v>
      </c>
      <c r="JIO28" s="170" t="s">
        <v>150</v>
      </c>
      <c r="JIP28" s="170">
        <v>5</v>
      </c>
      <c r="JIQ28" s="170">
        <v>12.97</v>
      </c>
      <c r="JIR28" s="170">
        <f>ROUNDDOWN(JIQ28*($G$10+1),2)</f>
        <v>962.37</v>
      </c>
      <c r="JIS28" s="170">
        <f>JIP28*JIR28</f>
        <v>4811.8500000000004</v>
      </c>
      <c r="JIT28" s="170" t="s">
        <v>148</v>
      </c>
      <c r="JIU28" s="170">
        <v>12376</v>
      </c>
      <c r="JIV28" s="170" t="s">
        <v>149</v>
      </c>
      <c r="JIW28" s="170" t="s">
        <v>150</v>
      </c>
      <c r="JIX28" s="170">
        <v>5</v>
      </c>
      <c r="JIY28" s="170">
        <v>12.97</v>
      </c>
      <c r="JIZ28" s="170">
        <f>ROUNDDOWN(JIY28*($G$10+1),2)</f>
        <v>962.37</v>
      </c>
      <c r="JJA28" s="170">
        <f>JIX28*JIZ28</f>
        <v>4811.8500000000004</v>
      </c>
      <c r="JJB28" s="170" t="s">
        <v>148</v>
      </c>
      <c r="JJC28" s="170">
        <v>12376</v>
      </c>
      <c r="JJD28" s="170" t="s">
        <v>149</v>
      </c>
      <c r="JJE28" s="170" t="s">
        <v>150</v>
      </c>
      <c r="JJF28" s="170">
        <v>5</v>
      </c>
      <c r="JJG28" s="170">
        <v>12.97</v>
      </c>
      <c r="JJH28" s="170">
        <f>ROUNDDOWN(JJG28*($G$10+1),2)</f>
        <v>962.37</v>
      </c>
      <c r="JJI28" s="170">
        <f>JJF28*JJH28</f>
        <v>4811.8500000000004</v>
      </c>
      <c r="JJJ28" s="170" t="s">
        <v>148</v>
      </c>
      <c r="JJK28" s="170">
        <v>12376</v>
      </c>
      <c r="JJL28" s="170" t="s">
        <v>149</v>
      </c>
      <c r="JJM28" s="170" t="s">
        <v>150</v>
      </c>
      <c r="JJN28" s="170">
        <v>5</v>
      </c>
      <c r="JJO28" s="170">
        <v>12.97</v>
      </c>
      <c r="JJP28" s="170">
        <f>ROUNDDOWN(JJO28*($G$10+1),2)</f>
        <v>962.37</v>
      </c>
      <c r="JJQ28" s="170">
        <f>JJN28*JJP28</f>
        <v>4811.8500000000004</v>
      </c>
      <c r="JJR28" s="170" t="s">
        <v>148</v>
      </c>
      <c r="JJS28" s="170">
        <v>12376</v>
      </c>
      <c r="JJT28" s="170" t="s">
        <v>149</v>
      </c>
      <c r="JJU28" s="170" t="s">
        <v>150</v>
      </c>
      <c r="JJV28" s="170">
        <v>5</v>
      </c>
      <c r="JJW28" s="170">
        <v>12.97</v>
      </c>
      <c r="JJX28" s="170">
        <f>ROUNDDOWN(JJW28*($G$10+1),2)</f>
        <v>962.37</v>
      </c>
      <c r="JJY28" s="170">
        <f>JJV28*JJX28</f>
        <v>4811.8500000000004</v>
      </c>
      <c r="JJZ28" s="170" t="s">
        <v>148</v>
      </c>
      <c r="JKA28" s="170">
        <v>12376</v>
      </c>
      <c r="JKB28" s="170" t="s">
        <v>149</v>
      </c>
      <c r="JKC28" s="170" t="s">
        <v>150</v>
      </c>
      <c r="JKD28" s="170">
        <v>5</v>
      </c>
      <c r="JKE28" s="170">
        <v>12.97</v>
      </c>
      <c r="JKF28" s="170">
        <f>ROUNDDOWN(JKE28*($G$10+1),2)</f>
        <v>962.37</v>
      </c>
      <c r="JKG28" s="170">
        <f>JKD28*JKF28</f>
        <v>4811.8500000000004</v>
      </c>
      <c r="JKH28" s="170" t="s">
        <v>148</v>
      </c>
      <c r="JKI28" s="170">
        <v>12376</v>
      </c>
      <c r="JKJ28" s="170" t="s">
        <v>149</v>
      </c>
      <c r="JKK28" s="170" t="s">
        <v>150</v>
      </c>
      <c r="JKL28" s="170">
        <v>5</v>
      </c>
      <c r="JKM28" s="170">
        <v>12.97</v>
      </c>
      <c r="JKN28" s="170">
        <f>ROUNDDOWN(JKM28*($G$10+1),2)</f>
        <v>962.37</v>
      </c>
      <c r="JKO28" s="170">
        <f>JKL28*JKN28</f>
        <v>4811.8500000000004</v>
      </c>
      <c r="JKP28" s="170" t="s">
        <v>148</v>
      </c>
      <c r="JKQ28" s="170">
        <v>12376</v>
      </c>
      <c r="JKR28" s="170" t="s">
        <v>149</v>
      </c>
      <c r="JKS28" s="170" t="s">
        <v>150</v>
      </c>
      <c r="JKT28" s="170">
        <v>5</v>
      </c>
      <c r="JKU28" s="170">
        <v>12.97</v>
      </c>
      <c r="JKV28" s="170">
        <f>ROUNDDOWN(JKU28*($G$10+1),2)</f>
        <v>962.37</v>
      </c>
      <c r="JKW28" s="170">
        <f>JKT28*JKV28</f>
        <v>4811.8500000000004</v>
      </c>
      <c r="JKX28" s="170" t="s">
        <v>148</v>
      </c>
      <c r="JKY28" s="170">
        <v>12376</v>
      </c>
      <c r="JKZ28" s="170" t="s">
        <v>149</v>
      </c>
      <c r="JLA28" s="170" t="s">
        <v>150</v>
      </c>
      <c r="JLB28" s="170">
        <v>5</v>
      </c>
      <c r="JLC28" s="170">
        <v>12.97</v>
      </c>
      <c r="JLD28" s="170">
        <f>ROUNDDOWN(JLC28*($G$10+1),2)</f>
        <v>962.37</v>
      </c>
      <c r="JLE28" s="170">
        <f>JLB28*JLD28</f>
        <v>4811.8500000000004</v>
      </c>
      <c r="JLF28" s="170" t="s">
        <v>148</v>
      </c>
      <c r="JLG28" s="170">
        <v>12376</v>
      </c>
      <c r="JLH28" s="170" t="s">
        <v>149</v>
      </c>
      <c r="JLI28" s="170" t="s">
        <v>150</v>
      </c>
      <c r="JLJ28" s="170">
        <v>5</v>
      </c>
      <c r="JLK28" s="170">
        <v>12.97</v>
      </c>
      <c r="JLL28" s="170">
        <f>ROUNDDOWN(JLK28*($G$10+1),2)</f>
        <v>962.37</v>
      </c>
      <c r="JLM28" s="170">
        <f>JLJ28*JLL28</f>
        <v>4811.8500000000004</v>
      </c>
      <c r="JLN28" s="170" t="s">
        <v>148</v>
      </c>
      <c r="JLO28" s="170">
        <v>12376</v>
      </c>
      <c r="JLP28" s="170" t="s">
        <v>149</v>
      </c>
      <c r="JLQ28" s="170" t="s">
        <v>150</v>
      </c>
      <c r="JLR28" s="170">
        <v>5</v>
      </c>
      <c r="JLS28" s="170">
        <v>12.97</v>
      </c>
      <c r="JLT28" s="170">
        <f>ROUNDDOWN(JLS28*($G$10+1),2)</f>
        <v>962.37</v>
      </c>
      <c r="JLU28" s="170">
        <f>JLR28*JLT28</f>
        <v>4811.8500000000004</v>
      </c>
      <c r="JLV28" s="170" t="s">
        <v>148</v>
      </c>
      <c r="JLW28" s="170">
        <v>12376</v>
      </c>
      <c r="JLX28" s="170" t="s">
        <v>149</v>
      </c>
      <c r="JLY28" s="170" t="s">
        <v>150</v>
      </c>
      <c r="JLZ28" s="170">
        <v>5</v>
      </c>
      <c r="JMA28" s="170">
        <v>12.97</v>
      </c>
      <c r="JMB28" s="170">
        <f>ROUNDDOWN(JMA28*($G$10+1),2)</f>
        <v>962.37</v>
      </c>
      <c r="JMC28" s="170">
        <f>JLZ28*JMB28</f>
        <v>4811.8500000000004</v>
      </c>
      <c r="JMD28" s="170" t="s">
        <v>148</v>
      </c>
      <c r="JME28" s="170">
        <v>12376</v>
      </c>
      <c r="JMF28" s="170" t="s">
        <v>149</v>
      </c>
      <c r="JMG28" s="170" t="s">
        <v>150</v>
      </c>
      <c r="JMH28" s="170">
        <v>5</v>
      </c>
      <c r="JMI28" s="170">
        <v>12.97</v>
      </c>
      <c r="JMJ28" s="170">
        <f>ROUNDDOWN(JMI28*($G$10+1),2)</f>
        <v>962.37</v>
      </c>
      <c r="JMK28" s="170">
        <f>JMH28*JMJ28</f>
        <v>4811.8500000000004</v>
      </c>
      <c r="JML28" s="170" t="s">
        <v>148</v>
      </c>
      <c r="JMM28" s="170">
        <v>12376</v>
      </c>
      <c r="JMN28" s="170" t="s">
        <v>149</v>
      </c>
      <c r="JMO28" s="170" t="s">
        <v>150</v>
      </c>
      <c r="JMP28" s="170">
        <v>5</v>
      </c>
      <c r="JMQ28" s="170">
        <v>12.97</v>
      </c>
      <c r="JMR28" s="170">
        <f>ROUNDDOWN(JMQ28*($G$10+1),2)</f>
        <v>962.37</v>
      </c>
      <c r="JMS28" s="170">
        <f>JMP28*JMR28</f>
        <v>4811.8500000000004</v>
      </c>
      <c r="JMT28" s="170" t="s">
        <v>148</v>
      </c>
      <c r="JMU28" s="170">
        <v>12376</v>
      </c>
      <c r="JMV28" s="170" t="s">
        <v>149</v>
      </c>
      <c r="JMW28" s="170" t="s">
        <v>150</v>
      </c>
      <c r="JMX28" s="170">
        <v>5</v>
      </c>
      <c r="JMY28" s="170">
        <v>12.97</v>
      </c>
      <c r="JMZ28" s="170">
        <f>ROUNDDOWN(JMY28*($G$10+1),2)</f>
        <v>962.37</v>
      </c>
      <c r="JNA28" s="170">
        <f>JMX28*JMZ28</f>
        <v>4811.8500000000004</v>
      </c>
      <c r="JNB28" s="170" t="s">
        <v>148</v>
      </c>
      <c r="JNC28" s="170">
        <v>12376</v>
      </c>
      <c r="JND28" s="170" t="s">
        <v>149</v>
      </c>
      <c r="JNE28" s="170" t="s">
        <v>150</v>
      </c>
      <c r="JNF28" s="170">
        <v>5</v>
      </c>
      <c r="JNG28" s="170">
        <v>12.97</v>
      </c>
      <c r="JNH28" s="170">
        <f>ROUNDDOWN(JNG28*($G$10+1),2)</f>
        <v>962.37</v>
      </c>
      <c r="JNI28" s="170">
        <f>JNF28*JNH28</f>
        <v>4811.8500000000004</v>
      </c>
      <c r="JNJ28" s="170" t="s">
        <v>148</v>
      </c>
      <c r="JNK28" s="170">
        <v>12376</v>
      </c>
      <c r="JNL28" s="170" t="s">
        <v>149</v>
      </c>
      <c r="JNM28" s="170" t="s">
        <v>150</v>
      </c>
      <c r="JNN28" s="170">
        <v>5</v>
      </c>
      <c r="JNO28" s="170">
        <v>12.97</v>
      </c>
      <c r="JNP28" s="170">
        <f>ROUNDDOWN(JNO28*($G$10+1),2)</f>
        <v>962.37</v>
      </c>
      <c r="JNQ28" s="170">
        <f>JNN28*JNP28</f>
        <v>4811.8500000000004</v>
      </c>
      <c r="JNR28" s="170" t="s">
        <v>148</v>
      </c>
      <c r="JNS28" s="170">
        <v>12376</v>
      </c>
      <c r="JNT28" s="170" t="s">
        <v>149</v>
      </c>
      <c r="JNU28" s="170" t="s">
        <v>150</v>
      </c>
      <c r="JNV28" s="170">
        <v>5</v>
      </c>
      <c r="JNW28" s="170">
        <v>12.97</v>
      </c>
      <c r="JNX28" s="170">
        <f>ROUNDDOWN(JNW28*($G$10+1),2)</f>
        <v>962.37</v>
      </c>
      <c r="JNY28" s="170">
        <f>JNV28*JNX28</f>
        <v>4811.8500000000004</v>
      </c>
      <c r="JNZ28" s="170" t="s">
        <v>148</v>
      </c>
      <c r="JOA28" s="170">
        <v>12376</v>
      </c>
      <c r="JOB28" s="170" t="s">
        <v>149</v>
      </c>
      <c r="JOC28" s="170" t="s">
        <v>150</v>
      </c>
      <c r="JOD28" s="170">
        <v>5</v>
      </c>
      <c r="JOE28" s="170">
        <v>12.97</v>
      </c>
      <c r="JOF28" s="170">
        <f>ROUNDDOWN(JOE28*($G$10+1),2)</f>
        <v>962.37</v>
      </c>
      <c r="JOG28" s="170">
        <f>JOD28*JOF28</f>
        <v>4811.8500000000004</v>
      </c>
      <c r="JOH28" s="170" t="s">
        <v>148</v>
      </c>
      <c r="JOI28" s="170">
        <v>12376</v>
      </c>
      <c r="JOJ28" s="170" t="s">
        <v>149</v>
      </c>
      <c r="JOK28" s="170" t="s">
        <v>150</v>
      </c>
      <c r="JOL28" s="170">
        <v>5</v>
      </c>
      <c r="JOM28" s="170">
        <v>12.97</v>
      </c>
      <c r="JON28" s="170">
        <f>ROUNDDOWN(JOM28*($G$10+1),2)</f>
        <v>962.37</v>
      </c>
      <c r="JOO28" s="170">
        <f>JOL28*JON28</f>
        <v>4811.8500000000004</v>
      </c>
      <c r="JOP28" s="170" t="s">
        <v>148</v>
      </c>
      <c r="JOQ28" s="170">
        <v>12376</v>
      </c>
      <c r="JOR28" s="170" t="s">
        <v>149</v>
      </c>
      <c r="JOS28" s="170" t="s">
        <v>150</v>
      </c>
      <c r="JOT28" s="170">
        <v>5</v>
      </c>
      <c r="JOU28" s="170">
        <v>12.97</v>
      </c>
      <c r="JOV28" s="170">
        <f>ROUNDDOWN(JOU28*($G$10+1),2)</f>
        <v>962.37</v>
      </c>
      <c r="JOW28" s="170">
        <f>JOT28*JOV28</f>
        <v>4811.8500000000004</v>
      </c>
      <c r="JOX28" s="170" t="s">
        <v>148</v>
      </c>
      <c r="JOY28" s="170">
        <v>12376</v>
      </c>
      <c r="JOZ28" s="170" t="s">
        <v>149</v>
      </c>
      <c r="JPA28" s="170" t="s">
        <v>150</v>
      </c>
      <c r="JPB28" s="170">
        <v>5</v>
      </c>
      <c r="JPC28" s="170">
        <v>12.97</v>
      </c>
      <c r="JPD28" s="170">
        <f>ROUNDDOWN(JPC28*($G$10+1),2)</f>
        <v>962.37</v>
      </c>
      <c r="JPE28" s="170">
        <f>JPB28*JPD28</f>
        <v>4811.8500000000004</v>
      </c>
      <c r="JPF28" s="170" t="s">
        <v>148</v>
      </c>
      <c r="JPG28" s="170">
        <v>12376</v>
      </c>
      <c r="JPH28" s="170" t="s">
        <v>149</v>
      </c>
      <c r="JPI28" s="170" t="s">
        <v>150</v>
      </c>
      <c r="JPJ28" s="170">
        <v>5</v>
      </c>
      <c r="JPK28" s="170">
        <v>12.97</v>
      </c>
      <c r="JPL28" s="170">
        <f>ROUNDDOWN(JPK28*($G$10+1),2)</f>
        <v>962.37</v>
      </c>
      <c r="JPM28" s="170">
        <f>JPJ28*JPL28</f>
        <v>4811.8500000000004</v>
      </c>
      <c r="JPN28" s="170" t="s">
        <v>148</v>
      </c>
      <c r="JPO28" s="170">
        <v>12376</v>
      </c>
      <c r="JPP28" s="170" t="s">
        <v>149</v>
      </c>
      <c r="JPQ28" s="170" t="s">
        <v>150</v>
      </c>
      <c r="JPR28" s="170">
        <v>5</v>
      </c>
      <c r="JPS28" s="170">
        <v>12.97</v>
      </c>
      <c r="JPT28" s="170">
        <f>ROUNDDOWN(JPS28*($G$10+1),2)</f>
        <v>962.37</v>
      </c>
      <c r="JPU28" s="170">
        <f>JPR28*JPT28</f>
        <v>4811.8500000000004</v>
      </c>
      <c r="JPV28" s="170" t="s">
        <v>148</v>
      </c>
      <c r="JPW28" s="170">
        <v>12376</v>
      </c>
      <c r="JPX28" s="170" t="s">
        <v>149</v>
      </c>
      <c r="JPY28" s="170" t="s">
        <v>150</v>
      </c>
      <c r="JPZ28" s="170">
        <v>5</v>
      </c>
      <c r="JQA28" s="170">
        <v>12.97</v>
      </c>
      <c r="JQB28" s="170">
        <f>ROUNDDOWN(JQA28*($G$10+1),2)</f>
        <v>962.37</v>
      </c>
      <c r="JQC28" s="170">
        <f>JPZ28*JQB28</f>
        <v>4811.8500000000004</v>
      </c>
      <c r="JQD28" s="170" t="s">
        <v>148</v>
      </c>
      <c r="JQE28" s="170">
        <v>12376</v>
      </c>
      <c r="JQF28" s="170" t="s">
        <v>149</v>
      </c>
      <c r="JQG28" s="170" t="s">
        <v>150</v>
      </c>
      <c r="JQH28" s="170">
        <v>5</v>
      </c>
      <c r="JQI28" s="170">
        <v>12.97</v>
      </c>
      <c r="JQJ28" s="170">
        <f>ROUNDDOWN(JQI28*($G$10+1),2)</f>
        <v>962.37</v>
      </c>
      <c r="JQK28" s="170">
        <f>JQH28*JQJ28</f>
        <v>4811.8500000000004</v>
      </c>
      <c r="JQL28" s="170" t="s">
        <v>148</v>
      </c>
      <c r="JQM28" s="170">
        <v>12376</v>
      </c>
      <c r="JQN28" s="170" t="s">
        <v>149</v>
      </c>
      <c r="JQO28" s="170" t="s">
        <v>150</v>
      </c>
      <c r="JQP28" s="170">
        <v>5</v>
      </c>
      <c r="JQQ28" s="170">
        <v>12.97</v>
      </c>
      <c r="JQR28" s="170">
        <f>ROUNDDOWN(JQQ28*($G$10+1),2)</f>
        <v>962.37</v>
      </c>
      <c r="JQS28" s="170">
        <f>JQP28*JQR28</f>
        <v>4811.8500000000004</v>
      </c>
      <c r="JQT28" s="170" t="s">
        <v>148</v>
      </c>
      <c r="JQU28" s="170">
        <v>12376</v>
      </c>
      <c r="JQV28" s="170" t="s">
        <v>149</v>
      </c>
      <c r="JQW28" s="170" t="s">
        <v>150</v>
      </c>
      <c r="JQX28" s="170">
        <v>5</v>
      </c>
      <c r="JQY28" s="170">
        <v>12.97</v>
      </c>
      <c r="JQZ28" s="170">
        <f>ROUNDDOWN(JQY28*($G$10+1),2)</f>
        <v>962.37</v>
      </c>
      <c r="JRA28" s="170">
        <f>JQX28*JQZ28</f>
        <v>4811.8500000000004</v>
      </c>
      <c r="JRB28" s="170" t="s">
        <v>148</v>
      </c>
      <c r="JRC28" s="170">
        <v>12376</v>
      </c>
      <c r="JRD28" s="170" t="s">
        <v>149</v>
      </c>
      <c r="JRE28" s="170" t="s">
        <v>150</v>
      </c>
      <c r="JRF28" s="170">
        <v>5</v>
      </c>
      <c r="JRG28" s="170">
        <v>12.97</v>
      </c>
      <c r="JRH28" s="170">
        <f>ROUNDDOWN(JRG28*($G$10+1),2)</f>
        <v>962.37</v>
      </c>
      <c r="JRI28" s="170">
        <f>JRF28*JRH28</f>
        <v>4811.8500000000004</v>
      </c>
      <c r="JRJ28" s="170" t="s">
        <v>148</v>
      </c>
      <c r="JRK28" s="170">
        <v>12376</v>
      </c>
      <c r="JRL28" s="170" t="s">
        <v>149</v>
      </c>
      <c r="JRM28" s="170" t="s">
        <v>150</v>
      </c>
      <c r="JRN28" s="170">
        <v>5</v>
      </c>
      <c r="JRO28" s="170">
        <v>12.97</v>
      </c>
      <c r="JRP28" s="170">
        <f>ROUNDDOWN(JRO28*($G$10+1),2)</f>
        <v>962.37</v>
      </c>
      <c r="JRQ28" s="170">
        <f>JRN28*JRP28</f>
        <v>4811.8500000000004</v>
      </c>
      <c r="JRR28" s="170" t="s">
        <v>148</v>
      </c>
      <c r="JRS28" s="170">
        <v>12376</v>
      </c>
      <c r="JRT28" s="170" t="s">
        <v>149</v>
      </c>
      <c r="JRU28" s="170" t="s">
        <v>150</v>
      </c>
      <c r="JRV28" s="170">
        <v>5</v>
      </c>
      <c r="JRW28" s="170">
        <v>12.97</v>
      </c>
      <c r="JRX28" s="170">
        <f>ROUNDDOWN(JRW28*($G$10+1),2)</f>
        <v>962.37</v>
      </c>
      <c r="JRY28" s="170">
        <f>JRV28*JRX28</f>
        <v>4811.8500000000004</v>
      </c>
      <c r="JRZ28" s="170" t="s">
        <v>148</v>
      </c>
      <c r="JSA28" s="170">
        <v>12376</v>
      </c>
      <c r="JSB28" s="170" t="s">
        <v>149</v>
      </c>
      <c r="JSC28" s="170" t="s">
        <v>150</v>
      </c>
      <c r="JSD28" s="170">
        <v>5</v>
      </c>
      <c r="JSE28" s="170">
        <v>12.97</v>
      </c>
      <c r="JSF28" s="170">
        <f>ROUNDDOWN(JSE28*($G$10+1),2)</f>
        <v>962.37</v>
      </c>
      <c r="JSG28" s="170">
        <f>JSD28*JSF28</f>
        <v>4811.8500000000004</v>
      </c>
      <c r="JSH28" s="170" t="s">
        <v>148</v>
      </c>
      <c r="JSI28" s="170">
        <v>12376</v>
      </c>
      <c r="JSJ28" s="170" t="s">
        <v>149</v>
      </c>
      <c r="JSK28" s="170" t="s">
        <v>150</v>
      </c>
      <c r="JSL28" s="170">
        <v>5</v>
      </c>
      <c r="JSM28" s="170">
        <v>12.97</v>
      </c>
      <c r="JSN28" s="170">
        <f>ROUNDDOWN(JSM28*($G$10+1),2)</f>
        <v>962.37</v>
      </c>
      <c r="JSO28" s="170">
        <f>JSL28*JSN28</f>
        <v>4811.8500000000004</v>
      </c>
      <c r="JSP28" s="170" t="s">
        <v>148</v>
      </c>
      <c r="JSQ28" s="170">
        <v>12376</v>
      </c>
      <c r="JSR28" s="170" t="s">
        <v>149</v>
      </c>
      <c r="JSS28" s="170" t="s">
        <v>150</v>
      </c>
      <c r="JST28" s="170">
        <v>5</v>
      </c>
      <c r="JSU28" s="170">
        <v>12.97</v>
      </c>
      <c r="JSV28" s="170">
        <f>ROUNDDOWN(JSU28*($G$10+1),2)</f>
        <v>962.37</v>
      </c>
      <c r="JSW28" s="170">
        <f>JST28*JSV28</f>
        <v>4811.8500000000004</v>
      </c>
      <c r="JSX28" s="170" t="s">
        <v>148</v>
      </c>
      <c r="JSY28" s="170">
        <v>12376</v>
      </c>
      <c r="JSZ28" s="170" t="s">
        <v>149</v>
      </c>
      <c r="JTA28" s="170" t="s">
        <v>150</v>
      </c>
      <c r="JTB28" s="170">
        <v>5</v>
      </c>
      <c r="JTC28" s="170">
        <v>12.97</v>
      </c>
      <c r="JTD28" s="170">
        <f>ROUNDDOWN(JTC28*($G$10+1),2)</f>
        <v>962.37</v>
      </c>
      <c r="JTE28" s="170">
        <f>JTB28*JTD28</f>
        <v>4811.8500000000004</v>
      </c>
      <c r="JTF28" s="170" t="s">
        <v>148</v>
      </c>
      <c r="JTG28" s="170">
        <v>12376</v>
      </c>
      <c r="JTH28" s="170" t="s">
        <v>149</v>
      </c>
      <c r="JTI28" s="170" t="s">
        <v>150</v>
      </c>
      <c r="JTJ28" s="170">
        <v>5</v>
      </c>
      <c r="JTK28" s="170">
        <v>12.97</v>
      </c>
      <c r="JTL28" s="170">
        <f>ROUNDDOWN(JTK28*($G$10+1),2)</f>
        <v>962.37</v>
      </c>
      <c r="JTM28" s="170">
        <f>JTJ28*JTL28</f>
        <v>4811.8500000000004</v>
      </c>
      <c r="JTN28" s="170" t="s">
        <v>148</v>
      </c>
      <c r="JTO28" s="170">
        <v>12376</v>
      </c>
      <c r="JTP28" s="170" t="s">
        <v>149</v>
      </c>
      <c r="JTQ28" s="170" t="s">
        <v>150</v>
      </c>
      <c r="JTR28" s="170">
        <v>5</v>
      </c>
      <c r="JTS28" s="170">
        <v>12.97</v>
      </c>
      <c r="JTT28" s="170">
        <f>ROUNDDOWN(JTS28*($G$10+1),2)</f>
        <v>962.37</v>
      </c>
      <c r="JTU28" s="170">
        <f>JTR28*JTT28</f>
        <v>4811.8500000000004</v>
      </c>
      <c r="JTV28" s="170" t="s">
        <v>148</v>
      </c>
      <c r="JTW28" s="170">
        <v>12376</v>
      </c>
      <c r="JTX28" s="170" t="s">
        <v>149</v>
      </c>
      <c r="JTY28" s="170" t="s">
        <v>150</v>
      </c>
      <c r="JTZ28" s="170">
        <v>5</v>
      </c>
      <c r="JUA28" s="170">
        <v>12.97</v>
      </c>
      <c r="JUB28" s="170">
        <f>ROUNDDOWN(JUA28*($G$10+1),2)</f>
        <v>962.37</v>
      </c>
      <c r="JUC28" s="170">
        <f>JTZ28*JUB28</f>
        <v>4811.8500000000004</v>
      </c>
      <c r="JUD28" s="170" t="s">
        <v>148</v>
      </c>
      <c r="JUE28" s="170">
        <v>12376</v>
      </c>
      <c r="JUF28" s="170" t="s">
        <v>149</v>
      </c>
      <c r="JUG28" s="170" t="s">
        <v>150</v>
      </c>
      <c r="JUH28" s="170">
        <v>5</v>
      </c>
      <c r="JUI28" s="170">
        <v>12.97</v>
      </c>
      <c r="JUJ28" s="170">
        <f>ROUNDDOWN(JUI28*($G$10+1),2)</f>
        <v>962.37</v>
      </c>
      <c r="JUK28" s="170">
        <f>JUH28*JUJ28</f>
        <v>4811.8500000000004</v>
      </c>
      <c r="JUL28" s="170" t="s">
        <v>148</v>
      </c>
      <c r="JUM28" s="170">
        <v>12376</v>
      </c>
      <c r="JUN28" s="170" t="s">
        <v>149</v>
      </c>
      <c r="JUO28" s="170" t="s">
        <v>150</v>
      </c>
      <c r="JUP28" s="170">
        <v>5</v>
      </c>
      <c r="JUQ28" s="170">
        <v>12.97</v>
      </c>
      <c r="JUR28" s="170">
        <f>ROUNDDOWN(JUQ28*($G$10+1),2)</f>
        <v>962.37</v>
      </c>
      <c r="JUS28" s="170">
        <f>JUP28*JUR28</f>
        <v>4811.8500000000004</v>
      </c>
      <c r="JUT28" s="170" t="s">
        <v>148</v>
      </c>
      <c r="JUU28" s="170">
        <v>12376</v>
      </c>
      <c r="JUV28" s="170" t="s">
        <v>149</v>
      </c>
      <c r="JUW28" s="170" t="s">
        <v>150</v>
      </c>
      <c r="JUX28" s="170">
        <v>5</v>
      </c>
      <c r="JUY28" s="170">
        <v>12.97</v>
      </c>
      <c r="JUZ28" s="170">
        <f>ROUNDDOWN(JUY28*($G$10+1),2)</f>
        <v>962.37</v>
      </c>
      <c r="JVA28" s="170">
        <f>JUX28*JUZ28</f>
        <v>4811.8500000000004</v>
      </c>
      <c r="JVB28" s="170" t="s">
        <v>148</v>
      </c>
      <c r="JVC28" s="170">
        <v>12376</v>
      </c>
      <c r="JVD28" s="170" t="s">
        <v>149</v>
      </c>
      <c r="JVE28" s="170" t="s">
        <v>150</v>
      </c>
      <c r="JVF28" s="170">
        <v>5</v>
      </c>
      <c r="JVG28" s="170">
        <v>12.97</v>
      </c>
      <c r="JVH28" s="170">
        <f>ROUNDDOWN(JVG28*($G$10+1),2)</f>
        <v>962.37</v>
      </c>
      <c r="JVI28" s="170">
        <f>JVF28*JVH28</f>
        <v>4811.8500000000004</v>
      </c>
      <c r="JVJ28" s="170" t="s">
        <v>148</v>
      </c>
      <c r="JVK28" s="170">
        <v>12376</v>
      </c>
      <c r="JVL28" s="170" t="s">
        <v>149</v>
      </c>
      <c r="JVM28" s="170" t="s">
        <v>150</v>
      </c>
      <c r="JVN28" s="170">
        <v>5</v>
      </c>
      <c r="JVO28" s="170">
        <v>12.97</v>
      </c>
      <c r="JVP28" s="170">
        <f>ROUNDDOWN(JVO28*($G$10+1),2)</f>
        <v>962.37</v>
      </c>
      <c r="JVQ28" s="170">
        <f>JVN28*JVP28</f>
        <v>4811.8500000000004</v>
      </c>
      <c r="JVR28" s="170" t="s">
        <v>148</v>
      </c>
      <c r="JVS28" s="170">
        <v>12376</v>
      </c>
      <c r="JVT28" s="170" t="s">
        <v>149</v>
      </c>
      <c r="JVU28" s="170" t="s">
        <v>150</v>
      </c>
      <c r="JVV28" s="170">
        <v>5</v>
      </c>
      <c r="JVW28" s="170">
        <v>12.97</v>
      </c>
      <c r="JVX28" s="170">
        <f>ROUNDDOWN(JVW28*($G$10+1),2)</f>
        <v>962.37</v>
      </c>
      <c r="JVY28" s="170">
        <f>JVV28*JVX28</f>
        <v>4811.8500000000004</v>
      </c>
      <c r="JVZ28" s="170" t="s">
        <v>148</v>
      </c>
      <c r="JWA28" s="170">
        <v>12376</v>
      </c>
      <c r="JWB28" s="170" t="s">
        <v>149</v>
      </c>
      <c r="JWC28" s="170" t="s">
        <v>150</v>
      </c>
      <c r="JWD28" s="170">
        <v>5</v>
      </c>
      <c r="JWE28" s="170">
        <v>12.97</v>
      </c>
      <c r="JWF28" s="170">
        <f>ROUNDDOWN(JWE28*($G$10+1),2)</f>
        <v>962.37</v>
      </c>
      <c r="JWG28" s="170">
        <f>JWD28*JWF28</f>
        <v>4811.8500000000004</v>
      </c>
      <c r="JWH28" s="170" t="s">
        <v>148</v>
      </c>
      <c r="JWI28" s="170">
        <v>12376</v>
      </c>
      <c r="JWJ28" s="170" t="s">
        <v>149</v>
      </c>
      <c r="JWK28" s="170" t="s">
        <v>150</v>
      </c>
      <c r="JWL28" s="170">
        <v>5</v>
      </c>
      <c r="JWM28" s="170">
        <v>12.97</v>
      </c>
      <c r="JWN28" s="170">
        <f>ROUNDDOWN(JWM28*($G$10+1),2)</f>
        <v>962.37</v>
      </c>
      <c r="JWO28" s="170">
        <f>JWL28*JWN28</f>
        <v>4811.8500000000004</v>
      </c>
      <c r="JWP28" s="170" t="s">
        <v>148</v>
      </c>
      <c r="JWQ28" s="170">
        <v>12376</v>
      </c>
      <c r="JWR28" s="170" t="s">
        <v>149</v>
      </c>
      <c r="JWS28" s="170" t="s">
        <v>150</v>
      </c>
      <c r="JWT28" s="170">
        <v>5</v>
      </c>
      <c r="JWU28" s="170">
        <v>12.97</v>
      </c>
      <c r="JWV28" s="170">
        <f>ROUNDDOWN(JWU28*($G$10+1),2)</f>
        <v>962.37</v>
      </c>
      <c r="JWW28" s="170">
        <f>JWT28*JWV28</f>
        <v>4811.8500000000004</v>
      </c>
      <c r="JWX28" s="170" t="s">
        <v>148</v>
      </c>
      <c r="JWY28" s="170">
        <v>12376</v>
      </c>
      <c r="JWZ28" s="170" t="s">
        <v>149</v>
      </c>
      <c r="JXA28" s="170" t="s">
        <v>150</v>
      </c>
      <c r="JXB28" s="170">
        <v>5</v>
      </c>
      <c r="JXC28" s="170">
        <v>12.97</v>
      </c>
      <c r="JXD28" s="170">
        <f>ROUNDDOWN(JXC28*($G$10+1),2)</f>
        <v>962.37</v>
      </c>
      <c r="JXE28" s="170">
        <f>JXB28*JXD28</f>
        <v>4811.8500000000004</v>
      </c>
      <c r="JXF28" s="170" t="s">
        <v>148</v>
      </c>
      <c r="JXG28" s="170">
        <v>12376</v>
      </c>
      <c r="JXH28" s="170" t="s">
        <v>149</v>
      </c>
      <c r="JXI28" s="170" t="s">
        <v>150</v>
      </c>
      <c r="JXJ28" s="170">
        <v>5</v>
      </c>
      <c r="JXK28" s="170">
        <v>12.97</v>
      </c>
      <c r="JXL28" s="170">
        <f>ROUNDDOWN(JXK28*($G$10+1),2)</f>
        <v>962.37</v>
      </c>
      <c r="JXM28" s="170">
        <f>JXJ28*JXL28</f>
        <v>4811.8500000000004</v>
      </c>
      <c r="JXN28" s="170" t="s">
        <v>148</v>
      </c>
      <c r="JXO28" s="170">
        <v>12376</v>
      </c>
      <c r="JXP28" s="170" t="s">
        <v>149</v>
      </c>
      <c r="JXQ28" s="170" t="s">
        <v>150</v>
      </c>
      <c r="JXR28" s="170">
        <v>5</v>
      </c>
      <c r="JXS28" s="170">
        <v>12.97</v>
      </c>
      <c r="JXT28" s="170">
        <f>ROUNDDOWN(JXS28*($G$10+1),2)</f>
        <v>962.37</v>
      </c>
      <c r="JXU28" s="170">
        <f>JXR28*JXT28</f>
        <v>4811.8500000000004</v>
      </c>
      <c r="JXV28" s="170" t="s">
        <v>148</v>
      </c>
      <c r="JXW28" s="170">
        <v>12376</v>
      </c>
      <c r="JXX28" s="170" t="s">
        <v>149</v>
      </c>
      <c r="JXY28" s="170" t="s">
        <v>150</v>
      </c>
      <c r="JXZ28" s="170">
        <v>5</v>
      </c>
      <c r="JYA28" s="170">
        <v>12.97</v>
      </c>
      <c r="JYB28" s="170">
        <f>ROUNDDOWN(JYA28*($G$10+1),2)</f>
        <v>962.37</v>
      </c>
      <c r="JYC28" s="170">
        <f>JXZ28*JYB28</f>
        <v>4811.8500000000004</v>
      </c>
      <c r="JYD28" s="170" t="s">
        <v>148</v>
      </c>
      <c r="JYE28" s="170">
        <v>12376</v>
      </c>
      <c r="JYF28" s="170" t="s">
        <v>149</v>
      </c>
      <c r="JYG28" s="170" t="s">
        <v>150</v>
      </c>
      <c r="JYH28" s="170">
        <v>5</v>
      </c>
      <c r="JYI28" s="170">
        <v>12.97</v>
      </c>
      <c r="JYJ28" s="170">
        <f>ROUNDDOWN(JYI28*($G$10+1),2)</f>
        <v>962.37</v>
      </c>
      <c r="JYK28" s="170">
        <f>JYH28*JYJ28</f>
        <v>4811.8500000000004</v>
      </c>
      <c r="JYL28" s="170" t="s">
        <v>148</v>
      </c>
      <c r="JYM28" s="170">
        <v>12376</v>
      </c>
      <c r="JYN28" s="170" t="s">
        <v>149</v>
      </c>
      <c r="JYO28" s="170" t="s">
        <v>150</v>
      </c>
      <c r="JYP28" s="170">
        <v>5</v>
      </c>
      <c r="JYQ28" s="170">
        <v>12.97</v>
      </c>
      <c r="JYR28" s="170">
        <f>ROUNDDOWN(JYQ28*($G$10+1),2)</f>
        <v>962.37</v>
      </c>
      <c r="JYS28" s="170">
        <f>JYP28*JYR28</f>
        <v>4811.8500000000004</v>
      </c>
      <c r="JYT28" s="170" t="s">
        <v>148</v>
      </c>
      <c r="JYU28" s="170">
        <v>12376</v>
      </c>
      <c r="JYV28" s="170" t="s">
        <v>149</v>
      </c>
      <c r="JYW28" s="170" t="s">
        <v>150</v>
      </c>
      <c r="JYX28" s="170">
        <v>5</v>
      </c>
      <c r="JYY28" s="170">
        <v>12.97</v>
      </c>
      <c r="JYZ28" s="170">
        <f>ROUNDDOWN(JYY28*($G$10+1),2)</f>
        <v>962.37</v>
      </c>
      <c r="JZA28" s="170">
        <f>JYX28*JYZ28</f>
        <v>4811.8500000000004</v>
      </c>
      <c r="JZB28" s="170" t="s">
        <v>148</v>
      </c>
      <c r="JZC28" s="170">
        <v>12376</v>
      </c>
      <c r="JZD28" s="170" t="s">
        <v>149</v>
      </c>
      <c r="JZE28" s="170" t="s">
        <v>150</v>
      </c>
      <c r="JZF28" s="170">
        <v>5</v>
      </c>
      <c r="JZG28" s="170">
        <v>12.97</v>
      </c>
      <c r="JZH28" s="170">
        <f>ROUNDDOWN(JZG28*($G$10+1),2)</f>
        <v>962.37</v>
      </c>
      <c r="JZI28" s="170">
        <f>JZF28*JZH28</f>
        <v>4811.8500000000004</v>
      </c>
      <c r="JZJ28" s="170" t="s">
        <v>148</v>
      </c>
      <c r="JZK28" s="170">
        <v>12376</v>
      </c>
      <c r="JZL28" s="170" t="s">
        <v>149</v>
      </c>
      <c r="JZM28" s="170" t="s">
        <v>150</v>
      </c>
      <c r="JZN28" s="170">
        <v>5</v>
      </c>
      <c r="JZO28" s="170">
        <v>12.97</v>
      </c>
      <c r="JZP28" s="170">
        <f>ROUNDDOWN(JZO28*($G$10+1),2)</f>
        <v>962.37</v>
      </c>
      <c r="JZQ28" s="170">
        <f>JZN28*JZP28</f>
        <v>4811.8500000000004</v>
      </c>
      <c r="JZR28" s="170" t="s">
        <v>148</v>
      </c>
      <c r="JZS28" s="170">
        <v>12376</v>
      </c>
      <c r="JZT28" s="170" t="s">
        <v>149</v>
      </c>
      <c r="JZU28" s="170" t="s">
        <v>150</v>
      </c>
      <c r="JZV28" s="170">
        <v>5</v>
      </c>
      <c r="JZW28" s="170">
        <v>12.97</v>
      </c>
      <c r="JZX28" s="170">
        <f>ROUNDDOWN(JZW28*($G$10+1),2)</f>
        <v>962.37</v>
      </c>
      <c r="JZY28" s="170">
        <f>JZV28*JZX28</f>
        <v>4811.8500000000004</v>
      </c>
      <c r="JZZ28" s="170" t="s">
        <v>148</v>
      </c>
      <c r="KAA28" s="170">
        <v>12376</v>
      </c>
      <c r="KAB28" s="170" t="s">
        <v>149</v>
      </c>
      <c r="KAC28" s="170" t="s">
        <v>150</v>
      </c>
      <c r="KAD28" s="170">
        <v>5</v>
      </c>
      <c r="KAE28" s="170">
        <v>12.97</v>
      </c>
      <c r="KAF28" s="170">
        <f>ROUNDDOWN(KAE28*($G$10+1),2)</f>
        <v>962.37</v>
      </c>
      <c r="KAG28" s="170">
        <f>KAD28*KAF28</f>
        <v>4811.8500000000004</v>
      </c>
      <c r="KAH28" s="170" t="s">
        <v>148</v>
      </c>
      <c r="KAI28" s="170">
        <v>12376</v>
      </c>
      <c r="KAJ28" s="170" t="s">
        <v>149</v>
      </c>
      <c r="KAK28" s="170" t="s">
        <v>150</v>
      </c>
      <c r="KAL28" s="170">
        <v>5</v>
      </c>
      <c r="KAM28" s="170">
        <v>12.97</v>
      </c>
      <c r="KAN28" s="170">
        <f>ROUNDDOWN(KAM28*($G$10+1),2)</f>
        <v>962.37</v>
      </c>
      <c r="KAO28" s="170">
        <f>KAL28*KAN28</f>
        <v>4811.8500000000004</v>
      </c>
      <c r="KAP28" s="170" t="s">
        <v>148</v>
      </c>
      <c r="KAQ28" s="170">
        <v>12376</v>
      </c>
      <c r="KAR28" s="170" t="s">
        <v>149</v>
      </c>
      <c r="KAS28" s="170" t="s">
        <v>150</v>
      </c>
      <c r="KAT28" s="170">
        <v>5</v>
      </c>
      <c r="KAU28" s="170">
        <v>12.97</v>
      </c>
      <c r="KAV28" s="170">
        <f>ROUNDDOWN(KAU28*($G$10+1),2)</f>
        <v>962.37</v>
      </c>
      <c r="KAW28" s="170">
        <f>KAT28*KAV28</f>
        <v>4811.8500000000004</v>
      </c>
      <c r="KAX28" s="170" t="s">
        <v>148</v>
      </c>
      <c r="KAY28" s="170">
        <v>12376</v>
      </c>
      <c r="KAZ28" s="170" t="s">
        <v>149</v>
      </c>
      <c r="KBA28" s="170" t="s">
        <v>150</v>
      </c>
      <c r="KBB28" s="170">
        <v>5</v>
      </c>
      <c r="KBC28" s="170">
        <v>12.97</v>
      </c>
      <c r="KBD28" s="170">
        <f>ROUNDDOWN(KBC28*($G$10+1),2)</f>
        <v>962.37</v>
      </c>
      <c r="KBE28" s="170">
        <f>KBB28*KBD28</f>
        <v>4811.8500000000004</v>
      </c>
      <c r="KBF28" s="170" t="s">
        <v>148</v>
      </c>
      <c r="KBG28" s="170">
        <v>12376</v>
      </c>
      <c r="KBH28" s="170" t="s">
        <v>149</v>
      </c>
      <c r="KBI28" s="170" t="s">
        <v>150</v>
      </c>
      <c r="KBJ28" s="170">
        <v>5</v>
      </c>
      <c r="KBK28" s="170">
        <v>12.97</v>
      </c>
      <c r="KBL28" s="170">
        <f>ROUNDDOWN(KBK28*($G$10+1),2)</f>
        <v>962.37</v>
      </c>
      <c r="KBM28" s="170">
        <f>KBJ28*KBL28</f>
        <v>4811.8500000000004</v>
      </c>
      <c r="KBN28" s="170" t="s">
        <v>148</v>
      </c>
      <c r="KBO28" s="170">
        <v>12376</v>
      </c>
      <c r="KBP28" s="170" t="s">
        <v>149</v>
      </c>
      <c r="KBQ28" s="170" t="s">
        <v>150</v>
      </c>
      <c r="KBR28" s="170">
        <v>5</v>
      </c>
      <c r="KBS28" s="170">
        <v>12.97</v>
      </c>
      <c r="KBT28" s="170">
        <f>ROUNDDOWN(KBS28*($G$10+1),2)</f>
        <v>962.37</v>
      </c>
      <c r="KBU28" s="170">
        <f>KBR28*KBT28</f>
        <v>4811.8500000000004</v>
      </c>
      <c r="KBV28" s="170" t="s">
        <v>148</v>
      </c>
      <c r="KBW28" s="170">
        <v>12376</v>
      </c>
      <c r="KBX28" s="170" t="s">
        <v>149</v>
      </c>
      <c r="KBY28" s="170" t="s">
        <v>150</v>
      </c>
      <c r="KBZ28" s="170">
        <v>5</v>
      </c>
      <c r="KCA28" s="170">
        <v>12.97</v>
      </c>
      <c r="KCB28" s="170">
        <f>ROUNDDOWN(KCA28*($G$10+1),2)</f>
        <v>962.37</v>
      </c>
      <c r="KCC28" s="170">
        <f>KBZ28*KCB28</f>
        <v>4811.8500000000004</v>
      </c>
      <c r="KCD28" s="170" t="s">
        <v>148</v>
      </c>
      <c r="KCE28" s="170">
        <v>12376</v>
      </c>
      <c r="KCF28" s="170" t="s">
        <v>149</v>
      </c>
      <c r="KCG28" s="170" t="s">
        <v>150</v>
      </c>
      <c r="KCH28" s="170">
        <v>5</v>
      </c>
      <c r="KCI28" s="170">
        <v>12.97</v>
      </c>
      <c r="KCJ28" s="170">
        <f>ROUNDDOWN(KCI28*($G$10+1),2)</f>
        <v>962.37</v>
      </c>
      <c r="KCK28" s="170">
        <f>KCH28*KCJ28</f>
        <v>4811.8500000000004</v>
      </c>
      <c r="KCL28" s="170" t="s">
        <v>148</v>
      </c>
      <c r="KCM28" s="170">
        <v>12376</v>
      </c>
      <c r="KCN28" s="170" t="s">
        <v>149</v>
      </c>
      <c r="KCO28" s="170" t="s">
        <v>150</v>
      </c>
      <c r="KCP28" s="170">
        <v>5</v>
      </c>
      <c r="KCQ28" s="170">
        <v>12.97</v>
      </c>
      <c r="KCR28" s="170">
        <f>ROUNDDOWN(KCQ28*($G$10+1),2)</f>
        <v>962.37</v>
      </c>
      <c r="KCS28" s="170">
        <f>KCP28*KCR28</f>
        <v>4811.8500000000004</v>
      </c>
      <c r="KCT28" s="170" t="s">
        <v>148</v>
      </c>
      <c r="KCU28" s="170">
        <v>12376</v>
      </c>
      <c r="KCV28" s="170" t="s">
        <v>149</v>
      </c>
      <c r="KCW28" s="170" t="s">
        <v>150</v>
      </c>
      <c r="KCX28" s="170">
        <v>5</v>
      </c>
      <c r="KCY28" s="170">
        <v>12.97</v>
      </c>
      <c r="KCZ28" s="170">
        <f>ROUNDDOWN(KCY28*($G$10+1),2)</f>
        <v>962.37</v>
      </c>
      <c r="KDA28" s="170">
        <f>KCX28*KCZ28</f>
        <v>4811.8500000000004</v>
      </c>
      <c r="KDB28" s="170" t="s">
        <v>148</v>
      </c>
      <c r="KDC28" s="170">
        <v>12376</v>
      </c>
      <c r="KDD28" s="170" t="s">
        <v>149</v>
      </c>
      <c r="KDE28" s="170" t="s">
        <v>150</v>
      </c>
      <c r="KDF28" s="170">
        <v>5</v>
      </c>
      <c r="KDG28" s="170">
        <v>12.97</v>
      </c>
      <c r="KDH28" s="170">
        <f>ROUNDDOWN(KDG28*($G$10+1),2)</f>
        <v>962.37</v>
      </c>
      <c r="KDI28" s="170">
        <f>KDF28*KDH28</f>
        <v>4811.8500000000004</v>
      </c>
      <c r="KDJ28" s="170" t="s">
        <v>148</v>
      </c>
      <c r="KDK28" s="170">
        <v>12376</v>
      </c>
      <c r="KDL28" s="170" t="s">
        <v>149</v>
      </c>
      <c r="KDM28" s="170" t="s">
        <v>150</v>
      </c>
      <c r="KDN28" s="170">
        <v>5</v>
      </c>
      <c r="KDO28" s="170">
        <v>12.97</v>
      </c>
      <c r="KDP28" s="170">
        <f>ROUNDDOWN(KDO28*($G$10+1),2)</f>
        <v>962.37</v>
      </c>
      <c r="KDQ28" s="170">
        <f>KDN28*KDP28</f>
        <v>4811.8500000000004</v>
      </c>
      <c r="KDR28" s="170" t="s">
        <v>148</v>
      </c>
      <c r="KDS28" s="170">
        <v>12376</v>
      </c>
      <c r="KDT28" s="170" t="s">
        <v>149</v>
      </c>
      <c r="KDU28" s="170" t="s">
        <v>150</v>
      </c>
      <c r="KDV28" s="170">
        <v>5</v>
      </c>
      <c r="KDW28" s="170">
        <v>12.97</v>
      </c>
      <c r="KDX28" s="170">
        <f>ROUNDDOWN(KDW28*($G$10+1),2)</f>
        <v>962.37</v>
      </c>
      <c r="KDY28" s="170">
        <f>KDV28*KDX28</f>
        <v>4811.8500000000004</v>
      </c>
      <c r="KDZ28" s="170" t="s">
        <v>148</v>
      </c>
      <c r="KEA28" s="170">
        <v>12376</v>
      </c>
      <c r="KEB28" s="170" t="s">
        <v>149</v>
      </c>
      <c r="KEC28" s="170" t="s">
        <v>150</v>
      </c>
      <c r="KED28" s="170">
        <v>5</v>
      </c>
      <c r="KEE28" s="170">
        <v>12.97</v>
      </c>
      <c r="KEF28" s="170">
        <f>ROUNDDOWN(KEE28*($G$10+1),2)</f>
        <v>962.37</v>
      </c>
      <c r="KEG28" s="170">
        <f>KED28*KEF28</f>
        <v>4811.8500000000004</v>
      </c>
      <c r="KEH28" s="170" t="s">
        <v>148</v>
      </c>
      <c r="KEI28" s="170">
        <v>12376</v>
      </c>
      <c r="KEJ28" s="170" t="s">
        <v>149</v>
      </c>
      <c r="KEK28" s="170" t="s">
        <v>150</v>
      </c>
      <c r="KEL28" s="170">
        <v>5</v>
      </c>
      <c r="KEM28" s="170">
        <v>12.97</v>
      </c>
      <c r="KEN28" s="170">
        <f>ROUNDDOWN(KEM28*($G$10+1),2)</f>
        <v>962.37</v>
      </c>
      <c r="KEO28" s="170">
        <f>KEL28*KEN28</f>
        <v>4811.8500000000004</v>
      </c>
      <c r="KEP28" s="170" t="s">
        <v>148</v>
      </c>
      <c r="KEQ28" s="170">
        <v>12376</v>
      </c>
      <c r="KER28" s="170" t="s">
        <v>149</v>
      </c>
      <c r="KES28" s="170" t="s">
        <v>150</v>
      </c>
      <c r="KET28" s="170">
        <v>5</v>
      </c>
      <c r="KEU28" s="170">
        <v>12.97</v>
      </c>
      <c r="KEV28" s="170">
        <f>ROUNDDOWN(KEU28*($G$10+1),2)</f>
        <v>962.37</v>
      </c>
      <c r="KEW28" s="170">
        <f>KET28*KEV28</f>
        <v>4811.8500000000004</v>
      </c>
      <c r="KEX28" s="170" t="s">
        <v>148</v>
      </c>
      <c r="KEY28" s="170">
        <v>12376</v>
      </c>
      <c r="KEZ28" s="170" t="s">
        <v>149</v>
      </c>
      <c r="KFA28" s="170" t="s">
        <v>150</v>
      </c>
      <c r="KFB28" s="170">
        <v>5</v>
      </c>
      <c r="KFC28" s="170">
        <v>12.97</v>
      </c>
      <c r="KFD28" s="170">
        <f>ROUNDDOWN(KFC28*($G$10+1),2)</f>
        <v>962.37</v>
      </c>
      <c r="KFE28" s="170">
        <f>KFB28*KFD28</f>
        <v>4811.8500000000004</v>
      </c>
      <c r="KFF28" s="170" t="s">
        <v>148</v>
      </c>
      <c r="KFG28" s="170">
        <v>12376</v>
      </c>
      <c r="KFH28" s="170" t="s">
        <v>149</v>
      </c>
      <c r="KFI28" s="170" t="s">
        <v>150</v>
      </c>
      <c r="KFJ28" s="170">
        <v>5</v>
      </c>
      <c r="KFK28" s="170">
        <v>12.97</v>
      </c>
      <c r="KFL28" s="170">
        <f>ROUNDDOWN(KFK28*($G$10+1),2)</f>
        <v>962.37</v>
      </c>
      <c r="KFM28" s="170">
        <f>KFJ28*KFL28</f>
        <v>4811.8500000000004</v>
      </c>
      <c r="KFN28" s="170" t="s">
        <v>148</v>
      </c>
      <c r="KFO28" s="170">
        <v>12376</v>
      </c>
      <c r="KFP28" s="170" t="s">
        <v>149</v>
      </c>
      <c r="KFQ28" s="170" t="s">
        <v>150</v>
      </c>
      <c r="KFR28" s="170">
        <v>5</v>
      </c>
      <c r="KFS28" s="170">
        <v>12.97</v>
      </c>
      <c r="KFT28" s="170">
        <f>ROUNDDOWN(KFS28*($G$10+1),2)</f>
        <v>962.37</v>
      </c>
      <c r="KFU28" s="170">
        <f>KFR28*KFT28</f>
        <v>4811.8500000000004</v>
      </c>
      <c r="KFV28" s="170" t="s">
        <v>148</v>
      </c>
      <c r="KFW28" s="170">
        <v>12376</v>
      </c>
      <c r="KFX28" s="170" t="s">
        <v>149</v>
      </c>
      <c r="KFY28" s="170" t="s">
        <v>150</v>
      </c>
      <c r="KFZ28" s="170">
        <v>5</v>
      </c>
      <c r="KGA28" s="170">
        <v>12.97</v>
      </c>
      <c r="KGB28" s="170">
        <f>ROUNDDOWN(KGA28*($G$10+1),2)</f>
        <v>962.37</v>
      </c>
      <c r="KGC28" s="170">
        <f>KFZ28*KGB28</f>
        <v>4811.8500000000004</v>
      </c>
      <c r="KGD28" s="170" t="s">
        <v>148</v>
      </c>
      <c r="KGE28" s="170">
        <v>12376</v>
      </c>
      <c r="KGF28" s="170" t="s">
        <v>149</v>
      </c>
      <c r="KGG28" s="170" t="s">
        <v>150</v>
      </c>
      <c r="KGH28" s="170">
        <v>5</v>
      </c>
      <c r="KGI28" s="170">
        <v>12.97</v>
      </c>
      <c r="KGJ28" s="170">
        <f>ROUNDDOWN(KGI28*($G$10+1),2)</f>
        <v>962.37</v>
      </c>
      <c r="KGK28" s="170">
        <f>KGH28*KGJ28</f>
        <v>4811.8500000000004</v>
      </c>
      <c r="KGL28" s="170" t="s">
        <v>148</v>
      </c>
      <c r="KGM28" s="170">
        <v>12376</v>
      </c>
      <c r="KGN28" s="170" t="s">
        <v>149</v>
      </c>
      <c r="KGO28" s="170" t="s">
        <v>150</v>
      </c>
      <c r="KGP28" s="170">
        <v>5</v>
      </c>
      <c r="KGQ28" s="170">
        <v>12.97</v>
      </c>
      <c r="KGR28" s="170">
        <f>ROUNDDOWN(KGQ28*($G$10+1),2)</f>
        <v>962.37</v>
      </c>
      <c r="KGS28" s="170">
        <f>KGP28*KGR28</f>
        <v>4811.8500000000004</v>
      </c>
      <c r="KGT28" s="170" t="s">
        <v>148</v>
      </c>
      <c r="KGU28" s="170">
        <v>12376</v>
      </c>
      <c r="KGV28" s="170" t="s">
        <v>149</v>
      </c>
      <c r="KGW28" s="170" t="s">
        <v>150</v>
      </c>
      <c r="KGX28" s="170">
        <v>5</v>
      </c>
      <c r="KGY28" s="170">
        <v>12.97</v>
      </c>
      <c r="KGZ28" s="170">
        <f>ROUNDDOWN(KGY28*($G$10+1),2)</f>
        <v>962.37</v>
      </c>
      <c r="KHA28" s="170">
        <f>KGX28*KGZ28</f>
        <v>4811.8500000000004</v>
      </c>
      <c r="KHB28" s="170" t="s">
        <v>148</v>
      </c>
      <c r="KHC28" s="170">
        <v>12376</v>
      </c>
      <c r="KHD28" s="170" t="s">
        <v>149</v>
      </c>
      <c r="KHE28" s="170" t="s">
        <v>150</v>
      </c>
      <c r="KHF28" s="170">
        <v>5</v>
      </c>
      <c r="KHG28" s="170">
        <v>12.97</v>
      </c>
      <c r="KHH28" s="170">
        <f>ROUNDDOWN(KHG28*($G$10+1),2)</f>
        <v>962.37</v>
      </c>
      <c r="KHI28" s="170">
        <f>KHF28*KHH28</f>
        <v>4811.8500000000004</v>
      </c>
      <c r="KHJ28" s="170" t="s">
        <v>148</v>
      </c>
      <c r="KHK28" s="170">
        <v>12376</v>
      </c>
      <c r="KHL28" s="170" t="s">
        <v>149</v>
      </c>
      <c r="KHM28" s="170" t="s">
        <v>150</v>
      </c>
      <c r="KHN28" s="170">
        <v>5</v>
      </c>
      <c r="KHO28" s="170">
        <v>12.97</v>
      </c>
      <c r="KHP28" s="170">
        <f>ROUNDDOWN(KHO28*($G$10+1),2)</f>
        <v>962.37</v>
      </c>
      <c r="KHQ28" s="170">
        <f>KHN28*KHP28</f>
        <v>4811.8500000000004</v>
      </c>
      <c r="KHR28" s="170" t="s">
        <v>148</v>
      </c>
      <c r="KHS28" s="170">
        <v>12376</v>
      </c>
      <c r="KHT28" s="170" t="s">
        <v>149</v>
      </c>
      <c r="KHU28" s="170" t="s">
        <v>150</v>
      </c>
      <c r="KHV28" s="170">
        <v>5</v>
      </c>
      <c r="KHW28" s="170">
        <v>12.97</v>
      </c>
      <c r="KHX28" s="170">
        <f>ROUNDDOWN(KHW28*($G$10+1),2)</f>
        <v>962.37</v>
      </c>
      <c r="KHY28" s="170">
        <f>KHV28*KHX28</f>
        <v>4811.8500000000004</v>
      </c>
      <c r="KHZ28" s="170" t="s">
        <v>148</v>
      </c>
      <c r="KIA28" s="170">
        <v>12376</v>
      </c>
      <c r="KIB28" s="170" t="s">
        <v>149</v>
      </c>
      <c r="KIC28" s="170" t="s">
        <v>150</v>
      </c>
      <c r="KID28" s="170">
        <v>5</v>
      </c>
      <c r="KIE28" s="170">
        <v>12.97</v>
      </c>
      <c r="KIF28" s="170">
        <f>ROUNDDOWN(KIE28*($G$10+1),2)</f>
        <v>962.37</v>
      </c>
      <c r="KIG28" s="170">
        <f>KID28*KIF28</f>
        <v>4811.8500000000004</v>
      </c>
      <c r="KIH28" s="170" t="s">
        <v>148</v>
      </c>
      <c r="KII28" s="170">
        <v>12376</v>
      </c>
      <c r="KIJ28" s="170" t="s">
        <v>149</v>
      </c>
      <c r="KIK28" s="170" t="s">
        <v>150</v>
      </c>
      <c r="KIL28" s="170">
        <v>5</v>
      </c>
      <c r="KIM28" s="170">
        <v>12.97</v>
      </c>
      <c r="KIN28" s="170">
        <f>ROUNDDOWN(KIM28*($G$10+1),2)</f>
        <v>962.37</v>
      </c>
      <c r="KIO28" s="170">
        <f>KIL28*KIN28</f>
        <v>4811.8500000000004</v>
      </c>
      <c r="KIP28" s="170" t="s">
        <v>148</v>
      </c>
      <c r="KIQ28" s="170">
        <v>12376</v>
      </c>
      <c r="KIR28" s="170" t="s">
        <v>149</v>
      </c>
      <c r="KIS28" s="170" t="s">
        <v>150</v>
      </c>
      <c r="KIT28" s="170">
        <v>5</v>
      </c>
      <c r="KIU28" s="170">
        <v>12.97</v>
      </c>
      <c r="KIV28" s="170">
        <f>ROUNDDOWN(KIU28*($G$10+1),2)</f>
        <v>962.37</v>
      </c>
      <c r="KIW28" s="170">
        <f>KIT28*KIV28</f>
        <v>4811.8500000000004</v>
      </c>
      <c r="KIX28" s="170" t="s">
        <v>148</v>
      </c>
      <c r="KIY28" s="170">
        <v>12376</v>
      </c>
      <c r="KIZ28" s="170" t="s">
        <v>149</v>
      </c>
      <c r="KJA28" s="170" t="s">
        <v>150</v>
      </c>
      <c r="KJB28" s="170">
        <v>5</v>
      </c>
      <c r="KJC28" s="170">
        <v>12.97</v>
      </c>
      <c r="KJD28" s="170">
        <f>ROUNDDOWN(KJC28*($G$10+1),2)</f>
        <v>962.37</v>
      </c>
      <c r="KJE28" s="170">
        <f>KJB28*KJD28</f>
        <v>4811.8500000000004</v>
      </c>
      <c r="KJF28" s="170" t="s">
        <v>148</v>
      </c>
      <c r="KJG28" s="170">
        <v>12376</v>
      </c>
      <c r="KJH28" s="170" t="s">
        <v>149</v>
      </c>
      <c r="KJI28" s="170" t="s">
        <v>150</v>
      </c>
      <c r="KJJ28" s="170">
        <v>5</v>
      </c>
      <c r="KJK28" s="170">
        <v>12.97</v>
      </c>
      <c r="KJL28" s="170">
        <f>ROUNDDOWN(KJK28*($G$10+1),2)</f>
        <v>962.37</v>
      </c>
      <c r="KJM28" s="170">
        <f>KJJ28*KJL28</f>
        <v>4811.8500000000004</v>
      </c>
      <c r="KJN28" s="170" t="s">
        <v>148</v>
      </c>
      <c r="KJO28" s="170">
        <v>12376</v>
      </c>
      <c r="KJP28" s="170" t="s">
        <v>149</v>
      </c>
      <c r="KJQ28" s="170" t="s">
        <v>150</v>
      </c>
      <c r="KJR28" s="170">
        <v>5</v>
      </c>
      <c r="KJS28" s="170">
        <v>12.97</v>
      </c>
      <c r="KJT28" s="170">
        <f>ROUNDDOWN(KJS28*($G$10+1),2)</f>
        <v>962.37</v>
      </c>
      <c r="KJU28" s="170">
        <f>KJR28*KJT28</f>
        <v>4811.8500000000004</v>
      </c>
      <c r="KJV28" s="170" t="s">
        <v>148</v>
      </c>
      <c r="KJW28" s="170">
        <v>12376</v>
      </c>
      <c r="KJX28" s="170" t="s">
        <v>149</v>
      </c>
      <c r="KJY28" s="170" t="s">
        <v>150</v>
      </c>
      <c r="KJZ28" s="170">
        <v>5</v>
      </c>
      <c r="KKA28" s="170">
        <v>12.97</v>
      </c>
      <c r="KKB28" s="170">
        <f>ROUNDDOWN(KKA28*($G$10+1),2)</f>
        <v>962.37</v>
      </c>
      <c r="KKC28" s="170">
        <f>KJZ28*KKB28</f>
        <v>4811.8500000000004</v>
      </c>
      <c r="KKD28" s="170" t="s">
        <v>148</v>
      </c>
      <c r="KKE28" s="170">
        <v>12376</v>
      </c>
      <c r="KKF28" s="170" t="s">
        <v>149</v>
      </c>
      <c r="KKG28" s="170" t="s">
        <v>150</v>
      </c>
      <c r="KKH28" s="170">
        <v>5</v>
      </c>
      <c r="KKI28" s="170">
        <v>12.97</v>
      </c>
      <c r="KKJ28" s="170">
        <f>ROUNDDOWN(KKI28*($G$10+1),2)</f>
        <v>962.37</v>
      </c>
      <c r="KKK28" s="170">
        <f>KKH28*KKJ28</f>
        <v>4811.8500000000004</v>
      </c>
      <c r="KKL28" s="170" t="s">
        <v>148</v>
      </c>
      <c r="KKM28" s="170">
        <v>12376</v>
      </c>
      <c r="KKN28" s="170" t="s">
        <v>149</v>
      </c>
      <c r="KKO28" s="170" t="s">
        <v>150</v>
      </c>
      <c r="KKP28" s="170">
        <v>5</v>
      </c>
      <c r="KKQ28" s="170">
        <v>12.97</v>
      </c>
      <c r="KKR28" s="170">
        <f>ROUNDDOWN(KKQ28*($G$10+1),2)</f>
        <v>962.37</v>
      </c>
      <c r="KKS28" s="170">
        <f>KKP28*KKR28</f>
        <v>4811.8500000000004</v>
      </c>
      <c r="KKT28" s="170" t="s">
        <v>148</v>
      </c>
      <c r="KKU28" s="170">
        <v>12376</v>
      </c>
      <c r="KKV28" s="170" t="s">
        <v>149</v>
      </c>
      <c r="KKW28" s="170" t="s">
        <v>150</v>
      </c>
      <c r="KKX28" s="170">
        <v>5</v>
      </c>
      <c r="KKY28" s="170">
        <v>12.97</v>
      </c>
      <c r="KKZ28" s="170">
        <f>ROUNDDOWN(KKY28*($G$10+1),2)</f>
        <v>962.37</v>
      </c>
      <c r="KLA28" s="170">
        <f>KKX28*KKZ28</f>
        <v>4811.8500000000004</v>
      </c>
      <c r="KLB28" s="170" t="s">
        <v>148</v>
      </c>
      <c r="KLC28" s="170">
        <v>12376</v>
      </c>
      <c r="KLD28" s="170" t="s">
        <v>149</v>
      </c>
      <c r="KLE28" s="170" t="s">
        <v>150</v>
      </c>
      <c r="KLF28" s="170">
        <v>5</v>
      </c>
      <c r="KLG28" s="170">
        <v>12.97</v>
      </c>
      <c r="KLH28" s="170">
        <f>ROUNDDOWN(KLG28*($G$10+1),2)</f>
        <v>962.37</v>
      </c>
      <c r="KLI28" s="170">
        <f>KLF28*KLH28</f>
        <v>4811.8500000000004</v>
      </c>
      <c r="KLJ28" s="170" t="s">
        <v>148</v>
      </c>
      <c r="KLK28" s="170">
        <v>12376</v>
      </c>
      <c r="KLL28" s="170" t="s">
        <v>149</v>
      </c>
      <c r="KLM28" s="170" t="s">
        <v>150</v>
      </c>
      <c r="KLN28" s="170">
        <v>5</v>
      </c>
      <c r="KLO28" s="170">
        <v>12.97</v>
      </c>
      <c r="KLP28" s="170">
        <f>ROUNDDOWN(KLO28*($G$10+1),2)</f>
        <v>962.37</v>
      </c>
      <c r="KLQ28" s="170">
        <f>KLN28*KLP28</f>
        <v>4811.8500000000004</v>
      </c>
      <c r="KLR28" s="170" t="s">
        <v>148</v>
      </c>
      <c r="KLS28" s="170">
        <v>12376</v>
      </c>
      <c r="KLT28" s="170" t="s">
        <v>149</v>
      </c>
      <c r="KLU28" s="170" t="s">
        <v>150</v>
      </c>
      <c r="KLV28" s="170">
        <v>5</v>
      </c>
      <c r="KLW28" s="170">
        <v>12.97</v>
      </c>
      <c r="KLX28" s="170">
        <f>ROUNDDOWN(KLW28*($G$10+1),2)</f>
        <v>962.37</v>
      </c>
      <c r="KLY28" s="170">
        <f>KLV28*KLX28</f>
        <v>4811.8500000000004</v>
      </c>
      <c r="KLZ28" s="170" t="s">
        <v>148</v>
      </c>
      <c r="KMA28" s="170">
        <v>12376</v>
      </c>
      <c r="KMB28" s="170" t="s">
        <v>149</v>
      </c>
      <c r="KMC28" s="170" t="s">
        <v>150</v>
      </c>
      <c r="KMD28" s="170">
        <v>5</v>
      </c>
      <c r="KME28" s="170">
        <v>12.97</v>
      </c>
      <c r="KMF28" s="170">
        <f>ROUNDDOWN(KME28*($G$10+1),2)</f>
        <v>962.37</v>
      </c>
      <c r="KMG28" s="170">
        <f>KMD28*KMF28</f>
        <v>4811.8500000000004</v>
      </c>
      <c r="KMH28" s="170" t="s">
        <v>148</v>
      </c>
      <c r="KMI28" s="170">
        <v>12376</v>
      </c>
      <c r="KMJ28" s="170" t="s">
        <v>149</v>
      </c>
      <c r="KMK28" s="170" t="s">
        <v>150</v>
      </c>
      <c r="KML28" s="170">
        <v>5</v>
      </c>
      <c r="KMM28" s="170">
        <v>12.97</v>
      </c>
      <c r="KMN28" s="170">
        <f>ROUNDDOWN(KMM28*($G$10+1),2)</f>
        <v>962.37</v>
      </c>
      <c r="KMO28" s="170">
        <f>KML28*KMN28</f>
        <v>4811.8500000000004</v>
      </c>
      <c r="KMP28" s="170" t="s">
        <v>148</v>
      </c>
      <c r="KMQ28" s="170">
        <v>12376</v>
      </c>
      <c r="KMR28" s="170" t="s">
        <v>149</v>
      </c>
      <c r="KMS28" s="170" t="s">
        <v>150</v>
      </c>
      <c r="KMT28" s="170">
        <v>5</v>
      </c>
      <c r="KMU28" s="170">
        <v>12.97</v>
      </c>
      <c r="KMV28" s="170">
        <f>ROUNDDOWN(KMU28*($G$10+1),2)</f>
        <v>962.37</v>
      </c>
      <c r="KMW28" s="170">
        <f>KMT28*KMV28</f>
        <v>4811.8500000000004</v>
      </c>
      <c r="KMX28" s="170" t="s">
        <v>148</v>
      </c>
      <c r="KMY28" s="170">
        <v>12376</v>
      </c>
      <c r="KMZ28" s="170" t="s">
        <v>149</v>
      </c>
      <c r="KNA28" s="170" t="s">
        <v>150</v>
      </c>
      <c r="KNB28" s="170">
        <v>5</v>
      </c>
      <c r="KNC28" s="170">
        <v>12.97</v>
      </c>
      <c r="KND28" s="170">
        <f>ROUNDDOWN(KNC28*($G$10+1),2)</f>
        <v>962.37</v>
      </c>
      <c r="KNE28" s="170">
        <f>KNB28*KND28</f>
        <v>4811.8500000000004</v>
      </c>
      <c r="KNF28" s="170" t="s">
        <v>148</v>
      </c>
      <c r="KNG28" s="170">
        <v>12376</v>
      </c>
      <c r="KNH28" s="170" t="s">
        <v>149</v>
      </c>
      <c r="KNI28" s="170" t="s">
        <v>150</v>
      </c>
      <c r="KNJ28" s="170">
        <v>5</v>
      </c>
      <c r="KNK28" s="170">
        <v>12.97</v>
      </c>
      <c r="KNL28" s="170">
        <f>ROUNDDOWN(KNK28*($G$10+1),2)</f>
        <v>962.37</v>
      </c>
      <c r="KNM28" s="170">
        <f>KNJ28*KNL28</f>
        <v>4811.8500000000004</v>
      </c>
      <c r="KNN28" s="170" t="s">
        <v>148</v>
      </c>
      <c r="KNO28" s="170">
        <v>12376</v>
      </c>
      <c r="KNP28" s="170" t="s">
        <v>149</v>
      </c>
      <c r="KNQ28" s="170" t="s">
        <v>150</v>
      </c>
      <c r="KNR28" s="170">
        <v>5</v>
      </c>
      <c r="KNS28" s="170">
        <v>12.97</v>
      </c>
      <c r="KNT28" s="170">
        <f>ROUNDDOWN(KNS28*($G$10+1),2)</f>
        <v>962.37</v>
      </c>
      <c r="KNU28" s="170">
        <f>KNR28*KNT28</f>
        <v>4811.8500000000004</v>
      </c>
      <c r="KNV28" s="170" t="s">
        <v>148</v>
      </c>
      <c r="KNW28" s="170">
        <v>12376</v>
      </c>
      <c r="KNX28" s="170" t="s">
        <v>149</v>
      </c>
      <c r="KNY28" s="170" t="s">
        <v>150</v>
      </c>
      <c r="KNZ28" s="170">
        <v>5</v>
      </c>
      <c r="KOA28" s="170">
        <v>12.97</v>
      </c>
      <c r="KOB28" s="170">
        <f>ROUNDDOWN(KOA28*($G$10+1),2)</f>
        <v>962.37</v>
      </c>
      <c r="KOC28" s="170">
        <f>KNZ28*KOB28</f>
        <v>4811.8500000000004</v>
      </c>
      <c r="KOD28" s="170" t="s">
        <v>148</v>
      </c>
      <c r="KOE28" s="170">
        <v>12376</v>
      </c>
      <c r="KOF28" s="170" t="s">
        <v>149</v>
      </c>
      <c r="KOG28" s="170" t="s">
        <v>150</v>
      </c>
      <c r="KOH28" s="170">
        <v>5</v>
      </c>
      <c r="KOI28" s="170">
        <v>12.97</v>
      </c>
      <c r="KOJ28" s="170">
        <f>ROUNDDOWN(KOI28*($G$10+1),2)</f>
        <v>962.37</v>
      </c>
      <c r="KOK28" s="170">
        <f>KOH28*KOJ28</f>
        <v>4811.8500000000004</v>
      </c>
      <c r="KOL28" s="170" t="s">
        <v>148</v>
      </c>
      <c r="KOM28" s="170">
        <v>12376</v>
      </c>
      <c r="KON28" s="170" t="s">
        <v>149</v>
      </c>
      <c r="KOO28" s="170" t="s">
        <v>150</v>
      </c>
      <c r="KOP28" s="170">
        <v>5</v>
      </c>
      <c r="KOQ28" s="170">
        <v>12.97</v>
      </c>
      <c r="KOR28" s="170">
        <f>ROUNDDOWN(KOQ28*($G$10+1),2)</f>
        <v>962.37</v>
      </c>
      <c r="KOS28" s="170">
        <f>KOP28*KOR28</f>
        <v>4811.8500000000004</v>
      </c>
      <c r="KOT28" s="170" t="s">
        <v>148</v>
      </c>
      <c r="KOU28" s="170">
        <v>12376</v>
      </c>
      <c r="KOV28" s="170" t="s">
        <v>149</v>
      </c>
      <c r="KOW28" s="170" t="s">
        <v>150</v>
      </c>
      <c r="KOX28" s="170">
        <v>5</v>
      </c>
      <c r="KOY28" s="170">
        <v>12.97</v>
      </c>
      <c r="KOZ28" s="170">
        <f>ROUNDDOWN(KOY28*($G$10+1),2)</f>
        <v>962.37</v>
      </c>
      <c r="KPA28" s="170">
        <f>KOX28*KOZ28</f>
        <v>4811.8500000000004</v>
      </c>
      <c r="KPB28" s="170" t="s">
        <v>148</v>
      </c>
      <c r="KPC28" s="170">
        <v>12376</v>
      </c>
      <c r="KPD28" s="170" t="s">
        <v>149</v>
      </c>
      <c r="KPE28" s="170" t="s">
        <v>150</v>
      </c>
      <c r="KPF28" s="170">
        <v>5</v>
      </c>
      <c r="KPG28" s="170">
        <v>12.97</v>
      </c>
      <c r="KPH28" s="170">
        <f>ROUNDDOWN(KPG28*($G$10+1),2)</f>
        <v>962.37</v>
      </c>
      <c r="KPI28" s="170">
        <f>KPF28*KPH28</f>
        <v>4811.8500000000004</v>
      </c>
      <c r="KPJ28" s="170" t="s">
        <v>148</v>
      </c>
      <c r="KPK28" s="170">
        <v>12376</v>
      </c>
      <c r="KPL28" s="170" t="s">
        <v>149</v>
      </c>
      <c r="KPM28" s="170" t="s">
        <v>150</v>
      </c>
      <c r="KPN28" s="170">
        <v>5</v>
      </c>
      <c r="KPO28" s="170">
        <v>12.97</v>
      </c>
      <c r="KPP28" s="170">
        <f>ROUNDDOWN(KPO28*($G$10+1),2)</f>
        <v>962.37</v>
      </c>
      <c r="KPQ28" s="170">
        <f>KPN28*KPP28</f>
        <v>4811.8500000000004</v>
      </c>
      <c r="KPR28" s="170" t="s">
        <v>148</v>
      </c>
      <c r="KPS28" s="170">
        <v>12376</v>
      </c>
      <c r="KPT28" s="170" t="s">
        <v>149</v>
      </c>
      <c r="KPU28" s="170" t="s">
        <v>150</v>
      </c>
      <c r="KPV28" s="170">
        <v>5</v>
      </c>
      <c r="KPW28" s="170">
        <v>12.97</v>
      </c>
      <c r="KPX28" s="170">
        <f>ROUNDDOWN(KPW28*($G$10+1),2)</f>
        <v>962.37</v>
      </c>
      <c r="KPY28" s="170">
        <f>KPV28*KPX28</f>
        <v>4811.8500000000004</v>
      </c>
      <c r="KPZ28" s="170" t="s">
        <v>148</v>
      </c>
      <c r="KQA28" s="170">
        <v>12376</v>
      </c>
      <c r="KQB28" s="170" t="s">
        <v>149</v>
      </c>
      <c r="KQC28" s="170" t="s">
        <v>150</v>
      </c>
      <c r="KQD28" s="170">
        <v>5</v>
      </c>
      <c r="KQE28" s="170">
        <v>12.97</v>
      </c>
      <c r="KQF28" s="170">
        <f>ROUNDDOWN(KQE28*($G$10+1),2)</f>
        <v>962.37</v>
      </c>
      <c r="KQG28" s="170">
        <f>KQD28*KQF28</f>
        <v>4811.8500000000004</v>
      </c>
      <c r="KQH28" s="170" t="s">
        <v>148</v>
      </c>
      <c r="KQI28" s="170">
        <v>12376</v>
      </c>
      <c r="KQJ28" s="170" t="s">
        <v>149</v>
      </c>
      <c r="KQK28" s="170" t="s">
        <v>150</v>
      </c>
      <c r="KQL28" s="170">
        <v>5</v>
      </c>
      <c r="KQM28" s="170">
        <v>12.97</v>
      </c>
      <c r="KQN28" s="170">
        <f>ROUNDDOWN(KQM28*($G$10+1),2)</f>
        <v>962.37</v>
      </c>
      <c r="KQO28" s="170">
        <f>KQL28*KQN28</f>
        <v>4811.8500000000004</v>
      </c>
      <c r="KQP28" s="170" t="s">
        <v>148</v>
      </c>
      <c r="KQQ28" s="170">
        <v>12376</v>
      </c>
      <c r="KQR28" s="170" t="s">
        <v>149</v>
      </c>
      <c r="KQS28" s="170" t="s">
        <v>150</v>
      </c>
      <c r="KQT28" s="170">
        <v>5</v>
      </c>
      <c r="KQU28" s="170">
        <v>12.97</v>
      </c>
      <c r="KQV28" s="170">
        <f>ROUNDDOWN(KQU28*($G$10+1),2)</f>
        <v>962.37</v>
      </c>
      <c r="KQW28" s="170">
        <f>KQT28*KQV28</f>
        <v>4811.8500000000004</v>
      </c>
      <c r="KQX28" s="170" t="s">
        <v>148</v>
      </c>
      <c r="KQY28" s="170">
        <v>12376</v>
      </c>
      <c r="KQZ28" s="170" t="s">
        <v>149</v>
      </c>
      <c r="KRA28" s="170" t="s">
        <v>150</v>
      </c>
      <c r="KRB28" s="170">
        <v>5</v>
      </c>
      <c r="KRC28" s="170">
        <v>12.97</v>
      </c>
      <c r="KRD28" s="170">
        <f>ROUNDDOWN(KRC28*($G$10+1),2)</f>
        <v>962.37</v>
      </c>
      <c r="KRE28" s="170">
        <f>KRB28*KRD28</f>
        <v>4811.8500000000004</v>
      </c>
      <c r="KRF28" s="170" t="s">
        <v>148</v>
      </c>
      <c r="KRG28" s="170">
        <v>12376</v>
      </c>
      <c r="KRH28" s="170" t="s">
        <v>149</v>
      </c>
      <c r="KRI28" s="170" t="s">
        <v>150</v>
      </c>
      <c r="KRJ28" s="170">
        <v>5</v>
      </c>
      <c r="KRK28" s="170">
        <v>12.97</v>
      </c>
      <c r="KRL28" s="170">
        <f>ROUNDDOWN(KRK28*($G$10+1),2)</f>
        <v>962.37</v>
      </c>
      <c r="KRM28" s="170">
        <f>KRJ28*KRL28</f>
        <v>4811.8500000000004</v>
      </c>
      <c r="KRN28" s="170" t="s">
        <v>148</v>
      </c>
      <c r="KRO28" s="170">
        <v>12376</v>
      </c>
      <c r="KRP28" s="170" t="s">
        <v>149</v>
      </c>
      <c r="KRQ28" s="170" t="s">
        <v>150</v>
      </c>
      <c r="KRR28" s="170">
        <v>5</v>
      </c>
      <c r="KRS28" s="170">
        <v>12.97</v>
      </c>
      <c r="KRT28" s="170">
        <f>ROUNDDOWN(KRS28*($G$10+1),2)</f>
        <v>962.37</v>
      </c>
      <c r="KRU28" s="170">
        <f>KRR28*KRT28</f>
        <v>4811.8500000000004</v>
      </c>
      <c r="KRV28" s="170" t="s">
        <v>148</v>
      </c>
      <c r="KRW28" s="170">
        <v>12376</v>
      </c>
      <c r="KRX28" s="170" t="s">
        <v>149</v>
      </c>
      <c r="KRY28" s="170" t="s">
        <v>150</v>
      </c>
      <c r="KRZ28" s="170">
        <v>5</v>
      </c>
      <c r="KSA28" s="170">
        <v>12.97</v>
      </c>
      <c r="KSB28" s="170">
        <f>ROUNDDOWN(KSA28*($G$10+1),2)</f>
        <v>962.37</v>
      </c>
      <c r="KSC28" s="170">
        <f>KRZ28*KSB28</f>
        <v>4811.8500000000004</v>
      </c>
      <c r="KSD28" s="170" t="s">
        <v>148</v>
      </c>
      <c r="KSE28" s="170">
        <v>12376</v>
      </c>
      <c r="KSF28" s="170" t="s">
        <v>149</v>
      </c>
      <c r="KSG28" s="170" t="s">
        <v>150</v>
      </c>
      <c r="KSH28" s="170">
        <v>5</v>
      </c>
      <c r="KSI28" s="170">
        <v>12.97</v>
      </c>
      <c r="KSJ28" s="170">
        <f>ROUNDDOWN(KSI28*($G$10+1),2)</f>
        <v>962.37</v>
      </c>
      <c r="KSK28" s="170">
        <f>KSH28*KSJ28</f>
        <v>4811.8500000000004</v>
      </c>
      <c r="KSL28" s="170" t="s">
        <v>148</v>
      </c>
      <c r="KSM28" s="170">
        <v>12376</v>
      </c>
      <c r="KSN28" s="170" t="s">
        <v>149</v>
      </c>
      <c r="KSO28" s="170" t="s">
        <v>150</v>
      </c>
      <c r="KSP28" s="170">
        <v>5</v>
      </c>
      <c r="KSQ28" s="170">
        <v>12.97</v>
      </c>
      <c r="KSR28" s="170">
        <f>ROUNDDOWN(KSQ28*($G$10+1),2)</f>
        <v>962.37</v>
      </c>
      <c r="KSS28" s="170">
        <f>KSP28*KSR28</f>
        <v>4811.8500000000004</v>
      </c>
      <c r="KST28" s="170" t="s">
        <v>148</v>
      </c>
      <c r="KSU28" s="170">
        <v>12376</v>
      </c>
      <c r="KSV28" s="170" t="s">
        <v>149</v>
      </c>
      <c r="KSW28" s="170" t="s">
        <v>150</v>
      </c>
      <c r="KSX28" s="170">
        <v>5</v>
      </c>
      <c r="KSY28" s="170">
        <v>12.97</v>
      </c>
      <c r="KSZ28" s="170">
        <f>ROUNDDOWN(KSY28*($G$10+1),2)</f>
        <v>962.37</v>
      </c>
      <c r="KTA28" s="170">
        <f>KSX28*KSZ28</f>
        <v>4811.8500000000004</v>
      </c>
      <c r="KTB28" s="170" t="s">
        <v>148</v>
      </c>
      <c r="KTC28" s="170">
        <v>12376</v>
      </c>
      <c r="KTD28" s="170" t="s">
        <v>149</v>
      </c>
      <c r="KTE28" s="170" t="s">
        <v>150</v>
      </c>
      <c r="KTF28" s="170">
        <v>5</v>
      </c>
      <c r="KTG28" s="170">
        <v>12.97</v>
      </c>
      <c r="KTH28" s="170">
        <f>ROUNDDOWN(KTG28*($G$10+1),2)</f>
        <v>962.37</v>
      </c>
      <c r="KTI28" s="170">
        <f>KTF28*KTH28</f>
        <v>4811.8500000000004</v>
      </c>
      <c r="KTJ28" s="170" t="s">
        <v>148</v>
      </c>
      <c r="KTK28" s="170">
        <v>12376</v>
      </c>
      <c r="KTL28" s="170" t="s">
        <v>149</v>
      </c>
      <c r="KTM28" s="170" t="s">
        <v>150</v>
      </c>
      <c r="KTN28" s="170">
        <v>5</v>
      </c>
      <c r="KTO28" s="170">
        <v>12.97</v>
      </c>
      <c r="KTP28" s="170">
        <f>ROUNDDOWN(KTO28*($G$10+1),2)</f>
        <v>962.37</v>
      </c>
      <c r="KTQ28" s="170">
        <f>KTN28*KTP28</f>
        <v>4811.8500000000004</v>
      </c>
      <c r="KTR28" s="170" t="s">
        <v>148</v>
      </c>
      <c r="KTS28" s="170">
        <v>12376</v>
      </c>
      <c r="KTT28" s="170" t="s">
        <v>149</v>
      </c>
      <c r="KTU28" s="170" t="s">
        <v>150</v>
      </c>
      <c r="KTV28" s="170">
        <v>5</v>
      </c>
      <c r="KTW28" s="170">
        <v>12.97</v>
      </c>
      <c r="KTX28" s="170">
        <f>ROUNDDOWN(KTW28*($G$10+1),2)</f>
        <v>962.37</v>
      </c>
      <c r="KTY28" s="170">
        <f>KTV28*KTX28</f>
        <v>4811.8500000000004</v>
      </c>
      <c r="KTZ28" s="170" t="s">
        <v>148</v>
      </c>
      <c r="KUA28" s="170">
        <v>12376</v>
      </c>
      <c r="KUB28" s="170" t="s">
        <v>149</v>
      </c>
      <c r="KUC28" s="170" t="s">
        <v>150</v>
      </c>
      <c r="KUD28" s="170">
        <v>5</v>
      </c>
      <c r="KUE28" s="170">
        <v>12.97</v>
      </c>
      <c r="KUF28" s="170">
        <f>ROUNDDOWN(KUE28*($G$10+1),2)</f>
        <v>962.37</v>
      </c>
      <c r="KUG28" s="170">
        <f>KUD28*KUF28</f>
        <v>4811.8500000000004</v>
      </c>
      <c r="KUH28" s="170" t="s">
        <v>148</v>
      </c>
      <c r="KUI28" s="170">
        <v>12376</v>
      </c>
      <c r="KUJ28" s="170" t="s">
        <v>149</v>
      </c>
      <c r="KUK28" s="170" t="s">
        <v>150</v>
      </c>
      <c r="KUL28" s="170">
        <v>5</v>
      </c>
      <c r="KUM28" s="170">
        <v>12.97</v>
      </c>
      <c r="KUN28" s="170">
        <f>ROUNDDOWN(KUM28*($G$10+1),2)</f>
        <v>962.37</v>
      </c>
      <c r="KUO28" s="170">
        <f>KUL28*KUN28</f>
        <v>4811.8500000000004</v>
      </c>
      <c r="KUP28" s="170" t="s">
        <v>148</v>
      </c>
      <c r="KUQ28" s="170">
        <v>12376</v>
      </c>
      <c r="KUR28" s="170" t="s">
        <v>149</v>
      </c>
      <c r="KUS28" s="170" t="s">
        <v>150</v>
      </c>
      <c r="KUT28" s="170">
        <v>5</v>
      </c>
      <c r="KUU28" s="170">
        <v>12.97</v>
      </c>
      <c r="KUV28" s="170">
        <f>ROUNDDOWN(KUU28*($G$10+1),2)</f>
        <v>962.37</v>
      </c>
      <c r="KUW28" s="170">
        <f>KUT28*KUV28</f>
        <v>4811.8500000000004</v>
      </c>
      <c r="KUX28" s="170" t="s">
        <v>148</v>
      </c>
      <c r="KUY28" s="170">
        <v>12376</v>
      </c>
      <c r="KUZ28" s="170" t="s">
        <v>149</v>
      </c>
      <c r="KVA28" s="170" t="s">
        <v>150</v>
      </c>
      <c r="KVB28" s="170">
        <v>5</v>
      </c>
      <c r="KVC28" s="170">
        <v>12.97</v>
      </c>
      <c r="KVD28" s="170">
        <f>ROUNDDOWN(KVC28*($G$10+1),2)</f>
        <v>962.37</v>
      </c>
      <c r="KVE28" s="170">
        <f>KVB28*KVD28</f>
        <v>4811.8500000000004</v>
      </c>
      <c r="KVF28" s="170" t="s">
        <v>148</v>
      </c>
      <c r="KVG28" s="170">
        <v>12376</v>
      </c>
      <c r="KVH28" s="170" t="s">
        <v>149</v>
      </c>
      <c r="KVI28" s="170" t="s">
        <v>150</v>
      </c>
      <c r="KVJ28" s="170">
        <v>5</v>
      </c>
      <c r="KVK28" s="170">
        <v>12.97</v>
      </c>
      <c r="KVL28" s="170">
        <f>ROUNDDOWN(KVK28*($G$10+1),2)</f>
        <v>962.37</v>
      </c>
      <c r="KVM28" s="170">
        <f>KVJ28*KVL28</f>
        <v>4811.8500000000004</v>
      </c>
      <c r="KVN28" s="170" t="s">
        <v>148</v>
      </c>
      <c r="KVO28" s="170">
        <v>12376</v>
      </c>
      <c r="KVP28" s="170" t="s">
        <v>149</v>
      </c>
      <c r="KVQ28" s="170" t="s">
        <v>150</v>
      </c>
      <c r="KVR28" s="170">
        <v>5</v>
      </c>
      <c r="KVS28" s="170">
        <v>12.97</v>
      </c>
      <c r="KVT28" s="170">
        <f>ROUNDDOWN(KVS28*($G$10+1),2)</f>
        <v>962.37</v>
      </c>
      <c r="KVU28" s="170">
        <f>KVR28*KVT28</f>
        <v>4811.8500000000004</v>
      </c>
      <c r="KVV28" s="170" t="s">
        <v>148</v>
      </c>
      <c r="KVW28" s="170">
        <v>12376</v>
      </c>
      <c r="KVX28" s="170" t="s">
        <v>149</v>
      </c>
      <c r="KVY28" s="170" t="s">
        <v>150</v>
      </c>
      <c r="KVZ28" s="170">
        <v>5</v>
      </c>
      <c r="KWA28" s="170">
        <v>12.97</v>
      </c>
      <c r="KWB28" s="170">
        <f>ROUNDDOWN(KWA28*($G$10+1),2)</f>
        <v>962.37</v>
      </c>
      <c r="KWC28" s="170">
        <f>KVZ28*KWB28</f>
        <v>4811.8500000000004</v>
      </c>
      <c r="KWD28" s="170" t="s">
        <v>148</v>
      </c>
      <c r="KWE28" s="170">
        <v>12376</v>
      </c>
      <c r="KWF28" s="170" t="s">
        <v>149</v>
      </c>
      <c r="KWG28" s="170" t="s">
        <v>150</v>
      </c>
      <c r="KWH28" s="170">
        <v>5</v>
      </c>
      <c r="KWI28" s="170">
        <v>12.97</v>
      </c>
      <c r="KWJ28" s="170">
        <f>ROUNDDOWN(KWI28*($G$10+1),2)</f>
        <v>962.37</v>
      </c>
      <c r="KWK28" s="170">
        <f>KWH28*KWJ28</f>
        <v>4811.8500000000004</v>
      </c>
      <c r="KWL28" s="170" t="s">
        <v>148</v>
      </c>
      <c r="KWM28" s="170">
        <v>12376</v>
      </c>
      <c r="KWN28" s="170" t="s">
        <v>149</v>
      </c>
      <c r="KWO28" s="170" t="s">
        <v>150</v>
      </c>
      <c r="KWP28" s="170">
        <v>5</v>
      </c>
      <c r="KWQ28" s="170">
        <v>12.97</v>
      </c>
      <c r="KWR28" s="170">
        <f>ROUNDDOWN(KWQ28*($G$10+1),2)</f>
        <v>962.37</v>
      </c>
      <c r="KWS28" s="170">
        <f>KWP28*KWR28</f>
        <v>4811.8500000000004</v>
      </c>
      <c r="KWT28" s="170" t="s">
        <v>148</v>
      </c>
      <c r="KWU28" s="170">
        <v>12376</v>
      </c>
      <c r="KWV28" s="170" t="s">
        <v>149</v>
      </c>
      <c r="KWW28" s="170" t="s">
        <v>150</v>
      </c>
      <c r="KWX28" s="170">
        <v>5</v>
      </c>
      <c r="KWY28" s="170">
        <v>12.97</v>
      </c>
      <c r="KWZ28" s="170">
        <f>ROUNDDOWN(KWY28*($G$10+1),2)</f>
        <v>962.37</v>
      </c>
      <c r="KXA28" s="170">
        <f>KWX28*KWZ28</f>
        <v>4811.8500000000004</v>
      </c>
      <c r="KXB28" s="170" t="s">
        <v>148</v>
      </c>
      <c r="KXC28" s="170">
        <v>12376</v>
      </c>
      <c r="KXD28" s="170" t="s">
        <v>149</v>
      </c>
      <c r="KXE28" s="170" t="s">
        <v>150</v>
      </c>
      <c r="KXF28" s="170">
        <v>5</v>
      </c>
      <c r="KXG28" s="170">
        <v>12.97</v>
      </c>
      <c r="KXH28" s="170">
        <f>ROUNDDOWN(KXG28*($G$10+1),2)</f>
        <v>962.37</v>
      </c>
      <c r="KXI28" s="170">
        <f>KXF28*KXH28</f>
        <v>4811.8500000000004</v>
      </c>
      <c r="KXJ28" s="170" t="s">
        <v>148</v>
      </c>
      <c r="KXK28" s="170">
        <v>12376</v>
      </c>
      <c r="KXL28" s="170" t="s">
        <v>149</v>
      </c>
      <c r="KXM28" s="170" t="s">
        <v>150</v>
      </c>
      <c r="KXN28" s="170">
        <v>5</v>
      </c>
      <c r="KXO28" s="170">
        <v>12.97</v>
      </c>
      <c r="KXP28" s="170">
        <f>ROUNDDOWN(KXO28*($G$10+1),2)</f>
        <v>962.37</v>
      </c>
      <c r="KXQ28" s="170">
        <f>KXN28*KXP28</f>
        <v>4811.8500000000004</v>
      </c>
      <c r="KXR28" s="170" t="s">
        <v>148</v>
      </c>
      <c r="KXS28" s="170">
        <v>12376</v>
      </c>
      <c r="KXT28" s="170" t="s">
        <v>149</v>
      </c>
      <c r="KXU28" s="170" t="s">
        <v>150</v>
      </c>
      <c r="KXV28" s="170">
        <v>5</v>
      </c>
      <c r="KXW28" s="170">
        <v>12.97</v>
      </c>
      <c r="KXX28" s="170">
        <f>ROUNDDOWN(KXW28*($G$10+1),2)</f>
        <v>962.37</v>
      </c>
      <c r="KXY28" s="170">
        <f>KXV28*KXX28</f>
        <v>4811.8500000000004</v>
      </c>
      <c r="KXZ28" s="170" t="s">
        <v>148</v>
      </c>
      <c r="KYA28" s="170">
        <v>12376</v>
      </c>
      <c r="KYB28" s="170" t="s">
        <v>149</v>
      </c>
      <c r="KYC28" s="170" t="s">
        <v>150</v>
      </c>
      <c r="KYD28" s="170">
        <v>5</v>
      </c>
      <c r="KYE28" s="170">
        <v>12.97</v>
      </c>
      <c r="KYF28" s="170">
        <f>ROUNDDOWN(KYE28*($G$10+1),2)</f>
        <v>962.37</v>
      </c>
      <c r="KYG28" s="170">
        <f>KYD28*KYF28</f>
        <v>4811.8500000000004</v>
      </c>
      <c r="KYH28" s="170" t="s">
        <v>148</v>
      </c>
      <c r="KYI28" s="170">
        <v>12376</v>
      </c>
      <c r="KYJ28" s="170" t="s">
        <v>149</v>
      </c>
      <c r="KYK28" s="170" t="s">
        <v>150</v>
      </c>
      <c r="KYL28" s="170">
        <v>5</v>
      </c>
      <c r="KYM28" s="170">
        <v>12.97</v>
      </c>
      <c r="KYN28" s="170">
        <f>ROUNDDOWN(KYM28*($G$10+1),2)</f>
        <v>962.37</v>
      </c>
      <c r="KYO28" s="170">
        <f>KYL28*KYN28</f>
        <v>4811.8500000000004</v>
      </c>
      <c r="KYP28" s="170" t="s">
        <v>148</v>
      </c>
      <c r="KYQ28" s="170">
        <v>12376</v>
      </c>
      <c r="KYR28" s="170" t="s">
        <v>149</v>
      </c>
      <c r="KYS28" s="170" t="s">
        <v>150</v>
      </c>
      <c r="KYT28" s="170">
        <v>5</v>
      </c>
      <c r="KYU28" s="170">
        <v>12.97</v>
      </c>
      <c r="KYV28" s="170">
        <f>ROUNDDOWN(KYU28*($G$10+1),2)</f>
        <v>962.37</v>
      </c>
      <c r="KYW28" s="170">
        <f>KYT28*KYV28</f>
        <v>4811.8500000000004</v>
      </c>
      <c r="KYX28" s="170" t="s">
        <v>148</v>
      </c>
      <c r="KYY28" s="170">
        <v>12376</v>
      </c>
      <c r="KYZ28" s="170" t="s">
        <v>149</v>
      </c>
      <c r="KZA28" s="170" t="s">
        <v>150</v>
      </c>
      <c r="KZB28" s="170">
        <v>5</v>
      </c>
      <c r="KZC28" s="170">
        <v>12.97</v>
      </c>
      <c r="KZD28" s="170">
        <f>ROUNDDOWN(KZC28*($G$10+1),2)</f>
        <v>962.37</v>
      </c>
      <c r="KZE28" s="170">
        <f>KZB28*KZD28</f>
        <v>4811.8500000000004</v>
      </c>
      <c r="KZF28" s="170" t="s">
        <v>148</v>
      </c>
      <c r="KZG28" s="170">
        <v>12376</v>
      </c>
      <c r="KZH28" s="170" t="s">
        <v>149</v>
      </c>
      <c r="KZI28" s="170" t="s">
        <v>150</v>
      </c>
      <c r="KZJ28" s="170">
        <v>5</v>
      </c>
      <c r="KZK28" s="170">
        <v>12.97</v>
      </c>
      <c r="KZL28" s="170">
        <f>ROUNDDOWN(KZK28*($G$10+1),2)</f>
        <v>962.37</v>
      </c>
      <c r="KZM28" s="170">
        <f>KZJ28*KZL28</f>
        <v>4811.8500000000004</v>
      </c>
      <c r="KZN28" s="170" t="s">
        <v>148</v>
      </c>
      <c r="KZO28" s="170">
        <v>12376</v>
      </c>
      <c r="KZP28" s="170" t="s">
        <v>149</v>
      </c>
      <c r="KZQ28" s="170" t="s">
        <v>150</v>
      </c>
      <c r="KZR28" s="170">
        <v>5</v>
      </c>
      <c r="KZS28" s="170">
        <v>12.97</v>
      </c>
      <c r="KZT28" s="170">
        <f>ROUNDDOWN(KZS28*($G$10+1),2)</f>
        <v>962.37</v>
      </c>
      <c r="KZU28" s="170">
        <f>KZR28*KZT28</f>
        <v>4811.8500000000004</v>
      </c>
      <c r="KZV28" s="170" t="s">
        <v>148</v>
      </c>
      <c r="KZW28" s="170">
        <v>12376</v>
      </c>
      <c r="KZX28" s="170" t="s">
        <v>149</v>
      </c>
      <c r="KZY28" s="170" t="s">
        <v>150</v>
      </c>
      <c r="KZZ28" s="170">
        <v>5</v>
      </c>
      <c r="LAA28" s="170">
        <v>12.97</v>
      </c>
      <c r="LAB28" s="170">
        <f>ROUNDDOWN(LAA28*($G$10+1),2)</f>
        <v>962.37</v>
      </c>
      <c r="LAC28" s="170">
        <f>KZZ28*LAB28</f>
        <v>4811.8500000000004</v>
      </c>
      <c r="LAD28" s="170" t="s">
        <v>148</v>
      </c>
      <c r="LAE28" s="170">
        <v>12376</v>
      </c>
      <c r="LAF28" s="170" t="s">
        <v>149</v>
      </c>
      <c r="LAG28" s="170" t="s">
        <v>150</v>
      </c>
      <c r="LAH28" s="170">
        <v>5</v>
      </c>
      <c r="LAI28" s="170">
        <v>12.97</v>
      </c>
      <c r="LAJ28" s="170">
        <f>ROUNDDOWN(LAI28*($G$10+1),2)</f>
        <v>962.37</v>
      </c>
      <c r="LAK28" s="170">
        <f>LAH28*LAJ28</f>
        <v>4811.8500000000004</v>
      </c>
      <c r="LAL28" s="170" t="s">
        <v>148</v>
      </c>
      <c r="LAM28" s="170">
        <v>12376</v>
      </c>
      <c r="LAN28" s="170" t="s">
        <v>149</v>
      </c>
      <c r="LAO28" s="170" t="s">
        <v>150</v>
      </c>
      <c r="LAP28" s="170">
        <v>5</v>
      </c>
      <c r="LAQ28" s="170">
        <v>12.97</v>
      </c>
      <c r="LAR28" s="170">
        <f>ROUNDDOWN(LAQ28*($G$10+1),2)</f>
        <v>962.37</v>
      </c>
      <c r="LAS28" s="170">
        <f>LAP28*LAR28</f>
        <v>4811.8500000000004</v>
      </c>
      <c r="LAT28" s="170" t="s">
        <v>148</v>
      </c>
      <c r="LAU28" s="170">
        <v>12376</v>
      </c>
      <c r="LAV28" s="170" t="s">
        <v>149</v>
      </c>
      <c r="LAW28" s="170" t="s">
        <v>150</v>
      </c>
      <c r="LAX28" s="170">
        <v>5</v>
      </c>
      <c r="LAY28" s="170">
        <v>12.97</v>
      </c>
      <c r="LAZ28" s="170">
        <f>ROUNDDOWN(LAY28*($G$10+1),2)</f>
        <v>962.37</v>
      </c>
      <c r="LBA28" s="170">
        <f>LAX28*LAZ28</f>
        <v>4811.8500000000004</v>
      </c>
      <c r="LBB28" s="170" t="s">
        <v>148</v>
      </c>
      <c r="LBC28" s="170">
        <v>12376</v>
      </c>
      <c r="LBD28" s="170" t="s">
        <v>149</v>
      </c>
      <c r="LBE28" s="170" t="s">
        <v>150</v>
      </c>
      <c r="LBF28" s="170">
        <v>5</v>
      </c>
      <c r="LBG28" s="170">
        <v>12.97</v>
      </c>
      <c r="LBH28" s="170">
        <f>ROUNDDOWN(LBG28*($G$10+1),2)</f>
        <v>962.37</v>
      </c>
      <c r="LBI28" s="170">
        <f>LBF28*LBH28</f>
        <v>4811.8500000000004</v>
      </c>
      <c r="LBJ28" s="170" t="s">
        <v>148</v>
      </c>
      <c r="LBK28" s="170">
        <v>12376</v>
      </c>
      <c r="LBL28" s="170" t="s">
        <v>149</v>
      </c>
      <c r="LBM28" s="170" t="s">
        <v>150</v>
      </c>
      <c r="LBN28" s="170">
        <v>5</v>
      </c>
      <c r="LBO28" s="170">
        <v>12.97</v>
      </c>
      <c r="LBP28" s="170">
        <f>ROUNDDOWN(LBO28*($G$10+1),2)</f>
        <v>962.37</v>
      </c>
      <c r="LBQ28" s="170">
        <f>LBN28*LBP28</f>
        <v>4811.8500000000004</v>
      </c>
      <c r="LBR28" s="170" t="s">
        <v>148</v>
      </c>
      <c r="LBS28" s="170">
        <v>12376</v>
      </c>
      <c r="LBT28" s="170" t="s">
        <v>149</v>
      </c>
      <c r="LBU28" s="170" t="s">
        <v>150</v>
      </c>
      <c r="LBV28" s="170">
        <v>5</v>
      </c>
      <c r="LBW28" s="170">
        <v>12.97</v>
      </c>
      <c r="LBX28" s="170">
        <f>ROUNDDOWN(LBW28*($G$10+1),2)</f>
        <v>962.37</v>
      </c>
      <c r="LBY28" s="170">
        <f>LBV28*LBX28</f>
        <v>4811.8500000000004</v>
      </c>
      <c r="LBZ28" s="170" t="s">
        <v>148</v>
      </c>
      <c r="LCA28" s="170">
        <v>12376</v>
      </c>
      <c r="LCB28" s="170" t="s">
        <v>149</v>
      </c>
      <c r="LCC28" s="170" t="s">
        <v>150</v>
      </c>
      <c r="LCD28" s="170">
        <v>5</v>
      </c>
      <c r="LCE28" s="170">
        <v>12.97</v>
      </c>
      <c r="LCF28" s="170">
        <f>ROUNDDOWN(LCE28*($G$10+1),2)</f>
        <v>962.37</v>
      </c>
      <c r="LCG28" s="170">
        <f>LCD28*LCF28</f>
        <v>4811.8500000000004</v>
      </c>
      <c r="LCH28" s="170" t="s">
        <v>148</v>
      </c>
      <c r="LCI28" s="170">
        <v>12376</v>
      </c>
      <c r="LCJ28" s="170" t="s">
        <v>149</v>
      </c>
      <c r="LCK28" s="170" t="s">
        <v>150</v>
      </c>
      <c r="LCL28" s="170">
        <v>5</v>
      </c>
      <c r="LCM28" s="170">
        <v>12.97</v>
      </c>
      <c r="LCN28" s="170">
        <f>ROUNDDOWN(LCM28*($G$10+1),2)</f>
        <v>962.37</v>
      </c>
      <c r="LCO28" s="170">
        <f>LCL28*LCN28</f>
        <v>4811.8500000000004</v>
      </c>
      <c r="LCP28" s="170" t="s">
        <v>148</v>
      </c>
      <c r="LCQ28" s="170">
        <v>12376</v>
      </c>
      <c r="LCR28" s="170" t="s">
        <v>149</v>
      </c>
      <c r="LCS28" s="170" t="s">
        <v>150</v>
      </c>
      <c r="LCT28" s="170">
        <v>5</v>
      </c>
      <c r="LCU28" s="170">
        <v>12.97</v>
      </c>
      <c r="LCV28" s="170">
        <f>ROUNDDOWN(LCU28*($G$10+1),2)</f>
        <v>962.37</v>
      </c>
      <c r="LCW28" s="170">
        <f>LCT28*LCV28</f>
        <v>4811.8500000000004</v>
      </c>
      <c r="LCX28" s="170" t="s">
        <v>148</v>
      </c>
      <c r="LCY28" s="170">
        <v>12376</v>
      </c>
      <c r="LCZ28" s="170" t="s">
        <v>149</v>
      </c>
      <c r="LDA28" s="170" t="s">
        <v>150</v>
      </c>
      <c r="LDB28" s="170">
        <v>5</v>
      </c>
      <c r="LDC28" s="170">
        <v>12.97</v>
      </c>
      <c r="LDD28" s="170">
        <f>ROUNDDOWN(LDC28*($G$10+1),2)</f>
        <v>962.37</v>
      </c>
      <c r="LDE28" s="170">
        <f>LDB28*LDD28</f>
        <v>4811.8500000000004</v>
      </c>
      <c r="LDF28" s="170" t="s">
        <v>148</v>
      </c>
      <c r="LDG28" s="170">
        <v>12376</v>
      </c>
      <c r="LDH28" s="170" t="s">
        <v>149</v>
      </c>
      <c r="LDI28" s="170" t="s">
        <v>150</v>
      </c>
      <c r="LDJ28" s="170">
        <v>5</v>
      </c>
      <c r="LDK28" s="170">
        <v>12.97</v>
      </c>
      <c r="LDL28" s="170">
        <f>ROUNDDOWN(LDK28*($G$10+1),2)</f>
        <v>962.37</v>
      </c>
      <c r="LDM28" s="170">
        <f>LDJ28*LDL28</f>
        <v>4811.8500000000004</v>
      </c>
      <c r="LDN28" s="170" t="s">
        <v>148</v>
      </c>
      <c r="LDO28" s="170">
        <v>12376</v>
      </c>
      <c r="LDP28" s="170" t="s">
        <v>149</v>
      </c>
      <c r="LDQ28" s="170" t="s">
        <v>150</v>
      </c>
      <c r="LDR28" s="170">
        <v>5</v>
      </c>
      <c r="LDS28" s="170">
        <v>12.97</v>
      </c>
      <c r="LDT28" s="170">
        <f>ROUNDDOWN(LDS28*($G$10+1),2)</f>
        <v>962.37</v>
      </c>
      <c r="LDU28" s="170">
        <f>LDR28*LDT28</f>
        <v>4811.8500000000004</v>
      </c>
      <c r="LDV28" s="170" t="s">
        <v>148</v>
      </c>
      <c r="LDW28" s="170">
        <v>12376</v>
      </c>
      <c r="LDX28" s="170" t="s">
        <v>149</v>
      </c>
      <c r="LDY28" s="170" t="s">
        <v>150</v>
      </c>
      <c r="LDZ28" s="170">
        <v>5</v>
      </c>
      <c r="LEA28" s="170">
        <v>12.97</v>
      </c>
      <c r="LEB28" s="170">
        <f>ROUNDDOWN(LEA28*($G$10+1),2)</f>
        <v>962.37</v>
      </c>
      <c r="LEC28" s="170">
        <f>LDZ28*LEB28</f>
        <v>4811.8500000000004</v>
      </c>
      <c r="LED28" s="170" t="s">
        <v>148</v>
      </c>
      <c r="LEE28" s="170">
        <v>12376</v>
      </c>
      <c r="LEF28" s="170" t="s">
        <v>149</v>
      </c>
      <c r="LEG28" s="170" t="s">
        <v>150</v>
      </c>
      <c r="LEH28" s="170">
        <v>5</v>
      </c>
      <c r="LEI28" s="170">
        <v>12.97</v>
      </c>
      <c r="LEJ28" s="170">
        <f>ROUNDDOWN(LEI28*($G$10+1),2)</f>
        <v>962.37</v>
      </c>
      <c r="LEK28" s="170">
        <f>LEH28*LEJ28</f>
        <v>4811.8500000000004</v>
      </c>
      <c r="LEL28" s="170" t="s">
        <v>148</v>
      </c>
      <c r="LEM28" s="170">
        <v>12376</v>
      </c>
      <c r="LEN28" s="170" t="s">
        <v>149</v>
      </c>
      <c r="LEO28" s="170" t="s">
        <v>150</v>
      </c>
      <c r="LEP28" s="170">
        <v>5</v>
      </c>
      <c r="LEQ28" s="170">
        <v>12.97</v>
      </c>
      <c r="LER28" s="170">
        <f>ROUNDDOWN(LEQ28*($G$10+1),2)</f>
        <v>962.37</v>
      </c>
      <c r="LES28" s="170">
        <f>LEP28*LER28</f>
        <v>4811.8500000000004</v>
      </c>
      <c r="LET28" s="170" t="s">
        <v>148</v>
      </c>
      <c r="LEU28" s="170">
        <v>12376</v>
      </c>
      <c r="LEV28" s="170" t="s">
        <v>149</v>
      </c>
      <c r="LEW28" s="170" t="s">
        <v>150</v>
      </c>
      <c r="LEX28" s="170">
        <v>5</v>
      </c>
      <c r="LEY28" s="170">
        <v>12.97</v>
      </c>
      <c r="LEZ28" s="170">
        <f>ROUNDDOWN(LEY28*($G$10+1),2)</f>
        <v>962.37</v>
      </c>
      <c r="LFA28" s="170">
        <f>LEX28*LEZ28</f>
        <v>4811.8500000000004</v>
      </c>
      <c r="LFB28" s="170" t="s">
        <v>148</v>
      </c>
      <c r="LFC28" s="170">
        <v>12376</v>
      </c>
      <c r="LFD28" s="170" t="s">
        <v>149</v>
      </c>
      <c r="LFE28" s="170" t="s">
        <v>150</v>
      </c>
      <c r="LFF28" s="170">
        <v>5</v>
      </c>
      <c r="LFG28" s="170">
        <v>12.97</v>
      </c>
      <c r="LFH28" s="170">
        <f>ROUNDDOWN(LFG28*($G$10+1),2)</f>
        <v>962.37</v>
      </c>
      <c r="LFI28" s="170">
        <f>LFF28*LFH28</f>
        <v>4811.8500000000004</v>
      </c>
      <c r="LFJ28" s="170" t="s">
        <v>148</v>
      </c>
      <c r="LFK28" s="170">
        <v>12376</v>
      </c>
      <c r="LFL28" s="170" t="s">
        <v>149</v>
      </c>
      <c r="LFM28" s="170" t="s">
        <v>150</v>
      </c>
      <c r="LFN28" s="170">
        <v>5</v>
      </c>
      <c r="LFO28" s="170">
        <v>12.97</v>
      </c>
      <c r="LFP28" s="170">
        <f>ROUNDDOWN(LFO28*($G$10+1),2)</f>
        <v>962.37</v>
      </c>
      <c r="LFQ28" s="170">
        <f>LFN28*LFP28</f>
        <v>4811.8500000000004</v>
      </c>
      <c r="LFR28" s="170" t="s">
        <v>148</v>
      </c>
      <c r="LFS28" s="170">
        <v>12376</v>
      </c>
      <c r="LFT28" s="170" t="s">
        <v>149</v>
      </c>
      <c r="LFU28" s="170" t="s">
        <v>150</v>
      </c>
      <c r="LFV28" s="170">
        <v>5</v>
      </c>
      <c r="LFW28" s="170">
        <v>12.97</v>
      </c>
      <c r="LFX28" s="170">
        <f>ROUNDDOWN(LFW28*($G$10+1),2)</f>
        <v>962.37</v>
      </c>
      <c r="LFY28" s="170">
        <f>LFV28*LFX28</f>
        <v>4811.8500000000004</v>
      </c>
      <c r="LFZ28" s="170" t="s">
        <v>148</v>
      </c>
      <c r="LGA28" s="170">
        <v>12376</v>
      </c>
      <c r="LGB28" s="170" t="s">
        <v>149</v>
      </c>
      <c r="LGC28" s="170" t="s">
        <v>150</v>
      </c>
      <c r="LGD28" s="170">
        <v>5</v>
      </c>
      <c r="LGE28" s="170">
        <v>12.97</v>
      </c>
      <c r="LGF28" s="170">
        <f>ROUNDDOWN(LGE28*($G$10+1),2)</f>
        <v>962.37</v>
      </c>
      <c r="LGG28" s="170">
        <f>LGD28*LGF28</f>
        <v>4811.8500000000004</v>
      </c>
      <c r="LGH28" s="170" t="s">
        <v>148</v>
      </c>
      <c r="LGI28" s="170">
        <v>12376</v>
      </c>
      <c r="LGJ28" s="170" t="s">
        <v>149</v>
      </c>
      <c r="LGK28" s="170" t="s">
        <v>150</v>
      </c>
      <c r="LGL28" s="170">
        <v>5</v>
      </c>
      <c r="LGM28" s="170">
        <v>12.97</v>
      </c>
      <c r="LGN28" s="170">
        <f>ROUNDDOWN(LGM28*($G$10+1),2)</f>
        <v>962.37</v>
      </c>
      <c r="LGO28" s="170">
        <f>LGL28*LGN28</f>
        <v>4811.8500000000004</v>
      </c>
      <c r="LGP28" s="170" t="s">
        <v>148</v>
      </c>
      <c r="LGQ28" s="170">
        <v>12376</v>
      </c>
      <c r="LGR28" s="170" t="s">
        <v>149</v>
      </c>
      <c r="LGS28" s="170" t="s">
        <v>150</v>
      </c>
      <c r="LGT28" s="170">
        <v>5</v>
      </c>
      <c r="LGU28" s="170">
        <v>12.97</v>
      </c>
      <c r="LGV28" s="170">
        <f>ROUNDDOWN(LGU28*($G$10+1),2)</f>
        <v>962.37</v>
      </c>
      <c r="LGW28" s="170">
        <f>LGT28*LGV28</f>
        <v>4811.8500000000004</v>
      </c>
      <c r="LGX28" s="170" t="s">
        <v>148</v>
      </c>
      <c r="LGY28" s="170">
        <v>12376</v>
      </c>
      <c r="LGZ28" s="170" t="s">
        <v>149</v>
      </c>
      <c r="LHA28" s="170" t="s">
        <v>150</v>
      </c>
      <c r="LHB28" s="170">
        <v>5</v>
      </c>
      <c r="LHC28" s="170">
        <v>12.97</v>
      </c>
      <c r="LHD28" s="170">
        <f>ROUNDDOWN(LHC28*($G$10+1),2)</f>
        <v>962.37</v>
      </c>
      <c r="LHE28" s="170">
        <f>LHB28*LHD28</f>
        <v>4811.8500000000004</v>
      </c>
      <c r="LHF28" s="170" t="s">
        <v>148</v>
      </c>
      <c r="LHG28" s="170">
        <v>12376</v>
      </c>
      <c r="LHH28" s="170" t="s">
        <v>149</v>
      </c>
      <c r="LHI28" s="170" t="s">
        <v>150</v>
      </c>
      <c r="LHJ28" s="170">
        <v>5</v>
      </c>
      <c r="LHK28" s="170">
        <v>12.97</v>
      </c>
      <c r="LHL28" s="170">
        <f>ROUNDDOWN(LHK28*($G$10+1),2)</f>
        <v>962.37</v>
      </c>
      <c r="LHM28" s="170">
        <f>LHJ28*LHL28</f>
        <v>4811.8500000000004</v>
      </c>
      <c r="LHN28" s="170" t="s">
        <v>148</v>
      </c>
      <c r="LHO28" s="170">
        <v>12376</v>
      </c>
      <c r="LHP28" s="170" t="s">
        <v>149</v>
      </c>
      <c r="LHQ28" s="170" t="s">
        <v>150</v>
      </c>
      <c r="LHR28" s="170">
        <v>5</v>
      </c>
      <c r="LHS28" s="170">
        <v>12.97</v>
      </c>
      <c r="LHT28" s="170">
        <f>ROUNDDOWN(LHS28*($G$10+1),2)</f>
        <v>962.37</v>
      </c>
      <c r="LHU28" s="170">
        <f>LHR28*LHT28</f>
        <v>4811.8500000000004</v>
      </c>
      <c r="LHV28" s="170" t="s">
        <v>148</v>
      </c>
      <c r="LHW28" s="170">
        <v>12376</v>
      </c>
      <c r="LHX28" s="170" t="s">
        <v>149</v>
      </c>
      <c r="LHY28" s="170" t="s">
        <v>150</v>
      </c>
      <c r="LHZ28" s="170">
        <v>5</v>
      </c>
      <c r="LIA28" s="170">
        <v>12.97</v>
      </c>
      <c r="LIB28" s="170">
        <f>ROUNDDOWN(LIA28*($G$10+1),2)</f>
        <v>962.37</v>
      </c>
      <c r="LIC28" s="170">
        <f>LHZ28*LIB28</f>
        <v>4811.8500000000004</v>
      </c>
      <c r="LID28" s="170" t="s">
        <v>148</v>
      </c>
      <c r="LIE28" s="170">
        <v>12376</v>
      </c>
      <c r="LIF28" s="170" t="s">
        <v>149</v>
      </c>
      <c r="LIG28" s="170" t="s">
        <v>150</v>
      </c>
      <c r="LIH28" s="170">
        <v>5</v>
      </c>
      <c r="LII28" s="170">
        <v>12.97</v>
      </c>
      <c r="LIJ28" s="170">
        <f>ROUNDDOWN(LII28*($G$10+1),2)</f>
        <v>962.37</v>
      </c>
      <c r="LIK28" s="170">
        <f>LIH28*LIJ28</f>
        <v>4811.8500000000004</v>
      </c>
      <c r="LIL28" s="170" t="s">
        <v>148</v>
      </c>
      <c r="LIM28" s="170">
        <v>12376</v>
      </c>
      <c r="LIN28" s="170" t="s">
        <v>149</v>
      </c>
      <c r="LIO28" s="170" t="s">
        <v>150</v>
      </c>
      <c r="LIP28" s="170">
        <v>5</v>
      </c>
      <c r="LIQ28" s="170">
        <v>12.97</v>
      </c>
      <c r="LIR28" s="170">
        <f>ROUNDDOWN(LIQ28*($G$10+1),2)</f>
        <v>962.37</v>
      </c>
      <c r="LIS28" s="170">
        <f>LIP28*LIR28</f>
        <v>4811.8500000000004</v>
      </c>
      <c r="LIT28" s="170" t="s">
        <v>148</v>
      </c>
      <c r="LIU28" s="170">
        <v>12376</v>
      </c>
      <c r="LIV28" s="170" t="s">
        <v>149</v>
      </c>
      <c r="LIW28" s="170" t="s">
        <v>150</v>
      </c>
      <c r="LIX28" s="170">
        <v>5</v>
      </c>
      <c r="LIY28" s="170">
        <v>12.97</v>
      </c>
      <c r="LIZ28" s="170">
        <f>ROUNDDOWN(LIY28*($G$10+1),2)</f>
        <v>962.37</v>
      </c>
      <c r="LJA28" s="170">
        <f>LIX28*LIZ28</f>
        <v>4811.8500000000004</v>
      </c>
      <c r="LJB28" s="170" t="s">
        <v>148</v>
      </c>
      <c r="LJC28" s="170">
        <v>12376</v>
      </c>
      <c r="LJD28" s="170" t="s">
        <v>149</v>
      </c>
      <c r="LJE28" s="170" t="s">
        <v>150</v>
      </c>
      <c r="LJF28" s="170">
        <v>5</v>
      </c>
      <c r="LJG28" s="170">
        <v>12.97</v>
      </c>
      <c r="LJH28" s="170">
        <f>ROUNDDOWN(LJG28*($G$10+1),2)</f>
        <v>962.37</v>
      </c>
      <c r="LJI28" s="170">
        <f>LJF28*LJH28</f>
        <v>4811.8500000000004</v>
      </c>
      <c r="LJJ28" s="170" t="s">
        <v>148</v>
      </c>
      <c r="LJK28" s="170">
        <v>12376</v>
      </c>
      <c r="LJL28" s="170" t="s">
        <v>149</v>
      </c>
      <c r="LJM28" s="170" t="s">
        <v>150</v>
      </c>
      <c r="LJN28" s="170">
        <v>5</v>
      </c>
      <c r="LJO28" s="170">
        <v>12.97</v>
      </c>
      <c r="LJP28" s="170">
        <f>ROUNDDOWN(LJO28*($G$10+1),2)</f>
        <v>962.37</v>
      </c>
      <c r="LJQ28" s="170">
        <f>LJN28*LJP28</f>
        <v>4811.8500000000004</v>
      </c>
      <c r="LJR28" s="170" t="s">
        <v>148</v>
      </c>
      <c r="LJS28" s="170">
        <v>12376</v>
      </c>
      <c r="LJT28" s="170" t="s">
        <v>149</v>
      </c>
      <c r="LJU28" s="170" t="s">
        <v>150</v>
      </c>
      <c r="LJV28" s="170">
        <v>5</v>
      </c>
      <c r="LJW28" s="170">
        <v>12.97</v>
      </c>
      <c r="LJX28" s="170">
        <f>ROUNDDOWN(LJW28*($G$10+1),2)</f>
        <v>962.37</v>
      </c>
      <c r="LJY28" s="170">
        <f>LJV28*LJX28</f>
        <v>4811.8500000000004</v>
      </c>
      <c r="LJZ28" s="170" t="s">
        <v>148</v>
      </c>
      <c r="LKA28" s="170">
        <v>12376</v>
      </c>
      <c r="LKB28" s="170" t="s">
        <v>149</v>
      </c>
      <c r="LKC28" s="170" t="s">
        <v>150</v>
      </c>
      <c r="LKD28" s="170">
        <v>5</v>
      </c>
      <c r="LKE28" s="170">
        <v>12.97</v>
      </c>
      <c r="LKF28" s="170">
        <f>ROUNDDOWN(LKE28*($G$10+1),2)</f>
        <v>962.37</v>
      </c>
      <c r="LKG28" s="170">
        <f>LKD28*LKF28</f>
        <v>4811.8500000000004</v>
      </c>
      <c r="LKH28" s="170" t="s">
        <v>148</v>
      </c>
      <c r="LKI28" s="170">
        <v>12376</v>
      </c>
      <c r="LKJ28" s="170" t="s">
        <v>149</v>
      </c>
      <c r="LKK28" s="170" t="s">
        <v>150</v>
      </c>
      <c r="LKL28" s="170">
        <v>5</v>
      </c>
      <c r="LKM28" s="170">
        <v>12.97</v>
      </c>
      <c r="LKN28" s="170">
        <f>ROUNDDOWN(LKM28*($G$10+1),2)</f>
        <v>962.37</v>
      </c>
      <c r="LKO28" s="170">
        <f>LKL28*LKN28</f>
        <v>4811.8500000000004</v>
      </c>
      <c r="LKP28" s="170" t="s">
        <v>148</v>
      </c>
      <c r="LKQ28" s="170">
        <v>12376</v>
      </c>
      <c r="LKR28" s="170" t="s">
        <v>149</v>
      </c>
      <c r="LKS28" s="170" t="s">
        <v>150</v>
      </c>
      <c r="LKT28" s="170">
        <v>5</v>
      </c>
      <c r="LKU28" s="170">
        <v>12.97</v>
      </c>
      <c r="LKV28" s="170">
        <f>ROUNDDOWN(LKU28*($G$10+1),2)</f>
        <v>962.37</v>
      </c>
      <c r="LKW28" s="170">
        <f>LKT28*LKV28</f>
        <v>4811.8500000000004</v>
      </c>
      <c r="LKX28" s="170" t="s">
        <v>148</v>
      </c>
      <c r="LKY28" s="170">
        <v>12376</v>
      </c>
      <c r="LKZ28" s="170" t="s">
        <v>149</v>
      </c>
      <c r="LLA28" s="170" t="s">
        <v>150</v>
      </c>
      <c r="LLB28" s="170">
        <v>5</v>
      </c>
      <c r="LLC28" s="170">
        <v>12.97</v>
      </c>
      <c r="LLD28" s="170">
        <f>ROUNDDOWN(LLC28*($G$10+1),2)</f>
        <v>962.37</v>
      </c>
      <c r="LLE28" s="170">
        <f>LLB28*LLD28</f>
        <v>4811.8500000000004</v>
      </c>
      <c r="LLF28" s="170" t="s">
        <v>148</v>
      </c>
      <c r="LLG28" s="170">
        <v>12376</v>
      </c>
      <c r="LLH28" s="170" t="s">
        <v>149</v>
      </c>
      <c r="LLI28" s="170" t="s">
        <v>150</v>
      </c>
      <c r="LLJ28" s="170">
        <v>5</v>
      </c>
      <c r="LLK28" s="170">
        <v>12.97</v>
      </c>
      <c r="LLL28" s="170">
        <f>ROUNDDOWN(LLK28*($G$10+1),2)</f>
        <v>962.37</v>
      </c>
      <c r="LLM28" s="170">
        <f>LLJ28*LLL28</f>
        <v>4811.8500000000004</v>
      </c>
      <c r="LLN28" s="170" t="s">
        <v>148</v>
      </c>
      <c r="LLO28" s="170">
        <v>12376</v>
      </c>
      <c r="LLP28" s="170" t="s">
        <v>149</v>
      </c>
      <c r="LLQ28" s="170" t="s">
        <v>150</v>
      </c>
      <c r="LLR28" s="170">
        <v>5</v>
      </c>
      <c r="LLS28" s="170">
        <v>12.97</v>
      </c>
      <c r="LLT28" s="170">
        <f>ROUNDDOWN(LLS28*($G$10+1),2)</f>
        <v>962.37</v>
      </c>
      <c r="LLU28" s="170">
        <f>LLR28*LLT28</f>
        <v>4811.8500000000004</v>
      </c>
      <c r="LLV28" s="170" t="s">
        <v>148</v>
      </c>
      <c r="LLW28" s="170">
        <v>12376</v>
      </c>
      <c r="LLX28" s="170" t="s">
        <v>149</v>
      </c>
      <c r="LLY28" s="170" t="s">
        <v>150</v>
      </c>
      <c r="LLZ28" s="170">
        <v>5</v>
      </c>
      <c r="LMA28" s="170">
        <v>12.97</v>
      </c>
      <c r="LMB28" s="170">
        <f>ROUNDDOWN(LMA28*($G$10+1),2)</f>
        <v>962.37</v>
      </c>
      <c r="LMC28" s="170">
        <f>LLZ28*LMB28</f>
        <v>4811.8500000000004</v>
      </c>
      <c r="LMD28" s="170" t="s">
        <v>148</v>
      </c>
      <c r="LME28" s="170">
        <v>12376</v>
      </c>
      <c r="LMF28" s="170" t="s">
        <v>149</v>
      </c>
      <c r="LMG28" s="170" t="s">
        <v>150</v>
      </c>
      <c r="LMH28" s="170">
        <v>5</v>
      </c>
      <c r="LMI28" s="170">
        <v>12.97</v>
      </c>
      <c r="LMJ28" s="170">
        <f>ROUNDDOWN(LMI28*($G$10+1),2)</f>
        <v>962.37</v>
      </c>
      <c r="LMK28" s="170">
        <f>LMH28*LMJ28</f>
        <v>4811.8500000000004</v>
      </c>
      <c r="LML28" s="170" t="s">
        <v>148</v>
      </c>
      <c r="LMM28" s="170">
        <v>12376</v>
      </c>
      <c r="LMN28" s="170" t="s">
        <v>149</v>
      </c>
      <c r="LMO28" s="170" t="s">
        <v>150</v>
      </c>
      <c r="LMP28" s="170">
        <v>5</v>
      </c>
      <c r="LMQ28" s="170">
        <v>12.97</v>
      </c>
      <c r="LMR28" s="170">
        <f>ROUNDDOWN(LMQ28*($G$10+1),2)</f>
        <v>962.37</v>
      </c>
      <c r="LMS28" s="170">
        <f>LMP28*LMR28</f>
        <v>4811.8500000000004</v>
      </c>
      <c r="LMT28" s="170" t="s">
        <v>148</v>
      </c>
      <c r="LMU28" s="170">
        <v>12376</v>
      </c>
      <c r="LMV28" s="170" t="s">
        <v>149</v>
      </c>
      <c r="LMW28" s="170" t="s">
        <v>150</v>
      </c>
      <c r="LMX28" s="170">
        <v>5</v>
      </c>
      <c r="LMY28" s="170">
        <v>12.97</v>
      </c>
      <c r="LMZ28" s="170">
        <f>ROUNDDOWN(LMY28*($G$10+1),2)</f>
        <v>962.37</v>
      </c>
      <c r="LNA28" s="170">
        <f>LMX28*LMZ28</f>
        <v>4811.8500000000004</v>
      </c>
      <c r="LNB28" s="170" t="s">
        <v>148</v>
      </c>
      <c r="LNC28" s="170">
        <v>12376</v>
      </c>
      <c r="LND28" s="170" t="s">
        <v>149</v>
      </c>
      <c r="LNE28" s="170" t="s">
        <v>150</v>
      </c>
      <c r="LNF28" s="170">
        <v>5</v>
      </c>
      <c r="LNG28" s="170">
        <v>12.97</v>
      </c>
      <c r="LNH28" s="170">
        <f>ROUNDDOWN(LNG28*($G$10+1),2)</f>
        <v>962.37</v>
      </c>
      <c r="LNI28" s="170">
        <f>LNF28*LNH28</f>
        <v>4811.8500000000004</v>
      </c>
      <c r="LNJ28" s="170" t="s">
        <v>148</v>
      </c>
      <c r="LNK28" s="170">
        <v>12376</v>
      </c>
      <c r="LNL28" s="170" t="s">
        <v>149</v>
      </c>
      <c r="LNM28" s="170" t="s">
        <v>150</v>
      </c>
      <c r="LNN28" s="170">
        <v>5</v>
      </c>
      <c r="LNO28" s="170">
        <v>12.97</v>
      </c>
      <c r="LNP28" s="170">
        <f>ROUNDDOWN(LNO28*($G$10+1),2)</f>
        <v>962.37</v>
      </c>
      <c r="LNQ28" s="170">
        <f>LNN28*LNP28</f>
        <v>4811.8500000000004</v>
      </c>
      <c r="LNR28" s="170" t="s">
        <v>148</v>
      </c>
      <c r="LNS28" s="170">
        <v>12376</v>
      </c>
      <c r="LNT28" s="170" t="s">
        <v>149</v>
      </c>
      <c r="LNU28" s="170" t="s">
        <v>150</v>
      </c>
      <c r="LNV28" s="170">
        <v>5</v>
      </c>
      <c r="LNW28" s="170">
        <v>12.97</v>
      </c>
      <c r="LNX28" s="170">
        <f>ROUNDDOWN(LNW28*($G$10+1),2)</f>
        <v>962.37</v>
      </c>
      <c r="LNY28" s="170">
        <f>LNV28*LNX28</f>
        <v>4811.8500000000004</v>
      </c>
      <c r="LNZ28" s="170" t="s">
        <v>148</v>
      </c>
      <c r="LOA28" s="170">
        <v>12376</v>
      </c>
      <c r="LOB28" s="170" t="s">
        <v>149</v>
      </c>
      <c r="LOC28" s="170" t="s">
        <v>150</v>
      </c>
      <c r="LOD28" s="170">
        <v>5</v>
      </c>
      <c r="LOE28" s="170">
        <v>12.97</v>
      </c>
      <c r="LOF28" s="170">
        <f>ROUNDDOWN(LOE28*($G$10+1),2)</f>
        <v>962.37</v>
      </c>
      <c r="LOG28" s="170">
        <f>LOD28*LOF28</f>
        <v>4811.8500000000004</v>
      </c>
      <c r="LOH28" s="170" t="s">
        <v>148</v>
      </c>
      <c r="LOI28" s="170">
        <v>12376</v>
      </c>
      <c r="LOJ28" s="170" t="s">
        <v>149</v>
      </c>
      <c r="LOK28" s="170" t="s">
        <v>150</v>
      </c>
      <c r="LOL28" s="170">
        <v>5</v>
      </c>
      <c r="LOM28" s="170">
        <v>12.97</v>
      </c>
      <c r="LON28" s="170">
        <f>ROUNDDOWN(LOM28*($G$10+1),2)</f>
        <v>962.37</v>
      </c>
      <c r="LOO28" s="170">
        <f>LOL28*LON28</f>
        <v>4811.8500000000004</v>
      </c>
      <c r="LOP28" s="170" t="s">
        <v>148</v>
      </c>
      <c r="LOQ28" s="170">
        <v>12376</v>
      </c>
      <c r="LOR28" s="170" t="s">
        <v>149</v>
      </c>
      <c r="LOS28" s="170" t="s">
        <v>150</v>
      </c>
      <c r="LOT28" s="170">
        <v>5</v>
      </c>
      <c r="LOU28" s="170">
        <v>12.97</v>
      </c>
      <c r="LOV28" s="170">
        <f>ROUNDDOWN(LOU28*($G$10+1),2)</f>
        <v>962.37</v>
      </c>
      <c r="LOW28" s="170">
        <f>LOT28*LOV28</f>
        <v>4811.8500000000004</v>
      </c>
      <c r="LOX28" s="170" t="s">
        <v>148</v>
      </c>
      <c r="LOY28" s="170">
        <v>12376</v>
      </c>
      <c r="LOZ28" s="170" t="s">
        <v>149</v>
      </c>
      <c r="LPA28" s="170" t="s">
        <v>150</v>
      </c>
      <c r="LPB28" s="170">
        <v>5</v>
      </c>
      <c r="LPC28" s="170">
        <v>12.97</v>
      </c>
      <c r="LPD28" s="170">
        <f>ROUNDDOWN(LPC28*($G$10+1),2)</f>
        <v>962.37</v>
      </c>
      <c r="LPE28" s="170">
        <f>LPB28*LPD28</f>
        <v>4811.8500000000004</v>
      </c>
      <c r="LPF28" s="170" t="s">
        <v>148</v>
      </c>
      <c r="LPG28" s="170">
        <v>12376</v>
      </c>
      <c r="LPH28" s="170" t="s">
        <v>149</v>
      </c>
      <c r="LPI28" s="170" t="s">
        <v>150</v>
      </c>
      <c r="LPJ28" s="170">
        <v>5</v>
      </c>
      <c r="LPK28" s="170">
        <v>12.97</v>
      </c>
      <c r="LPL28" s="170">
        <f>ROUNDDOWN(LPK28*($G$10+1),2)</f>
        <v>962.37</v>
      </c>
      <c r="LPM28" s="170">
        <f>LPJ28*LPL28</f>
        <v>4811.8500000000004</v>
      </c>
      <c r="LPN28" s="170" t="s">
        <v>148</v>
      </c>
      <c r="LPO28" s="170">
        <v>12376</v>
      </c>
      <c r="LPP28" s="170" t="s">
        <v>149</v>
      </c>
      <c r="LPQ28" s="170" t="s">
        <v>150</v>
      </c>
      <c r="LPR28" s="170">
        <v>5</v>
      </c>
      <c r="LPS28" s="170">
        <v>12.97</v>
      </c>
      <c r="LPT28" s="170">
        <f>ROUNDDOWN(LPS28*($G$10+1),2)</f>
        <v>962.37</v>
      </c>
      <c r="LPU28" s="170">
        <f>LPR28*LPT28</f>
        <v>4811.8500000000004</v>
      </c>
      <c r="LPV28" s="170" t="s">
        <v>148</v>
      </c>
      <c r="LPW28" s="170">
        <v>12376</v>
      </c>
      <c r="LPX28" s="170" t="s">
        <v>149</v>
      </c>
      <c r="LPY28" s="170" t="s">
        <v>150</v>
      </c>
      <c r="LPZ28" s="170">
        <v>5</v>
      </c>
      <c r="LQA28" s="170">
        <v>12.97</v>
      </c>
      <c r="LQB28" s="170">
        <f>ROUNDDOWN(LQA28*($G$10+1),2)</f>
        <v>962.37</v>
      </c>
      <c r="LQC28" s="170">
        <f>LPZ28*LQB28</f>
        <v>4811.8500000000004</v>
      </c>
      <c r="LQD28" s="170" t="s">
        <v>148</v>
      </c>
      <c r="LQE28" s="170">
        <v>12376</v>
      </c>
      <c r="LQF28" s="170" t="s">
        <v>149</v>
      </c>
      <c r="LQG28" s="170" t="s">
        <v>150</v>
      </c>
      <c r="LQH28" s="170">
        <v>5</v>
      </c>
      <c r="LQI28" s="170">
        <v>12.97</v>
      </c>
      <c r="LQJ28" s="170">
        <f>ROUNDDOWN(LQI28*($G$10+1),2)</f>
        <v>962.37</v>
      </c>
      <c r="LQK28" s="170">
        <f>LQH28*LQJ28</f>
        <v>4811.8500000000004</v>
      </c>
      <c r="LQL28" s="170" t="s">
        <v>148</v>
      </c>
      <c r="LQM28" s="170">
        <v>12376</v>
      </c>
      <c r="LQN28" s="170" t="s">
        <v>149</v>
      </c>
      <c r="LQO28" s="170" t="s">
        <v>150</v>
      </c>
      <c r="LQP28" s="170">
        <v>5</v>
      </c>
      <c r="LQQ28" s="170">
        <v>12.97</v>
      </c>
      <c r="LQR28" s="170">
        <f>ROUNDDOWN(LQQ28*($G$10+1),2)</f>
        <v>962.37</v>
      </c>
      <c r="LQS28" s="170">
        <f>LQP28*LQR28</f>
        <v>4811.8500000000004</v>
      </c>
      <c r="LQT28" s="170" t="s">
        <v>148</v>
      </c>
      <c r="LQU28" s="170">
        <v>12376</v>
      </c>
      <c r="LQV28" s="170" t="s">
        <v>149</v>
      </c>
      <c r="LQW28" s="170" t="s">
        <v>150</v>
      </c>
      <c r="LQX28" s="170">
        <v>5</v>
      </c>
      <c r="LQY28" s="170">
        <v>12.97</v>
      </c>
      <c r="LQZ28" s="170">
        <f>ROUNDDOWN(LQY28*($G$10+1),2)</f>
        <v>962.37</v>
      </c>
      <c r="LRA28" s="170">
        <f>LQX28*LQZ28</f>
        <v>4811.8500000000004</v>
      </c>
      <c r="LRB28" s="170" t="s">
        <v>148</v>
      </c>
      <c r="LRC28" s="170">
        <v>12376</v>
      </c>
      <c r="LRD28" s="170" t="s">
        <v>149</v>
      </c>
      <c r="LRE28" s="170" t="s">
        <v>150</v>
      </c>
      <c r="LRF28" s="170">
        <v>5</v>
      </c>
      <c r="LRG28" s="170">
        <v>12.97</v>
      </c>
      <c r="LRH28" s="170">
        <f>ROUNDDOWN(LRG28*($G$10+1),2)</f>
        <v>962.37</v>
      </c>
      <c r="LRI28" s="170">
        <f>LRF28*LRH28</f>
        <v>4811.8500000000004</v>
      </c>
      <c r="LRJ28" s="170" t="s">
        <v>148</v>
      </c>
      <c r="LRK28" s="170">
        <v>12376</v>
      </c>
      <c r="LRL28" s="170" t="s">
        <v>149</v>
      </c>
      <c r="LRM28" s="170" t="s">
        <v>150</v>
      </c>
      <c r="LRN28" s="170">
        <v>5</v>
      </c>
      <c r="LRO28" s="170">
        <v>12.97</v>
      </c>
      <c r="LRP28" s="170">
        <f>ROUNDDOWN(LRO28*($G$10+1),2)</f>
        <v>962.37</v>
      </c>
      <c r="LRQ28" s="170">
        <f>LRN28*LRP28</f>
        <v>4811.8500000000004</v>
      </c>
      <c r="LRR28" s="170" t="s">
        <v>148</v>
      </c>
      <c r="LRS28" s="170">
        <v>12376</v>
      </c>
      <c r="LRT28" s="170" t="s">
        <v>149</v>
      </c>
      <c r="LRU28" s="170" t="s">
        <v>150</v>
      </c>
      <c r="LRV28" s="170">
        <v>5</v>
      </c>
      <c r="LRW28" s="170">
        <v>12.97</v>
      </c>
      <c r="LRX28" s="170">
        <f>ROUNDDOWN(LRW28*($G$10+1),2)</f>
        <v>962.37</v>
      </c>
      <c r="LRY28" s="170">
        <f>LRV28*LRX28</f>
        <v>4811.8500000000004</v>
      </c>
      <c r="LRZ28" s="170" t="s">
        <v>148</v>
      </c>
      <c r="LSA28" s="170">
        <v>12376</v>
      </c>
      <c r="LSB28" s="170" t="s">
        <v>149</v>
      </c>
      <c r="LSC28" s="170" t="s">
        <v>150</v>
      </c>
      <c r="LSD28" s="170">
        <v>5</v>
      </c>
      <c r="LSE28" s="170">
        <v>12.97</v>
      </c>
      <c r="LSF28" s="170">
        <f>ROUNDDOWN(LSE28*($G$10+1),2)</f>
        <v>962.37</v>
      </c>
      <c r="LSG28" s="170">
        <f>LSD28*LSF28</f>
        <v>4811.8500000000004</v>
      </c>
      <c r="LSH28" s="170" t="s">
        <v>148</v>
      </c>
      <c r="LSI28" s="170">
        <v>12376</v>
      </c>
      <c r="LSJ28" s="170" t="s">
        <v>149</v>
      </c>
      <c r="LSK28" s="170" t="s">
        <v>150</v>
      </c>
      <c r="LSL28" s="170">
        <v>5</v>
      </c>
      <c r="LSM28" s="170">
        <v>12.97</v>
      </c>
      <c r="LSN28" s="170">
        <f>ROUNDDOWN(LSM28*($G$10+1),2)</f>
        <v>962.37</v>
      </c>
      <c r="LSO28" s="170">
        <f>LSL28*LSN28</f>
        <v>4811.8500000000004</v>
      </c>
      <c r="LSP28" s="170" t="s">
        <v>148</v>
      </c>
      <c r="LSQ28" s="170">
        <v>12376</v>
      </c>
      <c r="LSR28" s="170" t="s">
        <v>149</v>
      </c>
      <c r="LSS28" s="170" t="s">
        <v>150</v>
      </c>
      <c r="LST28" s="170">
        <v>5</v>
      </c>
      <c r="LSU28" s="170">
        <v>12.97</v>
      </c>
      <c r="LSV28" s="170">
        <f>ROUNDDOWN(LSU28*($G$10+1),2)</f>
        <v>962.37</v>
      </c>
      <c r="LSW28" s="170">
        <f>LST28*LSV28</f>
        <v>4811.8500000000004</v>
      </c>
      <c r="LSX28" s="170" t="s">
        <v>148</v>
      </c>
      <c r="LSY28" s="170">
        <v>12376</v>
      </c>
      <c r="LSZ28" s="170" t="s">
        <v>149</v>
      </c>
      <c r="LTA28" s="170" t="s">
        <v>150</v>
      </c>
      <c r="LTB28" s="170">
        <v>5</v>
      </c>
      <c r="LTC28" s="170">
        <v>12.97</v>
      </c>
      <c r="LTD28" s="170">
        <f>ROUNDDOWN(LTC28*($G$10+1),2)</f>
        <v>962.37</v>
      </c>
      <c r="LTE28" s="170">
        <f>LTB28*LTD28</f>
        <v>4811.8500000000004</v>
      </c>
      <c r="LTF28" s="170" t="s">
        <v>148</v>
      </c>
      <c r="LTG28" s="170">
        <v>12376</v>
      </c>
      <c r="LTH28" s="170" t="s">
        <v>149</v>
      </c>
      <c r="LTI28" s="170" t="s">
        <v>150</v>
      </c>
      <c r="LTJ28" s="170">
        <v>5</v>
      </c>
      <c r="LTK28" s="170">
        <v>12.97</v>
      </c>
      <c r="LTL28" s="170">
        <f>ROUNDDOWN(LTK28*($G$10+1),2)</f>
        <v>962.37</v>
      </c>
      <c r="LTM28" s="170">
        <f>LTJ28*LTL28</f>
        <v>4811.8500000000004</v>
      </c>
      <c r="LTN28" s="170" t="s">
        <v>148</v>
      </c>
      <c r="LTO28" s="170">
        <v>12376</v>
      </c>
      <c r="LTP28" s="170" t="s">
        <v>149</v>
      </c>
      <c r="LTQ28" s="170" t="s">
        <v>150</v>
      </c>
      <c r="LTR28" s="170">
        <v>5</v>
      </c>
      <c r="LTS28" s="170">
        <v>12.97</v>
      </c>
      <c r="LTT28" s="170">
        <f>ROUNDDOWN(LTS28*($G$10+1),2)</f>
        <v>962.37</v>
      </c>
      <c r="LTU28" s="170">
        <f>LTR28*LTT28</f>
        <v>4811.8500000000004</v>
      </c>
      <c r="LTV28" s="170" t="s">
        <v>148</v>
      </c>
      <c r="LTW28" s="170">
        <v>12376</v>
      </c>
      <c r="LTX28" s="170" t="s">
        <v>149</v>
      </c>
      <c r="LTY28" s="170" t="s">
        <v>150</v>
      </c>
      <c r="LTZ28" s="170">
        <v>5</v>
      </c>
      <c r="LUA28" s="170">
        <v>12.97</v>
      </c>
      <c r="LUB28" s="170">
        <f>ROUNDDOWN(LUA28*($G$10+1),2)</f>
        <v>962.37</v>
      </c>
      <c r="LUC28" s="170">
        <f>LTZ28*LUB28</f>
        <v>4811.8500000000004</v>
      </c>
      <c r="LUD28" s="170" t="s">
        <v>148</v>
      </c>
      <c r="LUE28" s="170">
        <v>12376</v>
      </c>
      <c r="LUF28" s="170" t="s">
        <v>149</v>
      </c>
      <c r="LUG28" s="170" t="s">
        <v>150</v>
      </c>
      <c r="LUH28" s="170">
        <v>5</v>
      </c>
      <c r="LUI28" s="170">
        <v>12.97</v>
      </c>
      <c r="LUJ28" s="170">
        <f>ROUNDDOWN(LUI28*($G$10+1),2)</f>
        <v>962.37</v>
      </c>
      <c r="LUK28" s="170">
        <f>LUH28*LUJ28</f>
        <v>4811.8500000000004</v>
      </c>
      <c r="LUL28" s="170" t="s">
        <v>148</v>
      </c>
      <c r="LUM28" s="170">
        <v>12376</v>
      </c>
      <c r="LUN28" s="170" t="s">
        <v>149</v>
      </c>
      <c r="LUO28" s="170" t="s">
        <v>150</v>
      </c>
      <c r="LUP28" s="170">
        <v>5</v>
      </c>
      <c r="LUQ28" s="170">
        <v>12.97</v>
      </c>
      <c r="LUR28" s="170">
        <f>ROUNDDOWN(LUQ28*($G$10+1),2)</f>
        <v>962.37</v>
      </c>
      <c r="LUS28" s="170">
        <f>LUP28*LUR28</f>
        <v>4811.8500000000004</v>
      </c>
      <c r="LUT28" s="170" t="s">
        <v>148</v>
      </c>
      <c r="LUU28" s="170">
        <v>12376</v>
      </c>
      <c r="LUV28" s="170" t="s">
        <v>149</v>
      </c>
      <c r="LUW28" s="170" t="s">
        <v>150</v>
      </c>
      <c r="LUX28" s="170">
        <v>5</v>
      </c>
      <c r="LUY28" s="170">
        <v>12.97</v>
      </c>
      <c r="LUZ28" s="170">
        <f>ROUNDDOWN(LUY28*($G$10+1),2)</f>
        <v>962.37</v>
      </c>
      <c r="LVA28" s="170">
        <f>LUX28*LUZ28</f>
        <v>4811.8500000000004</v>
      </c>
      <c r="LVB28" s="170" t="s">
        <v>148</v>
      </c>
      <c r="LVC28" s="170">
        <v>12376</v>
      </c>
      <c r="LVD28" s="170" t="s">
        <v>149</v>
      </c>
      <c r="LVE28" s="170" t="s">
        <v>150</v>
      </c>
      <c r="LVF28" s="170">
        <v>5</v>
      </c>
      <c r="LVG28" s="170">
        <v>12.97</v>
      </c>
      <c r="LVH28" s="170">
        <f>ROUNDDOWN(LVG28*($G$10+1),2)</f>
        <v>962.37</v>
      </c>
      <c r="LVI28" s="170">
        <f>LVF28*LVH28</f>
        <v>4811.8500000000004</v>
      </c>
      <c r="LVJ28" s="170" t="s">
        <v>148</v>
      </c>
      <c r="LVK28" s="170">
        <v>12376</v>
      </c>
      <c r="LVL28" s="170" t="s">
        <v>149</v>
      </c>
      <c r="LVM28" s="170" t="s">
        <v>150</v>
      </c>
      <c r="LVN28" s="170">
        <v>5</v>
      </c>
      <c r="LVO28" s="170">
        <v>12.97</v>
      </c>
      <c r="LVP28" s="170">
        <f>ROUNDDOWN(LVO28*($G$10+1),2)</f>
        <v>962.37</v>
      </c>
      <c r="LVQ28" s="170">
        <f>LVN28*LVP28</f>
        <v>4811.8500000000004</v>
      </c>
      <c r="LVR28" s="170" t="s">
        <v>148</v>
      </c>
      <c r="LVS28" s="170">
        <v>12376</v>
      </c>
      <c r="LVT28" s="170" t="s">
        <v>149</v>
      </c>
      <c r="LVU28" s="170" t="s">
        <v>150</v>
      </c>
      <c r="LVV28" s="170">
        <v>5</v>
      </c>
      <c r="LVW28" s="170">
        <v>12.97</v>
      </c>
      <c r="LVX28" s="170">
        <f>ROUNDDOWN(LVW28*($G$10+1),2)</f>
        <v>962.37</v>
      </c>
      <c r="LVY28" s="170">
        <f>LVV28*LVX28</f>
        <v>4811.8500000000004</v>
      </c>
      <c r="LVZ28" s="170" t="s">
        <v>148</v>
      </c>
      <c r="LWA28" s="170">
        <v>12376</v>
      </c>
      <c r="LWB28" s="170" t="s">
        <v>149</v>
      </c>
      <c r="LWC28" s="170" t="s">
        <v>150</v>
      </c>
      <c r="LWD28" s="170">
        <v>5</v>
      </c>
      <c r="LWE28" s="170">
        <v>12.97</v>
      </c>
      <c r="LWF28" s="170">
        <f>ROUNDDOWN(LWE28*($G$10+1),2)</f>
        <v>962.37</v>
      </c>
      <c r="LWG28" s="170">
        <f>LWD28*LWF28</f>
        <v>4811.8500000000004</v>
      </c>
      <c r="LWH28" s="170" t="s">
        <v>148</v>
      </c>
      <c r="LWI28" s="170">
        <v>12376</v>
      </c>
      <c r="LWJ28" s="170" t="s">
        <v>149</v>
      </c>
      <c r="LWK28" s="170" t="s">
        <v>150</v>
      </c>
      <c r="LWL28" s="170">
        <v>5</v>
      </c>
      <c r="LWM28" s="170">
        <v>12.97</v>
      </c>
      <c r="LWN28" s="170">
        <f>ROUNDDOWN(LWM28*($G$10+1),2)</f>
        <v>962.37</v>
      </c>
      <c r="LWO28" s="170">
        <f>LWL28*LWN28</f>
        <v>4811.8500000000004</v>
      </c>
      <c r="LWP28" s="170" t="s">
        <v>148</v>
      </c>
      <c r="LWQ28" s="170">
        <v>12376</v>
      </c>
      <c r="LWR28" s="170" t="s">
        <v>149</v>
      </c>
      <c r="LWS28" s="170" t="s">
        <v>150</v>
      </c>
      <c r="LWT28" s="170">
        <v>5</v>
      </c>
      <c r="LWU28" s="170">
        <v>12.97</v>
      </c>
      <c r="LWV28" s="170">
        <f>ROUNDDOWN(LWU28*($G$10+1),2)</f>
        <v>962.37</v>
      </c>
      <c r="LWW28" s="170">
        <f>LWT28*LWV28</f>
        <v>4811.8500000000004</v>
      </c>
      <c r="LWX28" s="170" t="s">
        <v>148</v>
      </c>
      <c r="LWY28" s="170">
        <v>12376</v>
      </c>
      <c r="LWZ28" s="170" t="s">
        <v>149</v>
      </c>
      <c r="LXA28" s="170" t="s">
        <v>150</v>
      </c>
      <c r="LXB28" s="170">
        <v>5</v>
      </c>
      <c r="LXC28" s="170">
        <v>12.97</v>
      </c>
      <c r="LXD28" s="170">
        <f>ROUNDDOWN(LXC28*($G$10+1),2)</f>
        <v>962.37</v>
      </c>
      <c r="LXE28" s="170">
        <f>LXB28*LXD28</f>
        <v>4811.8500000000004</v>
      </c>
      <c r="LXF28" s="170" t="s">
        <v>148</v>
      </c>
      <c r="LXG28" s="170">
        <v>12376</v>
      </c>
      <c r="LXH28" s="170" t="s">
        <v>149</v>
      </c>
      <c r="LXI28" s="170" t="s">
        <v>150</v>
      </c>
      <c r="LXJ28" s="170">
        <v>5</v>
      </c>
      <c r="LXK28" s="170">
        <v>12.97</v>
      </c>
      <c r="LXL28" s="170">
        <f>ROUNDDOWN(LXK28*($G$10+1),2)</f>
        <v>962.37</v>
      </c>
      <c r="LXM28" s="170">
        <f>LXJ28*LXL28</f>
        <v>4811.8500000000004</v>
      </c>
      <c r="LXN28" s="170" t="s">
        <v>148</v>
      </c>
      <c r="LXO28" s="170">
        <v>12376</v>
      </c>
      <c r="LXP28" s="170" t="s">
        <v>149</v>
      </c>
      <c r="LXQ28" s="170" t="s">
        <v>150</v>
      </c>
      <c r="LXR28" s="170">
        <v>5</v>
      </c>
      <c r="LXS28" s="170">
        <v>12.97</v>
      </c>
      <c r="LXT28" s="170">
        <f>ROUNDDOWN(LXS28*($G$10+1),2)</f>
        <v>962.37</v>
      </c>
      <c r="LXU28" s="170">
        <f>LXR28*LXT28</f>
        <v>4811.8500000000004</v>
      </c>
      <c r="LXV28" s="170" t="s">
        <v>148</v>
      </c>
      <c r="LXW28" s="170">
        <v>12376</v>
      </c>
      <c r="LXX28" s="170" t="s">
        <v>149</v>
      </c>
      <c r="LXY28" s="170" t="s">
        <v>150</v>
      </c>
      <c r="LXZ28" s="170">
        <v>5</v>
      </c>
      <c r="LYA28" s="170">
        <v>12.97</v>
      </c>
      <c r="LYB28" s="170">
        <f>ROUNDDOWN(LYA28*($G$10+1),2)</f>
        <v>962.37</v>
      </c>
      <c r="LYC28" s="170">
        <f>LXZ28*LYB28</f>
        <v>4811.8500000000004</v>
      </c>
      <c r="LYD28" s="170" t="s">
        <v>148</v>
      </c>
      <c r="LYE28" s="170">
        <v>12376</v>
      </c>
      <c r="LYF28" s="170" t="s">
        <v>149</v>
      </c>
      <c r="LYG28" s="170" t="s">
        <v>150</v>
      </c>
      <c r="LYH28" s="170">
        <v>5</v>
      </c>
      <c r="LYI28" s="170">
        <v>12.97</v>
      </c>
      <c r="LYJ28" s="170">
        <f>ROUNDDOWN(LYI28*($G$10+1),2)</f>
        <v>962.37</v>
      </c>
      <c r="LYK28" s="170">
        <f>LYH28*LYJ28</f>
        <v>4811.8500000000004</v>
      </c>
      <c r="LYL28" s="170" t="s">
        <v>148</v>
      </c>
      <c r="LYM28" s="170">
        <v>12376</v>
      </c>
      <c r="LYN28" s="170" t="s">
        <v>149</v>
      </c>
      <c r="LYO28" s="170" t="s">
        <v>150</v>
      </c>
      <c r="LYP28" s="170">
        <v>5</v>
      </c>
      <c r="LYQ28" s="170">
        <v>12.97</v>
      </c>
      <c r="LYR28" s="170">
        <f>ROUNDDOWN(LYQ28*($G$10+1),2)</f>
        <v>962.37</v>
      </c>
      <c r="LYS28" s="170">
        <f>LYP28*LYR28</f>
        <v>4811.8500000000004</v>
      </c>
      <c r="LYT28" s="170" t="s">
        <v>148</v>
      </c>
      <c r="LYU28" s="170">
        <v>12376</v>
      </c>
      <c r="LYV28" s="170" t="s">
        <v>149</v>
      </c>
      <c r="LYW28" s="170" t="s">
        <v>150</v>
      </c>
      <c r="LYX28" s="170">
        <v>5</v>
      </c>
      <c r="LYY28" s="170">
        <v>12.97</v>
      </c>
      <c r="LYZ28" s="170">
        <f>ROUNDDOWN(LYY28*($G$10+1),2)</f>
        <v>962.37</v>
      </c>
      <c r="LZA28" s="170">
        <f>LYX28*LYZ28</f>
        <v>4811.8500000000004</v>
      </c>
      <c r="LZB28" s="170" t="s">
        <v>148</v>
      </c>
      <c r="LZC28" s="170">
        <v>12376</v>
      </c>
      <c r="LZD28" s="170" t="s">
        <v>149</v>
      </c>
      <c r="LZE28" s="170" t="s">
        <v>150</v>
      </c>
      <c r="LZF28" s="170">
        <v>5</v>
      </c>
      <c r="LZG28" s="170">
        <v>12.97</v>
      </c>
      <c r="LZH28" s="170">
        <f>ROUNDDOWN(LZG28*($G$10+1),2)</f>
        <v>962.37</v>
      </c>
      <c r="LZI28" s="170">
        <f>LZF28*LZH28</f>
        <v>4811.8500000000004</v>
      </c>
      <c r="LZJ28" s="170" t="s">
        <v>148</v>
      </c>
      <c r="LZK28" s="170">
        <v>12376</v>
      </c>
      <c r="LZL28" s="170" t="s">
        <v>149</v>
      </c>
      <c r="LZM28" s="170" t="s">
        <v>150</v>
      </c>
      <c r="LZN28" s="170">
        <v>5</v>
      </c>
      <c r="LZO28" s="170">
        <v>12.97</v>
      </c>
      <c r="LZP28" s="170">
        <f>ROUNDDOWN(LZO28*($G$10+1),2)</f>
        <v>962.37</v>
      </c>
      <c r="LZQ28" s="170">
        <f>LZN28*LZP28</f>
        <v>4811.8500000000004</v>
      </c>
      <c r="LZR28" s="170" t="s">
        <v>148</v>
      </c>
      <c r="LZS28" s="170">
        <v>12376</v>
      </c>
      <c r="LZT28" s="170" t="s">
        <v>149</v>
      </c>
      <c r="LZU28" s="170" t="s">
        <v>150</v>
      </c>
      <c r="LZV28" s="170">
        <v>5</v>
      </c>
      <c r="LZW28" s="170">
        <v>12.97</v>
      </c>
      <c r="LZX28" s="170">
        <f>ROUNDDOWN(LZW28*($G$10+1),2)</f>
        <v>962.37</v>
      </c>
      <c r="LZY28" s="170">
        <f>LZV28*LZX28</f>
        <v>4811.8500000000004</v>
      </c>
      <c r="LZZ28" s="170" t="s">
        <v>148</v>
      </c>
      <c r="MAA28" s="170">
        <v>12376</v>
      </c>
      <c r="MAB28" s="170" t="s">
        <v>149</v>
      </c>
      <c r="MAC28" s="170" t="s">
        <v>150</v>
      </c>
      <c r="MAD28" s="170">
        <v>5</v>
      </c>
      <c r="MAE28" s="170">
        <v>12.97</v>
      </c>
      <c r="MAF28" s="170">
        <f>ROUNDDOWN(MAE28*($G$10+1),2)</f>
        <v>962.37</v>
      </c>
      <c r="MAG28" s="170">
        <f>MAD28*MAF28</f>
        <v>4811.8500000000004</v>
      </c>
      <c r="MAH28" s="170" t="s">
        <v>148</v>
      </c>
      <c r="MAI28" s="170">
        <v>12376</v>
      </c>
      <c r="MAJ28" s="170" t="s">
        <v>149</v>
      </c>
      <c r="MAK28" s="170" t="s">
        <v>150</v>
      </c>
      <c r="MAL28" s="170">
        <v>5</v>
      </c>
      <c r="MAM28" s="170">
        <v>12.97</v>
      </c>
      <c r="MAN28" s="170">
        <f>ROUNDDOWN(MAM28*($G$10+1),2)</f>
        <v>962.37</v>
      </c>
      <c r="MAO28" s="170">
        <f>MAL28*MAN28</f>
        <v>4811.8500000000004</v>
      </c>
      <c r="MAP28" s="170" t="s">
        <v>148</v>
      </c>
      <c r="MAQ28" s="170">
        <v>12376</v>
      </c>
      <c r="MAR28" s="170" t="s">
        <v>149</v>
      </c>
      <c r="MAS28" s="170" t="s">
        <v>150</v>
      </c>
      <c r="MAT28" s="170">
        <v>5</v>
      </c>
      <c r="MAU28" s="170">
        <v>12.97</v>
      </c>
      <c r="MAV28" s="170">
        <f>ROUNDDOWN(MAU28*($G$10+1),2)</f>
        <v>962.37</v>
      </c>
      <c r="MAW28" s="170">
        <f>MAT28*MAV28</f>
        <v>4811.8500000000004</v>
      </c>
      <c r="MAX28" s="170" t="s">
        <v>148</v>
      </c>
      <c r="MAY28" s="170">
        <v>12376</v>
      </c>
      <c r="MAZ28" s="170" t="s">
        <v>149</v>
      </c>
      <c r="MBA28" s="170" t="s">
        <v>150</v>
      </c>
      <c r="MBB28" s="170">
        <v>5</v>
      </c>
      <c r="MBC28" s="170">
        <v>12.97</v>
      </c>
      <c r="MBD28" s="170">
        <f>ROUNDDOWN(MBC28*($G$10+1),2)</f>
        <v>962.37</v>
      </c>
      <c r="MBE28" s="170">
        <f>MBB28*MBD28</f>
        <v>4811.8500000000004</v>
      </c>
      <c r="MBF28" s="170" t="s">
        <v>148</v>
      </c>
      <c r="MBG28" s="170">
        <v>12376</v>
      </c>
      <c r="MBH28" s="170" t="s">
        <v>149</v>
      </c>
      <c r="MBI28" s="170" t="s">
        <v>150</v>
      </c>
      <c r="MBJ28" s="170">
        <v>5</v>
      </c>
      <c r="MBK28" s="170">
        <v>12.97</v>
      </c>
      <c r="MBL28" s="170">
        <f>ROUNDDOWN(MBK28*($G$10+1),2)</f>
        <v>962.37</v>
      </c>
      <c r="MBM28" s="170">
        <f>MBJ28*MBL28</f>
        <v>4811.8500000000004</v>
      </c>
      <c r="MBN28" s="170" t="s">
        <v>148</v>
      </c>
      <c r="MBO28" s="170">
        <v>12376</v>
      </c>
      <c r="MBP28" s="170" t="s">
        <v>149</v>
      </c>
      <c r="MBQ28" s="170" t="s">
        <v>150</v>
      </c>
      <c r="MBR28" s="170">
        <v>5</v>
      </c>
      <c r="MBS28" s="170">
        <v>12.97</v>
      </c>
      <c r="MBT28" s="170">
        <f>ROUNDDOWN(MBS28*($G$10+1),2)</f>
        <v>962.37</v>
      </c>
      <c r="MBU28" s="170">
        <f>MBR28*MBT28</f>
        <v>4811.8500000000004</v>
      </c>
      <c r="MBV28" s="170" t="s">
        <v>148</v>
      </c>
      <c r="MBW28" s="170">
        <v>12376</v>
      </c>
      <c r="MBX28" s="170" t="s">
        <v>149</v>
      </c>
      <c r="MBY28" s="170" t="s">
        <v>150</v>
      </c>
      <c r="MBZ28" s="170">
        <v>5</v>
      </c>
      <c r="MCA28" s="170">
        <v>12.97</v>
      </c>
      <c r="MCB28" s="170">
        <f>ROUNDDOWN(MCA28*($G$10+1),2)</f>
        <v>962.37</v>
      </c>
      <c r="MCC28" s="170">
        <f>MBZ28*MCB28</f>
        <v>4811.8500000000004</v>
      </c>
      <c r="MCD28" s="170" t="s">
        <v>148</v>
      </c>
      <c r="MCE28" s="170">
        <v>12376</v>
      </c>
      <c r="MCF28" s="170" t="s">
        <v>149</v>
      </c>
      <c r="MCG28" s="170" t="s">
        <v>150</v>
      </c>
      <c r="MCH28" s="170">
        <v>5</v>
      </c>
      <c r="MCI28" s="170">
        <v>12.97</v>
      </c>
      <c r="MCJ28" s="170">
        <f>ROUNDDOWN(MCI28*($G$10+1),2)</f>
        <v>962.37</v>
      </c>
      <c r="MCK28" s="170">
        <f>MCH28*MCJ28</f>
        <v>4811.8500000000004</v>
      </c>
      <c r="MCL28" s="170" t="s">
        <v>148</v>
      </c>
      <c r="MCM28" s="170">
        <v>12376</v>
      </c>
      <c r="MCN28" s="170" t="s">
        <v>149</v>
      </c>
      <c r="MCO28" s="170" t="s">
        <v>150</v>
      </c>
      <c r="MCP28" s="170">
        <v>5</v>
      </c>
      <c r="MCQ28" s="170">
        <v>12.97</v>
      </c>
      <c r="MCR28" s="170">
        <f>ROUNDDOWN(MCQ28*($G$10+1),2)</f>
        <v>962.37</v>
      </c>
      <c r="MCS28" s="170">
        <f>MCP28*MCR28</f>
        <v>4811.8500000000004</v>
      </c>
      <c r="MCT28" s="170" t="s">
        <v>148</v>
      </c>
      <c r="MCU28" s="170">
        <v>12376</v>
      </c>
      <c r="MCV28" s="170" t="s">
        <v>149</v>
      </c>
      <c r="MCW28" s="170" t="s">
        <v>150</v>
      </c>
      <c r="MCX28" s="170">
        <v>5</v>
      </c>
      <c r="MCY28" s="170">
        <v>12.97</v>
      </c>
      <c r="MCZ28" s="170">
        <f>ROUNDDOWN(MCY28*($G$10+1),2)</f>
        <v>962.37</v>
      </c>
      <c r="MDA28" s="170">
        <f>MCX28*MCZ28</f>
        <v>4811.8500000000004</v>
      </c>
      <c r="MDB28" s="170" t="s">
        <v>148</v>
      </c>
      <c r="MDC28" s="170">
        <v>12376</v>
      </c>
      <c r="MDD28" s="170" t="s">
        <v>149</v>
      </c>
      <c r="MDE28" s="170" t="s">
        <v>150</v>
      </c>
      <c r="MDF28" s="170">
        <v>5</v>
      </c>
      <c r="MDG28" s="170">
        <v>12.97</v>
      </c>
      <c r="MDH28" s="170">
        <f>ROUNDDOWN(MDG28*($G$10+1),2)</f>
        <v>962.37</v>
      </c>
      <c r="MDI28" s="170">
        <f>MDF28*MDH28</f>
        <v>4811.8500000000004</v>
      </c>
      <c r="MDJ28" s="170" t="s">
        <v>148</v>
      </c>
      <c r="MDK28" s="170">
        <v>12376</v>
      </c>
      <c r="MDL28" s="170" t="s">
        <v>149</v>
      </c>
      <c r="MDM28" s="170" t="s">
        <v>150</v>
      </c>
      <c r="MDN28" s="170">
        <v>5</v>
      </c>
      <c r="MDO28" s="170">
        <v>12.97</v>
      </c>
      <c r="MDP28" s="170">
        <f>ROUNDDOWN(MDO28*($G$10+1),2)</f>
        <v>962.37</v>
      </c>
      <c r="MDQ28" s="170">
        <f>MDN28*MDP28</f>
        <v>4811.8500000000004</v>
      </c>
      <c r="MDR28" s="170" t="s">
        <v>148</v>
      </c>
      <c r="MDS28" s="170">
        <v>12376</v>
      </c>
      <c r="MDT28" s="170" t="s">
        <v>149</v>
      </c>
      <c r="MDU28" s="170" t="s">
        <v>150</v>
      </c>
      <c r="MDV28" s="170">
        <v>5</v>
      </c>
      <c r="MDW28" s="170">
        <v>12.97</v>
      </c>
      <c r="MDX28" s="170">
        <f>ROUNDDOWN(MDW28*($G$10+1),2)</f>
        <v>962.37</v>
      </c>
      <c r="MDY28" s="170">
        <f>MDV28*MDX28</f>
        <v>4811.8500000000004</v>
      </c>
      <c r="MDZ28" s="170" t="s">
        <v>148</v>
      </c>
      <c r="MEA28" s="170">
        <v>12376</v>
      </c>
      <c r="MEB28" s="170" t="s">
        <v>149</v>
      </c>
      <c r="MEC28" s="170" t="s">
        <v>150</v>
      </c>
      <c r="MED28" s="170">
        <v>5</v>
      </c>
      <c r="MEE28" s="170">
        <v>12.97</v>
      </c>
      <c r="MEF28" s="170">
        <f>ROUNDDOWN(MEE28*($G$10+1),2)</f>
        <v>962.37</v>
      </c>
      <c r="MEG28" s="170">
        <f>MED28*MEF28</f>
        <v>4811.8500000000004</v>
      </c>
      <c r="MEH28" s="170" t="s">
        <v>148</v>
      </c>
      <c r="MEI28" s="170">
        <v>12376</v>
      </c>
      <c r="MEJ28" s="170" t="s">
        <v>149</v>
      </c>
      <c r="MEK28" s="170" t="s">
        <v>150</v>
      </c>
      <c r="MEL28" s="170">
        <v>5</v>
      </c>
      <c r="MEM28" s="170">
        <v>12.97</v>
      </c>
      <c r="MEN28" s="170">
        <f>ROUNDDOWN(MEM28*($G$10+1),2)</f>
        <v>962.37</v>
      </c>
      <c r="MEO28" s="170">
        <f>MEL28*MEN28</f>
        <v>4811.8500000000004</v>
      </c>
      <c r="MEP28" s="170" t="s">
        <v>148</v>
      </c>
      <c r="MEQ28" s="170">
        <v>12376</v>
      </c>
      <c r="MER28" s="170" t="s">
        <v>149</v>
      </c>
      <c r="MES28" s="170" t="s">
        <v>150</v>
      </c>
      <c r="MET28" s="170">
        <v>5</v>
      </c>
      <c r="MEU28" s="170">
        <v>12.97</v>
      </c>
      <c r="MEV28" s="170">
        <f>ROUNDDOWN(MEU28*($G$10+1),2)</f>
        <v>962.37</v>
      </c>
      <c r="MEW28" s="170">
        <f>MET28*MEV28</f>
        <v>4811.8500000000004</v>
      </c>
      <c r="MEX28" s="170" t="s">
        <v>148</v>
      </c>
      <c r="MEY28" s="170">
        <v>12376</v>
      </c>
      <c r="MEZ28" s="170" t="s">
        <v>149</v>
      </c>
      <c r="MFA28" s="170" t="s">
        <v>150</v>
      </c>
      <c r="MFB28" s="170">
        <v>5</v>
      </c>
      <c r="MFC28" s="170">
        <v>12.97</v>
      </c>
      <c r="MFD28" s="170">
        <f>ROUNDDOWN(MFC28*($G$10+1),2)</f>
        <v>962.37</v>
      </c>
      <c r="MFE28" s="170">
        <f>MFB28*MFD28</f>
        <v>4811.8500000000004</v>
      </c>
      <c r="MFF28" s="170" t="s">
        <v>148</v>
      </c>
      <c r="MFG28" s="170">
        <v>12376</v>
      </c>
      <c r="MFH28" s="170" t="s">
        <v>149</v>
      </c>
      <c r="MFI28" s="170" t="s">
        <v>150</v>
      </c>
      <c r="MFJ28" s="170">
        <v>5</v>
      </c>
      <c r="MFK28" s="170">
        <v>12.97</v>
      </c>
      <c r="MFL28" s="170">
        <f>ROUNDDOWN(MFK28*($G$10+1),2)</f>
        <v>962.37</v>
      </c>
      <c r="MFM28" s="170">
        <f>MFJ28*MFL28</f>
        <v>4811.8500000000004</v>
      </c>
      <c r="MFN28" s="170" t="s">
        <v>148</v>
      </c>
      <c r="MFO28" s="170">
        <v>12376</v>
      </c>
      <c r="MFP28" s="170" t="s">
        <v>149</v>
      </c>
      <c r="MFQ28" s="170" t="s">
        <v>150</v>
      </c>
      <c r="MFR28" s="170">
        <v>5</v>
      </c>
      <c r="MFS28" s="170">
        <v>12.97</v>
      </c>
      <c r="MFT28" s="170">
        <f>ROUNDDOWN(MFS28*($G$10+1),2)</f>
        <v>962.37</v>
      </c>
      <c r="MFU28" s="170">
        <f>MFR28*MFT28</f>
        <v>4811.8500000000004</v>
      </c>
      <c r="MFV28" s="170" t="s">
        <v>148</v>
      </c>
      <c r="MFW28" s="170">
        <v>12376</v>
      </c>
      <c r="MFX28" s="170" t="s">
        <v>149</v>
      </c>
      <c r="MFY28" s="170" t="s">
        <v>150</v>
      </c>
      <c r="MFZ28" s="170">
        <v>5</v>
      </c>
      <c r="MGA28" s="170">
        <v>12.97</v>
      </c>
      <c r="MGB28" s="170">
        <f>ROUNDDOWN(MGA28*($G$10+1),2)</f>
        <v>962.37</v>
      </c>
      <c r="MGC28" s="170">
        <f>MFZ28*MGB28</f>
        <v>4811.8500000000004</v>
      </c>
      <c r="MGD28" s="170" t="s">
        <v>148</v>
      </c>
      <c r="MGE28" s="170">
        <v>12376</v>
      </c>
      <c r="MGF28" s="170" t="s">
        <v>149</v>
      </c>
      <c r="MGG28" s="170" t="s">
        <v>150</v>
      </c>
      <c r="MGH28" s="170">
        <v>5</v>
      </c>
      <c r="MGI28" s="170">
        <v>12.97</v>
      </c>
      <c r="MGJ28" s="170">
        <f>ROUNDDOWN(MGI28*($G$10+1),2)</f>
        <v>962.37</v>
      </c>
      <c r="MGK28" s="170">
        <f>MGH28*MGJ28</f>
        <v>4811.8500000000004</v>
      </c>
      <c r="MGL28" s="170" t="s">
        <v>148</v>
      </c>
      <c r="MGM28" s="170">
        <v>12376</v>
      </c>
      <c r="MGN28" s="170" t="s">
        <v>149</v>
      </c>
      <c r="MGO28" s="170" t="s">
        <v>150</v>
      </c>
      <c r="MGP28" s="170">
        <v>5</v>
      </c>
      <c r="MGQ28" s="170">
        <v>12.97</v>
      </c>
      <c r="MGR28" s="170">
        <f>ROUNDDOWN(MGQ28*($G$10+1),2)</f>
        <v>962.37</v>
      </c>
      <c r="MGS28" s="170">
        <f>MGP28*MGR28</f>
        <v>4811.8500000000004</v>
      </c>
      <c r="MGT28" s="170" t="s">
        <v>148</v>
      </c>
      <c r="MGU28" s="170">
        <v>12376</v>
      </c>
      <c r="MGV28" s="170" t="s">
        <v>149</v>
      </c>
      <c r="MGW28" s="170" t="s">
        <v>150</v>
      </c>
      <c r="MGX28" s="170">
        <v>5</v>
      </c>
      <c r="MGY28" s="170">
        <v>12.97</v>
      </c>
      <c r="MGZ28" s="170">
        <f>ROUNDDOWN(MGY28*($G$10+1),2)</f>
        <v>962.37</v>
      </c>
      <c r="MHA28" s="170">
        <f>MGX28*MGZ28</f>
        <v>4811.8500000000004</v>
      </c>
      <c r="MHB28" s="170" t="s">
        <v>148</v>
      </c>
      <c r="MHC28" s="170">
        <v>12376</v>
      </c>
      <c r="MHD28" s="170" t="s">
        <v>149</v>
      </c>
      <c r="MHE28" s="170" t="s">
        <v>150</v>
      </c>
      <c r="MHF28" s="170">
        <v>5</v>
      </c>
      <c r="MHG28" s="170">
        <v>12.97</v>
      </c>
      <c r="MHH28" s="170">
        <f>ROUNDDOWN(MHG28*($G$10+1),2)</f>
        <v>962.37</v>
      </c>
      <c r="MHI28" s="170">
        <f>MHF28*MHH28</f>
        <v>4811.8500000000004</v>
      </c>
      <c r="MHJ28" s="170" t="s">
        <v>148</v>
      </c>
      <c r="MHK28" s="170">
        <v>12376</v>
      </c>
      <c r="MHL28" s="170" t="s">
        <v>149</v>
      </c>
      <c r="MHM28" s="170" t="s">
        <v>150</v>
      </c>
      <c r="MHN28" s="170">
        <v>5</v>
      </c>
      <c r="MHO28" s="170">
        <v>12.97</v>
      </c>
      <c r="MHP28" s="170">
        <f>ROUNDDOWN(MHO28*($G$10+1),2)</f>
        <v>962.37</v>
      </c>
      <c r="MHQ28" s="170">
        <f>MHN28*MHP28</f>
        <v>4811.8500000000004</v>
      </c>
      <c r="MHR28" s="170" t="s">
        <v>148</v>
      </c>
      <c r="MHS28" s="170">
        <v>12376</v>
      </c>
      <c r="MHT28" s="170" t="s">
        <v>149</v>
      </c>
      <c r="MHU28" s="170" t="s">
        <v>150</v>
      </c>
      <c r="MHV28" s="170">
        <v>5</v>
      </c>
      <c r="MHW28" s="170">
        <v>12.97</v>
      </c>
      <c r="MHX28" s="170">
        <f>ROUNDDOWN(MHW28*($G$10+1),2)</f>
        <v>962.37</v>
      </c>
      <c r="MHY28" s="170">
        <f>MHV28*MHX28</f>
        <v>4811.8500000000004</v>
      </c>
      <c r="MHZ28" s="170" t="s">
        <v>148</v>
      </c>
      <c r="MIA28" s="170">
        <v>12376</v>
      </c>
      <c r="MIB28" s="170" t="s">
        <v>149</v>
      </c>
      <c r="MIC28" s="170" t="s">
        <v>150</v>
      </c>
      <c r="MID28" s="170">
        <v>5</v>
      </c>
      <c r="MIE28" s="170">
        <v>12.97</v>
      </c>
      <c r="MIF28" s="170">
        <f>ROUNDDOWN(MIE28*($G$10+1),2)</f>
        <v>962.37</v>
      </c>
      <c r="MIG28" s="170">
        <f>MID28*MIF28</f>
        <v>4811.8500000000004</v>
      </c>
      <c r="MIH28" s="170" t="s">
        <v>148</v>
      </c>
      <c r="MII28" s="170">
        <v>12376</v>
      </c>
      <c r="MIJ28" s="170" t="s">
        <v>149</v>
      </c>
      <c r="MIK28" s="170" t="s">
        <v>150</v>
      </c>
      <c r="MIL28" s="170">
        <v>5</v>
      </c>
      <c r="MIM28" s="170">
        <v>12.97</v>
      </c>
      <c r="MIN28" s="170">
        <f>ROUNDDOWN(MIM28*($G$10+1),2)</f>
        <v>962.37</v>
      </c>
      <c r="MIO28" s="170">
        <f>MIL28*MIN28</f>
        <v>4811.8500000000004</v>
      </c>
      <c r="MIP28" s="170" t="s">
        <v>148</v>
      </c>
      <c r="MIQ28" s="170">
        <v>12376</v>
      </c>
      <c r="MIR28" s="170" t="s">
        <v>149</v>
      </c>
      <c r="MIS28" s="170" t="s">
        <v>150</v>
      </c>
      <c r="MIT28" s="170">
        <v>5</v>
      </c>
      <c r="MIU28" s="170">
        <v>12.97</v>
      </c>
      <c r="MIV28" s="170">
        <f>ROUNDDOWN(MIU28*($G$10+1),2)</f>
        <v>962.37</v>
      </c>
      <c r="MIW28" s="170">
        <f>MIT28*MIV28</f>
        <v>4811.8500000000004</v>
      </c>
      <c r="MIX28" s="170" t="s">
        <v>148</v>
      </c>
      <c r="MIY28" s="170">
        <v>12376</v>
      </c>
      <c r="MIZ28" s="170" t="s">
        <v>149</v>
      </c>
      <c r="MJA28" s="170" t="s">
        <v>150</v>
      </c>
      <c r="MJB28" s="170">
        <v>5</v>
      </c>
      <c r="MJC28" s="170">
        <v>12.97</v>
      </c>
      <c r="MJD28" s="170">
        <f>ROUNDDOWN(MJC28*($G$10+1),2)</f>
        <v>962.37</v>
      </c>
      <c r="MJE28" s="170">
        <f>MJB28*MJD28</f>
        <v>4811.8500000000004</v>
      </c>
      <c r="MJF28" s="170" t="s">
        <v>148</v>
      </c>
      <c r="MJG28" s="170">
        <v>12376</v>
      </c>
      <c r="MJH28" s="170" t="s">
        <v>149</v>
      </c>
      <c r="MJI28" s="170" t="s">
        <v>150</v>
      </c>
      <c r="MJJ28" s="170">
        <v>5</v>
      </c>
      <c r="MJK28" s="170">
        <v>12.97</v>
      </c>
      <c r="MJL28" s="170">
        <f>ROUNDDOWN(MJK28*($G$10+1),2)</f>
        <v>962.37</v>
      </c>
      <c r="MJM28" s="170">
        <f>MJJ28*MJL28</f>
        <v>4811.8500000000004</v>
      </c>
      <c r="MJN28" s="170" t="s">
        <v>148</v>
      </c>
      <c r="MJO28" s="170">
        <v>12376</v>
      </c>
      <c r="MJP28" s="170" t="s">
        <v>149</v>
      </c>
      <c r="MJQ28" s="170" t="s">
        <v>150</v>
      </c>
      <c r="MJR28" s="170">
        <v>5</v>
      </c>
      <c r="MJS28" s="170">
        <v>12.97</v>
      </c>
      <c r="MJT28" s="170">
        <f>ROUNDDOWN(MJS28*($G$10+1),2)</f>
        <v>962.37</v>
      </c>
      <c r="MJU28" s="170">
        <f>MJR28*MJT28</f>
        <v>4811.8500000000004</v>
      </c>
      <c r="MJV28" s="170" t="s">
        <v>148</v>
      </c>
      <c r="MJW28" s="170">
        <v>12376</v>
      </c>
      <c r="MJX28" s="170" t="s">
        <v>149</v>
      </c>
      <c r="MJY28" s="170" t="s">
        <v>150</v>
      </c>
      <c r="MJZ28" s="170">
        <v>5</v>
      </c>
      <c r="MKA28" s="170">
        <v>12.97</v>
      </c>
      <c r="MKB28" s="170">
        <f>ROUNDDOWN(MKA28*($G$10+1),2)</f>
        <v>962.37</v>
      </c>
      <c r="MKC28" s="170">
        <f>MJZ28*MKB28</f>
        <v>4811.8500000000004</v>
      </c>
      <c r="MKD28" s="170" t="s">
        <v>148</v>
      </c>
      <c r="MKE28" s="170">
        <v>12376</v>
      </c>
      <c r="MKF28" s="170" t="s">
        <v>149</v>
      </c>
      <c r="MKG28" s="170" t="s">
        <v>150</v>
      </c>
      <c r="MKH28" s="170">
        <v>5</v>
      </c>
      <c r="MKI28" s="170">
        <v>12.97</v>
      </c>
      <c r="MKJ28" s="170">
        <f>ROUNDDOWN(MKI28*($G$10+1),2)</f>
        <v>962.37</v>
      </c>
      <c r="MKK28" s="170">
        <f>MKH28*MKJ28</f>
        <v>4811.8500000000004</v>
      </c>
      <c r="MKL28" s="170" t="s">
        <v>148</v>
      </c>
      <c r="MKM28" s="170">
        <v>12376</v>
      </c>
      <c r="MKN28" s="170" t="s">
        <v>149</v>
      </c>
      <c r="MKO28" s="170" t="s">
        <v>150</v>
      </c>
      <c r="MKP28" s="170">
        <v>5</v>
      </c>
      <c r="MKQ28" s="170">
        <v>12.97</v>
      </c>
      <c r="MKR28" s="170">
        <f>ROUNDDOWN(MKQ28*($G$10+1),2)</f>
        <v>962.37</v>
      </c>
      <c r="MKS28" s="170">
        <f>MKP28*MKR28</f>
        <v>4811.8500000000004</v>
      </c>
      <c r="MKT28" s="170" t="s">
        <v>148</v>
      </c>
      <c r="MKU28" s="170">
        <v>12376</v>
      </c>
      <c r="MKV28" s="170" t="s">
        <v>149</v>
      </c>
      <c r="MKW28" s="170" t="s">
        <v>150</v>
      </c>
      <c r="MKX28" s="170">
        <v>5</v>
      </c>
      <c r="MKY28" s="170">
        <v>12.97</v>
      </c>
      <c r="MKZ28" s="170">
        <f>ROUNDDOWN(MKY28*($G$10+1),2)</f>
        <v>962.37</v>
      </c>
      <c r="MLA28" s="170">
        <f>MKX28*MKZ28</f>
        <v>4811.8500000000004</v>
      </c>
      <c r="MLB28" s="170" t="s">
        <v>148</v>
      </c>
      <c r="MLC28" s="170">
        <v>12376</v>
      </c>
      <c r="MLD28" s="170" t="s">
        <v>149</v>
      </c>
      <c r="MLE28" s="170" t="s">
        <v>150</v>
      </c>
      <c r="MLF28" s="170">
        <v>5</v>
      </c>
      <c r="MLG28" s="170">
        <v>12.97</v>
      </c>
      <c r="MLH28" s="170">
        <f>ROUNDDOWN(MLG28*($G$10+1),2)</f>
        <v>962.37</v>
      </c>
      <c r="MLI28" s="170">
        <f>MLF28*MLH28</f>
        <v>4811.8500000000004</v>
      </c>
      <c r="MLJ28" s="170" t="s">
        <v>148</v>
      </c>
      <c r="MLK28" s="170">
        <v>12376</v>
      </c>
      <c r="MLL28" s="170" t="s">
        <v>149</v>
      </c>
      <c r="MLM28" s="170" t="s">
        <v>150</v>
      </c>
      <c r="MLN28" s="170">
        <v>5</v>
      </c>
      <c r="MLO28" s="170">
        <v>12.97</v>
      </c>
      <c r="MLP28" s="170">
        <f>ROUNDDOWN(MLO28*($G$10+1),2)</f>
        <v>962.37</v>
      </c>
      <c r="MLQ28" s="170">
        <f>MLN28*MLP28</f>
        <v>4811.8500000000004</v>
      </c>
      <c r="MLR28" s="170" t="s">
        <v>148</v>
      </c>
      <c r="MLS28" s="170">
        <v>12376</v>
      </c>
      <c r="MLT28" s="170" t="s">
        <v>149</v>
      </c>
      <c r="MLU28" s="170" t="s">
        <v>150</v>
      </c>
      <c r="MLV28" s="170">
        <v>5</v>
      </c>
      <c r="MLW28" s="170">
        <v>12.97</v>
      </c>
      <c r="MLX28" s="170">
        <f>ROUNDDOWN(MLW28*($G$10+1),2)</f>
        <v>962.37</v>
      </c>
      <c r="MLY28" s="170">
        <f>MLV28*MLX28</f>
        <v>4811.8500000000004</v>
      </c>
      <c r="MLZ28" s="170" t="s">
        <v>148</v>
      </c>
      <c r="MMA28" s="170">
        <v>12376</v>
      </c>
      <c r="MMB28" s="170" t="s">
        <v>149</v>
      </c>
      <c r="MMC28" s="170" t="s">
        <v>150</v>
      </c>
      <c r="MMD28" s="170">
        <v>5</v>
      </c>
      <c r="MME28" s="170">
        <v>12.97</v>
      </c>
      <c r="MMF28" s="170">
        <f>ROUNDDOWN(MME28*($G$10+1),2)</f>
        <v>962.37</v>
      </c>
      <c r="MMG28" s="170">
        <f>MMD28*MMF28</f>
        <v>4811.8500000000004</v>
      </c>
      <c r="MMH28" s="170" t="s">
        <v>148</v>
      </c>
      <c r="MMI28" s="170">
        <v>12376</v>
      </c>
      <c r="MMJ28" s="170" t="s">
        <v>149</v>
      </c>
      <c r="MMK28" s="170" t="s">
        <v>150</v>
      </c>
      <c r="MML28" s="170">
        <v>5</v>
      </c>
      <c r="MMM28" s="170">
        <v>12.97</v>
      </c>
      <c r="MMN28" s="170">
        <f>ROUNDDOWN(MMM28*($G$10+1),2)</f>
        <v>962.37</v>
      </c>
      <c r="MMO28" s="170">
        <f>MML28*MMN28</f>
        <v>4811.8500000000004</v>
      </c>
      <c r="MMP28" s="170" t="s">
        <v>148</v>
      </c>
      <c r="MMQ28" s="170">
        <v>12376</v>
      </c>
      <c r="MMR28" s="170" t="s">
        <v>149</v>
      </c>
      <c r="MMS28" s="170" t="s">
        <v>150</v>
      </c>
      <c r="MMT28" s="170">
        <v>5</v>
      </c>
      <c r="MMU28" s="170">
        <v>12.97</v>
      </c>
      <c r="MMV28" s="170">
        <f>ROUNDDOWN(MMU28*($G$10+1),2)</f>
        <v>962.37</v>
      </c>
      <c r="MMW28" s="170">
        <f>MMT28*MMV28</f>
        <v>4811.8500000000004</v>
      </c>
      <c r="MMX28" s="170" t="s">
        <v>148</v>
      </c>
      <c r="MMY28" s="170">
        <v>12376</v>
      </c>
      <c r="MMZ28" s="170" t="s">
        <v>149</v>
      </c>
      <c r="MNA28" s="170" t="s">
        <v>150</v>
      </c>
      <c r="MNB28" s="170">
        <v>5</v>
      </c>
      <c r="MNC28" s="170">
        <v>12.97</v>
      </c>
      <c r="MND28" s="170">
        <f>ROUNDDOWN(MNC28*($G$10+1),2)</f>
        <v>962.37</v>
      </c>
      <c r="MNE28" s="170">
        <f>MNB28*MND28</f>
        <v>4811.8500000000004</v>
      </c>
      <c r="MNF28" s="170" t="s">
        <v>148</v>
      </c>
      <c r="MNG28" s="170">
        <v>12376</v>
      </c>
      <c r="MNH28" s="170" t="s">
        <v>149</v>
      </c>
      <c r="MNI28" s="170" t="s">
        <v>150</v>
      </c>
      <c r="MNJ28" s="170">
        <v>5</v>
      </c>
      <c r="MNK28" s="170">
        <v>12.97</v>
      </c>
      <c r="MNL28" s="170">
        <f>ROUNDDOWN(MNK28*($G$10+1),2)</f>
        <v>962.37</v>
      </c>
      <c r="MNM28" s="170">
        <f>MNJ28*MNL28</f>
        <v>4811.8500000000004</v>
      </c>
      <c r="MNN28" s="170" t="s">
        <v>148</v>
      </c>
      <c r="MNO28" s="170">
        <v>12376</v>
      </c>
      <c r="MNP28" s="170" t="s">
        <v>149</v>
      </c>
      <c r="MNQ28" s="170" t="s">
        <v>150</v>
      </c>
      <c r="MNR28" s="170">
        <v>5</v>
      </c>
      <c r="MNS28" s="170">
        <v>12.97</v>
      </c>
      <c r="MNT28" s="170">
        <f>ROUNDDOWN(MNS28*($G$10+1),2)</f>
        <v>962.37</v>
      </c>
      <c r="MNU28" s="170">
        <f>MNR28*MNT28</f>
        <v>4811.8500000000004</v>
      </c>
      <c r="MNV28" s="170" t="s">
        <v>148</v>
      </c>
      <c r="MNW28" s="170">
        <v>12376</v>
      </c>
      <c r="MNX28" s="170" t="s">
        <v>149</v>
      </c>
      <c r="MNY28" s="170" t="s">
        <v>150</v>
      </c>
      <c r="MNZ28" s="170">
        <v>5</v>
      </c>
      <c r="MOA28" s="170">
        <v>12.97</v>
      </c>
      <c r="MOB28" s="170">
        <f>ROUNDDOWN(MOA28*($G$10+1),2)</f>
        <v>962.37</v>
      </c>
      <c r="MOC28" s="170">
        <f>MNZ28*MOB28</f>
        <v>4811.8500000000004</v>
      </c>
      <c r="MOD28" s="170" t="s">
        <v>148</v>
      </c>
      <c r="MOE28" s="170">
        <v>12376</v>
      </c>
      <c r="MOF28" s="170" t="s">
        <v>149</v>
      </c>
      <c r="MOG28" s="170" t="s">
        <v>150</v>
      </c>
      <c r="MOH28" s="170">
        <v>5</v>
      </c>
      <c r="MOI28" s="170">
        <v>12.97</v>
      </c>
      <c r="MOJ28" s="170">
        <f>ROUNDDOWN(MOI28*($G$10+1),2)</f>
        <v>962.37</v>
      </c>
      <c r="MOK28" s="170">
        <f>MOH28*MOJ28</f>
        <v>4811.8500000000004</v>
      </c>
      <c r="MOL28" s="170" t="s">
        <v>148</v>
      </c>
      <c r="MOM28" s="170">
        <v>12376</v>
      </c>
      <c r="MON28" s="170" t="s">
        <v>149</v>
      </c>
      <c r="MOO28" s="170" t="s">
        <v>150</v>
      </c>
      <c r="MOP28" s="170">
        <v>5</v>
      </c>
      <c r="MOQ28" s="170">
        <v>12.97</v>
      </c>
      <c r="MOR28" s="170">
        <f>ROUNDDOWN(MOQ28*($G$10+1),2)</f>
        <v>962.37</v>
      </c>
      <c r="MOS28" s="170">
        <f>MOP28*MOR28</f>
        <v>4811.8500000000004</v>
      </c>
      <c r="MOT28" s="170" t="s">
        <v>148</v>
      </c>
      <c r="MOU28" s="170">
        <v>12376</v>
      </c>
      <c r="MOV28" s="170" t="s">
        <v>149</v>
      </c>
      <c r="MOW28" s="170" t="s">
        <v>150</v>
      </c>
      <c r="MOX28" s="170">
        <v>5</v>
      </c>
      <c r="MOY28" s="170">
        <v>12.97</v>
      </c>
      <c r="MOZ28" s="170">
        <f>ROUNDDOWN(MOY28*($G$10+1),2)</f>
        <v>962.37</v>
      </c>
      <c r="MPA28" s="170">
        <f>MOX28*MOZ28</f>
        <v>4811.8500000000004</v>
      </c>
      <c r="MPB28" s="170" t="s">
        <v>148</v>
      </c>
      <c r="MPC28" s="170">
        <v>12376</v>
      </c>
      <c r="MPD28" s="170" t="s">
        <v>149</v>
      </c>
      <c r="MPE28" s="170" t="s">
        <v>150</v>
      </c>
      <c r="MPF28" s="170">
        <v>5</v>
      </c>
      <c r="MPG28" s="170">
        <v>12.97</v>
      </c>
      <c r="MPH28" s="170">
        <f>ROUNDDOWN(MPG28*($G$10+1),2)</f>
        <v>962.37</v>
      </c>
      <c r="MPI28" s="170">
        <f>MPF28*MPH28</f>
        <v>4811.8500000000004</v>
      </c>
      <c r="MPJ28" s="170" t="s">
        <v>148</v>
      </c>
      <c r="MPK28" s="170">
        <v>12376</v>
      </c>
      <c r="MPL28" s="170" t="s">
        <v>149</v>
      </c>
      <c r="MPM28" s="170" t="s">
        <v>150</v>
      </c>
      <c r="MPN28" s="170">
        <v>5</v>
      </c>
      <c r="MPO28" s="170">
        <v>12.97</v>
      </c>
      <c r="MPP28" s="170">
        <f>ROUNDDOWN(MPO28*($G$10+1),2)</f>
        <v>962.37</v>
      </c>
      <c r="MPQ28" s="170">
        <f>MPN28*MPP28</f>
        <v>4811.8500000000004</v>
      </c>
      <c r="MPR28" s="170" t="s">
        <v>148</v>
      </c>
      <c r="MPS28" s="170">
        <v>12376</v>
      </c>
      <c r="MPT28" s="170" t="s">
        <v>149</v>
      </c>
      <c r="MPU28" s="170" t="s">
        <v>150</v>
      </c>
      <c r="MPV28" s="170">
        <v>5</v>
      </c>
      <c r="MPW28" s="170">
        <v>12.97</v>
      </c>
      <c r="MPX28" s="170">
        <f>ROUNDDOWN(MPW28*($G$10+1),2)</f>
        <v>962.37</v>
      </c>
      <c r="MPY28" s="170">
        <f>MPV28*MPX28</f>
        <v>4811.8500000000004</v>
      </c>
      <c r="MPZ28" s="170" t="s">
        <v>148</v>
      </c>
      <c r="MQA28" s="170">
        <v>12376</v>
      </c>
      <c r="MQB28" s="170" t="s">
        <v>149</v>
      </c>
      <c r="MQC28" s="170" t="s">
        <v>150</v>
      </c>
      <c r="MQD28" s="170">
        <v>5</v>
      </c>
      <c r="MQE28" s="170">
        <v>12.97</v>
      </c>
      <c r="MQF28" s="170">
        <f>ROUNDDOWN(MQE28*($G$10+1),2)</f>
        <v>962.37</v>
      </c>
      <c r="MQG28" s="170">
        <f>MQD28*MQF28</f>
        <v>4811.8500000000004</v>
      </c>
      <c r="MQH28" s="170" t="s">
        <v>148</v>
      </c>
      <c r="MQI28" s="170">
        <v>12376</v>
      </c>
      <c r="MQJ28" s="170" t="s">
        <v>149</v>
      </c>
      <c r="MQK28" s="170" t="s">
        <v>150</v>
      </c>
      <c r="MQL28" s="170">
        <v>5</v>
      </c>
      <c r="MQM28" s="170">
        <v>12.97</v>
      </c>
      <c r="MQN28" s="170">
        <f>ROUNDDOWN(MQM28*($G$10+1),2)</f>
        <v>962.37</v>
      </c>
      <c r="MQO28" s="170">
        <f>MQL28*MQN28</f>
        <v>4811.8500000000004</v>
      </c>
      <c r="MQP28" s="170" t="s">
        <v>148</v>
      </c>
      <c r="MQQ28" s="170">
        <v>12376</v>
      </c>
      <c r="MQR28" s="170" t="s">
        <v>149</v>
      </c>
      <c r="MQS28" s="170" t="s">
        <v>150</v>
      </c>
      <c r="MQT28" s="170">
        <v>5</v>
      </c>
      <c r="MQU28" s="170">
        <v>12.97</v>
      </c>
      <c r="MQV28" s="170">
        <f>ROUNDDOWN(MQU28*($G$10+1),2)</f>
        <v>962.37</v>
      </c>
      <c r="MQW28" s="170">
        <f>MQT28*MQV28</f>
        <v>4811.8500000000004</v>
      </c>
      <c r="MQX28" s="170" t="s">
        <v>148</v>
      </c>
      <c r="MQY28" s="170">
        <v>12376</v>
      </c>
      <c r="MQZ28" s="170" t="s">
        <v>149</v>
      </c>
      <c r="MRA28" s="170" t="s">
        <v>150</v>
      </c>
      <c r="MRB28" s="170">
        <v>5</v>
      </c>
      <c r="MRC28" s="170">
        <v>12.97</v>
      </c>
      <c r="MRD28" s="170">
        <f>ROUNDDOWN(MRC28*($G$10+1),2)</f>
        <v>962.37</v>
      </c>
      <c r="MRE28" s="170">
        <f>MRB28*MRD28</f>
        <v>4811.8500000000004</v>
      </c>
      <c r="MRF28" s="170" t="s">
        <v>148</v>
      </c>
      <c r="MRG28" s="170">
        <v>12376</v>
      </c>
      <c r="MRH28" s="170" t="s">
        <v>149</v>
      </c>
      <c r="MRI28" s="170" t="s">
        <v>150</v>
      </c>
      <c r="MRJ28" s="170">
        <v>5</v>
      </c>
      <c r="MRK28" s="170">
        <v>12.97</v>
      </c>
      <c r="MRL28" s="170">
        <f>ROUNDDOWN(MRK28*($G$10+1),2)</f>
        <v>962.37</v>
      </c>
      <c r="MRM28" s="170">
        <f>MRJ28*MRL28</f>
        <v>4811.8500000000004</v>
      </c>
      <c r="MRN28" s="170" t="s">
        <v>148</v>
      </c>
      <c r="MRO28" s="170">
        <v>12376</v>
      </c>
      <c r="MRP28" s="170" t="s">
        <v>149</v>
      </c>
      <c r="MRQ28" s="170" t="s">
        <v>150</v>
      </c>
      <c r="MRR28" s="170">
        <v>5</v>
      </c>
      <c r="MRS28" s="170">
        <v>12.97</v>
      </c>
      <c r="MRT28" s="170">
        <f>ROUNDDOWN(MRS28*($G$10+1),2)</f>
        <v>962.37</v>
      </c>
      <c r="MRU28" s="170">
        <f>MRR28*MRT28</f>
        <v>4811.8500000000004</v>
      </c>
      <c r="MRV28" s="170" t="s">
        <v>148</v>
      </c>
      <c r="MRW28" s="170">
        <v>12376</v>
      </c>
      <c r="MRX28" s="170" t="s">
        <v>149</v>
      </c>
      <c r="MRY28" s="170" t="s">
        <v>150</v>
      </c>
      <c r="MRZ28" s="170">
        <v>5</v>
      </c>
      <c r="MSA28" s="170">
        <v>12.97</v>
      </c>
      <c r="MSB28" s="170">
        <f>ROUNDDOWN(MSA28*($G$10+1),2)</f>
        <v>962.37</v>
      </c>
      <c r="MSC28" s="170">
        <f>MRZ28*MSB28</f>
        <v>4811.8500000000004</v>
      </c>
      <c r="MSD28" s="170" t="s">
        <v>148</v>
      </c>
      <c r="MSE28" s="170">
        <v>12376</v>
      </c>
      <c r="MSF28" s="170" t="s">
        <v>149</v>
      </c>
      <c r="MSG28" s="170" t="s">
        <v>150</v>
      </c>
      <c r="MSH28" s="170">
        <v>5</v>
      </c>
      <c r="MSI28" s="170">
        <v>12.97</v>
      </c>
      <c r="MSJ28" s="170">
        <f>ROUNDDOWN(MSI28*($G$10+1),2)</f>
        <v>962.37</v>
      </c>
      <c r="MSK28" s="170">
        <f>MSH28*MSJ28</f>
        <v>4811.8500000000004</v>
      </c>
      <c r="MSL28" s="170" t="s">
        <v>148</v>
      </c>
      <c r="MSM28" s="170">
        <v>12376</v>
      </c>
      <c r="MSN28" s="170" t="s">
        <v>149</v>
      </c>
      <c r="MSO28" s="170" t="s">
        <v>150</v>
      </c>
      <c r="MSP28" s="170">
        <v>5</v>
      </c>
      <c r="MSQ28" s="170">
        <v>12.97</v>
      </c>
      <c r="MSR28" s="170">
        <f>ROUNDDOWN(MSQ28*($G$10+1),2)</f>
        <v>962.37</v>
      </c>
      <c r="MSS28" s="170">
        <f>MSP28*MSR28</f>
        <v>4811.8500000000004</v>
      </c>
      <c r="MST28" s="170" t="s">
        <v>148</v>
      </c>
      <c r="MSU28" s="170">
        <v>12376</v>
      </c>
      <c r="MSV28" s="170" t="s">
        <v>149</v>
      </c>
      <c r="MSW28" s="170" t="s">
        <v>150</v>
      </c>
      <c r="MSX28" s="170">
        <v>5</v>
      </c>
      <c r="MSY28" s="170">
        <v>12.97</v>
      </c>
      <c r="MSZ28" s="170">
        <f>ROUNDDOWN(MSY28*($G$10+1),2)</f>
        <v>962.37</v>
      </c>
      <c r="MTA28" s="170">
        <f>MSX28*MSZ28</f>
        <v>4811.8500000000004</v>
      </c>
      <c r="MTB28" s="170" t="s">
        <v>148</v>
      </c>
      <c r="MTC28" s="170">
        <v>12376</v>
      </c>
      <c r="MTD28" s="170" t="s">
        <v>149</v>
      </c>
      <c r="MTE28" s="170" t="s">
        <v>150</v>
      </c>
      <c r="MTF28" s="170">
        <v>5</v>
      </c>
      <c r="MTG28" s="170">
        <v>12.97</v>
      </c>
      <c r="MTH28" s="170">
        <f>ROUNDDOWN(MTG28*($G$10+1),2)</f>
        <v>962.37</v>
      </c>
      <c r="MTI28" s="170">
        <f>MTF28*MTH28</f>
        <v>4811.8500000000004</v>
      </c>
      <c r="MTJ28" s="170" t="s">
        <v>148</v>
      </c>
      <c r="MTK28" s="170">
        <v>12376</v>
      </c>
      <c r="MTL28" s="170" t="s">
        <v>149</v>
      </c>
      <c r="MTM28" s="170" t="s">
        <v>150</v>
      </c>
      <c r="MTN28" s="170">
        <v>5</v>
      </c>
      <c r="MTO28" s="170">
        <v>12.97</v>
      </c>
      <c r="MTP28" s="170">
        <f>ROUNDDOWN(MTO28*($G$10+1),2)</f>
        <v>962.37</v>
      </c>
      <c r="MTQ28" s="170">
        <f>MTN28*MTP28</f>
        <v>4811.8500000000004</v>
      </c>
      <c r="MTR28" s="170" t="s">
        <v>148</v>
      </c>
      <c r="MTS28" s="170">
        <v>12376</v>
      </c>
      <c r="MTT28" s="170" t="s">
        <v>149</v>
      </c>
      <c r="MTU28" s="170" t="s">
        <v>150</v>
      </c>
      <c r="MTV28" s="170">
        <v>5</v>
      </c>
      <c r="MTW28" s="170">
        <v>12.97</v>
      </c>
      <c r="MTX28" s="170">
        <f>ROUNDDOWN(MTW28*($G$10+1),2)</f>
        <v>962.37</v>
      </c>
      <c r="MTY28" s="170">
        <f>MTV28*MTX28</f>
        <v>4811.8500000000004</v>
      </c>
      <c r="MTZ28" s="170" t="s">
        <v>148</v>
      </c>
      <c r="MUA28" s="170">
        <v>12376</v>
      </c>
      <c r="MUB28" s="170" t="s">
        <v>149</v>
      </c>
      <c r="MUC28" s="170" t="s">
        <v>150</v>
      </c>
      <c r="MUD28" s="170">
        <v>5</v>
      </c>
      <c r="MUE28" s="170">
        <v>12.97</v>
      </c>
      <c r="MUF28" s="170">
        <f>ROUNDDOWN(MUE28*($G$10+1),2)</f>
        <v>962.37</v>
      </c>
      <c r="MUG28" s="170">
        <f>MUD28*MUF28</f>
        <v>4811.8500000000004</v>
      </c>
      <c r="MUH28" s="170" t="s">
        <v>148</v>
      </c>
      <c r="MUI28" s="170">
        <v>12376</v>
      </c>
      <c r="MUJ28" s="170" t="s">
        <v>149</v>
      </c>
      <c r="MUK28" s="170" t="s">
        <v>150</v>
      </c>
      <c r="MUL28" s="170">
        <v>5</v>
      </c>
      <c r="MUM28" s="170">
        <v>12.97</v>
      </c>
      <c r="MUN28" s="170">
        <f>ROUNDDOWN(MUM28*($G$10+1),2)</f>
        <v>962.37</v>
      </c>
      <c r="MUO28" s="170">
        <f>MUL28*MUN28</f>
        <v>4811.8500000000004</v>
      </c>
      <c r="MUP28" s="170" t="s">
        <v>148</v>
      </c>
      <c r="MUQ28" s="170">
        <v>12376</v>
      </c>
      <c r="MUR28" s="170" t="s">
        <v>149</v>
      </c>
      <c r="MUS28" s="170" t="s">
        <v>150</v>
      </c>
      <c r="MUT28" s="170">
        <v>5</v>
      </c>
      <c r="MUU28" s="170">
        <v>12.97</v>
      </c>
      <c r="MUV28" s="170">
        <f>ROUNDDOWN(MUU28*($G$10+1),2)</f>
        <v>962.37</v>
      </c>
      <c r="MUW28" s="170">
        <f>MUT28*MUV28</f>
        <v>4811.8500000000004</v>
      </c>
      <c r="MUX28" s="170" t="s">
        <v>148</v>
      </c>
      <c r="MUY28" s="170">
        <v>12376</v>
      </c>
      <c r="MUZ28" s="170" t="s">
        <v>149</v>
      </c>
      <c r="MVA28" s="170" t="s">
        <v>150</v>
      </c>
      <c r="MVB28" s="170">
        <v>5</v>
      </c>
      <c r="MVC28" s="170">
        <v>12.97</v>
      </c>
      <c r="MVD28" s="170">
        <f>ROUNDDOWN(MVC28*($G$10+1),2)</f>
        <v>962.37</v>
      </c>
      <c r="MVE28" s="170">
        <f>MVB28*MVD28</f>
        <v>4811.8500000000004</v>
      </c>
      <c r="MVF28" s="170" t="s">
        <v>148</v>
      </c>
      <c r="MVG28" s="170">
        <v>12376</v>
      </c>
      <c r="MVH28" s="170" t="s">
        <v>149</v>
      </c>
      <c r="MVI28" s="170" t="s">
        <v>150</v>
      </c>
      <c r="MVJ28" s="170">
        <v>5</v>
      </c>
      <c r="MVK28" s="170">
        <v>12.97</v>
      </c>
      <c r="MVL28" s="170">
        <f>ROUNDDOWN(MVK28*($G$10+1),2)</f>
        <v>962.37</v>
      </c>
      <c r="MVM28" s="170">
        <f>MVJ28*MVL28</f>
        <v>4811.8500000000004</v>
      </c>
      <c r="MVN28" s="170" t="s">
        <v>148</v>
      </c>
      <c r="MVO28" s="170">
        <v>12376</v>
      </c>
      <c r="MVP28" s="170" t="s">
        <v>149</v>
      </c>
      <c r="MVQ28" s="170" t="s">
        <v>150</v>
      </c>
      <c r="MVR28" s="170">
        <v>5</v>
      </c>
      <c r="MVS28" s="170">
        <v>12.97</v>
      </c>
      <c r="MVT28" s="170">
        <f>ROUNDDOWN(MVS28*($G$10+1),2)</f>
        <v>962.37</v>
      </c>
      <c r="MVU28" s="170">
        <f>MVR28*MVT28</f>
        <v>4811.8500000000004</v>
      </c>
      <c r="MVV28" s="170" t="s">
        <v>148</v>
      </c>
      <c r="MVW28" s="170">
        <v>12376</v>
      </c>
      <c r="MVX28" s="170" t="s">
        <v>149</v>
      </c>
      <c r="MVY28" s="170" t="s">
        <v>150</v>
      </c>
      <c r="MVZ28" s="170">
        <v>5</v>
      </c>
      <c r="MWA28" s="170">
        <v>12.97</v>
      </c>
      <c r="MWB28" s="170">
        <f>ROUNDDOWN(MWA28*($G$10+1),2)</f>
        <v>962.37</v>
      </c>
      <c r="MWC28" s="170">
        <f>MVZ28*MWB28</f>
        <v>4811.8500000000004</v>
      </c>
      <c r="MWD28" s="170" t="s">
        <v>148</v>
      </c>
      <c r="MWE28" s="170">
        <v>12376</v>
      </c>
      <c r="MWF28" s="170" t="s">
        <v>149</v>
      </c>
      <c r="MWG28" s="170" t="s">
        <v>150</v>
      </c>
      <c r="MWH28" s="170">
        <v>5</v>
      </c>
      <c r="MWI28" s="170">
        <v>12.97</v>
      </c>
      <c r="MWJ28" s="170">
        <f>ROUNDDOWN(MWI28*($G$10+1),2)</f>
        <v>962.37</v>
      </c>
      <c r="MWK28" s="170">
        <f>MWH28*MWJ28</f>
        <v>4811.8500000000004</v>
      </c>
      <c r="MWL28" s="170" t="s">
        <v>148</v>
      </c>
      <c r="MWM28" s="170">
        <v>12376</v>
      </c>
      <c r="MWN28" s="170" t="s">
        <v>149</v>
      </c>
      <c r="MWO28" s="170" t="s">
        <v>150</v>
      </c>
      <c r="MWP28" s="170">
        <v>5</v>
      </c>
      <c r="MWQ28" s="170">
        <v>12.97</v>
      </c>
      <c r="MWR28" s="170">
        <f>ROUNDDOWN(MWQ28*($G$10+1),2)</f>
        <v>962.37</v>
      </c>
      <c r="MWS28" s="170">
        <f>MWP28*MWR28</f>
        <v>4811.8500000000004</v>
      </c>
      <c r="MWT28" s="170" t="s">
        <v>148</v>
      </c>
      <c r="MWU28" s="170">
        <v>12376</v>
      </c>
      <c r="MWV28" s="170" t="s">
        <v>149</v>
      </c>
      <c r="MWW28" s="170" t="s">
        <v>150</v>
      </c>
      <c r="MWX28" s="170">
        <v>5</v>
      </c>
      <c r="MWY28" s="170">
        <v>12.97</v>
      </c>
      <c r="MWZ28" s="170">
        <f>ROUNDDOWN(MWY28*($G$10+1),2)</f>
        <v>962.37</v>
      </c>
      <c r="MXA28" s="170">
        <f>MWX28*MWZ28</f>
        <v>4811.8500000000004</v>
      </c>
      <c r="MXB28" s="170" t="s">
        <v>148</v>
      </c>
      <c r="MXC28" s="170">
        <v>12376</v>
      </c>
      <c r="MXD28" s="170" t="s">
        <v>149</v>
      </c>
      <c r="MXE28" s="170" t="s">
        <v>150</v>
      </c>
      <c r="MXF28" s="170">
        <v>5</v>
      </c>
      <c r="MXG28" s="170">
        <v>12.97</v>
      </c>
      <c r="MXH28" s="170">
        <f>ROUNDDOWN(MXG28*($G$10+1),2)</f>
        <v>962.37</v>
      </c>
      <c r="MXI28" s="170">
        <f>MXF28*MXH28</f>
        <v>4811.8500000000004</v>
      </c>
      <c r="MXJ28" s="170" t="s">
        <v>148</v>
      </c>
      <c r="MXK28" s="170">
        <v>12376</v>
      </c>
      <c r="MXL28" s="170" t="s">
        <v>149</v>
      </c>
      <c r="MXM28" s="170" t="s">
        <v>150</v>
      </c>
      <c r="MXN28" s="170">
        <v>5</v>
      </c>
      <c r="MXO28" s="170">
        <v>12.97</v>
      </c>
      <c r="MXP28" s="170">
        <f>ROUNDDOWN(MXO28*($G$10+1),2)</f>
        <v>962.37</v>
      </c>
      <c r="MXQ28" s="170">
        <f>MXN28*MXP28</f>
        <v>4811.8500000000004</v>
      </c>
      <c r="MXR28" s="170" t="s">
        <v>148</v>
      </c>
      <c r="MXS28" s="170">
        <v>12376</v>
      </c>
      <c r="MXT28" s="170" t="s">
        <v>149</v>
      </c>
      <c r="MXU28" s="170" t="s">
        <v>150</v>
      </c>
      <c r="MXV28" s="170">
        <v>5</v>
      </c>
      <c r="MXW28" s="170">
        <v>12.97</v>
      </c>
      <c r="MXX28" s="170">
        <f>ROUNDDOWN(MXW28*($G$10+1),2)</f>
        <v>962.37</v>
      </c>
      <c r="MXY28" s="170">
        <f>MXV28*MXX28</f>
        <v>4811.8500000000004</v>
      </c>
      <c r="MXZ28" s="170" t="s">
        <v>148</v>
      </c>
      <c r="MYA28" s="170">
        <v>12376</v>
      </c>
      <c r="MYB28" s="170" t="s">
        <v>149</v>
      </c>
      <c r="MYC28" s="170" t="s">
        <v>150</v>
      </c>
      <c r="MYD28" s="170">
        <v>5</v>
      </c>
      <c r="MYE28" s="170">
        <v>12.97</v>
      </c>
      <c r="MYF28" s="170">
        <f>ROUNDDOWN(MYE28*($G$10+1),2)</f>
        <v>962.37</v>
      </c>
      <c r="MYG28" s="170">
        <f>MYD28*MYF28</f>
        <v>4811.8500000000004</v>
      </c>
      <c r="MYH28" s="170" t="s">
        <v>148</v>
      </c>
      <c r="MYI28" s="170">
        <v>12376</v>
      </c>
      <c r="MYJ28" s="170" t="s">
        <v>149</v>
      </c>
      <c r="MYK28" s="170" t="s">
        <v>150</v>
      </c>
      <c r="MYL28" s="170">
        <v>5</v>
      </c>
      <c r="MYM28" s="170">
        <v>12.97</v>
      </c>
      <c r="MYN28" s="170">
        <f>ROUNDDOWN(MYM28*($G$10+1),2)</f>
        <v>962.37</v>
      </c>
      <c r="MYO28" s="170">
        <f>MYL28*MYN28</f>
        <v>4811.8500000000004</v>
      </c>
      <c r="MYP28" s="170" t="s">
        <v>148</v>
      </c>
      <c r="MYQ28" s="170">
        <v>12376</v>
      </c>
      <c r="MYR28" s="170" t="s">
        <v>149</v>
      </c>
      <c r="MYS28" s="170" t="s">
        <v>150</v>
      </c>
      <c r="MYT28" s="170">
        <v>5</v>
      </c>
      <c r="MYU28" s="170">
        <v>12.97</v>
      </c>
      <c r="MYV28" s="170">
        <f>ROUNDDOWN(MYU28*($G$10+1),2)</f>
        <v>962.37</v>
      </c>
      <c r="MYW28" s="170">
        <f>MYT28*MYV28</f>
        <v>4811.8500000000004</v>
      </c>
      <c r="MYX28" s="170" t="s">
        <v>148</v>
      </c>
      <c r="MYY28" s="170">
        <v>12376</v>
      </c>
      <c r="MYZ28" s="170" t="s">
        <v>149</v>
      </c>
      <c r="MZA28" s="170" t="s">
        <v>150</v>
      </c>
      <c r="MZB28" s="170">
        <v>5</v>
      </c>
      <c r="MZC28" s="170">
        <v>12.97</v>
      </c>
      <c r="MZD28" s="170">
        <f>ROUNDDOWN(MZC28*($G$10+1),2)</f>
        <v>962.37</v>
      </c>
      <c r="MZE28" s="170">
        <f>MZB28*MZD28</f>
        <v>4811.8500000000004</v>
      </c>
      <c r="MZF28" s="170" t="s">
        <v>148</v>
      </c>
      <c r="MZG28" s="170">
        <v>12376</v>
      </c>
      <c r="MZH28" s="170" t="s">
        <v>149</v>
      </c>
      <c r="MZI28" s="170" t="s">
        <v>150</v>
      </c>
      <c r="MZJ28" s="170">
        <v>5</v>
      </c>
      <c r="MZK28" s="170">
        <v>12.97</v>
      </c>
      <c r="MZL28" s="170">
        <f>ROUNDDOWN(MZK28*($G$10+1),2)</f>
        <v>962.37</v>
      </c>
      <c r="MZM28" s="170">
        <f>MZJ28*MZL28</f>
        <v>4811.8500000000004</v>
      </c>
      <c r="MZN28" s="170" t="s">
        <v>148</v>
      </c>
      <c r="MZO28" s="170">
        <v>12376</v>
      </c>
      <c r="MZP28" s="170" t="s">
        <v>149</v>
      </c>
      <c r="MZQ28" s="170" t="s">
        <v>150</v>
      </c>
      <c r="MZR28" s="170">
        <v>5</v>
      </c>
      <c r="MZS28" s="170">
        <v>12.97</v>
      </c>
      <c r="MZT28" s="170">
        <f>ROUNDDOWN(MZS28*($G$10+1),2)</f>
        <v>962.37</v>
      </c>
      <c r="MZU28" s="170">
        <f>MZR28*MZT28</f>
        <v>4811.8500000000004</v>
      </c>
      <c r="MZV28" s="170" t="s">
        <v>148</v>
      </c>
      <c r="MZW28" s="170">
        <v>12376</v>
      </c>
      <c r="MZX28" s="170" t="s">
        <v>149</v>
      </c>
      <c r="MZY28" s="170" t="s">
        <v>150</v>
      </c>
      <c r="MZZ28" s="170">
        <v>5</v>
      </c>
      <c r="NAA28" s="170">
        <v>12.97</v>
      </c>
      <c r="NAB28" s="170">
        <f>ROUNDDOWN(NAA28*($G$10+1),2)</f>
        <v>962.37</v>
      </c>
      <c r="NAC28" s="170">
        <f>MZZ28*NAB28</f>
        <v>4811.8500000000004</v>
      </c>
      <c r="NAD28" s="170" t="s">
        <v>148</v>
      </c>
      <c r="NAE28" s="170">
        <v>12376</v>
      </c>
      <c r="NAF28" s="170" t="s">
        <v>149</v>
      </c>
      <c r="NAG28" s="170" t="s">
        <v>150</v>
      </c>
      <c r="NAH28" s="170">
        <v>5</v>
      </c>
      <c r="NAI28" s="170">
        <v>12.97</v>
      </c>
      <c r="NAJ28" s="170">
        <f>ROUNDDOWN(NAI28*($G$10+1),2)</f>
        <v>962.37</v>
      </c>
      <c r="NAK28" s="170">
        <f>NAH28*NAJ28</f>
        <v>4811.8500000000004</v>
      </c>
      <c r="NAL28" s="170" t="s">
        <v>148</v>
      </c>
      <c r="NAM28" s="170">
        <v>12376</v>
      </c>
      <c r="NAN28" s="170" t="s">
        <v>149</v>
      </c>
      <c r="NAO28" s="170" t="s">
        <v>150</v>
      </c>
      <c r="NAP28" s="170">
        <v>5</v>
      </c>
      <c r="NAQ28" s="170">
        <v>12.97</v>
      </c>
      <c r="NAR28" s="170">
        <f>ROUNDDOWN(NAQ28*($G$10+1),2)</f>
        <v>962.37</v>
      </c>
      <c r="NAS28" s="170">
        <f>NAP28*NAR28</f>
        <v>4811.8500000000004</v>
      </c>
      <c r="NAT28" s="170" t="s">
        <v>148</v>
      </c>
      <c r="NAU28" s="170">
        <v>12376</v>
      </c>
      <c r="NAV28" s="170" t="s">
        <v>149</v>
      </c>
      <c r="NAW28" s="170" t="s">
        <v>150</v>
      </c>
      <c r="NAX28" s="170">
        <v>5</v>
      </c>
      <c r="NAY28" s="170">
        <v>12.97</v>
      </c>
      <c r="NAZ28" s="170">
        <f>ROUNDDOWN(NAY28*($G$10+1),2)</f>
        <v>962.37</v>
      </c>
      <c r="NBA28" s="170">
        <f>NAX28*NAZ28</f>
        <v>4811.8500000000004</v>
      </c>
      <c r="NBB28" s="170" t="s">
        <v>148</v>
      </c>
      <c r="NBC28" s="170">
        <v>12376</v>
      </c>
      <c r="NBD28" s="170" t="s">
        <v>149</v>
      </c>
      <c r="NBE28" s="170" t="s">
        <v>150</v>
      </c>
      <c r="NBF28" s="170">
        <v>5</v>
      </c>
      <c r="NBG28" s="170">
        <v>12.97</v>
      </c>
      <c r="NBH28" s="170">
        <f>ROUNDDOWN(NBG28*($G$10+1),2)</f>
        <v>962.37</v>
      </c>
      <c r="NBI28" s="170">
        <f>NBF28*NBH28</f>
        <v>4811.8500000000004</v>
      </c>
      <c r="NBJ28" s="170" t="s">
        <v>148</v>
      </c>
      <c r="NBK28" s="170">
        <v>12376</v>
      </c>
      <c r="NBL28" s="170" t="s">
        <v>149</v>
      </c>
      <c r="NBM28" s="170" t="s">
        <v>150</v>
      </c>
      <c r="NBN28" s="170">
        <v>5</v>
      </c>
      <c r="NBO28" s="170">
        <v>12.97</v>
      </c>
      <c r="NBP28" s="170">
        <f>ROUNDDOWN(NBO28*($G$10+1),2)</f>
        <v>962.37</v>
      </c>
      <c r="NBQ28" s="170">
        <f>NBN28*NBP28</f>
        <v>4811.8500000000004</v>
      </c>
      <c r="NBR28" s="170" t="s">
        <v>148</v>
      </c>
      <c r="NBS28" s="170">
        <v>12376</v>
      </c>
      <c r="NBT28" s="170" t="s">
        <v>149</v>
      </c>
      <c r="NBU28" s="170" t="s">
        <v>150</v>
      </c>
      <c r="NBV28" s="170">
        <v>5</v>
      </c>
      <c r="NBW28" s="170">
        <v>12.97</v>
      </c>
      <c r="NBX28" s="170">
        <f>ROUNDDOWN(NBW28*($G$10+1),2)</f>
        <v>962.37</v>
      </c>
      <c r="NBY28" s="170">
        <f>NBV28*NBX28</f>
        <v>4811.8500000000004</v>
      </c>
      <c r="NBZ28" s="170" t="s">
        <v>148</v>
      </c>
      <c r="NCA28" s="170">
        <v>12376</v>
      </c>
      <c r="NCB28" s="170" t="s">
        <v>149</v>
      </c>
      <c r="NCC28" s="170" t="s">
        <v>150</v>
      </c>
      <c r="NCD28" s="170">
        <v>5</v>
      </c>
      <c r="NCE28" s="170">
        <v>12.97</v>
      </c>
      <c r="NCF28" s="170">
        <f>ROUNDDOWN(NCE28*($G$10+1),2)</f>
        <v>962.37</v>
      </c>
      <c r="NCG28" s="170">
        <f>NCD28*NCF28</f>
        <v>4811.8500000000004</v>
      </c>
      <c r="NCH28" s="170" t="s">
        <v>148</v>
      </c>
      <c r="NCI28" s="170">
        <v>12376</v>
      </c>
      <c r="NCJ28" s="170" t="s">
        <v>149</v>
      </c>
      <c r="NCK28" s="170" t="s">
        <v>150</v>
      </c>
      <c r="NCL28" s="170">
        <v>5</v>
      </c>
      <c r="NCM28" s="170">
        <v>12.97</v>
      </c>
      <c r="NCN28" s="170">
        <f>ROUNDDOWN(NCM28*($G$10+1),2)</f>
        <v>962.37</v>
      </c>
      <c r="NCO28" s="170">
        <f>NCL28*NCN28</f>
        <v>4811.8500000000004</v>
      </c>
      <c r="NCP28" s="170" t="s">
        <v>148</v>
      </c>
      <c r="NCQ28" s="170">
        <v>12376</v>
      </c>
      <c r="NCR28" s="170" t="s">
        <v>149</v>
      </c>
      <c r="NCS28" s="170" t="s">
        <v>150</v>
      </c>
      <c r="NCT28" s="170">
        <v>5</v>
      </c>
      <c r="NCU28" s="170">
        <v>12.97</v>
      </c>
      <c r="NCV28" s="170">
        <f>ROUNDDOWN(NCU28*($G$10+1),2)</f>
        <v>962.37</v>
      </c>
      <c r="NCW28" s="170">
        <f>NCT28*NCV28</f>
        <v>4811.8500000000004</v>
      </c>
      <c r="NCX28" s="170" t="s">
        <v>148</v>
      </c>
      <c r="NCY28" s="170">
        <v>12376</v>
      </c>
      <c r="NCZ28" s="170" t="s">
        <v>149</v>
      </c>
      <c r="NDA28" s="170" t="s">
        <v>150</v>
      </c>
      <c r="NDB28" s="170">
        <v>5</v>
      </c>
      <c r="NDC28" s="170">
        <v>12.97</v>
      </c>
      <c r="NDD28" s="170">
        <f>ROUNDDOWN(NDC28*($G$10+1),2)</f>
        <v>962.37</v>
      </c>
      <c r="NDE28" s="170">
        <f>NDB28*NDD28</f>
        <v>4811.8500000000004</v>
      </c>
      <c r="NDF28" s="170" t="s">
        <v>148</v>
      </c>
      <c r="NDG28" s="170">
        <v>12376</v>
      </c>
      <c r="NDH28" s="170" t="s">
        <v>149</v>
      </c>
      <c r="NDI28" s="170" t="s">
        <v>150</v>
      </c>
      <c r="NDJ28" s="170">
        <v>5</v>
      </c>
      <c r="NDK28" s="170">
        <v>12.97</v>
      </c>
      <c r="NDL28" s="170">
        <f>ROUNDDOWN(NDK28*($G$10+1),2)</f>
        <v>962.37</v>
      </c>
      <c r="NDM28" s="170">
        <f>NDJ28*NDL28</f>
        <v>4811.8500000000004</v>
      </c>
      <c r="NDN28" s="170" t="s">
        <v>148</v>
      </c>
      <c r="NDO28" s="170">
        <v>12376</v>
      </c>
      <c r="NDP28" s="170" t="s">
        <v>149</v>
      </c>
      <c r="NDQ28" s="170" t="s">
        <v>150</v>
      </c>
      <c r="NDR28" s="170">
        <v>5</v>
      </c>
      <c r="NDS28" s="170">
        <v>12.97</v>
      </c>
      <c r="NDT28" s="170">
        <f>ROUNDDOWN(NDS28*($G$10+1),2)</f>
        <v>962.37</v>
      </c>
      <c r="NDU28" s="170">
        <f>NDR28*NDT28</f>
        <v>4811.8500000000004</v>
      </c>
      <c r="NDV28" s="170" t="s">
        <v>148</v>
      </c>
      <c r="NDW28" s="170">
        <v>12376</v>
      </c>
      <c r="NDX28" s="170" t="s">
        <v>149</v>
      </c>
      <c r="NDY28" s="170" t="s">
        <v>150</v>
      </c>
      <c r="NDZ28" s="170">
        <v>5</v>
      </c>
      <c r="NEA28" s="170">
        <v>12.97</v>
      </c>
      <c r="NEB28" s="170">
        <f>ROUNDDOWN(NEA28*($G$10+1),2)</f>
        <v>962.37</v>
      </c>
      <c r="NEC28" s="170">
        <f>NDZ28*NEB28</f>
        <v>4811.8500000000004</v>
      </c>
      <c r="NED28" s="170" t="s">
        <v>148</v>
      </c>
      <c r="NEE28" s="170">
        <v>12376</v>
      </c>
      <c r="NEF28" s="170" t="s">
        <v>149</v>
      </c>
      <c r="NEG28" s="170" t="s">
        <v>150</v>
      </c>
      <c r="NEH28" s="170">
        <v>5</v>
      </c>
      <c r="NEI28" s="170">
        <v>12.97</v>
      </c>
      <c r="NEJ28" s="170">
        <f>ROUNDDOWN(NEI28*($G$10+1),2)</f>
        <v>962.37</v>
      </c>
      <c r="NEK28" s="170">
        <f>NEH28*NEJ28</f>
        <v>4811.8500000000004</v>
      </c>
      <c r="NEL28" s="170" t="s">
        <v>148</v>
      </c>
      <c r="NEM28" s="170">
        <v>12376</v>
      </c>
      <c r="NEN28" s="170" t="s">
        <v>149</v>
      </c>
      <c r="NEO28" s="170" t="s">
        <v>150</v>
      </c>
      <c r="NEP28" s="170">
        <v>5</v>
      </c>
      <c r="NEQ28" s="170">
        <v>12.97</v>
      </c>
      <c r="NER28" s="170">
        <f>ROUNDDOWN(NEQ28*($G$10+1),2)</f>
        <v>962.37</v>
      </c>
      <c r="NES28" s="170">
        <f>NEP28*NER28</f>
        <v>4811.8500000000004</v>
      </c>
      <c r="NET28" s="170" t="s">
        <v>148</v>
      </c>
      <c r="NEU28" s="170">
        <v>12376</v>
      </c>
      <c r="NEV28" s="170" t="s">
        <v>149</v>
      </c>
      <c r="NEW28" s="170" t="s">
        <v>150</v>
      </c>
      <c r="NEX28" s="170">
        <v>5</v>
      </c>
      <c r="NEY28" s="170">
        <v>12.97</v>
      </c>
      <c r="NEZ28" s="170">
        <f>ROUNDDOWN(NEY28*($G$10+1),2)</f>
        <v>962.37</v>
      </c>
      <c r="NFA28" s="170">
        <f>NEX28*NEZ28</f>
        <v>4811.8500000000004</v>
      </c>
      <c r="NFB28" s="170" t="s">
        <v>148</v>
      </c>
      <c r="NFC28" s="170">
        <v>12376</v>
      </c>
      <c r="NFD28" s="170" t="s">
        <v>149</v>
      </c>
      <c r="NFE28" s="170" t="s">
        <v>150</v>
      </c>
      <c r="NFF28" s="170">
        <v>5</v>
      </c>
      <c r="NFG28" s="170">
        <v>12.97</v>
      </c>
      <c r="NFH28" s="170">
        <f>ROUNDDOWN(NFG28*($G$10+1),2)</f>
        <v>962.37</v>
      </c>
      <c r="NFI28" s="170">
        <f>NFF28*NFH28</f>
        <v>4811.8500000000004</v>
      </c>
      <c r="NFJ28" s="170" t="s">
        <v>148</v>
      </c>
      <c r="NFK28" s="170">
        <v>12376</v>
      </c>
      <c r="NFL28" s="170" t="s">
        <v>149</v>
      </c>
      <c r="NFM28" s="170" t="s">
        <v>150</v>
      </c>
      <c r="NFN28" s="170">
        <v>5</v>
      </c>
      <c r="NFO28" s="170">
        <v>12.97</v>
      </c>
      <c r="NFP28" s="170">
        <f>ROUNDDOWN(NFO28*($G$10+1),2)</f>
        <v>962.37</v>
      </c>
      <c r="NFQ28" s="170">
        <f>NFN28*NFP28</f>
        <v>4811.8500000000004</v>
      </c>
      <c r="NFR28" s="170" t="s">
        <v>148</v>
      </c>
      <c r="NFS28" s="170">
        <v>12376</v>
      </c>
      <c r="NFT28" s="170" t="s">
        <v>149</v>
      </c>
      <c r="NFU28" s="170" t="s">
        <v>150</v>
      </c>
      <c r="NFV28" s="170">
        <v>5</v>
      </c>
      <c r="NFW28" s="170">
        <v>12.97</v>
      </c>
      <c r="NFX28" s="170">
        <f>ROUNDDOWN(NFW28*($G$10+1),2)</f>
        <v>962.37</v>
      </c>
      <c r="NFY28" s="170">
        <f>NFV28*NFX28</f>
        <v>4811.8500000000004</v>
      </c>
      <c r="NFZ28" s="170" t="s">
        <v>148</v>
      </c>
      <c r="NGA28" s="170">
        <v>12376</v>
      </c>
      <c r="NGB28" s="170" t="s">
        <v>149</v>
      </c>
      <c r="NGC28" s="170" t="s">
        <v>150</v>
      </c>
      <c r="NGD28" s="170">
        <v>5</v>
      </c>
      <c r="NGE28" s="170">
        <v>12.97</v>
      </c>
      <c r="NGF28" s="170">
        <f>ROUNDDOWN(NGE28*($G$10+1),2)</f>
        <v>962.37</v>
      </c>
      <c r="NGG28" s="170">
        <f>NGD28*NGF28</f>
        <v>4811.8500000000004</v>
      </c>
      <c r="NGH28" s="170" t="s">
        <v>148</v>
      </c>
      <c r="NGI28" s="170">
        <v>12376</v>
      </c>
      <c r="NGJ28" s="170" t="s">
        <v>149</v>
      </c>
      <c r="NGK28" s="170" t="s">
        <v>150</v>
      </c>
      <c r="NGL28" s="170">
        <v>5</v>
      </c>
      <c r="NGM28" s="170">
        <v>12.97</v>
      </c>
      <c r="NGN28" s="170">
        <f>ROUNDDOWN(NGM28*($G$10+1),2)</f>
        <v>962.37</v>
      </c>
      <c r="NGO28" s="170">
        <f>NGL28*NGN28</f>
        <v>4811.8500000000004</v>
      </c>
      <c r="NGP28" s="170" t="s">
        <v>148</v>
      </c>
      <c r="NGQ28" s="170">
        <v>12376</v>
      </c>
      <c r="NGR28" s="170" t="s">
        <v>149</v>
      </c>
      <c r="NGS28" s="170" t="s">
        <v>150</v>
      </c>
      <c r="NGT28" s="170">
        <v>5</v>
      </c>
      <c r="NGU28" s="170">
        <v>12.97</v>
      </c>
      <c r="NGV28" s="170">
        <f>ROUNDDOWN(NGU28*($G$10+1),2)</f>
        <v>962.37</v>
      </c>
      <c r="NGW28" s="170">
        <f>NGT28*NGV28</f>
        <v>4811.8500000000004</v>
      </c>
      <c r="NGX28" s="170" t="s">
        <v>148</v>
      </c>
      <c r="NGY28" s="170">
        <v>12376</v>
      </c>
      <c r="NGZ28" s="170" t="s">
        <v>149</v>
      </c>
      <c r="NHA28" s="170" t="s">
        <v>150</v>
      </c>
      <c r="NHB28" s="170">
        <v>5</v>
      </c>
      <c r="NHC28" s="170">
        <v>12.97</v>
      </c>
      <c r="NHD28" s="170">
        <f>ROUNDDOWN(NHC28*($G$10+1),2)</f>
        <v>962.37</v>
      </c>
      <c r="NHE28" s="170">
        <f>NHB28*NHD28</f>
        <v>4811.8500000000004</v>
      </c>
      <c r="NHF28" s="170" t="s">
        <v>148</v>
      </c>
      <c r="NHG28" s="170">
        <v>12376</v>
      </c>
      <c r="NHH28" s="170" t="s">
        <v>149</v>
      </c>
      <c r="NHI28" s="170" t="s">
        <v>150</v>
      </c>
      <c r="NHJ28" s="170">
        <v>5</v>
      </c>
      <c r="NHK28" s="170">
        <v>12.97</v>
      </c>
      <c r="NHL28" s="170">
        <f>ROUNDDOWN(NHK28*($G$10+1),2)</f>
        <v>962.37</v>
      </c>
      <c r="NHM28" s="170">
        <f>NHJ28*NHL28</f>
        <v>4811.8500000000004</v>
      </c>
      <c r="NHN28" s="170" t="s">
        <v>148</v>
      </c>
      <c r="NHO28" s="170">
        <v>12376</v>
      </c>
      <c r="NHP28" s="170" t="s">
        <v>149</v>
      </c>
      <c r="NHQ28" s="170" t="s">
        <v>150</v>
      </c>
      <c r="NHR28" s="170">
        <v>5</v>
      </c>
      <c r="NHS28" s="170">
        <v>12.97</v>
      </c>
      <c r="NHT28" s="170">
        <f>ROUNDDOWN(NHS28*($G$10+1),2)</f>
        <v>962.37</v>
      </c>
      <c r="NHU28" s="170">
        <f>NHR28*NHT28</f>
        <v>4811.8500000000004</v>
      </c>
      <c r="NHV28" s="170" t="s">
        <v>148</v>
      </c>
      <c r="NHW28" s="170">
        <v>12376</v>
      </c>
      <c r="NHX28" s="170" t="s">
        <v>149</v>
      </c>
      <c r="NHY28" s="170" t="s">
        <v>150</v>
      </c>
      <c r="NHZ28" s="170">
        <v>5</v>
      </c>
      <c r="NIA28" s="170">
        <v>12.97</v>
      </c>
      <c r="NIB28" s="170">
        <f>ROUNDDOWN(NIA28*($G$10+1),2)</f>
        <v>962.37</v>
      </c>
      <c r="NIC28" s="170">
        <f>NHZ28*NIB28</f>
        <v>4811.8500000000004</v>
      </c>
      <c r="NID28" s="170" t="s">
        <v>148</v>
      </c>
      <c r="NIE28" s="170">
        <v>12376</v>
      </c>
      <c r="NIF28" s="170" t="s">
        <v>149</v>
      </c>
      <c r="NIG28" s="170" t="s">
        <v>150</v>
      </c>
      <c r="NIH28" s="170">
        <v>5</v>
      </c>
      <c r="NII28" s="170">
        <v>12.97</v>
      </c>
      <c r="NIJ28" s="170">
        <f>ROUNDDOWN(NII28*($G$10+1),2)</f>
        <v>962.37</v>
      </c>
      <c r="NIK28" s="170">
        <f>NIH28*NIJ28</f>
        <v>4811.8500000000004</v>
      </c>
      <c r="NIL28" s="170" t="s">
        <v>148</v>
      </c>
      <c r="NIM28" s="170">
        <v>12376</v>
      </c>
      <c r="NIN28" s="170" t="s">
        <v>149</v>
      </c>
      <c r="NIO28" s="170" t="s">
        <v>150</v>
      </c>
      <c r="NIP28" s="170">
        <v>5</v>
      </c>
      <c r="NIQ28" s="170">
        <v>12.97</v>
      </c>
      <c r="NIR28" s="170">
        <f>ROUNDDOWN(NIQ28*($G$10+1),2)</f>
        <v>962.37</v>
      </c>
      <c r="NIS28" s="170">
        <f>NIP28*NIR28</f>
        <v>4811.8500000000004</v>
      </c>
      <c r="NIT28" s="170" t="s">
        <v>148</v>
      </c>
      <c r="NIU28" s="170">
        <v>12376</v>
      </c>
      <c r="NIV28" s="170" t="s">
        <v>149</v>
      </c>
      <c r="NIW28" s="170" t="s">
        <v>150</v>
      </c>
      <c r="NIX28" s="170">
        <v>5</v>
      </c>
      <c r="NIY28" s="170">
        <v>12.97</v>
      </c>
      <c r="NIZ28" s="170">
        <f>ROUNDDOWN(NIY28*($G$10+1),2)</f>
        <v>962.37</v>
      </c>
      <c r="NJA28" s="170">
        <f>NIX28*NIZ28</f>
        <v>4811.8500000000004</v>
      </c>
      <c r="NJB28" s="170" t="s">
        <v>148</v>
      </c>
      <c r="NJC28" s="170">
        <v>12376</v>
      </c>
      <c r="NJD28" s="170" t="s">
        <v>149</v>
      </c>
      <c r="NJE28" s="170" t="s">
        <v>150</v>
      </c>
      <c r="NJF28" s="170">
        <v>5</v>
      </c>
      <c r="NJG28" s="170">
        <v>12.97</v>
      </c>
      <c r="NJH28" s="170">
        <f>ROUNDDOWN(NJG28*($G$10+1),2)</f>
        <v>962.37</v>
      </c>
      <c r="NJI28" s="170">
        <f>NJF28*NJH28</f>
        <v>4811.8500000000004</v>
      </c>
      <c r="NJJ28" s="170" t="s">
        <v>148</v>
      </c>
      <c r="NJK28" s="170">
        <v>12376</v>
      </c>
      <c r="NJL28" s="170" t="s">
        <v>149</v>
      </c>
      <c r="NJM28" s="170" t="s">
        <v>150</v>
      </c>
      <c r="NJN28" s="170">
        <v>5</v>
      </c>
      <c r="NJO28" s="170">
        <v>12.97</v>
      </c>
      <c r="NJP28" s="170">
        <f>ROUNDDOWN(NJO28*($G$10+1),2)</f>
        <v>962.37</v>
      </c>
      <c r="NJQ28" s="170">
        <f>NJN28*NJP28</f>
        <v>4811.8500000000004</v>
      </c>
      <c r="NJR28" s="170" t="s">
        <v>148</v>
      </c>
      <c r="NJS28" s="170">
        <v>12376</v>
      </c>
      <c r="NJT28" s="170" t="s">
        <v>149</v>
      </c>
      <c r="NJU28" s="170" t="s">
        <v>150</v>
      </c>
      <c r="NJV28" s="170">
        <v>5</v>
      </c>
      <c r="NJW28" s="170">
        <v>12.97</v>
      </c>
      <c r="NJX28" s="170">
        <f>ROUNDDOWN(NJW28*($G$10+1),2)</f>
        <v>962.37</v>
      </c>
      <c r="NJY28" s="170">
        <f>NJV28*NJX28</f>
        <v>4811.8500000000004</v>
      </c>
      <c r="NJZ28" s="170" t="s">
        <v>148</v>
      </c>
      <c r="NKA28" s="170">
        <v>12376</v>
      </c>
      <c r="NKB28" s="170" t="s">
        <v>149</v>
      </c>
      <c r="NKC28" s="170" t="s">
        <v>150</v>
      </c>
      <c r="NKD28" s="170">
        <v>5</v>
      </c>
      <c r="NKE28" s="170">
        <v>12.97</v>
      </c>
      <c r="NKF28" s="170">
        <f>ROUNDDOWN(NKE28*($G$10+1),2)</f>
        <v>962.37</v>
      </c>
      <c r="NKG28" s="170">
        <f>NKD28*NKF28</f>
        <v>4811.8500000000004</v>
      </c>
      <c r="NKH28" s="170" t="s">
        <v>148</v>
      </c>
      <c r="NKI28" s="170">
        <v>12376</v>
      </c>
      <c r="NKJ28" s="170" t="s">
        <v>149</v>
      </c>
      <c r="NKK28" s="170" t="s">
        <v>150</v>
      </c>
      <c r="NKL28" s="170">
        <v>5</v>
      </c>
      <c r="NKM28" s="170">
        <v>12.97</v>
      </c>
      <c r="NKN28" s="170">
        <f>ROUNDDOWN(NKM28*($G$10+1),2)</f>
        <v>962.37</v>
      </c>
      <c r="NKO28" s="170">
        <f>NKL28*NKN28</f>
        <v>4811.8500000000004</v>
      </c>
      <c r="NKP28" s="170" t="s">
        <v>148</v>
      </c>
      <c r="NKQ28" s="170">
        <v>12376</v>
      </c>
      <c r="NKR28" s="170" t="s">
        <v>149</v>
      </c>
      <c r="NKS28" s="170" t="s">
        <v>150</v>
      </c>
      <c r="NKT28" s="170">
        <v>5</v>
      </c>
      <c r="NKU28" s="170">
        <v>12.97</v>
      </c>
      <c r="NKV28" s="170">
        <f>ROUNDDOWN(NKU28*($G$10+1),2)</f>
        <v>962.37</v>
      </c>
      <c r="NKW28" s="170">
        <f>NKT28*NKV28</f>
        <v>4811.8500000000004</v>
      </c>
      <c r="NKX28" s="170" t="s">
        <v>148</v>
      </c>
      <c r="NKY28" s="170">
        <v>12376</v>
      </c>
      <c r="NKZ28" s="170" t="s">
        <v>149</v>
      </c>
      <c r="NLA28" s="170" t="s">
        <v>150</v>
      </c>
      <c r="NLB28" s="170">
        <v>5</v>
      </c>
      <c r="NLC28" s="170">
        <v>12.97</v>
      </c>
      <c r="NLD28" s="170">
        <f>ROUNDDOWN(NLC28*($G$10+1),2)</f>
        <v>962.37</v>
      </c>
      <c r="NLE28" s="170">
        <f>NLB28*NLD28</f>
        <v>4811.8500000000004</v>
      </c>
      <c r="NLF28" s="170" t="s">
        <v>148</v>
      </c>
      <c r="NLG28" s="170">
        <v>12376</v>
      </c>
      <c r="NLH28" s="170" t="s">
        <v>149</v>
      </c>
      <c r="NLI28" s="170" t="s">
        <v>150</v>
      </c>
      <c r="NLJ28" s="170">
        <v>5</v>
      </c>
      <c r="NLK28" s="170">
        <v>12.97</v>
      </c>
      <c r="NLL28" s="170">
        <f>ROUNDDOWN(NLK28*($G$10+1),2)</f>
        <v>962.37</v>
      </c>
      <c r="NLM28" s="170">
        <f>NLJ28*NLL28</f>
        <v>4811.8500000000004</v>
      </c>
      <c r="NLN28" s="170" t="s">
        <v>148</v>
      </c>
      <c r="NLO28" s="170">
        <v>12376</v>
      </c>
      <c r="NLP28" s="170" t="s">
        <v>149</v>
      </c>
      <c r="NLQ28" s="170" t="s">
        <v>150</v>
      </c>
      <c r="NLR28" s="170">
        <v>5</v>
      </c>
      <c r="NLS28" s="170">
        <v>12.97</v>
      </c>
      <c r="NLT28" s="170">
        <f>ROUNDDOWN(NLS28*($G$10+1),2)</f>
        <v>962.37</v>
      </c>
      <c r="NLU28" s="170">
        <f>NLR28*NLT28</f>
        <v>4811.8500000000004</v>
      </c>
      <c r="NLV28" s="170" t="s">
        <v>148</v>
      </c>
      <c r="NLW28" s="170">
        <v>12376</v>
      </c>
      <c r="NLX28" s="170" t="s">
        <v>149</v>
      </c>
      <c r="NLY28" s="170" t="s">
        <v>150</v>
      </c>
      <c r="NLZ28" s="170">
        <v>5</v>
      </c>
      <c r="NMA28" s="170">
        <v>12.97</v>
      </c>
      <c r="NMB28" s="170">
        <f>ROUNDDOWN(NMA28*($G$10+1),2)</f>
        <v>962.37</v>
      </c>
      <c r="NMC28" s="170">
        <f>NLZ28*NMB28</f>
        <v>4811.8500000000004</v>
      </c>
      <c r="NMD28" s="170" t="s">
        <v>148</v>
      </c>
      <c r="NME28" s="170">
        <v>12376</v>
      </c>
      <c r="NMF28" s="170" t="s">
        <v>149</v>
      </c>
      <c r="NMG28" s="170" t="s">
        <v>150</v>
      </c>
      <c r="NMH28" s="170">
        <v>5</v>
      </c>
      <c r="NMI28" s="170">
        <v>12.97</v>
      </c>
      <c r="NMJ28" s="170">
        <f>ROUNDDOWN(NMI28*($G$10+1),2)</f>
        <v>962.37</v>
      </c>
      <c r="NMK28" s="170">
        <f>NMH28*NMJ28</f>
        <v>4811.8500000000004</v>
      </c>
      <c r="NML28" s="170" t="s">
        <v>148</v>
      </c>
      <c r="NMM28" s="170">
        <v>12376</v>
      </c>
      <c r="NMN28" s="170" t="s">
        <v>149</v>
      </c>
      <c r="NMO28" s="170" t="s">
        <v>150</v>
      </c>
      <c r="NMP28" s="170">
        <v>5</v>
      </c>
      <c r="NMQ28" s="170">
        <v>12.97</v>
      </c>
      <c r="NMR28" s="170">
        <f>ROUNDDOWN(NMQ28*($G$10+1),2)</f>
        <v>962.37</v>
      </c>
      <c r="NMS28" s="170">
        <f>NMP28*NMR28</f>
        <v>4811.8500000000004</v>
      </c>
      <c r="NMT28" s="170" t="s">
        <v>148</v>
      </c>
      <c r="NMU28" s="170">
        <v>12376</v>
      </c>
      <c r="NMV28" s="170" t="s">
        <v>149</v>
      </c>
      <c r="NMW28" s="170" t="s">
        <v>150</v>
      </c>
      <c r="NMX28" s="170">
        <v>5</v>
      </c>
      <c r="NMY28" s="170">
        <v>12.97</v>
      </c>
      <c r="NMZ28" s="170">
        <f>ROUNDDOWN(NMY28*($G$10+1),2)</f>
        <v>962.37</v>
      </c>
      <c r="NNA28" s="170">
        <f>NMX28*NMZ28</f>
        <v>4811.8500000000004</v>
      </c>
      <c r="NNB28" s="170" t="s">
        <v>148</v>
      </c>
      <c r="NNC28" s="170">
        <v>12376</v>
      </c>
      <c r="NND28" s="170" t="s">
        <v>149</v>
      </c>
      <c r="NNE28" s="170" t="s">
        <v>150</v>
      </c>
      <c r="NNF28" s="170">
        <v>5</v>
      </c>
      <c r="NNG28" s="170">
        <v>12.97</v>
      </c>
      <c r="NNH28" s="170">
        <f>ROUNDDOWN(NNG28*($G$10+1),2)</f>
        <v>962.37</v>
      </c>
      <c r="NNI28" s="170">
        <f>NNF28*NNH28</f>
        <v>4811.8500000000004</v>
      </c>
      <c r="NNJ28" s="170" t="s">
        <v>148</v>
      </c>
      <c r="NNK28" s="170">
        <v>12376</v>
      </c>
      <c r="NNL28" s="170" t="s">
        <v>149</v>
      </c>
      <c r="NNM28" s="170" t="s">
        <v>150</v>
      </c>
      <c r="NNN28" s="170">
        <v>5</v>
      </c>
      <c r="NNO28" s="170">
        <v>12.97</v>
      </c>
      <c r="NNP28" s="170">
        <f>ROUNDDOWN(NNO28*($G$10+1),2)</f>
        <v>962.37</v>
      </c>
      <c r="NNQ28" s="170">
        <f>NNN28*NNP28</f>
        <v>4811.8500000000004</v>
      </c>
      <c r="NNR28" s="170" t="s">
        <v>148</v>
      </c>
      <c r="NNS28" s="170">
        <v>12376</v>
      </c>
      <c r="NNT28" s="170" t="s">
        <v>149</v>
      </c>
      <c r="NNU28" s="170" t="s">
        <v>150</v>
      </c>
      <c r="NNV28" s="170">
        <v>5</v>
      </c>
      <c r="NNW28" s="170">
        <v>12.97</v>
      </c>
      <c r="NNX28" s="170">
        <f>ROUNDDOWN(NNW28*($G$10+1),2)</f>
        <v>962.37</v>
      </c>
      <c r="NNY28" s="170">
        <f>NNV28*NNX28</f>
        <v>4811.8500000000004</v>
      </c>
      <c r="NNZ28" s="170" t="s">
        <v>148</v>
      </c>
      <c r="NOA28" s="170">
        <v>12376</v>
      </c>
      <c r="NOB28" s="170" t="s">
        <v>149</v>
      </c>
      <c r="NOC28" s="170" t="s">
        <v>150</v>
      </c>
      <c r="NOD28" s="170">
        <v>5</v>
      </c>
      <c r="NOE28" s="170">
        <v>12.97</v>
      </c>
      <c r="NOF28" s="170">
        <f>ROUNDDOWN(NOE28*($G$10+1),2)</f>
        <v>962.37</v>
      </c>
      <c r="NOG28" s="170">
        <f>NOD28*NOF28</f>
        <v>4811.8500000000004</v>
      </c>
      <c r="NOH28" s="170" t="s">
        <v>148</v>
      </c>
      <c r="NOI28" s="170">
        <v>12376</v>
      </c>
      <c r="NOJ28" s="170" t="s">
        <v>149</v>
      </c>
      <c r="NOK28" s="170" t="s">
        <v>150</v>
      </c>
      <c r="NOL28" s="170">
        <v>5</v>
      </c>
      <c r="NOM28" s="170">
        <v>12.97</v>
      </c>
      <c r="NON28" s="170">
        <f>ROUNDDOWN(NOM28*($G$10+1),2)</f>
        <v>962.37</v>
      </c>
      <c r="NOO28" s="170">
        <f>NOL28*NON28</f>
        <v>4811.8500000000004</v>
      </c>
      <c r="NOP28" s="170" t="s">
        <v>148</v>
      </c>
      <c r="NOQ28" s="170">
        <v>12376</v>
      </c>
      <c r="NOR28" s="170" t="s">
        <v>149</v>
      </c>
      <c r="NOS28" s="170" t="s">
        <v>150</v>
      </c>
      <c r="NOT28" s="170">
        <v>5</v>
      </c>
      <c r="NOU28" s="170">
        <v>12.97</v>
      </c>
      <c r="NOV28" s="170">
        <f>ROUNDDOWN(NOU28*($G$10+1),2)</f>
        <v>962.37</v>
      </c>
      <c r="NOW28" s="170">
        <f>NOT28*NOV28</f>
        <v>4811.8500000000004</v>
      </c>
      <c r="NOX28" s="170" t="s">
        <v>148</v>
      </c>
      <c r="NOY28" s="170">
        <v>12376</v>
      </c>
      <c r="NOZ28" s="170" t="s">
        <v>149</v>
      </c>
      <c r="NPA28" s="170" t="s">
        <v>150</v>
      </c>
      <c r="NPB28" s="170">
        <v>5</v>
      </c>
      <c r="NPC28" s="170">
        <v>12.97</v>
      </c>
      <c r="NPD28" s="170">
        <f>ROUNDDOWN(NPC28*($G$10+1),2)</f>
        <v>962.37</v>
      </c>
      <c r="NPE28" s="170">
        <f>NPB28*NPD28</f>
        <v>4811.8500000000004</v>
      </c>
      <c r="NPF28" s="170" t="s">
        <v>148</v>
      </c>
      <c r="NPG28" s="170">
        <v>12376</v>
      </c>
      <c r="NPH28" s="170" t="s">
        <v>149</v>
      </c>
      <c r="NPI28" s="170" t="s">
        <v>150</v>
      </c>
      <c r="NPJ28" s="170">
        <v>5</v>
      </c>
      <c r="NPK28" s="170">
        <v>12.97</v>
      </c>
      <c r="NPL28" s="170">
        <f>ROUNDDOWN(NPK28*($G$10+1),2)</f>
        <v>962.37</v>
      </c>
      <c r="NPM28" s="170">
        <f>NPJ28*NPL28</f>
        <v>4811.8500000000004</v>
      </c>
      <c r="NPN28" s="170" t="s">
        <v>148</v>
      </c>
      <c r="NPO28" s="170">
        <v>12376</v>
      </c>
      <c r="NPP28" s="170" t="s">
        <v>149</v>
      </c>
      <c r="NPQ28" s="170" t="s">
        <v>150</v>
      </c>
      <c r="NPR28" s="170">
        <v>5</v>
      </c>
      <c r="NPS28" s="170">
        <v>12.97</v>
      </c>
      <c r="NPT28" s="170">
        <f>ROUNDDOWN(NPS28*($G$10+1),2)</f>
        <v>962.37</v>
      </c>
      <c r="NPU28" s="170">
        <f>NPR28*NPT28</f>
        <v>4811.8500000000004</v>
      </c>
      <c r="NPV28" s="170" t="s">
        <v>148</v>
      </c>
      <c r="NPW28" s="170">
        <v>12376</v>
      </c>
      <c r="NPX28" s="170" t="s">
        <v>149</v>
      </c>
      <c r="NPY28" s="170" t="s">
        <v>150</v>
      </c>
      <c r="NPZ28" s="170">
        <v>5</v>
      </c>
      <c r="NQA28" s="170">
        <v>12.97</v>
      </c>
      <c r="NQB28" s="170">
        <f>ROUNDDOWN(NQA28*($G$10+1),2)</f>
        <v>962.37</v>
      </c>
      <c r="NQC28" s="170">
        <f>NPZ28*NQB28</f>
        <v>4811.8500000000004</v>
      </c>
      <c r="NQD28" s="170" t="s">
        <v>148</v>
      </c>
      <c r="NQE28" s="170">
        <v>12376</v>
      </c>
      <c r="NQF28" s="170" t="s">
        <v>149</v>
      </c>
      <c r="NQG28" s="170" t="s">
        <v>150</v>
      </c>
      <c r="NQH28" s="170">
        <v>5</v>
      </c>
      <c r="NQI28" s="170">
        <v>12.97</v>
      </c>
      <c r="NQJ28" s="170">
        <f>ROUNDDOWN(NQI28*($G$10+1),2)</f>
        <v>962.37</v>
      </c>
      <c r="NQK28" s="170">
        <f>NQH28*NQJ28</f>
        <v>4811.8500000000004</v>
      </c>
      <c r="NQL28" s="170" t="s">
        <v>148</v>
      </c>
      <c r="NQM28" s="170">
        <v>12376</v>
      </c>
      <c r="NQN28" s="170" t="s">
        <v>149</v>
      </c>
      <c r="NQO28" s="170" t="s">
        <v>150</v>
      </c>
      <c r="NQP28" s="170">
        <v>5</v>
      </c>
      <c r="NQQ28" s="170">
        <v>12.97</v>
      </c>
      <c r="NQR28" s="170">
        <f>ROUNDDOWN(NQQ28*($G$10+1),2)</f>
        <v>962.37</v>
      </c>
      <c r="NQS28" s="170">
        <f>NQP28*NQR28</f>
        <v>4811.8500000000004</v>
      </c>
      <c r="NQT28" s="170" t="s">
        <v>148</v>
      </c>
      <c r="NQU28" s="170">
        <v>12376</v>
      </c>
      <c r="NQV28" s="170" t="s">
        <v>149</v>
      </c>
      <c r="NQW28" s="170" t="s">
        <v>150</v>
      </c>
      <c r="NQX28" s="170">
        <v>5</v>
      </c>
      <c r="NQY28" s="170">
        <v>12.97</v>
      </c>
      <c r="NQZ28" s="170">
        <f>ROUNDDOWN(NQY28*($G$10+1),2)</f>
        <v>962.37</v>
      </c>
      <c r="NRA28" s="170">
        <f>NQX28*NQZ28</f>
        <v>4811.8500000000004</v>
      </c>
      <c r="NRB28" s="170" t="s">
        <v>148</v>
      </c>
      <c r="NRC28" s="170">
        <v>12376</v>
      </c>
      <c r="NRD28" s="170" t="s">
        <v>149</v>
      </c>
      <c r="NRE28" s="170" t="s">
        <v>150</v>
      </c>
      <c r="NRF28" s="170">
        <v>5</v>
      </c>
      <c r="NRG28" s="170">
        <v>12.97</v>
      </c>
      <c r="NRH28" s="170">
        <f>ROUNDDOWN(NRG28*($G$10+1),2)</f>
        <v>962.37</v>
      </c>
      <c r="NRI28" s="170">
        <f>NRF28*NRH28</f>
        <v>4811.8500000000004</v>
      </c>
      <c r="NRJ28" s="170" t="s">
        <v>148</v>
      </c>
      <c r="NRK28" s="170">
        <v>12376</v>
      </c>
      <c r="NRL28" s="170" t="s">
        <v>149</v>
      </c>
      <c r="NRM28" s="170" t="s">
        <v>150</v>
      </c>
      <c r="NRN28" s="170">
        <v>5</v>
      </c>
      <c r="NRO28" s="170">
        <v>12.97</v>
      </c>
      <c r="NRP28" s="170">
        <f>ROUNDDOWN(NRO28*($G$10+1),2)</f>
        <v>962.37</v>
      </c>
      <c r="NRQ28" s="170">
        <f>NRN28*NRP28</f>
        <v>4811.8500000000004</v>
      </c>
      <c r="NRR28" s="170" t="s">
        <v>148</v>
      </c>
      <c r="NRS28" s="170">
        <v>12376</v>
      </c>
      <c r="NRT28" s="170" t="s">
        <v>149</v>
      </c>
      <c r="NRU28" s="170" t="s">
        <v>150</v>
      </c>
      <c r="NRV28" s="170">
        <v>5</v>
      </c>
      <c r="NRW28" s="170">
        <v>12.97</v>
      </c>
      <c r="NRX28" s="170">
        <f>ROUNDDOWN(NRW28*($G$10+1),2)</f>
        <v>962.37</v>
      </c>
      <c r="NRY28" s="170">
        <f>NRV28*NRX28</f>
        <v>4811.8500000000004</v>
      </c>
      <c r="NRZ28" s="170" t="s">
        <v>148</v>
      </c>
      <c r="NSA28" s="170">
        <v>12376</v>
      </c>
      <c r="NSB28" s="170" t="s">
        <v>149</v>
      </c>
      <c r="NSC28" s="170" t="s">
        <v>150</v>
      </c>
      <c r="NSD28" s="170">
        <v>5</v>
      </c>
      <c r="NSE28" s="170">
        <v>12.97</v>
      </c>
      <c r="NSF28" s="170">
        <f>ROUNDDOWN(NSE28*($G$10+1),2)</f>
        <v>962.37</v>
      </c>
      <c r="NSG28" s="170">
        <f>NSD28*NSF28</f>
        <v>4811.8500000000004</v>
      </c>
      <c r="NSH28" s="170" t="s">
        <v>148</v>
      </c>
      <c r="NSI28" s="170">
        <v>12376</v>
      </c>
      <c r="NSJ28" s="170" t="s">
        <v>149</v>
      </c>
      <c r="NSK28" s="170" t="s">
        <v>150</v>
      </c>
      <c r="NSL28" s="170">
        <v>5</v>
      </c>
      <c r="NSM28" s="170">
        <v>12.97</v>
      </c>
      <c r="NSN28" s="170">
        <f>ROUNDDOWN(NSM28*($G$10+1),2)</f>
        <v>962.37</v>
      </c>
      <c r="NSO28" s="170">
        <f>NSL28*NSN28</f>
        <v>4811.8500000000004</v>
      </c>
      <c r="NSP28" s="170" t="s">
        <v>148</v>
      </c>
      <c r="NSQ28" s="170">
        <v>12376</v>
      </c>
      <c r="NSR28" s="170" t="s">
        <v>149</v>
      </c>
      <c r="NSS28" s="170" t="s">
        <v>150</v>
      </c>
      <c r="NST28" s="170">
        <v>5</v>
      </c>
      <c r="NSU28" s="170">
        <v>12.97</v>
      </c>
      <c r="NSV28" s="170">
        <f>ROUNDDOWN(NSU28*($G$10+1),2)</f>
        <v>962.37</v>
      </c>
      <c r="NSW28" s="170">
        <f>NST28*NSV28</f>
        <v>4811.8500000000004</v>
      </c>
      <c r="NSX28" s="170" t="s">
        <v>148</v>
      </c>
      <c r="NSY28" s="170">
        <v>12376</v>
      </c>
      <c r="NSZ28" s="170" t="s">
        <v>149</v>
      </c>
      <c r="NTA28" s="170" t="s">
        <v>150</v>
      </c>
      <c r="NTB28" s="170">
        <v>5</v>
      </c>
      <c r="NTC28" s="170">
        <v>12.97</v>
      </c>
      <c r="NTD28" s="170">
        <f>ROUNDDOWN(NTC28*($G$10+1),2)</f>
        <v>962.37</v>
      </c>
      <c r="NTE28" s="170">
        <f>NTB28*NTD28</f>
        <v>4811.8500000000004</v>
      </c>
      <c r="NTF28" s="170" t="s">
        <v>148</v>
      </c>
      <c r="NTG28" s="170">
        <v>12376</v>
      </c>
      <c r="NTH28" s="170" t="s">
        <v>149</v>
      </c>
      <c r="NTI28" s="170" t="s">
        <v>150</v>
      </c>
      <c r="NTJ28" s="170">
        <v>5</v>
      </c>
      <c r="NTK28" s="170">
        <v>12.97</v>
      </c>
      <c r="NTL28" s="170">
        <f>ROUNDDOWN(NTK28*($G$10+1),2)</f>
        <v>962.37</v>
      </c>
      <c r="NTM28" s="170">
        <f>NTJ28*NTL28</f>
        <v>4811.8500000000004</v>
      </c>
      <c r="NTN28" s="170" t="s">
        <v>148</v>
      </c>
      <c r="NTO28" s="170">
        <v>12376</v>
      </c>
      <c r="NTP28" s="170" t="s">
        <v>149</v>
      </c>
      <c r="NTQ28" s="170" t="s">
        <v>150</v>
      </c>
      <c r="NTR28" s="170">
        <v>5</v>
      </c>
      <c r="NTS28" s="170">
        <v>12.97</v>
      </c>
      <c r="NTT28" s="170">
        <f>ROUNDDOWN(NTS28*($G$10+1),2)</f>
        <v>962.37</v>
      </c>
      <c r="NTU28" s="170">
        <f>NTR28*NTT28</f>
        <v>4811.8500000000004</v>
      </c>
      <c r="NTV28" s="170" t="s">
        <v>148</v>
      </c>
      <c r="NTW28" s="170">
        <v>12376</v>
      </c>
      <c r="NTX28" s="170" t="s">
        <v>149</v>
      </c>
      <c r="NTY28" s="170" t="s">
        <v>150</v>
      </c>
      <c r="NTZ28" s="170">
        <v>5</v>
      </c>
      <c r="NUA28" s="170">
        <v>12.97</v>
      </c>
      <c r="NUB28" s="170">
        <f>ROUNDDOWN(NUA28*($G$10+1),2)</f>
        <v>962.37</v>
      </c>
      <c r="NUC28" s="170">
        <f>NTZ28*NUB28</f>
        <v>4811.8500000000004</v>
      </c>
      <c r="NUD28" s="170" t="s">
        <v>148</v>
      </c>
      <c r="NUE28" s="170">
        <v>12376</v>
      </c>
      <c r="NUF28" s="170" t="s">
        <v>149</v>
      </c>
      <c r="NUG28" s="170" t="s">
        <v>150</v>
      </c>
      <c r="NUH28" s="170">
        <v>5</v>
      </c>
      <c r="NUI28" s="170">
        <v>12.97</v>
      </c>
      <c r="NUJ28" s="170">
        <f>ROUNDDOWN(NUI28*($G$10+1),2)</f>
        <v>962.37</v>
      </c>
      <c r="NUK28" s="170">
        <f>NUH28*NUJ28</f>
        <v>4811.8500000000004</v>
      </c>
      <c r="NUL28" s="170" t="s">
        <v>148</v>
      </c>
      <c r="NUM28" s="170">
        <v>12376</v>
      </c>
      <c r="NUN28" s="170" t="s">
        <v>149</v>
      </c>
      <c r="NUO28" s="170" t="s">
        <v>150</v>
      </c>
      <c r="NUP28" s="170">
        <v>5</v>
      </c>
      <c r="NUQ28" s="170">
        <v>12.97</v>
      </c>
      <c r="NUR28" s="170">
        <f>ROUNDDOWN(NUQ28*($G$10+1),2)</f>
        <v>962.37</v>
      </c>
      <c r="NUS28" s="170">
        <f>NUP28*NUR28</f>
        <v>4811.8500000000004</v>
      </c>
      <c r="NUT28" s="170" t="s">
        <v>148</v>
      </c>
      <c r="NUU28" s="170">
        <v>12376</v>
      </c>
      <c r="NUV28" s="170" t="s">
        <v>149</v>
      </c>
      <c r="NUW28" s="170" t="s">
        <v>150</v>
      </c>
      <c r="NUX28" s="170">
        <v>5</v>
      </c>
      <c r="NUY28" s="170">
        <v>12.97</v>
      </c>
      <c r="NUZ28" s="170">
        <f>ROUNDDOWN(NUY28*($G$10+1),2)</f>
        <v>962.37</v>
      </c>
      <c r="NVA28" s="170">
        <f>NUX28*NUZ28</f>
        <v>4811.8500000000004</v>
      </c>
      <c r="NVB28" s="170" t="s">
        <v>148</v>
      </c>
      <c r="NVC28" s="170">
        <v>12376</v>
      </c>
      <c r="NVD28" s="170" t="s">
        <v>149</v>
      </c>
      <c r="NVE28" s="170" t="s">
        <v>150</v>
      </c>
      <c r="NVF28" s="170">
        <v>5</v>
      </c>
      <c r="NVG28" s="170">
        <v>12.97</v>
      </c>
      <c r="NVH28" s="170">
        <f>ROUNDDOWN(NVG28*($G$10+1),2)</f>
        <v>962.37</v>
      </c>
      <c r="NVI28" s="170">
        <f>NVF28*NVH28</f>
        <v>4811.8500000000004</v>
      </c>
      <c r="NVJ28" s="170" t="s">
        <v>148</v>
      </c>
      <c r="NVK28" s="170">
        <v>12376</v>
      </c>
      <c r="NVL28" s="170" t="s">
        <v>149</v>
      </c>
      <c r="NVM28" s="170" t="s">
        <v>150</v>
      </c>
      <c r="NVN28" s="170">
        <v>5</v>
      </c>
      <c r="NVO28" s="170">
        <v>12.97</v>
      </c>
      <c r="NVP28" s="170">
        <f>ROUNDDOWN(NVO28*($G$10+1),2)</f>
        <v>962.37</v>
      </c>
      <c r="NVQ28" s="170">
        <f>NVN28*NVP28</f>
        <v>4811.8500000000004</v>
      </c>
      <c r="NVR28" s="170" t="s">
        <v>148</v>
      </c>
      <c r="NVS28" s="170">
        <v>12376</v>
      </c>
      <c r="NVT28" s="170" t="s">
        <v>149</v>
      </c>
      <c r="NVU28" s="170" t="s">
        <v>150</v>
      </c>
      <c r="NVV28" s="170">
        <v>5</v>
      </c>
      <c r="NVW28" s="170">
        <v>12.97</v>
      </c>
      <c r="NVX28" s="170">
        <f>ROUNDDOWN(NVW28*($G$10+1),2)</f>
        <v>962.37</v>
      </c>
      <c r="NVY28" s="170">
        <f>NVV28*NVX28</f>
        <v>4811.8500000000004</v>
      </c>
      <c r="NVZ28" s="170" t="s">
        <v>148</v>
      </c>
      <c r="NWA28" s="170">
        <v>12376</v>
      </c>
      <c r="NWB28" s="170" t="s">
        <v>149</v>
      </c>
      <c r="NWC28" s="170" t="s">
        <v>150</v>
      </c>
      <c r="NWD28" s="170">
        <v>5</v>
      </c>
      <c r="NWE28" s="170">
        <v>12.97</v>
      </c>
      <c r="NWF28" s="170">
        <f>ROUNDDOWN(NWE28*($G$10+1),2)</f>
        <v>962.37</v>
      </c>
      <c r="NWG28" s="170">
        <f>NWD28*NWF28</f>
        <v>4811.8500000000004</v>
      </c>
      <c r="NWH28" s="170" t="s">
        <v>148</v>
      </c>
      <c r="NWI28" s="170">
        <v>12376</v>
      </c>
      <c r="NWJ28" s="170" t="s">
        <v>149</v>
      </c>
      <c r="NWK28" s="170" t="s">
        <v>150</v>
      </c>
      <c r="NWL28" s="170">
        <v>5</v>
      </c>
      <c r="NWM28" s="170">
        <v>12.97</v>
      </c>
      <c r="NWN28" s="170">
        <f>ROUNDDOWN(NWM28*($G$10+1),2)</f>
        <v>962.37</v>
      </c>
      <c r="NWO28" s="170">
        <f>NWL28*NWN28</f>
        <v>4811.8500000000004</v>
      </c>
      <c r="NWP28" s="170" t="s">
        <v>148</v>
      </c>
      <c r="NWQ28" s="170">
        <v>12376</v>
      </c>
      <c r="NWR28" s="170" t="s">
        <v>149</v>
      </c>
      <c r="NWS28" s="170" t="s">
        <v>150</v>
      </c>
      <c r="NWT28" s="170">
        <v>5</v>
      </c>
      <c r="NWU28" s="170">
        <v>12.97</v>
      </c>
      <c r="NWV28" s="170">
        <f>ROUNDDOWN(NWU28*($G$10+1),2)</f>
        <v>962.37</v>
      </c>
      <c r="NWW28" s="170">
        <f>NWT28*NWV28</f>
        <v>4811.8500000000004</v>
      </c>
      <c r="NWX28" s="170" t="s">
        <v>148</v>
      </c>
      <c r="NWY28" s="170">
        <v>12376</v>
      </c>
      <c r="NWZ28" s="170" t="s">
        <v>149</v>
      </c>
      <c r="NXA28" s="170" t="s">
        <v>150</v>
      </c>
      <c r="NXB28" s="170">
        <v>5</v>
      </c>
      <c r="NXC28" s="170">
        <v>12.97</v>
      </c>
      <c r="NXD28" s="170">
        <f>ROUNDDOWN(NXC28*($G$10+1),2)</f>
        <v>962.37</v>
      </c>
      <c r="NXE28" s="170">
        <f>NXB28*NXD28</f>
        <v>4811.8500000000004</v>
      </c>
      <c r="NXF28" s="170" t="s">
        <v>148</v>
      </c>
      <c r="NXG28" s="170">
        <v>12376</v>
      </c>
      <c r="NXH28" s="170" t="s">
        <v>149</v>
      </c>
      <c r="NXI28" s="170" t="s">
        <v>150</v>
      </c>
      <c r="NXJ28" s="170">
        <v>5</v>
      </c>
      <c r="NXK28" s="170">
        <v>12.97</v>
      </c>
      <c r="NXL28" s="170">
        <f>ROUNDDOWN(NXK28*($G$10+1),2)</f>
        <v>962.37</v>
      </c>
      <c r="NXM28" s="170">
        <f>NXJ28*NXL28</f>
        <v>4811.8500000000004</v>
      </c>
      <c r="NXN28" s="170" t="s">
        <v>148</v>
      </c>
      <c r="NXO28" s="170">
        <v>12376</v>
      </c>
      <c r="NXP28" s="170" t="s">
        <v>149</v>
      </c>
      <c r="NXQ28" s="170" t="s">
        <v>150</v>
      </c>
      <c r="NXR28" s="170">
        <v>5</v>
      </c>
      <c r="NXS28" s="170">
        <v>12.97</v>
      </c>
      <c r="NXT28" s="170">
        <f>ROUNDDOWN(NXS28*($G$10+1),2)</f>
        <v>962.37</v>
      </c>
      <c r="NXU28" s="170">
        <f>NXR28*NXT28</f>
        <v>4811.8500000000004</v>
      </c>
      <c r="NXV28" s="170" t="s">
        <v>148</v>
      </c>
      <c r="NXW28" s="170">
        <v>12376</v>
      </c>
      <c r="NXX28" s="170" t="s">
        <v>149</v>
      </c>
      <c r="NXY28" s="170" t="s">
        <v>150</v>
      </c>
      <c r="NXZ28" s="170">
        <v>5</v>
      </c>
      <c r="NYA28" s="170">
        <v>12.97</v>
      </c>
      <c r="NYB28" s="170">
        <f>ROUNDDOWN(NYA28*($G$10+1),2)</f>
        <v>962.37</v>
      </c>
      <c r="NYC28" s="170">
        <f>NXZ28*NYB28</f>
        <v>4811.8500000000004</v>
      </c>
      <c r="NYD28" s="170" t="s">
        <v>148</v>
      </c>
      <c r="NYE28" s="170">
        <v>12376</v>
      </c>
      <c r="NYF28" s="170" t="s">
        <v>149</v>
      </c>
      <c r="NYG28" s="170" t="s">
        <v>150</v>
      </c>
      <c r="NYH28" s="170">
        <v>5</v>
      </c>
      <c r="NYI28" s="170">
        <v>12.97</v>
      </c>
      <c r="NYJ28" s="170">
        <f>ROUNDDOWN(NYI28*($G$10+1),2)</f>
        <v>962.37</v>
      </c>
      <c r="NYK28" s="170">
        <f>NYH28*NYJ28</f>
        <v>4811.8500000000004</v>
      </c>
      <c r="NYL28" s="170" t="s">
        <v>148</v>
      </c>
      <c r="NYM28" s="170">
        <v>12376</v>
      </c>
      <c r="NYN28" s="170" t="s">
        <v>149</v>
      </c>
      <c r="NYO28" s="170" t="s">
        <v>150</v>
      </c>
      <c r="NYP28" s="170">
        <v>5</v>
      </c>
      <c r="NYQ28" s="170">
        <v>12.97</v>
      </c>
      <c r="NYR28" s="170">
        <f>ROUNDDOWN(NYQ28*($G$10+1),2)</f>
        <v>962.37</v>
      </c>
      <c r="NYS28" s="170">
        <f>NYP28*NYR28</f>
        <v>4811.8500000000004</v>
      </c>
      <c r="NYT28" s="170" t="s">
        <v>148</v>
      </c>
      <c r="NYU28" s="170">
        <v>12376</v>
      </c>
      <c r="NYV28" s="170" t="s">
        <v>149</v>
      </c>
      <c r="NYW28" s="170" t="s">
        <v>150</v>
      </c>
      <c r="NYX28" s="170">
        <v>5</v>
      </c>
      <c r="NYY28" s="170">
        <v>12.97</v>
      </c>
      <c r="NYZ28" s="170">
        <f>ROUNDDOWN(NYY28*($G$10+1),2)</f>
        <v>962.37</v>
      </c>
      <c r="NZA28" s="170">
        <f>NYX28*NYZ28</f>
        <v>4811.8500000000004</v>
      </c>
      <c r="NZB28" s="170" t="s">
        <v>148</v>
      </c>
      <c r="NZC28" s="170">
        <v>12376</v>
      </c>
      <c r="NZD28" s="170" t="s">
        <v>149</v>
      </c>
      <c r="NZE28" s="170" t="s">
        <v>150</v>
      </c>
      <c r="NZF28" s="170">
        <v>5</v>
      </c>
      <c r="NZG28" s="170">
        <v>12.97</v>
      </c>
      <c r="NZH28" s="170">
        <f>ROUNDDOWN(NZG28*($G$10+1),2)</f>
        <v>962.37</v>
      </c>
      <c r="NZI28" s="170">
        <f>NZF28*NZH28</f>
        <v>4811.8500000000004</v>
      </c>
      <c r="NZJ28" s="170" t="s">
        <v>148</v>
      </c>
      <c r="NZK28" s="170">
        <v>12376</v>
      </c>
      <c r="NZL28" s="170" t="s">
        <v>149</v>
      </c>
      <c r="NZM28" s="170" t="s">
        <v>150</v>
      </c>
      <c r="NZN28" s="170">
        <v>5</v>
      </c>
      <c r="NZO28" s="170">
        <v>12.97</v>
      </c>
      <c r="NZP28" s="170">
        <f>ROUNDDOWN(NZO28*($G$10+1),2)</f>
        <v>962.37</v>
      </c>
      <c r="NZQ28" s="170">
        <f>NZN28*NZP28</f>
        <v>4811.8500000000004</v>
      </c>
      <c r="NZR28" s="170" t="s">
        <v>148</v>
      </c>
      <c r="NZS28" s="170">
        <v>12376</v>
      </c>
      <c r="NZT28" s="170" t="s">
        <v>149</v>
      </c>
      <c r="NZU28" s="170" t="s">
        <v>150</v>
      </c>
      <c r="NZV28" s="170">
        <v>5</v>
      </c>
      <c r="NZW28" s="170">
        <v>12.97</v>
      </c>
      <c r="NZX28" s="170">
        <f>ROUNDDOWN(NZW28*($G$10+1),2)</f>
        <v>962.37</v>
      </c>
      <c r="NZY28" s="170">
        <f>NZV28*NZX28</f>
        <v>4811.8500000000004</v>
      </c>
      <c r="NZZ28" s="170" t="s">
        <v>148</v>
      </c>
      <c r="OAA28" s="170">
        <v>12376</v>
      </c>
      <c r="OAB28" s="170" t="s">
        <v>149</v>
      </c>
      <c r="OAC28" s="170" t="s">
        <v>150</v>
      </c>
      <c r="OAD28" s="170">
        <v>5</v>
      </c>
      <c r="OAE28" s="170">
        <v>12.97</v>
      </c>
      <c r="OAF28" s="170">
        <f>ROUNDDOWN(OAE28*($G$10+1),2)</f>
        <v>962.37</v>
      </c>
      <c r="OAG28" s="170">
        <f>OAD28*OAF28</f>
        <v>4811.8500000000004</v>
      </c>
      <c r="OAH28" s="170" t="s">
        <v>148</v>
      </c>
      <c r="OAI28" s="170">
        <v>12376</v>
      </c>
      <c r="OAJ28" s="170" t="s">
        <v>149</v>
      </c>
      <c r="OAK28" s="170" t="s">
        <v>150</v>
      </c>
      <c r="OAL28" s="170">
        <v>5</v>
      </c>
      <c r="OAM28" s="170">
        <v>12.97</v>
      </c>
      <c r="OAN28" s="170">
        <f>ROUNDDOWN(OAM28*($G$10+1),2)</f>
        <v>962.37</v>
      </c>
      <c r="OAO28" s="170">
        <f>OAL28*OAN28</f>
        <v>4811.8500000000004</v>
      </c>
      <c r="OAP28" s="170" t="s">
        <v>148</v>
      </c>
      <c r="OAQ28" s="170">
        <v>12376</v>
      </c>
      <c r="OAR28" s="170" t="s">
        <v>149</v>
      </c>
      <c r="OAS28" s="170" t="s">
        <v>150</v>
      </c>
      <c r="OAT28" s="170">
        <v>5</v>
      </c>
      <c r="OAU28" s="170">
        <v>12.97</v>
      </c>
      <c r="OAV28" s="170">
        <f>ROUNDDOWN(OAU28*($G$10+1),2)</f>
        <v>962.37</v>
      </c>
      <c r="OAW28" s="170">
        <f>OAT28*OAV28</f>
        <v>4811.8500000000004</v>
      </c>
      <c r="OAX28" s="170" t="s">
        <v>148</v>
      </c>
      <c r="OAY28" s="170">
        <v>12376</v>
      </c>
      <c r="OAZ28" s="170" t="s">
        <v>149</v>
      </c>
      <c r="OBA28" s="170" t="s">
        <v>150</v>
      </c>
      <c r="OBB28" s="170">
        <v>5</v>
      </c>
      <c r="OBC28" s="170">
        <v>12.97</v>
      </c>
      <c r="OBD28" s="170">
        <f>ROUNDDOWN(OBC28*($G$10+1),2)</f>
        <v>962.37</v>
      </c>
      <c r="OBE28" s="170">
        <f>OBB28*OBD28</f>
        <v>4811.8500000000004</v>
      </c>
      <c r="OBF28" s="170" t="s">
        <v>148</v>
      </c>
      <c r="OBG28" s="170">
        <v>12376</v>
      </c>
      <c r="OBH28" s="170" t="s">
        <v>149</v>
      </c>
      <c r="OBI28" s="170" t="s">
        <v>150</v>
      </c>
      <c r="OBJ28" s="170">
        <v>5</v>
      </c>
      <c r="OBK28" s="170">
        <v>12.97</v>
      </c>
      <c r="OBL28" s="170">
        <f>ROUNDDOWN(OBK28*($G$10+1),2)</f>
        <v>962.37</v>
      </c>
      <c r="OBM28" s="170">
        <f>OBJ28*OBL28</f>
        <v>4811.8500000000004</v>
      </c>
      <c r="OBN28" s="170" t="s">
        <v>148</v>
      </c>
      <c r="OBO28" s="170">
        <v>12376</v>
      </c>
      <c r="OBP28" s="170" t="s">
        <v>149</v>
      </c>
      <c r="OBQ28" s="170" t="s">
        <v>150</v>
      </c>
      <c r="OBR28" s="170">
        <v>5</v>
      </c>
      <c r="OBS28" s="170">
        <v>12.97</v>
      </c>
      <c r="OBT28" s="170">
        <f>ROUNDDOWN(OBS28*($G$10+1),2)</f>
        <v>962.37</v>
      </c>
      <c r="OBU28" s="170">
        <f>OBR28*OBT28</f>
        <v>4811.8500000000004</v>
      </c>
      <c r="OBV28" s="170" t="s">
        <v>148</v>
      </c>
      <c r="OBW28" s="170">
        <v>12376</v>
      </c>
      <c r="OBX28" s="170" t="s">
        <v>149</v>
      </c>
      <c r="OBY28" s="170" t="s">
        <v>150</v>
      </c>
      <c r="OBZ28" s="170">
        <v>5</v>
      </c>
      <c r="OCA28" s="170">
        <v>12.97</v>
      </c>
      <c r="OCB28" s="170">
        <f>ROUNDDOWN(OCA28*($G$10+1),2)</f>
        <v>962.37</v>
      </c>
      <c r="OCC28" s="170">
        <f>OBZ28*OCB28</f>
        <v>4811.8500000000004</v>
      </c>
      <c r="OCD28" s="170" t="s">
        <v>148</v>
      </c>
      <c r="OCE28" s="170">
        <v>12376</v>
      </c>
      <c r="OCF28" s="170" t="s">
        <v>149</v>
      </c>
      <c r="OCG28" s="170" t="s">
        <v>150</v>
      </c>
      <c r="OCH28" s="170">
        <v>5</v>
      </c>
      <c r="OCI28" s="170">
        <v>12.97</v>
      </c>
      <c r="OCJ28" s="170">
        <f>ROUNDDOWN(OCI28*($G$10+1),2)</f>
        <v>962.37</v>
      </c>
      <c r="OCK28" s="170">
        <f>OCH28*OCJ28</f>
        <v>4811.8500000000004</v>
      </c>
      <c r="OCL28" s="170" t="s">
        <v>148</v>
      </c>
      <c r="OCM28" s="170">
        <v>12376</v>
      </c>
      <c r="OCN28" s="170" t="s">
        <v>149</v>
      </c>
      <c r="OCO28" s="170" t="s">
        <v>150</v>
      </c>
      <c r="OCP28" s="170">
        <v>5</v>
      </c>
      <c r="OCQ28" s="170">
        <v>12.97</v>
      </c>
      <c r="OCR28" s="170">
        <f>ROUNDDOWN(OCQ28*($G$10+1),2)</f>
        <v>962.37</v>
      </c>
      <c r="OCS28" s="170">
        <f>OCP28*OCR28</f>
        <v>4811.8500000000004</v>
      </c>
      <c r="OCT28" s="170" t="s">
        <v>148</v>
      </c>
      <c r="OCU28" s="170">
        <v>12376</v>
      </c>
      <c r="OCV28" s="170" t="s">
        <v>149</v>
      </c>
      <c r="OCW28" s="170" t="s">
        <v>150</v>
      </c>
      <c r="OCX28" s="170">
        <v>5</v>
      </c>
      <c r="OCY28" s="170">
        <v>12.97</v>
      </c>
      <c r="OCZ28" s="170">
        <f>ROUNDDOWN(OCY28*($G$10+1),2)</f>
        <v>962.37</v>
      </c>
      <c r="ODA28" s="170">
        <f>OCX28*OCZ28</f>
        <v>4811.8500000000004</v>
      </c>
      <c r="ODB28" s="170" t="s">
        <v>148</v>
      </c>
      <c r="ODC28" s="170">
        <v>12376</v>
      </c>
      <c r="ODD28" s="170" t="s">
        <v>149</v>
      </c>
      <c r="ODE28" s="170" t="s">
        <v>150</v>
      </c>
      <c r="ODF28" s="170">
        <v>5</v>
      </c>
      <c r="ODG28" s="170">
        <v>12.97</v>
      </c>
      <c r="ODH28" s="170">
        <f>ROUNDDOWN(ODG28*($G$10+1),2)</f>
        <v>962.37</v>
      </c>
      <c r="ODI28" s="170">
        <f>ODF28*ODH28</f>
        <v>4811.8500000000004</v>
      </c>
      <c r="ODJ28" s="170" t="s">
        <v>148</v>
      </c>
      <c r="ODK28" s="170">
        <v>12376</v>
      </c>
      <c r="ODL28" s="170" t="s">
        <v>149</v>
      </c>
      <c r="ODM28" s="170" t="s">
        <v>150</v>
      </c>
      <c r="ODN28" s="170">
        <v>5</v>
      </c>
      <c r="ODO28" s="170">
        <v>12.97</v>
      </c>
      <c r="ODP28" s="170">
        <f>ROUNDDOWN(ODO28*($G$10+1),2)</f>
        <v>962.37</v>
      </c>
      <c r="ODQ28" s="170">
        <f>ODN28*ODP28</f>
        <v>4811.8500000000004</v>
      </c>
      <c r="ODR28" s="170" t="s">
        <v>148</v>
      </c>
      <c r="ODS28" s="170">
        <v>12376</v>
      </c>
      <c r="ODT28" s="170" t="s">
        <v>149</v>
      </c>
      <c r="ODU28" s="170" t="s">
        <v>150</v>
      </c>
      <c r="ODV28" s="170">
        <v>5</v>
      </c>
      <c r="ODW28" s="170">
        <v>12.97</v>
      </c>
      <c r="ODX28" s="170">
        <f>ROUNDDOWN(ODW28*($G$10+1),2)</f>
        <v>962.37</v>
      </c>
      <c r="ODY28" s="170">
        <f>ODV28*ODX28</f>
        <v>4811.8500000000004</v>
      </c>
      <c r="ODZ28" s="170" t="s">
        <v>148</v>
      </c>
      <c r="OEA28" s="170">
        <v>12376</v>
      </c>
      <c r="OEB28" s="170" t="s">
        <v>149</v>
      </c>
      <c r="OEC28" s="170" t="s">
        <v>150</v>
      </c>
      <c r="OED28" s="170">
        <v>5</v>
      </c>
      <c r="OEE28" s="170">
        <v>12.97</v>
      </c>
      <c r="OEF28" s="170">
        <f>ROUNDDOWN(OEE28*($G$10+1),2)</f>
        <v>962.37</v>
      </c>
      <c r="OEG28" s="170">
        <f>OED28*OEF28</f>
        <v>4811.8500000000004</v>
      </c>
      <c r="OEH28" s="170" t="s">
        <v>148</v>
      </c>
      <c r="OEI28" s="170">
        <v>12376</v>
      </c>
      <c r="OEJ28" s="170" t="s">
        <v>149</v>
      </c>
      <c r="OEK28" s="170" t="s">
        <v>150</v>
      </c>
      <c r="OEL28" s="170">
        <v>5</v>
      </c>
      <c r="OEM28" s="170">
        <v>12.97</v>
      </c>
      <c r="OEN28" s="170">
        <f>ROUNDDOWN(OEM28*($G$10+1),2)</f>
        <v>962.37</v>
      </c>
      <c r="OEO28" s="170">
        <f>OEL28*OEN28</f>
        <v>4811.8500000000004</v>
      </c>
      <c r="OEP28" s="170" t="s">
        <v>148</v>
      </c>
      <c r="OEQ28" s="170">
        <v>12376</v>
      </c>
      <c r="OER28" s="170" t="s">
        <v>149</v>
      </c>
      <c r="OES28" s="170" t="s">
        <v>150</v>
      </c>
      <c r="OET28" s="170">
        <v>5</v>
      </c>
      <c r="OEU28" s="170">
        <v>12.97</v>
      </c>
      <c r="OEV28" s="170">
        <f>ROUNDDOWN(OEU28*($G$10+1),2)</f>
        <v>962.37</v>
      </c>
      <c r="OEW28" s="170">
        <f>OET28*OEV28</f>
        <v>4811.8500000000004</v>
      </c>
      <c r="OEX28" s="170" t="s">
        <v>148</v>
      </c>
      <c r="OEY28" s="170">
        <v>12376</v>
      </c>
      <c r="OEZ28" s="170" t="s">
        <v>149</v>
      </c>
      <c r="OFA28" s="170" t="s">
        <v>150</v>
      </c>
      <c r="OFB28" s="170">
        <v>5</v>
      </c>
      <c r="OFC28" s="170">
        <v>12.97</v>
      </c>
      <c r="OFD28" s="170">
        <f>ROUNDDOWN(OFC28*($G$10+1),2)</f>
        <v>962.37</v>
      </c>
      <c r="OFE28" s="170">
        <f>OFB28*OFD28</f>
        <v>4811.8500000000004</v>
      </c>
      <c r="OFF28" s="170" t="s">
        <v>148</v>
      </c>
      <c r="OFG28" s="170">
        <v>12376</v>
      </c>
      <c r="OFH28" s="170" t="s">
        <v>149</v>
      </c>
      <c r="OFI28" s="170" t="s">
        <v>150</v>
      </c>
      <c r="OFJ28" s="170">
        <v>5</v>
      </c>
      <c r="OFK28" s="170">
        <v>12.97</v>
      </c>
      <c r="OFL28" s="170">
        <f>ROUNDDOWN(OFK28*($G$10+1),2)</f>
        <v>962.37</v>
      </c>
      <c r="OFM28" s="170">
        <f>OFJ28*OFL28</f>
        <v>4811.8500000000004</v>
      </c>
      <c r="OFN28" s="170" t="s">
        <v>148</v>
      </c>
      <c r="OFO28" s="170">
        <v>12376</v>
      </c>
      <c r="OFP28" s="170" t="s">
        <v>149</v>
      </c>
      <c r="OFQ28" s="170" t="s">
        <v>150</v>
      </c>
      <c r="OFR28" s="170">
        <v>5</v>
      </c>
      <c r="OFS28" s="170">
        <v>12.97</v>
      </c>
      <c r="OFT28" s="170">
        <f>ROUNDDOWN(OFS28*($G$10+1),2)</f>
        <v>962.37</v>
      </c>
      <c r="OFU28" s="170">
        <f>OFR28*OFT28</f>
        <v>4811.8500000000004</v>
      </c>
      <c r="OFV28" s="170" t="s">
        <v>148</v>
      </c>
      <c r="OFW28" s="170">
        <v>12376</v>
      </c>
      <c r="OFX28" s="170" t="s">
        <v>149</v>
      </c>
      <c r="OFY28" s="170" t="s">
        <v>150</v>
      </c>
      <c r="OFZ28" s="170">
        <v>5</v>
      </c>
      <c r="OGA28" s="170">
        <v>12.97</v>
      </c>
      <c r="OGB28" s="170">
        <f>ROUNDDOWN(OGA28*($G$10+1),2)</f>
        <v>962.37</v>
      </c>
      <c r="OGC28" s="170">
        <f>OFZ28*OGB28</f>
        <v>4811.8500000000004</v>
      </c>
      <c r="OGD28" s="170" t="s">
        <v>148</v>
      </c>
      <c r="OGE28" s="170">
        <v>12376</v>
      </c>
      <c r="OGF28" s="170" t="s">
        <v>149</v>
      </c>
      <c r="OGG28" s="170" t="s">
        <v>150</v>
      </c>
      <c r="OGH28" s="170">
        <v>5</v>
      </c>
      <c r="OGI28" s="170">
        <v>12.97</v>
      </c>
      <c r="OGJ28" s="170">
        <f>ROUNDDOWN(OGI28*($G$10+1),2)</f>
        <v>962.37</v>
      </c>
      <c r="OGK28" s="170">
        <f>OGH28*OGJ28</f>
        <v>4811.8500000000004</v>
      </c>
      <c r="OGL28" s="170" t="s">
        <v>148</v>
      </c>
      <c r="OGM28" s="170">
        <v>12376</v>
      </c>
      <c r="OGN28" s="170" t="s">
        <v>149</v>
      </c>
      <c r="OGO28" s="170" t="s">
        <v>150</v>
      </c>
      <c r="OGP28" s="170">
        <v>5</v>
      </c>
      <c r="OGQ28" s="170">
        <v>12.97</v>
      </c>
      <c r="OGR28" s="170">
        <f>ROUNDDOWN(OGQ28*($G$10+1),2)</f>
        <v>962.37</v>
      </c>
      <c r="OGS28" s="170">
        <f>OGP28*OGR28</f>
        <v>4811.8500000000004</v>
      </c>
      <c r="OGT28" s="170" t="s">
        <v>148</v>
      </c>
      <c r="OGU28" s="170">
        <v>12376</v>
      </c>
      <c r="OGV28" s="170" t="s">
        <v>149</v>
      </c>
      <c r="OGW28" s="170" t="s">
        <v>150</v>
      </c>
      <c r="OGX28" s="170">
        <v>5</v>
      </c>
      <c r="OGY28" s="170">
        <v>12.97</v>
      </c>
      <c r="OGZ28" s="170">
        <f>ROUNDDOWN(OGY28*($G$10+1),2)</f>
        <v>962.37</v>
      </c>
      <c r="OHA28" s="170">
        <f>OGX28*OGZ28</f>
        <v>4811.8500000000004</v>
      </c>
      <c r="OHB28" s="170" t="s">
        <v>148</v>
      </c>
      <c r="OHC28" s="170">
        <v>12376</v>
      </c>
      <c r="OHD28" s="170" t="s">
        <v>149</v>
      </c>
      <c r="OHE28" s="170" t="s">
        <v>150</v>
      </c>
      <c r="OHF28" s="170">
        <v>5</v>
      </c>
      <c r="OHG28" s="170">
        <v>12.97</v>
      </c>
      <c r="OHH28" s="170">
        <f>ROUNDDOWN(OHG28*($G$10+1),2)</f>
        <v>962.37</v>
      </c>
      <c r="OHI28" s="170">
        <f>OHF28*OHH28</f>
        <v>4811.8500000000004</v>
      </c>
      <c r="OHJ28" s="170" t="s">
        <v>148</v>
      </c>
      <c r="OHK28" s="170">
        <v>12376</v>
      </c>
      <c r="OHL28" s="170" t="s">
        <v>149</v>
      </c>
      <c r="OHM28" s="170" t="s">
        <v>150</v>
      </c>
      <c r="OHN28" s="170">
        <v>5</v>
      </c>
      <c r="OHO28" s="170">
        <v>12.97</v>
      </c>
      <c r="OHP28" s="170">
        <f>ROUNDDOWN(OHO28*($G$10+1),2)</f>
        <v>962.37</v>
      </c>
      <c r="OHQ28" s="170">
        <f>OHN28*OHP28</f>
        <v>4811.8500000000004</v>
      </c>
      <c r="OHR28" s="170" t="s">
        <v>148</v>
      </c>
      <c r="OHS28" s="170">
        <v>12376</v>
      </c>
      <c r="OHT28" s="170" t="s">
        <v>149</v>
      </c>
      <c r="OHU28" s="170" t="s">
        <v>150</v>
      </c>
      <c r="OHV28" s="170">
        <v>5</v>
      </c>
      <c r="OHW28" s="170">
        <v>12.97</v>
      </c>
      <c r="OHX28" s="170">
        <f>ROUNDDOWN(OHW28*($G$10+1),2)</f>
        <v>962.37</v>
      </c>
      <c r="OHY28" s="170">
        <f>OHV28*OHX28</f>
        <v>4811.8500000000004</v>
      </c>
      <c r="OHZ28" s="170" t="s">
        <v>148</v>
      </c>
      <c r="OIA28" s="170">
        <v>12376</v>
      </c>
      <c r="OIB28" s="170" t="s">
        <v>149</v>
      </c>
      <c r="OIC28" s="170" t="s">
        <v>150</v>
      </c>
      <c r="OID28" s="170">
        <v>5</v>
      </c>
      <c r="OIE28" s="170">
        <v>12.97</v>
      </c>
      <c r="OIF28" s="170">
        <f>ROUNDDOWN(OIE28*($G$10+1),2)</f>
        <v>962.37</v>
      </c>
      <c r="OIG28" s="170">
        <f>OID28*OIF28</f>
        <v>4811.8500000000004</v>
      </c>
      <c r="OIH28" s="170" t="s">
        <v>148</v>
      </c>
      <c r="OII28" s="170">
        <v>12376</v>
      </c>
      <c r="OIJ28" s="170" t="s">
        <v>149</v>
      </c>
      <c r="OIK28" s="170" t="s">
        <v>150</v>
      </c>
      <c r="OIL28" s="170">
        <v>5</v>
      </c>
      <c r="OIM28" s="170">
        <v>12.97</v>
      </c>
      <c r="OIN28" s="170">
        <f>ROUNDDOWN(OIM28*($G$10+1),2)</f>
        <v>962.37</v>
      </c>
      <c r="OIO28" s="170">
        <f>OIL28*OIN28</f>
        <v>4811.8500000000004</v>
      </c>
      <c r="OIP28" s="170" t="s">
        <v>148</v>
      </c>
      <c r="OIQ28" s="170">
        <v>12376</v>
      </c>
      <c r="OIR28" s="170" t="s">
        <v>149</v>
      </c>
      <c r="OIS28" s="170" t="s">
        <v>150</v>
      </c>
      <c r="OIT28" s="170">
        <v>5</v>
      </c>
      <c r="OIU28" s="170">
        <v>12.97</v>
      </c>
      <c r="OIV28" s="170">
        <f>ROUNDDOWN(OIU28*($G$10+1),2)</f>
        <v>962.37</v>
      </c>
      <c r="OIW28" s="170">
        <f>OIT28*OIV28</f>
        <v>4811.8500000000004</v>
      </c>
      <c r="OIX28" s="170" t="s">
        <v>148</v>
      </c>
      <c r="OIY28" s="170">
        <v>12376</v>
      </c>
      <c r="OIZ28" s="170" t="s">
        <v>149</v>
      </c>
      <c r="OJA28" s="170" t="s">
        <v>150</v>
      </c>
      <c r="OJB28" s="170">
        <v>5</v>
      </c>
      <c r="OJC28" s="170">
        <v>12.97</v>
      </c>
      <c r="OJD28" s="170">
        <f>ROUNDDOWN(OJC28*($G$10+1),2)</f>
        <v>962.37</v>
      </c>
      <c r="OJE28" s="170">
        <f>OJB28*OJD28</f>
        <v>4811.8500000000004</v>
      </c>
      <c r="OJF28" s="170" t="s">
        <v>148</v>
      </c>
      <c r="OJG28" s="170">
        <v>12376</v>
      </c>
      <c r="OJH28" s="170" t="s">
        <v>149</v>
      </c>
      <c r="OJI28" s="170" t="s">
        <v>150</v>
      </c>
      <c r="OJJ28" s="170">
        <v>5</v>
      </c>
      <c r="OJK28" s="170">
        <v>12.97</v>
      </c>
      <c r="OJL28" s="170">
        <f>ROUNDDOWN(OJK28*($G$10+1),2)</f>
        <v>962.37</v>
      </c>
      <c r="OJM28" s="170">
        <f>OJJ28*OJL28</f>
        <v>4811.8500000000004</v>
      </c>
      <c r="OJN28" s="170" t="s">
        <v>148</v>
      </c>
      <c r="OJO28" s="170">
        <v>12376</v>
      </c>
      <c r="OJP28" s="170" t="s">
        <v>149</v>
      </c>
      <c r="OJQ28" s="170" t="s">
        <v>150</v>
      </c>
      <c r="OJR28" s="170">
        <v>5</v>
      </c>
      <c r="OJS28" s="170">
        <v>12.97</v>
      </c>
      <c r="OJT28" s="170">
        <f>ROUNDDOWN(OJS28*($G$10+1),2)</f>
        <v>962.37</v>
      </c>
      <c r="OJU28" s="170">
        <f>OJR28*OJT28</f>
        <v>4811.8500000000004</v>
      </c>
      <c r="OJV28" s="170" t="s">
        <v>148</v>
      </c>
      <c r="OJW28" s="170">
        <v>12376</v>
      </c>
      <c r="OJX28" s="170" t="s">
        <v>149</v>
      </c>
      <c r="OJY28" s="170" t="s">
        <v>150</v>
      </c>
      <c r="OJZ28" s="170">
        <v>5</v>
      </c>
      <c r="OKA28" s="170">
        <v>12.97</v>
      </c>
      <c r="OKB28" s="170">
        <f>ROUNDDOWN(OKA28*($G$10+1),2)</f>
        <v>962.37</v>
      </c>
      <c r="OKC28" s="170">
        <f>OJZ28*OKB28</f>
        <v>4811.8500000000004</v>
      </c>
      <c r="OKD28" s="170" t="s">
        <v>148</v>
      </c>
      <c r="OKE28" s="170">
        <v>12376</v>
      </c>
      <c r="OKF28" s="170" t="s">
        <v>149</v>
      </c>
      <c r="OKG28" s="170" t="s">
        <v>150</v>
      </c>
      <c r="OKH28" s="170">
        <v>5</v>
      </c>
      <c r="OKI28" s="170">
        <v>12.97</v>
      </c>
      <c r="OKJ28" s="170">
        <f>ROUNDDOWN(OKI28*($G$10+1),2)</f>
        <v>962.37</v>
      </c>
      <c r="OKK28" s="170">
        <f>OKH28*OKJ28</f>
        <v>4811.8500000000004</v>
      </c>
      <c r="OKL28" s="170" t="s">
        <v>148</v>
      </c>
      <c r="OKM28" s="170">
        <v>12376</v>
      </c>
      <c r="OKN28" s="170" t="s">
        <v>149</v>
      </c>
      <c r="OKO28" s="170" t="s">
        <v>150</v>
      </c>
      <c r="OKP28" s="170">
        <v>5</v>
      </c>
      <c r="OKQ28" s="170">
        <v>12.97</v>
      </c>
      <c r="OKR28" s="170">
        <f>ROUNDDOWN(OKQ28*($G$10+1),2)</f>
        <v>962.37</v>
      </c>
      <c r="OKS28" s="170">
        <f>OKP28*OKR28</f>
        <v>4811.8500000000004</v>
      </c>
      <c r="OKT28" s="170" t="s">
        <v>148</v>
      </c>
      <c r="OKU28" s="170">
        <v>12376</v>
      </c>
      <c r="OKV28" s="170" t="s">
        <v>149</v>
      </c>
      <c r="OKW28" s="170" t="s">
        <v>150</v>
      </c>
      <c r="OKX28" s="170">
        <v>5</v>
      </c>
      <c r="OKY28" s="170">
        <v>12.97</v>
      </c>
      <c r="OKZ28" s="170">
        <f>ROUNDDOWN(OKY28*($G$10+1),2)</f>
        <v>962.37</v>
      </c>
      <c r="OLA28" s="170">
        <f>OKX28*OKZ28</f>
        <v>4811.8500000000004</v>
      </c>
      <c r="OLB28" s="170" t="s">
        <v>148</v>
      </c>
      <c r="OLC28" s="170">
        <v>12376</v>
      </c>
      <c r="OLD28" s="170" t="s">
        <v>149</v>
      </c>
      <c r="OLE28" s="170" t="s">
        <v>150</v>
      </c>
      <c r="OLF28" s="170">
        <v>5</v>
      </c>
      <c r="OLG28" s="170">
        <v>12.97</v>
      </c>
      <c r="OLH28" s="170">
        <f>ROUNDDOWN(OLG28*($G$10+1),2)</f>
        <v>962.37</v>
      </c>
      <c r="OLI28" s="170">
        <f>OLF28*OLH28</f>
        <v>4811.8500000000004</v>
      </c>
      <c r="OLJ28" s="170" t="s">
        <v>148</v>
      </c>
      <c r="OLK28" s="170">
        <v>12376</v>
      </c>
      <c r="OLL28" s="170" t="s">
        <v>149</v>
      </c>
      <c r="OLM28" s="170" t="s">
        <v>150</v>
      </c>
      <c r="OLN28" s="170">
        <v>5</v>
      </c>
      <c r="OLO28" s="170">
        <v>12.97</v>
      </c>
      <c r="OLP28" s="170">
        <f>ROUNDDOWN(OLO28*($G$10+1),2)</f>
        <v>962.37</v>
      </c>
      <c r="OLQ28" s="170">
        <f>OLN28*OLP28</f>
        <v>4811.8500000000004</v>
      </c>
      <c r="OLR28" s="170" t="s">
        <v>148</v>
      </c>
      <c r="OLS28" s="170">
        <v>12376</v>
      </c>
      <c r="OLT28" s="170" t="s">
        <v>149</v>
      </c>
      <c r="OLU28" s="170" t="s">
        <v>150</v>
      </c>
      <c r="OLV28" s="170">
        <v>5</v>
      </c>
      <c r="OLW28" s="170">
        <v>12.97</v>
      </c>
      <c r="OLX28" s="170">
        <f>ROUNDDOWN(OLW28*($G$10+1),2)</f>
        <v>962.37</v>
      </c>
      <c r="OLY28" s="170">
        <f>OLV28*OLX28</f>
        <v>4811.8500000000004</v>
      </c>
      <c r="OLZ28" s="170" t="s">
        <v>148</v>
      </c>
      <c r="OMA28" s="170">
        <v>12376</v>
      </c>
      <c r="OMB28" s="170" t="s">
        <v>149</v>
      </c>
      <c r="OMC28" s="170" t="s">
        <v>150</v>
      </c>
      <c r="OMD28" s="170">
        <v>5</v>
      </c>
      <c r="OME28" s="170">
        <v>12.97</v>
      </c>
      <c r="OMF28" s="170">
        <f>ROUNDDOWN(OME28*($G$10+1),2)</f>
        <v>962.37</v>
      </c>
      <c r="OMG28" s="170">
        <f>OMD28*OMF28</f>
        <v>4811.8500000000004</v>
      </c>
      <c r="OMH28" s="170" t="s">
        <v>148</v>
      </c>
      <c r="OMI28" s="170">
        <v>12376</v>
      </c>
      <c r="OMJ28" s="170" t="s">
        <v>149</v>
      </c>
      <c r="OMK28" s="170" t="s">
        <v>150</v>
      </c>
      <c r="OML28" s="170">
        <v>5</v>
      </c>
      <c r="OMM28" s="170">
        <v>12.97</v>
      </c>
      <c r="OMN28" s="170">
        <f>ROUNDDOWN(OMM28*($G$10+1),2)</f>
        <v>962.37</v>
      </c>
      <c r="OMO28" s="170">
        <f>OML28*OMN28</f>
        <v>4811.8500000000004</v>
      </c>
      <c r="OMP28" s="170" t="s">
        <v>148</v>
      </c>
      <c r="OMQ28" s="170">
        <v>12376</v>
      </c>
      <c r="OMR28" s="170" t="s">
        <v>149</v>
      </c>
      <c r="OMS28" s="170" t="s">
        <v>150</v>
      </c>
      <c r="OMT28" s="170">
        <v>5</v>
      </c>
      <c r="OMU28" s="170">
        <v>12.97</v>
      </c>
      <c r="OMV28" s="170">
        <f>ROUNDDOWN(OMU28*($G$10+1),2)</f>
        <v>962.37</v>
      </c>
      <c r="OMW28" s="170">
        <f>OMT28*OMV28</f>
        <v>4811.8500000000004</v>
      </c>
      <c r="OMX28" s="170" t="s">
        <v>148</v>
      </c>
      <c r="OMY28" s="170">
        <v>12376</v>
      </c>
      <c r="OMZ28" s="170" t="s">
        <v>149</v>
      </c>
      <c r="ONA28" s="170" t="s">
        <v>150</v>
      </c>
      <c r="ONB28" s="170">
        <v>5</v>
      </c>
      <c r="ONC28" s="170">
        <v>12.97</v>
      </c>
      <c r="OND28" s="170">
        <f>ROUNDDOWN(ONC28*($G$10+1),2)</f>
        <v>962.37</v>
      </c>
      <c r="ONE28" s="170">
        <f>ONB28*OND28</f>
        <v>4811.8500000000004</v>
      </c>
      <c r="ONF28" s="170" t="s">
        <v>148</v>
      </c>
      <c r="ONG28" s="170">
        <v>12376</v>
      </c>
      <c r="ONH28" s="170" t="s">
        <v>149</v>
      </c>
      <c r="ONI28" s="170" t="s">
        <v>150</v>
      </c>
      <c r="ONJ28" s="170">
        <v>5</v>
      </c>
      <c r="ONK28" s="170">
        <v>12.97</v>
      </c>
      <c r="ONL28" s="170">
        <f>ROUNDDOWN(ONK28*($G$10+1),2)</f>
        <v>962.37</v>
      </c>
      <c r="ONM28" s="170">
        <f>ONJ28*ONL28</f>
        <v>4811.8500000000004</v>
      </c>
      <c r="ONN28" s="170" t="s">
        <v>148</v>
      </c>
      <c r="ONO28" s="170">
        <v>12376</v>
      </c>
      <c r="ONP28" s="170" t="s">
        <v>149</v>
      </c>
      <c r="ONQ28" s="170" t="s">
        <v>150</v>
      </c>
      <c r="ONR28" s="170">
        <v>5</v>
      </c>
      <c r="ONS28" s="170">
        <v>12.97</v>
      </c>
      <c r="ONT28" s="170">
        <f>ROUNDDOWN(ONS28*($G$10+1),2)</f>
        <v>962.37</v>
      </c>
      <c r="ONU28" s="170">
        <f>ONR28*ONT28</f>
        <v>4811.8500000000004</v>
      </c>
      <c r="ONV28" s="170" t="s">
        <v>148</v>
      </c>
      <c r="ONW28" s="170">
        <v>12376</v>
      </c>
      <c r="ONX28" s="170" t="s">
        <v>149</v>
      </c>
      <c r="ONY28" s="170" t="s">
        <v>150</v>
      </c>
      <c r="ONZ28" s="170">
        <v>5</v>
      </c>
      <c r="OOA28" s="170">
        <v>12.97</v>
      </c>
      <c r="OOB28" s="170">
        <f>ROUNDDOWN(OOA28*($G$10+1),2)</f>
        <v>962.37</v>
      </c>
      <c r="OOC28" s="170">
        <f>ONZ28*OOB28</f>
        <v>4811.8500000000004</v>
      </c>
      <c r="OOD28" s="170" t="s">
        <v>148</v>
      </c>
      <c r="OOE28" s="170">
        <v>12376</v>
      </c>
      <c r="OOF28" s="170" t="s">
        <v>149</v>
      </c>
      <c r="OOG28" s="170" t="s">
        <v>150</v>
      </c>
      <c r="OOH28" s="170">
        <v>5</v>
      </c>
      <c r="OOI28" s="170">
        <v>12.97</v>
      </c>
      <c r="OOJ28" s="170">
        <f>ROUNDDOWN(OOI28*($G$10+1),2)</f>
        <v>962.37</v>
      </c>
      <c r="OOK28" s="170">
        <f>OOH28*OOJ28</f>
        <v>4811.8500000000004</v>
      </c>
      <c r="OOL28" s="170" t="s">
        <v>148</v>
      </c>
      <c r="OOM28" s="170">
        <v>12376</v>
      </c>
      <c r="OON28" s="170" t="s">
        <v>149</v>
      </c>
      <c r="OOO28" s="170" t="s">
        <v>150</v>
      </c>
      <c r="OOP28" s="170">
        <v>5</v>
      </c>
      <c r="OOQ28" s="170">
        <v>12.97</v>
      </c>
      <c r="OOR28" s="170">
        <f>ROUNDDOWN(OOQ28*($G$10+1),2)</f>
        <v>962.37</v>
      </c>
      <c r="OOS28" s="170">
        <f>OOP28*OOR28</f>
        <v>4811.8500000000004</v>
      </c>
      <c r="OOT28" s="170" t="s">
        <v>148</v>
      </c>
      <c r="OOU28" s="170">
        <v>12376</v>
      </c>
      <c r="OOV28" s="170" t="s">
        <v>149</v>
      </c>
      <c r="OOW28" s="170" t="s">
        <v>150</v>
      </c>
      <c r="OOX28" s="170">
        <v>5</v>
      </c>
      <c r="OOY28" s="170">
        <v>12.97</v>
      </c>
      <c r="OOZ28" s="170">
        <f>ROUNDDOWN(OOY28*($G$10+1),2)</f>
        <v>962.37</v>
      </c>
      <c r="OPA28" s="170">
        <f>OOX28*OOZ28</f>
        <v>4811.8500000000004</v>
      </c>
      <c r="OPB28" s="170" t="s">
        <v>148</v>
      </c>
      <c r="OPC28" s="170">
        <v>12376</v>
      </c>
      <c r="OPD28" s="170" t="s">
        <v>149</v>
      </c>
      <c r="OPE28" s="170" t="s">
        <v>150</v>
      </c>
      <c r="OPF28" s="170">
        <v>5</v>
      </c>
      <c r="OPG28" s="170">
        <v>12.97</v>
      </c>
      <c r="OPH28" s="170">
        <f>ROUNDDOWN(OPG28*($G$10+1),2)</f>
        <v>962.37</v>
      </c>
      <c r="OPI28" s="170">
        <f>OPF28*OPH28</f>
        <v>4811.8500000000004</v>
      </c>
      <c r="OPJ28" s="170" t="s">
        <v>148</v>
      </c>
      <c r="OPK28" s="170">
        <v>12376</v>
      </c>
      <c r="OPL28" s="170" t="s">
        <v>149</v>
      </c>
      <c r="OPM28" s="170" t="s">
        <v>150</v>
      </c>
      <c r="OPN28" s="170">
        <v>5</v>
      </c>
      <c r="OPO28" s="170">
        <v>12.97</v>
      </c>
      <c r="OPP28" s="170">
        <f>ROUNDDOWN(OPO28*($G$10+1),2)</f>
        <v>962.37</v>
      </c>
      <c r="OPQ28" s="170">
        <f>OPN28*OPP28</f>
        <v>4811.8500000000004</v>
      </c>
      <c r="OPR28" s="170" t="s">
        <v>148</v>
      </c>
      <c r="OPS28" s="170">
        <v>12376</v>
      </c>
      <c r="OPT28" s="170" t="s">
        <v>149</v>
      </c>
      <c r="OPU28" s="170" t="s">
        <v>150</v>
      </c>
      <c r="OPV28" s="170">
        <v>5</v>
      </c>
      <c r="OPW28" s="170">
        <v>12.97</v>
      </c>
      <c r="OPX28" s="170">
        <f>ROUNDDOWN(OPW28*($G$10+1),2)</f>
        <v>962.37</v>
      </c>
      <c r="OPY28" s="170">
        <f>OPV28*OPX28</f>
        <v>4811.8500000000004</v>
      </c>
      <c r="OPZ28" s="170" t="s">
        <v>148</v>
      </c>
      <c r="OQA28" s="170">
        <v>12376</v>
      </c>
      <c r="OQB28" s="170" t="s">
        <v>149</v>
      </c>
      <c r="OQC28" s="170" t="s">
        <v>150</v>
      </c>
      <c r="OQD28" s="170">
        <v>5</v>
      </c>
      <c r="OQE28" s="170">
        <v>12.97</v>
      </c>
      <c r="OQF28" s="170">
        <f>ROUNDDOWN(OQE28*($G$10+1),2)</f>
        <v>962.37</v>
      </c>
      <c r="OQG28" s="170">
        <f>OQD28*OQF28</f>
        <v>4811.8500000000004</v>
      </c>
      <c r="OQH28" s="170" t="s">
        <v>148</v>
      </c>
      <c r="OQI28" s="170">
        <v>12376</v>
      </c>
      <c r="OQJ28" s="170" t="s">
        <v>149</v>
      </c>
      <c r="OQK28" s="170" t="s">
        <v>150</v>
      </c>
      <c r="OQL28" s="170">
        <v>5</v>
      </c>
      <c r="OQM28" s="170">
        <v>12.97</v>
      </c>
      <c r="OQN28" s="170">
        <f>ROUNDDOWN(OQM28*($G$10+1),2)</f>
        <v>962.37</v>
      </c>
      <c r="OQO28" s="170">
        <f>OQL28*OQN28</f>
        <v>4811.8500000000004</v>
      </c>
      <c r="OQP28" s="170" t="s">
        <v>148</v>
      </c>
      <c r="OQQ28" s="170">
        <v>12376</v>
      </c>
      <c r="OQR28" s="170" t="s">
        <v>149</v>
      </c>
      <c r="OQS28" s="170" t="s">
        <v>150</v>
      </c>
      <c r="OQT28" s="170">
        <v>5</v>
      </c>
      <c r="OQU28" s="170">
        <v>12.97</v>
      </c>
      <c r="OQV28" s="170">
        <f>ROUNDDOWN(OQU28*($G$10+1),2)</f>
        <v>962.37</v>
      </c>
      <c r="OQW28" s="170">
        <f>OQT28*OQV28</f>
        <v>4811.8500000000004</v>
      </c>
      <c r="OQX28" s="170" t="s">
        <v>148</v>
      </c>
      <c r="OQY28" s="170">
        <v>12376</v>
      </c>
      <c r="OQZ28" s="170" t="s">
        <v>149</v>
      </c>
      <c r="ORA28" s="170" t="s">
        <v>150</v>
      </c>
      <c r="ORB28" s="170">
        <v>5</v>
      </c>
      <c r="ORC28" s="170">
        <v>12.97</v>
      </c>
      <c r="ORD28" s="170">
        <f>ROUNDDOWN(ORC28*($G$10+1),2)</f>
        <v>962.37</v>
      </c>
      <c r="ORE28" s="170">
        <f>ORB28*ORD28</f>
        <v>4811.8500000000004</v>
      </c>
      <c r="ORF28" s="170" t="s">
        <v>148</v>
      </c>
      <c r="ORG28" s="170">
        <v>12376</v>
      </c>
      <c r="ORH28" s="170" t="s">
        <v>149</v>
      </c>
      <c r="ORI28" s="170" t="s">
        <v>150</v>
      </c>
      <c r="ORJ28" s="170">
        <v>5</v>
      </c>
      <c r="ORK28" s="170">
        <v>12.97</v>
      </c>
      <c r="ORL28" s="170">
        <f>ROUNDDOWN(ORK28*($G$10+1),2)</f>
        <v>962.37</v>
      </c>
      <c r="ORM28" s="170">
        <f>ORJ28*ORL28</f>
        <v>4811.8500000000004</v>
      </c>
      <c r="ORN28" s="170" t="s">
        <v>148</v>
      </c>
      <c r="ORO28" s="170">
        <v>12376</v>
      </c>
      <c r="ORP28" s="170" t="s">
        <v>149</v>
      </c>
      <c r="ORQ28" s="170" t="s">
        <v>150</v>
      </c>
      <c r="ORR28" s="170">
        <v>5</v>
      </c>
      <c r="ORS28" s="170">
        <v>12.97</v>
      </c>
      <c r="ORT28" s="170">
        <f>ROUNDDOWN(ORS28*($G$10+1),2)</f>
        <v>962.37</v>
      </c>
      <c r="ORU28" s="170">
        <f>ORR28*ORT28</f>
        <v>4811.8500000000004</v>
      </c>
      <c r="ORV28" s="170" t="s">
        <v>148</v>
      </c>
      <c r="ORW28" s="170">
        <v>12376</v>
      </c>
      <c r="ORX28" s="170" t="s">
        <v>149</v>
      </c>
      <c r="ORY28" s="170" t="s">
        <v>150</v>
      </c>
      <c r="ORZ28" s="170">
        <v>5</v>
      </c>
      <c r="OSA28" s="170">
        <v>12.97</v>
      </c>
      <c r="OSB28" s="170">
        <f>ROUNDDOWN(OSA28*($G$10+1),2)</f>
        <v>962.37</v>
      </c>
      <c r="OSC28" s="170">
        <f>ORZ28*OSB28</f>
        <v>4811.8500000000004</v>
      </c>
      <c r="OSD28" s="170" t="s">
        <v>148</v>
      </c>
      <c r="OSE28" s="170">
        <v>12376</v>
      </c>
      <c r="OSF28" s="170" t="s">
        <v>149</v>
      </c>
      <c r="OSG28" s="170" t="s">
        <v>150</v>
      </c>
      <c r="OSH28" s="170">
        <v>5</v>
      </c>
      <c r="OSI28" s="170">
        <v>12.97</v>
      </c>
      <c r="OSJ28" s="170">
        <f>ROUNDDOWN(OSI28*($G$10+1),2)</f>
        <v>962.37</v>
      </c>
      <c r="OSK28" s="170">
        <f>OSH28*OSJ28</f>
        <v>4811.8500000000004</v>
      </c>
      <c r="OSL28" s="170" t="s">
        <v>148</v>
      </c>
      <c r="OSM28" s="170">
        <v>12376</v>
      </c>
      <c r="OSN28" s="170" t="s">
        <v>149</v>
      </c>
      <c r="OSO28" s="170" t="s">
        <v>150</v>
      </c>
      <c r="OSP28" s="170">
        <v>5</v>
      </c>
      <c r="OSQ28" s="170">
        <v>12.97</v>
      </c>
      <c r="OSR28" s="170">
        <f>ROUNDDOWN(OSQ28*($G$10+1),2)</f>
        <v>962.37</v>
      </c>
      <c r="OSS28" s="170">
        <f>OSP28*OSR28</f>
        <v>4811.8500000000004</v>
      </c>
      <c r="OST28" s="170" t="s">
        <v>148</v>
      </c>
      <c r="OSU28" s="170">
        <v>12376</v>
      </c>
      <c r="OSV28" s="170" t="s">
        <v>149</v>
      </c>
      <c r="OSW28" s="170" t="s">
        <v>150</v>
      </c>
      <c r="OSX28" s="170">
        <v>5</v>
      </c>
      <c r="OSY28" s="170">
        <v>12.97</v>
      </c>
      <c r="OSZ28" s="170">
        <f>ROUNDDOWN(OSY28*($G$10+1),2)</f>
        <v>962.37</v>
      </c>
      <c r="OTA28" s="170">
        <f>OSX28*OSZ28</f>
        <v>4811.8500000000004</v>
      </c>
      <c r="OTB28" s="170" t="s">
        <v>148</v>
      </c>
      <c r="OTC28" s="170">
        <v>12376</v>
      </c>
      <c r="OTD28" s="170" t="s">
        <v>149</v>
      </c>
      <c r="OTE28" s="170" t="s">
        <v>150</v>
      </c>
      <c r="OTF28" s="170">
        <v>5</v>
      </c>
      <c r="OTG28" s="170">
        <v>12.97</v>
      </c>
      <c r="OTH28" s="170">
        <f>ROUNDDOWN(OTG28*($G$10+1),2)</f>
        <v>962.37</v>
      </c>
      <c r="OTI28" s="170">
        <f>OTF28*OTH28</f>
        <v>4811.8500000000004</v>
      </c>
      <c r="OTJ28" s="170" t="s">
        <v>148</v>
      </c>
      <c r="OTK28" s="170">
        <v>12376</v>
      </c>
      <c r="OTL28" s="170" t="s">
        <v>149</v>
      </c>
      <c r="OTM28" s="170" t="s">
        <v>150</v>
      </c>
      <c r="OTN28" s="170">
        <v>5</v>
      </c>
      <c r="OTO28" s="170">
        <v>12.97</v>
      </c>
      <c r="OTP28" s="170">
        <f>ROUNDDOWN(OTO28*($G$10+1),2)</f>
        <v>962.37</v>
      </c>
      <c r="OTQ28" s="170">
        <f>OTN28*OTP28</f>
        <v>4811.8500000000004</v>
      </c>
      <c r="OTR28" s="170" t="s">
        <v>148</v>
      </c>
      <c r="OTS28" s="170">
        <v>12376</v>
      </c>
      <c r="OTT28" s="170" t="s">
        <v>149</v>
      </c>
      <c r="OTU28" s="170" t="s">
        <v>150</v>
      </c>
      <c r="OTV28" s="170">
        <v>5</v>
      </c>
      <c r="OTW28" s="170">
        <v>12.97</v>
      </c>
      <c r="OTX28" s="170">
        <f>ROUNDDOWN(OTW28*($G$10+1),2)</f>
        <v>962.37</v>
      </c>
      <c r="OTY28" s="170">
        <f>OTV28*OTX28</f>
        <v>4811.8500000000004</v>
      </c>
      <c r="OTZ28" s="170" t="s">
        <v>148</v>
      </c>
      <c r="OUA28" s="170">
        <v>12376</v>
      </c>
      <c r="OUB28" s="170" t="s">
        <v>149</v>
      </c>
      <c r="OUC28" s="170" t="s">
        <v>150</v>
      </c>
      <c r="OUD28" s="170">
        <v>5</v>
      </c>
      <c r="OUE28" s="170">
        <v>12.97</v>
      </c>
      <c r="OUF28" s="170">
        <f>ROUNDDOWN(OUE28*($G$10+1),2)</f>
        <v>962.37</v>
      </c>
      <c r="OUG28" s="170">
        <f>OUD28*OUF28</f>
        <v>4811.8500000000004</v>
      </c>
      <c r="OUH28" s="170" t="s">
        <v>148</v>
      </c>
      <c r="OUI28" s="170">
        <v>12376</v>
      </c>
      <c r="OUJ28" s="170" t="s">
        <v>149</v>
      </c>
      <c r="OUK28" s="170" t="s">
        <v>150</v>
      </c>
      <c r="OUL28" s="170">
        <v>5</v>
      </c>
      <c r="OUM28" s="170">
        <v>12.97</v>
      </c>
      <c r="OUN28" s="170">
        <f>ROUNDDOWN(OUM28*($G$10+1),2)</f>
        <v>962.37</v>
      </c>
      <c r="OUO28" s="170">
        <f>OUL28*OUN28</f>
        <v>4811.8500000000004</v>
      </c>
      <c r="OUP28" s="170" t="s">
        <v>148</v>
      </c>
      <c r="OUQ28" s="170">
        <v>12376</v>
      </c>
      <c r="OUR28" s="170" t="s">
        <v>149</v>
      </c>
      <c r="OUS28" s="170" t="s">
        <v>150</v>
      </c>
      <c r="OUT28" s="170">
        <v>5</v>
      </c>
      <c r="OUU28" s="170">
        <v>12.97</v>
      </c>
      <c r="OUV28" s="170">
        <f>ROUNDDOWN(OUU28*($G$10+1),2)</f>
        <v>962.37</v>
      </c>
      <c r="OUW28" s="170">
        <f>OUT28*OUV28</f>
        <v>4811.8500000000004</v>
      </c>
      <c r="OUX28" s="170" t="s">
        <v>148</v>
      </c>
      <c r="OUY28" s="170">
        <v>12376</v>
      </c>
      <c r="OUZ28" s="170" t="s">
        <v>149</v>
      </c>
      <c r="OVA28" s="170" t="s">
        <v>150</v>
      </c>
      <c r="OVB28" s="170">
        <v>5</v>
      </c>
      <c r="OVC28" s="170">
        <v>12.97</v>
      </c>
      <c r="OVD28" s="170">
        <f>ROUNDDOWN(OVC28*($G$10+1),2)</f>
        <v>962.37</v>
      </c>
      <c r="OVE28" s="170">
        <f>OVB28*OVD28</f>
        <v>4811.8500000000004</v>
      </c>
      <c r="OVF28" s="170" t="s">
        <v>148</v>
      </c>
      <c r="OVG28" s="170">
        <v>12376</v>
      </c>
      <c r="OVH28" s="170" t="s">
        <v>149</v>
      </c>
      <c r="OVI28" s="170" t="s">
        <v>150</v>
      </c>
      <c r="OVJ28" s="170">
        <v>5</v>
      </c>
      <c r="OVK28" s="170">
        <v>12.97</v>
      </c>
      <c r="OVL28" s="170">
        <f>ROUNDDOWN(OVK28*($G$10+1),2)</f>
        <v>962.37</v>
      </c>
      <c r="OVM28" s="170">
        <f>OVJ28*OVL28</f>
        <v>4811.8500000000004</v>
      </c>
      <c r="OVN28" s="170" t="s">
        <v>148</v>
      </c>
      <c r="OVO28" s="170">
        <v>12376</v>
      </c>
      <c r="OVP28" s="170" t="s">
        <v>149</v>
      </c>
      <c r="OVQ28" s="170" t="s">
        <v>150</v>
      </c>
      <c r="OVR28" s="170">
        <v>5</v>
      </c>
      <c r="OVS28" s="170">
        <v>12.97</v>
      </c>
      <c r="OVT28" s="170">
        <f>ROUNDDOWN(OVS28*($G$10+1),2)</f>
        <v>962.37</v>
      </c>
      <c r="OVU28" s="170">
        <f>OVR28*OVT28</f>
        <v>4811.8500000000004</v>
      </c>
      <c r="OVV28" s="170" t="s">
        <v>148</v>
      </c>
      <c r="OVW28" s="170">
        <v>12376</v>
      </c>
      <c r="OVX28" s="170" t="s">
        <v>149</v>
      </c>
      <c r="OVY28" s="170" t="s">
        <v>150</v>
      </c>
      <c r="OVZ28" s="170">
        <v>5</v>
      </c>
      <c r="OWA28" s="170">
        <v>12.97</v>
      </c>
      <c r="OWB28" s="170">
        <f>ROUNDDOWN(OWA28*($G$10+1),2)</f>
        <v>962.37</v>
      </c>
      <c r="OWC28" s="170">
        <f>OVZ28*OWB28</f>
        <v>4811.8500000000004</v>
      </c>
      <c r="OWD28" s="170" t="s">
        <v>148</v>
      </c>
      <c r="OWE28" s="170">
        <v>12376</v>
      </c>
      <c r="OWF28" s="170" t="s">
        <v>149</v>
      </c>
      <c r="OWG28" s="170" t="s">
        <v>150</v>
      </c>
      <c r="OWH28" s="170">
        <v>5</v>
      </c>
      <c r="OWI28" s="170">
        <v>12.97</v>
      </c>
      <c r="OWJ28" s="170">
        <f>ROUNDDOWN(OWI28*($G$10+1),2)</f>
        <v>962.37</v>
      </c>
      <c r="OWK28" s="170">
        <f>OWH28*OWJ28</f>
        <v>4811.8500000000004</v>
      </c>
      <c r="OWL28" s="170" t="s">
        <v>148</v>
      </c>
      <c r="OWM28" s="170">
        <v>12376</v>
      </c>
      <c r="OWN28" s="170" t="s">
        <v>149</v>
      </c>
      <c r="OWO28" s="170" t="s">
        <v>150</v>
      </c>
      <c r="OWP28" s="170">
        <v>5</v>
      </c>
      <c r="OWQ28" s="170">
        <v>12.97</v>
      </c>
      <c r="OWR28" s="170">
        <f>ROUNDDOWN(OWQ28*($G$10+1),2)</f>
        <v>962.37</v>
      </c>
      <c r="OWS28" s="170">
        <f>OWP28*OWR28</f>
        <v>4811.8500000000004</v>
      </c>
      <c r="OWT28" s="170" t="s">
        <v>148</v>
      </c>
      <c r="OWU28" s="170">
        <v>12376</v>
      </c>
      <c r="OWV28" s="170" t="s">
        <v>149</v>
      </c>
      <c r="OWW28" s="170" t="s">
        <v>150</v>
      </c>
      <c r="OWX28" s="170">
        <v>5</v>
      </c>
      <c r="OWY28" s="170">
        <v>12.97</v>
      </c>
      <c r="OWZ28" s="170">
        <f>ROUNDDOWN(OWY28*($G$10+1),2)</f>
        <v>962.37</v>
      </c>
      <c r="OXA28" s="170">
        <f>OWX28*OWZ28</f>
        <v>4811.8500000000004</v>
      </c>
      <c r="OXB28" s="170" t="s">
        <v>148</v>
      </c>
      <c r="OXC28" s="170">
        <v>12376</v>
      </c>
      <c r="OXD28" s="170" t="s">
        <v>149</v>
      </c>
      <c r="OXE28" s="170" t="s">
        <v>150</v>
      </c>
      <c r="OXF28" s="170">
        <v>5</v>
      </c>
      <c r="OXG28" s="170">
        <v>12.97</v>
      </c>
      <c r="OXH28" s="170">
        <f>ROUNDDOWN(OXG28*($G$10+1),2)</f>
        <v>962.37</v>
      </c>
      <c r="OXI28" s="170">
        <f>OXF28*OXH28</f>
        <v>4811.8500000000004</v>
      </c>
      <c r="OXJ28" s="170" t="s">
        <v>148</v>
      </c>
      <c r="OXK28" s="170">
        <v>12376</v>
      </c>
      <c r="OXL28" s="170" t="s">
        <v>149</v>
      </c>
      <c r="OXM28" s="170" t="s">
        <v>150</v>
      </c>
      <c r="OXN28" s="170">
        <v>5</v>
      </c>
      <c r="OXO28" s="170">
        <v>12.97</v>
      </c>
      <c r="OXP28" s="170">
        <f>ROUNDDOWN(OXO28*($G$10+1),2)</f>
        <v>962.37</v>
      </c>
      <c r="OXQ28" s="170">
        <f>OXN28*OXP28</f>
        <v>4811.8500000000004</v>
      </c>
      <c r="OXR28" s="170" t="s">
        <v>148</v>
      </c>
      <c r="OXS28" s="170">
        <v>12376</v>
      </c>
      <c r="OXT28" s="170" t="s">
        <v>149</v>
      </c>
      <c r="OXU28" s="170" t="s">
        <v>150</v>
      </c>
      <c r="OXV28" s="170">
        <v>5</v>
      </c>
      <c r="OXW28" s="170">
        <v>12.97</v>
      </c>
      <c r="OXX28" s="170">
        <f>ROUNDDOWN(OXW28*($G$10+1),2)</f>
        <v>962.37</v>
      </c>
      <c r="OXY28" s="170">
        <f>OXV28*OXX28</f>
        <v>4811.8500000000004</v>
      </c>
      <c r="OXZ28" s="170" t="s">
        <v>148</v>
      </c>
      <c r="OYA28" s="170">
        <v>12376</v>
      </c>
      <c r="OYB28" s="170" t="s">
        <v>149</v>
      </c>
      <c r="OYC28" s="170" t="s">
        <v>150</v>
      </c>
      <c r="OYD28" s="170">
        <v>5</v>
      </c>
      <c r="OYE28" s="170">
        <v>12.97</v>
      </c>
      <c r="OYF28" s="170">
        <f>ROUNDDOWN(OYE28*($G$10+1),2)</f>
        <v>962.37</v>
      </c>
      <c r="OYG28" s="170">
        <f>OYD28*OYF28</f>
        <v>4811.8500000000004</v>
      </c>
      <c r="OYH28" s="170" t="s">
        <v>148</v>
      </c>
      <c r="OYI28" s="170">
        <v>12376</v>
      </c>
      <c r="OYJ28" s="170" t="s">
        <v>149</v>
      </c>
      <c r="OYK28" s="170" t="s">
        <v>150</v>
      </c>
      <c r="OYL28" s="170">
        <v>5</v>
      </c>
      <c r="OYM28" s="170">
        <v>12.97</v>
      </c>
      <c r="OYN28" s="170">
        <f>ROUNDDOWN(OYM28*($G$10+1),2)</f>
        <v>962.37</v>
      </c>
      <c r="OYO28" s="170">
        <f>OYL28*OYN28</f>
        <v>4811.8500000000004</v>
      </c>
      <c r="OYP28" s="170" t="s">
        <v>148</v>
      </c>
      <c r="OYQ28" s="170">
        <v>12376</v>
      </c>
      <c r="OYR28" s="170" t="s">
        <v>149</v>
      </c>
      <c r="OYS28" s="170" t="s">
        <v>150</v>
      </c>
      <c r="OYT28" s="170">
        <v>5</v>
      </c>
      <c r="OYU28" s="170">
        <v>12.97</v>
      </c>
      <c r="OYV28" s="170">
        <f>ROUNDDOWN(OYU28*($G$10+1),2)</f>
        <v>962.37</v>
      </c>
      <c r="OYW28" s="170">
        <f>OYT28*OYV28</f>
        <v>4811.8500000000004</v>
      </c>
      <c r="OYX28" s="170" t="s">
        <v>148</v>
      </c>
      <c r="OYY28" s="170">
        <v>12376</v>
      </c>
      <c r="OYZ28" s="170" t="s">
        <v>149</v>
      </c>
      <c r="OZA28" s="170" t="s">
        <v>150</v>
      </c>
      <c r="OZB28" s="170">
        <v>5</v>
      </c>
      <c r="OZC28" s="170">
        <v>12.97</v>
      </c>
      <c r="OZD28" s="170">
        <f>ROUNDDOWN(OZC28*($G$10+1),2)</f>
        <v>962.37</v>
      </c>
      <c r="OZE28" s="170">
        <f>OZB28*OZD28</f>
        <v>4811.8500000000004</v>
      </c>
      <c r="OZF28" s="170" t="s">
        <v>148</v>
      </c>
      <c r="OZG28" s="170">
        <v>12376</v>
      </c>
      <c r="OZH28" s="170" t="s">
        <v>149</v>
      </c>
      <c r="OZI28" s="170" t="s">
        <v>150</v>
      </c>
      <c r="OZJ28" s="170">
        <v>5</v>
      </c>
      <c r="OZK28" s="170">
        <v>12.97</v>
      </c>
      <c r="OZL28" s="170">
        <f>ROUNDDOWN(OZK28*($G$10+1),2)</f>
        <v>962.37</v>
      </c>
      <c r="OZM28" s="170">
        <f>OZJ28*OZL28</f>
        <v>4811.8500000000004</v>
      </c>
      <c r="OZN28" s="170" t="s">
        <v>148</v>
      </c>
      <c r="OZO28" s="170">
        <v>12376</v>
      </c>
      <c r="OZP28" s="170" t="s">
        <v>149</v>
      </c>
      <c r="OZQ28" s="170" t="s">
        <v>150</v>
      </c>
      <c r="OZR28" s="170">
        <v>5</v>
      </c>
      <c r="OZS28" s="170">
        <v>12.97</v>
      </c>
      <c r="OZT28" s="170">
        <f>ROUNDDOWN(OZS28*($G$10+1),2)</f>
        <v>962.37</v>
      </c>
      <c r="OZU28" s="170">
        <f>OZR28*OZT28</f>
        <v>4811.8500000000004</v>
      </c>
      <c r="OZV28" s="170" t="s">
        <v>148</v>
      </c>
      <c r="OZW28" s="170">
        <v>12376</v>
      </c>
      <c r="OZX28" s="170" t="s">
        <v>149</v>
      </c>
      <c r="OZY28" s="170" t="s">
        <v>150</v>
      </c>
      <c r="OZZ28" s="170">
        <v>5</v>
      </c>
      <c r="PAA28" s="170">
        <v>12.97</v>
      </c>
      <c r="PAB28" s="170">
        <f>ROUNDDOWN(PAA28*($G$10+1),2)</f>
        <v>962.37</v>
      </c>
      <c r="PAC28" s="170">
        <f>OZZ28*PAB28</f>
        <v>4811.8500000000004</v>
      </c>
      <c r="PAD28" s="170" t="s">
        <v>148</v>
      </c>
      <c r="PAE28" s="170">
        <v>12376</v>
      </c>
      <c r="PAF28" s="170" t="s">
        <v>149</v>
      </c>
      <c r="PAG28" s="170" t="s">
        <v>150</v>
      </c>
      <c r="PAH28" s="170">
        <v>5</v>
      </c>
      <c r="PAI28" s="170">
        <v>12.97</v>
      </c>
      <c r="PAJ28" s="170">
        <f>ROUNDDOWN(PAI28*($G$10+1),2)</f>
        <v>962.37</v>
      </c>
      <c r="PAK28" s="170">
        <f>PAH28*PAJ28</f>
        <v>4811.8500000000004</v>
      </c>
      <c r="PAL28" s="170" t="s">
        <v>148</v>
      </c>
      <c r="PAM28" s="170">
        <v>12376</v>
      </c>
      <c r="PAN28" s="170" t="s">
        <v>149</v>
      </c>
      <c r="PAO28" s="170" t="s">
        <v>150</v>
      </c>
      <c r="PAP28" s="170">
        <v>5</v>
      </c>
      <c r="PAQ28" s="170">
        <v>12.97</v>
      </c>
      <c r="PAR28" s="170">
        <f>ROUNDDOWN(PAQ28*($G$10+1),2)</f>
        <v>962.37</v>
      </c>
      <c r="PAS28" s="170">
        <f>PAP28*PAR28</f>
        <v>4811.8500000000004</v>
      </c>
      <c r="PAT28" s="170" t="s">
        <v>148</v>
      </c>
      <c r="PAU28" s="170">
        <v>12376</v>
      </c>
      <c r="PAV28" s="170" t="s">
        <v>149</v>
      </c>
      <c r="PAW28" s="170" t="s">
        <v>150</v>
      </c>
      <c r="PAX28" s="170">
        <v>5</v>
      </c>
      <c r="PAY28" s="170">
        <v>12.97</v>
      </c>
      <c r="PAZ28" s="170">
        <f>ROUNDDOWN(PAY28*($G$10+1),2)</f>
        <v>962.37</v>
      </c>
      <c r="PBA28" s="170">
        <f>PAX28*PAZ28</f>
        <v>4811.8500000000004</v>
      </c>
      <c r="PBB28" s="170" t="s">
        <v>148</v>
      </c>
      <c r="PBC28" s="170">
        <v>12376</v>
      </c>
      <c r="PBD28" s="170" t="s">
        <v>149</v>
      </c>
      <c r="PBE28" s="170" t="s">
        <v>150</v>
      </c>
      <c r="PBF28" s="170">
        <v>5</v>
      </c>
      <c r="PBG28" s="170">
        <v>12.97</v>
      </c>
      <c r="PBH28" s="170">
        <f>ROUNDDOWN(PBG28*($G$10+1),2)</f>
        <v>962.37</v>
      </c>
      <c r="PBI28" s="170">
        <f>PBF28*PBH28</f>
        <v>4811.8500000000004</v>
      </c>
      <c r="PBJ28" s="170" t="s">
        <v>148</v>
      </c>
      <c r="PBK28" s="170">
        <v>12376</v>
      </c>
      <c r="PBL28" s="170" t="s">
        <v>149</v>
      </c>
      <c r="PBM28" s="170" t="s">
        <v>150</v>
      </c>
      <c r="PBN28" s="170">
        <v>5</v>
      </c>
      <c r="PBO28" s="170">
        <v>12.97</v>
      </c>
      <c r="PBP28" s="170">
        <f>ROUNDDOWN(PBO28*($G$10+1),2)</f>
        <v>962.37</v>
      </c>
      <c r="PBQ28" s="170">
        <f>PBN28*PBP28</f>
        <v>4811.8500000000004</v>
      </c>
      <c r="PBR28" s="170" t="s">
        <v>148</v>
      </c>
      <c r="PBS28" s="170">
        <v>12376</v>
      </c>
      <c r="PBT28" s="170" t="s">
        <v>149</v>
      </c>
      <c r="PBU28" s="170" t="s">
        <v>150</v>
      </c>
      <c r="PBV28" s="170">
        <v>5</v>
      </c>
      <c r="PBW28" s="170">
        <v>12.97</v>
      </c>
      <c r="PBX28" s="170">
        <f>ROUNDDOWN(PBW28*($G$10+1),2)</f>
        <v>962.37</v>
      </c>
      <c r="PBY28" s="170">
        <f>PBV28*PBX28</f>
        <v>4811.8500000000004</v>
      </c>
      <c r="PBZ28" s="170" t="s">
        <v>148</v>
      </c>
      <c r="PCA28" s="170">
        <v>12376</v>
      </c>
      <c r="PCB28" s="170" t="s">
        <v>149</v>
      </c>
      <c r="PCC28" s="170" t="s">
        <v>150</v>
      </c>
      <c r="PCD28" s="170">
        <v>5</v>
      </c>
      <c r="PCE28" s="170">
        <v>12.97</v>
      </c>
      <c r="PCF28" s="170">
        <f>ROUNDDOWN(PCE28*($G$10+1),2)</f>
        <v>962.37</v>
      </c>
      <c r="PCG28" s="170">
        <f>PCD28*PCF28</f>
        <v>4811.8500000000004</v>
      </c>
      <c r="PCH28" s="170" t="s">
        <v>148</v>
      </c>
      <c r="PCI28" s="170">
        <v>12376</v>
      </c>
      <c r="PCJ28" s="170" t="s">
        <v>149</v>
      </c>
      <c r="PCK28" s="170" t="s">
        <v>150</v>
      </c>
      <c r="PCL28" s="170">
        <v>5</v>
      </c>
      <c r="PCM28" s="170">
        <v>12.97</v>
      </c>
      <c r="PCN28" s="170">
        <f>ROUNDDOWN(PCM28*($G$10+1),2)</f>
        <v>962.37</v>
      </c>
      <c r="PCO28" s="170">
        <f>PCL28*PCN28</f>
        <v>4811.8500000000004</v>
      </c>
      <c r="PCP28" s="170" t="s">
        <v>148</v>
      </c>
      <c r="PCQ28" s="170">
        <v>12376</v>
      </c>
      <c r="PCR28" s="170" t="s">
        <v>149</v>
      </c>
      <c r="PCS28" s="170" t="s">
        <v>150</v>
      </c>
      <c r="PCT28" s="170">
        <v>5</v>
      </c>
      <c r="PCU28" s="170">
        <v>12.97</v>
      </c>
      <c r="PCV28" s="170">
        <f>ROUNDDOWN(PCU28*($G$10+1),2)</f>
        <v>962.37</v>
      </c>
      <c r="PCW28" s="170">
        <f>PCT28*PCV28</f>
        <v>4811.8500000000004</v>
      </c>
      <c r="PCX28" s="170" t="s">
        <v>148</v>
      </c>
      <c r="PCY28" s="170">
        <v>12376</v>
      </c>
      <c r="PCZ28" s="170" t="s">
        <v>149</v>
      </c>
      <c r="PDA28" s="170" t="s">
        <v>150</v>
      </c>
      <c r="PDB28" s="170">
        <v>5</v>
      </c>
      <c r="PDC28" s="170">
        <v>12.97</v>
      </c>
      <c r="PDD28" s="170">
        <f>ROUNDDOWN(PDC28*($G$10+1),2)</f>
        <v>962.37</v>
      </c>
      <c r="PDE28" s="170">
        <f>PDB28*PDD28</f>
        <v>4811.8500000000004</v>
      </c>
      <c r="PDF28" s="170" t="s">
        <v>148</v>
      </c>
      <c r="PDG28" s="170">
        <v>12376</v>
      </c>
      <c r="PDH28" s="170" t="s">
        <v>149</v>
      </c>
      <c r="PDI28" s="170" t="s">
        <v>150</v>
      </c>
      <c r="PDJ28" s="170">
        <v>5</v>
      </c>
      <c r="PDK28" s="170">
        <v>12.97</v>
      </c>
      <c r="PDL28" s="170">
        <f>ROUNDDOWN(PDK28*($G$10+1),2)</f>
        <v>962.37</v>
      </c>
      <c r="PDM28" s="170">
        <f>PDJ28*PDL28</f>
        <v>4811.8500000000004</v>
      </c>
      <c r="PDN28" s="170" t="s">
        <v>148</v>
      </c>
      <c r="PDO28" s="170">
        <v>12376</v>
      </c>
      <c r="PDP28" s="170" t="s">
        <v>149</v>
      </c>
      <c r="PDQ28" s="170" t="s">
        <v>150</v>
      </c>
      <c r="PDR28" s="170">
        <v>5</v>
      </c>
      <c r="PDS28" s="170">
        <v>12.97</v>
      </c>
      <c r="PDT28" s="170">
        <f>ROUNDDOWN(PDS28*($G$10+1),2)</f>
        <v>962.37</v>
      </c>
      <c r="PDU28" s="170">
        <f>PDR28*PDT28</f>
        <v>4811.8500000000004</v>
      </c>
      <c r="PDV28" s="170" t="s">
        <v>148</v>
      </c>
      <c r="PDW28" s="170">
        <v>12376</v>
      </c>
      <c r="PDX28" s="170" t="s">
        <v>149</v>
      </c>
      <c r="PDY28" s="170" t="s">
        <v>150</v>
      </c>
      <c r="PDZ28" s="170">
        <v>5</v>
      </c>
      <c r="PEA28" s="170">
        <v>12.97</v>
      </c>
      <c r="PEB28" s="170">
        <f>ROUNDDOWN(PEA28*($G$10+1),2)</f>
        <v>962.37</v>
      </c>
      <c r="PEC28" s="170">
        <f>PDZ28*PEB28</f>
        <v>4811.8500000000004</v>
      </c>
      <c r="PED28" s="170" t="s">
        <v>148</v>
      </c>
      <c r="PEE28" s="170">
        <v>12376</v>
      </c>
      <c r="PEF28" s="170" t="s">
        <v>149</v>
      </c>
      <c r="PEG28" s="170" t="s">
        <v>150</v>
      </c>
      <c r="PEH28" s="170">
        <v>5</v>
      </c>
      <c r="PEI28" s="170">
        <v>12.97</v>
      </c>
      <c r="PEJ28" s="170">
        <f>ROUNDDOWN(PEI28*($G$10+1),2)</f>
        <v>962.37</v>
      </c>
      <c r="PEK28" s="170">
        <f>PEH28*PEJ28</f>
        <v>4811.8500000000004</v>
      </c>
      <c r="PEL28" s="170" t="s">
        <v>148</v>
      </c>
      <c r="PEM28" s="170">
        <v>12376</v>
      </c>
      <c r="PEN28" s="170" t="s">
        <v>149</v>
      </c>
      <c r="PEO28" s="170" t="s">
        <v>150</v>
      </c>
      <c r="PEP28" s="170">
        <v>5</v>
      </c>
      <c r="PEQ28" s="170">
        <v>12.97</v>
      </c>
      <c r="PER28" s="170">
        <f>ROUNDDOWN(PEQ28*($G$10+1),2)</f>
        <v>962.37</v>
      </c>
      <c r="PES28" s="170">
        <f>PEP28*PER28</f>
        <v>4811.8500000000004</v>
      </c>
      <c r="PET28" s="170" t="s">
        <v>148</v>
      </c>
      <c r="PEU28" s="170">
        <v>12376</v>
      </c>
      <c r="PEV28" s="170" t="s">
        <v>149</v>
      </c>
      <c r="PEW28" s="170" t="s">
        <v>150</v>
      </c>
      <c r="PEX28" s="170">
        <v>5</v>
      </c>
      <c r="PEY28" s="170">
        <v>12.97</v>
      </c>
      <c r="PEZ28" s="170">
        <f>ROUNDDOWN(PEY28*($G$10+1),2)</f>
        <v>962.37</v>
      </c>
      <c r="PFA28" s="170">
        <f>PEX28*PEZ28</f>
        <v>4811.8500000000004</v>
      </c>
      <c r="PFB28" s="170" t="s">
        <v>148</v>
      </c>
      <c r="PFC28" s="170">
        <v>12376</v>
      </c>
      <c r="PFD28" s="170" t="s">
        <v>149</v>
      </c>
      <c r="PFE28" s="170" t="s">
        <v>150</v>
      </c>
      <c r="PFF28" s="170">
        <v>5</v>
      </c>
      <c r="PFG28" s="170">
        <v>12.97</v>
      </c>
      <c r="PFH28" s="170">
        <f>ROUNDDOWN(PFG28*($G$10+1),2)</f>
        <v>962.37</v>
      </c>
      <c r="PFI28" s="170">
        <f>PFF28*PFH28</f>
        <v>4811.8500000000004</v>
      </c>
      <c r="PFJ28" s="170" t="s">
        <v>148</v>
      </c>
      <c r="PFK28" s="170">
        <v>12376</v>
      </c>
      <c r="PFL28" s="170" t="s">
        <v>149</v>
      </c>
      <c r="PFM28" s="170" t="s">
        <v>150</v>
      </c>
      <c r="PFN28" s="170">
        <v>5</v>
      </c>
      <c r="PFO28" s="170">
        <v>12.97</v>
      </c>
      <c r="PFP28" s="170">
        <f>ROUNDDOWN(PFO28*($G$10+1),2)</f>
        <v>962.37</v>
      </c>
      <c r="PFQ28" s="170">
        <f>PFN28*PFP28</f>
        <v>4811.8500000000004</v>
      </c>
      <c r="PFR28" s="170" t="s">
        <v>148</v>
      </c>
      <c r="PFS28" s="170">
        <v>12376</v>
      </c>
      <c r="PFT28" s="170" t="s">
        <v>149</v>
      </c>
      <c r="PFU28" s="170" t="s">
        <v>150</v>
      </c>
      <c r="PFV28" s="170">
        <v>5</v>
      </c>
      <c r="PFW28" s="170">
        <v>12.97</v>
      </c>
      <c r="PFX28" s="170">
        <f>ROUNDDOWN(PFW28*($G$10+1),2)</f>
        <v>962.37</v>
      </c>
      <c r="PFY28" s="170">
        <f>PFV28*PFX28</f>
        <v>4811.8500000000004</v>
      </c>
      <c r="PFZ28" s="170" t="s">
        <v>148</v>
      </c>
      <c r="PGA28" s="170">
        <v>12376</v>
      </c>
      <c r="PGB28" s="170" t="s">
        <v>149</v>
      </c>
      <c r="PGC28" s="170" t="s">
        <v>150</v>
      </c>
      <c r="PGD28" s="170">
        <v>5</v>
      </c>
      <c r="PGE28" s="170">
        <v>12.97</v>
      </c>
      <c r="PGF28" s="170">
        <f>ROUNDDOWN(PGE28*($G$10+1),2)</f>
        <v>962.37</v>
      </c>
      <c r="PGG28" s="170">
        <f>PGD28*PGF28</f>
        <v>4811.8500000000004</v>
      </c>
      <c r="PGH28" s="170" t="s">
        <v>148</v>
      </c>
      <c r="PGI28" s="170">
        <v>12376</v>
      </c>
      <c r="PGJ28" s="170" t="s">
        <v>149</v>
      </c>
      <c r="PGK28" s="170" t="s">
        <v>150</v>
      </c>
      <c r="PGL28" s="170">
        <v>5</v>
      </c>
      <c r="PGM28" s="170">
        <v>12.97</v>
      </c>
      <c r="PGN28" s="170">
        <f>ROUNDDOWN(PGM28*($G$10+1),2)</f>
        <v>962.37</v>
      </c>
      <c r="PGO28" s="170">
        <f>PGL28*PGN28</f>
        <v>4811.8500000000004</v>
      </c>
      <c r="PGP28" s="170" t="s">
        <v>148</v>
      </c>
      <c r="PGQ28" s="170">
        <v>12376</v>
      </c>
      <c r="PGR28" s="170" t="s">
        <v>149</v>
      </c>
      <c r="PGS28" s="170" t="s">
        <v>150</v>
      </c>
      <c r="PGT28" s="170">
        <v>5</v>
      </c>
      <c r="PGU28" s="170">
        <v>12.97</v>
      </c>
      <c r="PGV28" s="170">
        <f>ROUNDDOWN(PGU28*($G$10+1),2)</f>
        <v>962.37</v>
      </c>
      <c r="PGW28" s="170">
        <f>PGT28*PGV28</f>
        <v>4811.8500000000004</v>
      </c>
      <c r="PGX28" s="170" t="s">
        <v>148</v>
      </c>
      <c r="PGY28" s="170">
        <v>12376</v>
      </c>
      <c r="PGZ28" s="170" t="s">
        <v>149</v>
      </c>
      <c r="PHA28" s="170" t="s">
        <v>150</v>
      </c>
      <c r="PHB28" s="170">
        <v>5</v>
      </c>
      <c r="PHC28" s="170">
        <v>12.97</v>
      </c>
      <c r="PHD28" s="170">
        <f>ROUNDDOWN(PHC28*($G$10+1),2)</f>
        <v>962.37</v>
      </c>
      <c r="PHE28" s="170">
        <f>PHB28*PHD28</f>
        <v>4811.8500000000004</v>
      </c>
      <c r="PHF28" s="170" t="s">
        <v>148</v>
      </c>
      <c r="PHG28" s="170">
        <v>12376</v>
      </c>
      <c r="PHH28" s="170" t="s">
        <v>149</v>
      </c>
      <c r="PHI28" s="170" t="s">
        <v>150</v>
      </c>
      <c r="PHJ28" s="170">
        <v>5</v>
      </c>
      <c r="PHK28" s="170">
        <v>12.97</v>
      </c>
      <c r="PHL28" s="170">
        <f>ROUNDDOWN(PHK28*($G$10+1),2)</f>
        <v>962.37</v>
      </c>
      <c r="PHM28" s="170">
        <f>PHJ28*PHL28</f>
        <v>4811.8500000000004</v>
      </c>
      <c r="PHN28" s="170" t="s">
        <v>148</v>
      </c>
      <c r="PHO28" s="170">
        <v>12376</v>
      </c>
      <c r="PHP28" s="170" t="s">
        <v>149</v>
      </c>
      <c r="PHQ28" s="170" t="s">
        <v>150</v>
      </c>
      <c r="PHR28" s="170">
        <v>5</v>
      </c>
      <c r="PHS28" s="170">
        <v>12.97</v>
      </c>
      <c r="PHT28" s="170">
        <f>ROUNDDOWN(PHS28*($G$10+1),2)</f>
        <v>962.37</v>
      </c>
      <c r="PHU28" s="170">
        <f>PHR28*PHT28</f>
        <v>4811.8500000000004</v>
      </c>
      <c r="PHV28" s="170" t="s">
        <v>148</v>
      </c>
      <c r="PHW28" s="170">
        <v>12376</v>
      </c>
      <c r="PHX28" s="170" t="s">
        <v>149</v>
      </c>
      <c r="PHY28" s="170" t="s">
        <v>150</v>
      </c>
      <c r="PHZ28" s="170">
        <v>5</v>
      </c>
      <c r="PIA28" s="170">
        <v>12.97</v>
      </c>
      <c r="PIB28" s="170">
        <f>ROUNDDOWN(PIA28*($G$10+1),2)</f>
        <v>962.37</v>
      </c>
      <c r="PIC28" s="170">
        <f>PHZ28*PIB28</f>
        <v>4811.8500000000004</v>
      </c>
      <c r="PID28" s="170" t="s">
        <v>148</v>
      </c>
      <c r="PIE28" s="170">
        <v>12376</v>
      </c>
      <c r="PIF28" s="170" t="s">
        <v>149</v>
      </c>
      <c r="PIG28" s="170" t="s">
        <v>150</v>
      </c>
      <c r="PIH28" s="170">
        <v>5</v>
      </c>
      <c r="PII28" s="170">
        <v>12.97</v>
      </c>
      <c r="PIJ28" s="170">
        <f>ROUNDDOWN(PII28*($G$10+1),2)</f>
        <v>962.37</v>
      </c>
      <c r="PIK28" s="170">
        <f>PIH28*PIJ28</f>
        <v>4811.8500000000004</v>
      </c>
      <c r="PIL28" s="170" t="s">
        <v>148</v>
      </c>
      <c r="PIM28" s="170">
        <v>12376</v>
      </c>
      <c r="PIN28" s="170" t="s">
        <v>149</v>
      </c>
      <c r="PIO28" s="170" t="s">
        <v>150</v>
      </c>
      <c r="PIP28" s="170">
        <v>5</v>
      </c>
      <c r="PIQ28" s="170">
        <v>12.97</v>
      </c>
      <c r="PIR28" s="170">
        <f>ROUNDDOWN(PIQ28*($G$10+1),2)</f>
        <v>962.37</v>
      </c>
      <c r="PIS28" s="170">
        <f>PIP28*PIR28</f>
        <v>4811.8500000000004</v>
      </c>
      <c r="PIT28" s="170" t="s">
        <v>148</v>
      </c>
      <c r="PIU28" s="170">
        <v>12376</v>
      </c>
      <c r="PIV28" s="170" t="s">
        <v>149</v>
      </c>
      <c r="PIW28" s="170" t="s">
        <v>150</v>
      </c>
      <c r="PIX28" s="170">
        <v>5</v>
      </c>
      <c r="PIY28" s="170">
        <v>12.97</v>
      </c>
      <c r="PIZ28" s="170">
        <f>ROUNDDOWN(PIY28*($G$10+1),2)</f>
        <v>962.37</v>
      </c>
      <c r="PJA28" s="170">
        <f>PIX28*PIZ28</f>
        <v>4811.8500000000004</v>
      </c>
      <c r="PJB28" s="170" t="s">
        <v>148</v>
      </c>
      <c r="PJC28" s="170">
        <v>12376</v>
      </c>
      <c r="PJD28" s="170" t="s">
        <v>149</v>
      </c>
      <c r="PJE28" s="170" t="s">
        <v>150</v>
      </c>
      <c r="PJF28" s="170">
        <v>5</v>
      </c>
      <c r="PJG28" s="170">
        <v>12.97</v>
      </c>
      <c r="PJH28" s="170">
        <f>ROUNDDOWN(PJG28*($G$10+1),2)</f>
        <v>962.37</v>
      </c>
      <c r="PJI28" s="170">
        <f>PJF28*PJH28</f>
        <v>4811.8500000000004</v>
      </c>
      <c r="PJJ28" s="170" t="s">
        <v>148</v>
      </c>
      <c r="PJK28" s="170">
        <v>12376</v>
      </c>
      <c r="PJL28" s="170" t="s">
        <v>149</v>
      </c>
      <c r="PJM28" s="170" t="s">
        <v>150</v>
      </c>
      <c r="PJN28" s="170">
        <v>5</v>
      </c>
      <c r="PJO28" s="170">
        <v>12.97</v>
      </c>
      <c r="PJP28" s="170">
        <f>ROUNDDOWN(PJO28*($G$10+1),2)</f>
        <v>962.37</v>
      </c>
      <c r="PJQ28" s="170">
        <f>PJN28*PJP28</f>
        <v>4811.8500000000004</v>
      </c>
      <c r="PJR28" s="170" t="s">
        <v>148</v>
      </c>
      <c r="PJS28" s="170">
        <v>12376</v>
      </c>
      <c r="PJT28" s="170" t="s">
        <v>149</v>
      </c>
      <c r="PJU28" s="170" t="s">
        <v>150</v>
      </c>
      <c r="PJV28" s="170">
        <v>5</v>
      </c>
      <c r="PJW28" s="170">
        <v>12.97</v>
      </c>
      <c r="PJX28" s="170">
        <f>ROUNDDOWN(PJW28*($G$10+1),2)</f>
        <v>962.37</v>
      </c>
      <c r="PJY28" s="170">
        <f>PJV28*PJX28</f>
        <v>4811.8500000000004</v>
      </c>
      <c r="PJZ28" s="170" t="s">
        <v>148</v>
      </c>
      <c r="PKA28" s="170">
        <v>12376</v>
      </c>
      <c r="PKB28" s="170" t="s">
        <v>149</v>
      </c>
      <c r="PKC28" s="170" t="s">
        <v>150</v>
      </c>
      <c r="PKD28" s="170">
        <v>5</v>
      </c>
      <c r="PKE28" s="170">
        <v>12.97</v>
      </c>
      <c r="PKF28" s="170">
        <f>ROUNDDOWN(PKE28*($G$10+1),2)</f>
        <v>962.37</v>
      </c>
      <c r="PKG28" s="170">
        <f>PKD28*PKF28</f>
        <v>4811.8500000000004</v>
      </c>
      <c r="PKH28" s="170" t="s">
        <v>148</v>
      </c>
      <c r="PKI28" s="170">
        <v>12376</v>
      </c>
      <c r="PKJ28" s="170" t="s">
        <v>149</v>
      </c>
      <c r="PKK28" s="170" t="s">
        <v>150</v>
      </c>
      <c r="PKL28" s="170">
        <v>5</v>
      </c>
      <c r="PKM28" s="170">
        <v>12.97</v>
      </c>
      <c r="PKN28" s="170">
        <f>ROUNDDOWN(PKM28*($G$10+1),2)</f>
        <v>962.37</v>
      </c>
      <c r="PKO28" s="170">
        <f>PKL28*PKN28</f>
        <v>4811.8500000000004</v>
      </c>
      <c r="PKP28" s="170" t="s">
        <v>148</v>
      </c>
      <c r="PKQ28" s="170">
        <v>12376</v>
      </c>
      <c r="PKR28" s="170" t="s">
        <v>149</v>
      </c>
      <c r="PKS28" s="170" t="s">
        <v>150</v>
      </c>
      <c r="PKT28" s="170">
        <v>5</v>
      </c>
      <c r="PKU28" s="170">
        <v>12.97</v>
      </c>
      <c r="PKV28" s="170">
        <f>ROUNDDOWN(PKU28*($G$10+1),2)</f>
        <v>962.37</v>
      </c>
      <c r="PKW28" s="170">
        <f>PKT28*PKV28</f>
        <v>4811.8500000000004</v>
      </c>
      <c r="PKX28" s="170" t="s">
        <v>148</v>
      </c>
      <c r="PKY28" s="170">
        <v>12376</v>
      </c>
      <c r="PKZ28" s="170" t="s">
        <v>149</v>
      </c>
      <c r="PLA28" s="170" t="s">
        <v>150</v>
      </c>
      <c r="PLB28" s="170">
        <v>5</v>
      </c>
      <c r="PLC28" s="170">
        <v>12.97</v>
      </c>
      <c r="PLD28" s="170">
        <f>ROUNDDOWN(PLC28*($G$10+1),2)</f>
        <v>962.37</v>
      </c>
      <c r="PLE28" s="170">
        <f>PLB28*PLD28</f>
        <v>4811.8500000000004</v>
      </c>
      <c r="PLF28" s="170" t="s">
        <v>148</v>
      </c>
      <c r="PLG28" s="170">
        <v>12376</v>
      </c>
      <c r="PLH28" s="170" t="s">
        <v>149</v>
      </c>
      <c r="PLI28" s="170" t="s">
        <v>150</v>
      </c>
      <c r="PLJ28" s="170">
        <v>5</v>
      </c>
      <c r="PLK28" s="170">
        <v>12.97</v>
      </c>
      <c r="PLL28" s="170">
        <f>ROUNDDOWN(PLK28*($G$10+1),2)</f>
        <v>962.37</v>
      </c>
      <c r="PLM28" s="170">
        <f>PLJ28*PLL28</f>
        <v>4811.8500000000004</v>
      </c>
      <c r="PLN28" s="170" t="s">
        <v>148</v>
      </c>
      <c r="PLO28" s="170">
        <v>12376</v>
      </c>
      <c r="PLP28" s="170" t="s">
        <v>149</v>
      </c>
      <c r="PLQ28" s="170" t="s">
        <v>150</v>
      </c>
      <c r="PLR28" s="170">
        <v>5</v>
      </c>
      <c r="PLS28" s="170">
        <v>12.97</v>
      </c>
      <c r="PLT28" s="170">
        <f>ROUNDDOWN(PLS28*($G$10+1),2)</f>
        <v>962.37</v>
      </c>
      <c r="PLU28" s="170">
        <f>PLR28*PLT28</f>
        <v>4811.8500000000004</v>
      </c>
      <c r="PLV28" s="170" t="s">
        <v>148</v>
      </c>
      <c r="PLW28" s="170">
        <v>12376</v>
      </c>
      <c r="PLX28" s="170" t="s">
        <v>149</v>
      </c>
      <c r="PLY28" s="170" t="s">
        <v>150</v>
      </c>
      <c r="PLZ28" s="170">
        <v>5</v>
      </c>
      <c r="PMA28" s="170">
        <v>12.97</v>
      </c>
      <c r="PMB28" s="170">
        <f>ROUNDDOWN(PMA28*($G$10+1),2)</f>
        <v>962.37</v>
      </c>
      <c r="PMC28" s="170">
        <f>PLZ28*PMB28</f>
        <v>4811.8500000000004</v>
      </c>
      <c r="PMD28" s="170" t="s">
        <v>148</v>
      </c>
      <c r="PME28" s="170">
        <v>12376</v>
      </c>
      <c r="PMF28" s="170" t="s">
        <v>149</v>
      </c>
      <c r="PMG28" s="170" t="s">
        <v>150</v>
      </c>
      <c r="PMH28" s="170">
        <v>5</v>
      </c>
      <c r="PMI28" s="170">
        <v>12.97</v>
      </c>
      <c r="PMJ28" s="170">
        <f>ROUNDDOWN(PMI28*($G$10+1),2)</f>
        <v>962.37</v>
      </c>
      <c r="PMK28" s="170">
        <f>PMH28*PMJ28</f>
        <v>4811.8500000000004</v>
      </c>
      <c r="PML28" s="170" t="s">
        <v>148</v>
      </c>
      <c r="PMM28" s="170">
        <v>12376</v>
      </c>
      <c r="PMN28" s="170" t="s">
        <v>149</v>
      </c>
      <c r="PMO28" s="170" t="s">
        <v>150</v>
      </c>
      <c r="PMP28" s="170">
        <v>5</v>
      </c>
      <c r="PMQ28" s="170">
        <v>12.97</v>
      </c>
      <c r="PMR28" s="170">
        <f>ROUNDDOWN(PMQ28*($G$10+1),2)</f>
        <v>962.37</v>
      </c>
      <c r="PMS28" s="170">
        <f>PMP28*PMR28</f>
        <v>4811.8500000000004</v>
      </c>
      <c r="PMT28" s="170" t="s">
        <v>148</v>
      </c>
      <c r="PMU28" s="170">
        <v>12376</v>
      </c>
      <c r="PMV28" s="170" t="s">
        <v>149</v>
      </c>
      <c r="PMW28" s="170" t="s">
        <v>150</v>
      </c>
      <c r="PMX28" s="170">
        <v>5</v>
      </c>
      <c r="PMY28" s="170">
        <v>12.97</v>
      </c>
      <c r="PMZ28" s="170">
        <f>ROUNDDOWN(PMY28*($G$10+1),2)</f>
        <v>962.37</v>
      </c>
      <c r="PNA28" s="170">
        <f>PMX28*PMZ28</f>
        <v>4811.8500000000004</v>
      </c>
      <c r="PNB28" s="170" t="s">
        <v>148</v>
      </c>
      <c r="PNC28" s="170">
        <v>12376</v>
      </c>
      <c r="PND28" s="170" t="s">
        <v>149</v>
      </c>
      <c r="PNE28" s="170" t="s">
        <v>150</v>
      </c>
      <c r="PNF28" s="170">
        <v>5</v>
      </c>
      <c r="PNG28" s="170">
        <v>12.97</v>
      </c>
      <c r="PNH28" s="170">
        <f>ROUNDDOWN(PNG28*($G$10+1),2)</f>
        <v>962.37</v>
      </c>
      <c r="PNI28" s="170">
        <f>PNF28*PNH28</f>
        <v>4811.8500000000004</v>
      </c>
      <c r="PNJ28" s="170" t="s">
        <v>148</v>
      </c>
      <c r="PNK28" s="170">
        <v>12376</v>
      </c>
      <c r="PNL28" s="170" t="s">
        <v>149</v>
      </c>
      <c r="PNM28" s="170" t="s">
        <v>150</v>
      </c>
      <c r="PNN28" s="170">
        <v>5</v>
      </c>
      <c r="PNO28" s="170">
        <v>12.97</v>
      </c>
      <c r="PNP28" s="170">
        <f>ROUNDDOWN(PNO28*($G$10+1),2)</f>
        <v>962.37</v>
      </c>
      <c r="PNQ28" s="170">
        <f>PNN28*PNP28</f>
        <v>4811.8500000000004</v>
      </c>
      <c r="PNR28" s="170" t="s">
        <v>148</v>
      </c>
      <c r="PNS28" s="170">
        <v>12376</v>
      </c>
      <c r="PNT28" s="170" t="s">
        <v>149</v>
      </c>
      <c r="PNU28" s="170" t="s">
        <v>150</v>
      </c>
      <c r="PNV28" s="170">
        <v>5</v>
      </c>
      <c r="PNW28" s="170">
        <v>12.97</v>
      </c>
      <c r="PNX28" s="170">
        <f>ROUNDDOWN(PNW28*($G$10+1),2)</f>
        <v>962.37</v>
      </c>
      <c r="PNY28" s="170">
        <f>PNV28*PNX28</f>
        <v>4811.8500000000004</v>
      </c>
      <c r="PNZ28" s="170" t="s">
        <v>148</v>
      </c>
      <c r="POA28" s="170">
        <v>12376</v>
      </c>
      <c r="POB28" s="170" t="s">
        <v>149</v>
      </c>
      <c r="POC28" s="170" t="s">
        <v>150</v>
      </c>
      <c r="POD28" s="170">
        <v>5</v>
      </c>
      <c r="POE28" s="170">
        <v>12.97</v>
      </c>
      <c r="POF28" s="170">
        <f>ROUNDDOWN(POE28*($G$10+1),2)</f>
        <v>962.37</v>
      </c>
      <c r="POG28" s="170">
        <f>POD28*POF28</f>
        <v>4811.8500000000004</v>
      </c>
      <c r="POH28" s="170" t="s">
        <v>148</v>
      </c>
      <c r="POI28" s="170">
        <v>12376</v>
      </c>
      <c r="POJ28" s="170" t="s">
        <v>149</v>
      </c>
      <c r="POK28" s="170" t="s">
        <v>150</v>
      </c>
      <c r="POL28" s="170">
        <v>5</v>
      </c>
      <c r="POM28" s="170">
        <v>12.97</v>
      </c>
      <c r="PON28" s="170">
        <f>ROUNDDOWN(POM28*($G$10+1),2)</f>
        <v>962.37</v>
      </c>
      <c r="POO28" s="170">
        <f>POL28*PON28</f>
        <v>4811.8500000000004</v>
      </c>
      <c r="POP28" s="170" t="s">
        <v>148</v>
      </c>
      <c r="POQ28" s="170">
        <v>12376</v>
      </c>
      <c r="POR28" s="170" t="s">
        <v>149</v>
      </c>
      <c r="POS28" s="170" t="s">
        <v>150</v>
      </c>
      <c r="POT28" s="170">
        <v>5</v>
      </c>
      <c r="POU28" s="170">
        <v>12.97</v>
      </c>
      <c r="POV28" s="170">
        <f>ROUNDDOWN(POU28*($G$10+1),2)</f>
        <v>962.37</v>
      </c>
      <c r="POW28" s="170">
        <f>POT28*POV28</f>
        <v>4811.8500000000004</v>
      </c>
      <c r="POX28" s="170" t="s">
        <v>148</v>
      </c>
      <c r="POY28" s="170">
        <v>12376</v>
      </c>
      <c r="POZ28" s="170" t="s">
        <v>149</v>
      </c>
      <c r="PPA28" s="170" t="s">
        <v>150</v>
      </c>
      <c r="PPB28" s="170">
        <v>5</v>
      </c>
      <c r="PPC28" s="170">
        <v>12.97</v>
      </c>
      <c r="PPD28" s="170">
        <f>ROUNDDOWN(PPC28*($G$10+1),2)</f>
        <v>962.37</v>
      </c>
      <c r="PPE28" s="170">
        <f>PPB28*PPD28</f>
        <v>4811.8500000000004</v>
      </c>
      <c r="PPF28" s="170" t="s">
        <v>148</v>
      </c>
      <c r="PPG28" s="170">
        <v>12376</v>
      </c>
      <c r="PPH28" s="170" t="s">
        <v>149</v>
      </c>
      <c r="PPI28" s="170" t="s">
        <v>150</v>
      </c>
      <c r="PPJ28" s="170">
        <v>5</v>
      </c>
      <c r="PPK28" s="170">
        <v>12.97</v>
      </c>
      <c r="PPL28" s="170">
        <f>ROUNDDOWN(PPK28*($G$10+1),2)</f>
        <v>962.37</v>
      </c>
      <c r="PPM28" s="170">
        <f>PPJ28*PPL28</f>
        <v>4811.8500000000004</v>
      </c>
      <c r="PPN28" s="170" t="s">
        <v>148</v>
      </c>
      <c r="PPO28" s="170">
        <v>12376</v>
      </c>
      <c r="PPP28" s="170" t="s">
        <v>149</v>
      </c>
      <c r="PPQ28" s="170" t="s">
        <v>150</v>
      </c>
      <c r="PPR28" s="170">
        <v>5</v>
      </c>
      <c r="PPS28" s="170">
        <v>12.97</v>
      </c>
      <c r="PPT28" s="170">
        <f>ROUNDDOWN(PPS28*($G$10+1),2)</f>
        <v>962.37</v>
      </c>
      <c r="PPU28" s="170">
        <f>PPR28*PPT28</f>
        <v>4811.8500000000004</v>
      </c>
      <c r="PPV28" s="170" t="s">
        <v>148</v>
      </c>
      <c r="PPW28" s="170">
        <v>12376</v>
      </c>
      <c r="PPX28" s="170" t="s">
        <v>149</v>
      </c>
      <c r="PPY28" s="170" t="s">
        <v>150</v>
      </c>
      <c r="PPZ28" s="170">
        <v>5</v>
      </c>
      <c r="PQA28" s="170">
        <v>12.97</v>
      </c>
      <c r="PQB28" s="170">
        <f>ROUNDDOWN(PQA28*($G$10+1),2)</f>
        <v>962.37</v>
      </c>
      <c r="PQC28" s="170">
        <f>PPZ28*PQB28</f>
        <v>4811.8500000000004</v>
      </c>
      <c r="PQD28" s="170" t="s">
        <v>148</v>
      </c>
      <c r="PQE28" s="170">
        <v>12376</v>
      </c>
      <c r="PQF28" s="170" t="s">
        <v>149</v>
      </c>
      <c r="PQG28" s="170" t="s">
        <v>150</v>
      </c>
      <c r="PQH28" s="170">
        <v>5</v>
      </c>
      <c r="PQI28" s="170">
        <v>12.97</v>
      </c>
      <c r="PQJ28" s="170">
        <f>ROUNDDOWN(PQI28*($G$10+1),2)</f>
        <v>962.37</v>
      </c>
      <c r="PQK28" s="170">
        <f>PQH28*PQJ28</f>
        <v>4811.8500000000004</v>
      </c>
      <c r="PQL28" s="170" t="s">
        <v>148</v>
      </c>
      <c r="PQM28" s="170">
        <v>12376</v>
      </c>
      <c r="PQN28" s="170" t="s">
        <v>149</v>
      </c>
      <c r="PQO28" s="170" t="s">
        <v>150</v>
      </c>
      <c r="PQP28" s="170">
        <v>5</v>
      </c>
      <c r="PQQ28" s="170">
        <v>12.97</v>
      </c>
      <c r="PQR28" s="170">
        <f>ROUNDDOWN(PQQ28*($G$10+1),2)</f>
        <v>962.37</v>
      </c>
      <c r="PQS28" s="170">
        <f>PQP28*PQR28</f>
        <v>4811.8500000000004</v>
      </c>
      <c r="PQT28" s="170" t="s">
        <v>148</v>
      </c>
      <c r="PQU28" s="170">
        <v>12376</v>
      </c>
      <c r="PQV28" s="170" t="s">
        <v>149</v>
      </c>
      <c r="PQW28" s="170" t="s">
        <v>150</v>
      </c>
      <c r="PQX28" s="170">
        <v>5</v>
      </c>
      <c r="PQY28" s="170">
        <v>12.97</v>
      </c>
      <c r="PQZ28" s="170">
        <f>ROUNDDOWN(PQY28*($G$10+1),2)</f>
        <v>962.37</v>
      </c>
      <c r="PRA28" s="170">
        <f>PQX28*PQZ28</f>
        <v>4811.8500000000004</v>
      </c>
      <c r="PRB28" s="170" t="s">
        <v>148</v>
      </c>
      <c r="PRC28" s="170">
        <v>12376</v>
      </c>
      <c r="PRD28" s="170" t="s">
        <v>149</v>
      </c>
      <c r="PRE28" s="170" t="s">
        <v>150</v>
      </c>
      <c r="PRF28" s="170">
        <v>5</v>
      </c>
      <c r="PRG28" s="170">
        <v>12.97</v>
      </c>
      <c r="PRH28" s="170">
        <f>ROUNDDOWN(PRG28*($G$10+1),2)</f>
        <v>962.37</v>
      </c>
      <c r="PRI28" s="170">
        <f>PRF28*PRH28</f>
        <v>4811.8500000000004</v>
      </c>
      <c r="PRJ28" s="170" t="s">
        <v>148</v>
      </c>
      <c r="PRK28" s="170">
        <v>12376</v>
      </c>
      <c r="PRL28" s="170" t="s">
        <v>149</v>
      </c>
      <c r="PRM28" s="170" t="s">
        <v>150</v>
      </c>
      <c r="PRN28" s="170">
        <v>5</v>
      </c>
      <c r="PRO28" s="170">
        <v>12.97</v>
      </c>
      <c r="PRP28" s="170">
        <f>ROUNDDOWN(PRO28*($G$10+1),2)</f>
        <v>962.37</v>
      </c>
      <c r="PRQ28" s="170">
        <f>PRN28*PRP28</f>
        <v>4811.8500000000004</v>
      </c>
      <c r="PRR28" s="170" t="s">
        <v>148</v>
      </c>
      <c r="PRS28" s="170">
        <v>12376</v>
      </c>
      <c r="PRT28" s="170" t="s">
        <v>149</v>
      </c>
      <c r="PRU28" s="170" t="s">
        <v>150</v>
      </c>
      <c r="PRV28" s="170">
        <v>5</v>
      </c>
      <c r="PRW28" s="170">
        <v>12.97</v>
      </c>
      <c r="PRX28" s="170">
        <f>ROUNDDOWN(PRW28*($G$10+1),2)</f>
        <v>962.37</v>
      </c>
      <c r="PRY28" s="170">
        <f>PRV28*PRX28</f>
        <v>4811.8500000000004</v>
      </c>
      <c r="PRZ28" s="170" t="s">
        <v>148</v>
      </c>
      <c r="PSA28" s="170">
        <v>12376</v>
      </c>
      <c r="PSB28" s="170" t="s">
        <v>149</v>
      </c>
      <c r="PSC28" s="170" t="s">
        <v>150</v>
      </c>
      <c r="PSD28" s="170">
        <v>5</v>
      </c>
      <c r="PSE28" s="170">
        <v>12.97</v>
      </c>
      <c r="PSF28" s="170">
        <f>ROUNDDOWN(PSE28*($G$10+1),2)</f>
        <v>962.37</v>
      </c>
      <c r="PSG28" s="170">
        <f>PSD28*PSF28</f>
        <v>4811.8500000000004</v>
      </c>
      <c r="PSH28" s="170" t="s">
        <v>148</v>
      </c>
      <c r="PSI28" s="170">
        <v>12376</v>
      </c>
      <c r="PSJ28" s="170" t="s">
        <v>149</v>
      </c>
      <c r="PSK28" s="170" t="s">
        <v>150</v>
      </c>
      <c r="PSL28" s="170">
        <v>5</v>
      </c>
      <c r="PSM28" s="170">
        <v>12.97</v>
      </c>
      <c r="PSN28" s="170">
        <f>ROUNDDOWN(PSM28*($G$10+1),2)</f>
        <v>962.37</v>
      </c>
      <c r="PSO28" s="170">
        <f>PSL28*PSN28</f>
        <v>4811.8500000000004</v>
      </c>
      <c r="PSP28" s="170" t="s">
        <v>148</v>
      </c>
      <c r="PSQ28" s="170">
        <v>12376</v>
      </c>
      <c r="PSR28" s="170" t="s">
        <v>149</v>
      </c>
      <c r="PSS28" s="170" t="s">
        <v>150</v>
      </c>
      <c r="PST28" s="170">
        <v>5</v>
      </c>
      <c r="PSU28" s="170">
        <v>12.97</v>
      </c>
      <c r="PSV28" s="170">
        <f>ROUNDDOWN(PSU28*($G$10+1),2)</f>
        <v>962.37</v>
      </c>
      <c r="PSW28" s="170">
        <f>PST28*PSV28</f>
        <v>4811.8500000000004</v>
      </c>
      <c r="PSX28" s="170" t="s">
        <v>148</v>
      </c>
      <c r="PSY28" s="170">
        <v>12376</v>
      </c>
      <c r="PSZ28" s="170" t="s">
        <v>149</v>
      </c>
      <c r="PTA28" s="170" t="s">
        <v>150</v>
      </c>
      <c r="PTB28" s="170">
        <v>5</v>
      </c>
      <c r="PTC28" s="170">
        <v>12.97</v>
      </c>
      <c r="PTD28" s="170">
        <f>ROUNDDOWN(PTC28*($G$10+1),2)</f>
        <v>962.37</v>
      </c>
      <c r="PTE28" s="170">
        <f>PTB28*PTD28</f>
        <v>4811.8500000000004</v>
      </c>
      <c r="PTF28" s="170" t="s">
        <v>148</v>
      </c>
      <c r="PTG28" s="170">
        <v>12376</v>
      </c>
      <c r="PTH28" s="170" t="s">
        <v>149</v>
      </c>
      <c r="PTI28" s="170" t="s">
        <v>150</v>
      </c>
      <c r="PTJ28" s="170">
        <v>5</v>
      </c>
      <c r="PTK28" s="170">
        <v>12.97</v>
      </c>
      <c r="PTL28" s="170">
        <f>ROUNDDOWN(PTK28*($G$10+1),2)</f>
        <v>962.37</v>
      </c>
      <c r="PTM28" s="170">
        <f>PTJ28*PTL28</f>
        <v>4811.8500000000004</v>
      </c>
      <c r="PTN28" s="170" t="s">
        <v>148</v>
      </c>
      <c r="PTO28" s="170">
        <v>12376</v>
      </c>
      <c r="PTP28" s="170" t="s">
        <v>149</v>
      </c>
      <c r="PTQ28" s="170" t="s">
        <v>150</v>
      </c>
      <c r="PTR28" s="170">
        <v>5</v>
      </c>
      <c r="PTS28" s="170">
        <v>12.97</v>
      </c>
      <c r="PTT28" s="170">
        <f>ROUNDDOWN(PTS28*($G$10+1),2)</f>
        <v>962.37</v>
      </c>
      <c r="PTU28" s="170">
        <f>PTR28*PTT28</f>
        <v>4811.8500000000004</v>
      </c>
      <c r="PTV28" s="170" t="s">
        <v>148</v>
      </c>
      <c r="PTW28" s="170">
        <v>12376</v>
      </c>
      <c r="PTX28" s="170" t="s">
        <v>149</v>
      </c>
      <c r="PTY28" s="170" t="s">
        <v>150</v>
      </c>
      <c r="PTZ28" s="170">
        <v>5</v>
      </c>
      <c r="PUA28" s="170">
        <v>12.97</v>
      </c>
      <c r="PUB28" s="170">
        <f>ROUNDDOWN(PUA28*($G$10+1),2)</f>
        <v>962.37</v>
      </c>
      <c r="PUC28" s="170">
        <f>PTZ28*PUB28</f>
        <v>4811.8500000000004</v>
      </c>
      <c r="PUD28" s="170" t="s">
        <v>148</v>
      </c>
      <c r="PUE28" s="170">
        <v>12376</v>
      </c>
      <c r="PUF28" s="170" t="s">
        <v>149</v>
      </c>
      <c r="PUG28" s="170" t="s">
        <v>150</v>
      </c>
      <c r="PUH28" s="170">
        <v>5</v>
      </c>
      <c r="PUI28" s="170">
        <v>12.97</v>
      </c>
      <c r="PUJ28" s="170">
        <f>ROUNDDOWN(PUI28*($G$10+1),2)</f>
        <v>962.37</v>
      </c>
      <c r="PUK28" s="170">
        <f>PUH28*PUJ28</f>
        <v>4811.8500000000004</v>
      </c>
      <c r="PUL28" s="170" t="s">
        <v>148</v>
      </c>
      <c r="PUM28" s="170">
        <v>12376</v>
      </c>
      <c r="PUN28" s="170" t="s">
        <v>149</v>
      </c>
      <c r="PUO28" s="170" t="s">
        <v>150</v>
      </c>
      <c r="PUP28" s="170">
        <v>5</v>
      </c>
      <c r="PUQ28" s="170">
        <v>12.97</v>
      </c>
      <c r="PUR28" s="170">
        <f>ROUNDDOWN(PUQ28*($G$10+1),2)</f>
        <v>962.37</v>
      </c>
      <c r="PUS28" s="170">
        <f>PUP28*PUR28</f>
        <v>4811.8500000000004</v>
      </c>
      <c r="PUT28" s="170" t="s">
        <v>148</v>
      </c>
      <c r="PUU28" s="170">
        <v>12376</v>
      </c>
      <c r="PUV28" s="170" t="s">
        <v>149</v>
      </c>
      <c r="PUW28" s="170" t="s">
        <v>150</v>
      </c>
      <c r="PUX28" s="170">
        <v>5</v>
      </c>
      <c r="PUY28" s="170">
        <v>12.97</v>
      </c>
      <c r="PUZ28" s="170">
        <f>ROUNDDOWN(PUY28*($G$10+1),2)</f>
        <v>962.37</v>
      </c>
      <c r="PVA28" s="170">
        <f>PUX28*PUZ28</f>
        <v>4811.8500000000004</v>
      </c>
      <c r="PVB28" s="170" t="s">
        <v>148</v>
      </c>
      <c r="PVC28" s="170">
        <v>12376</v>
      </c>
      <c r="PVD28" s="170" t="s">
        <v>149</v>
      </c>
      <c r="PVE28" s="170" t="s">
        <v>150</v>
      </c>
      <c r="PVF28" s="170">
        <v>5</v>
      </c>
      <c r="PVG28" s="170">
        <v>12.97</v>
      </c>
      <c r="PVH28" s="170">
        <f>ROUNDDOWN(PVG28*($G$10+1),2)</f>
        <v>962.37</v>
      </c>
      <c r="PVI28" s="170">
        <f>PVF28*PVH28</f>
        <v>4811.8500000000004</v>
      </c>
      <c r="PVJ28" s="170" t="s">
        <v>148</v>
      </c>
      <c r="PVK28" s="170">
        <v>12376</v>
      </c>
      <c r="PVL28" s="170" t="s">
        <v>149</v>
      </c>
      <c r="PVM28" s="170" t="s">
        <v>150</v>
      </c>
      <c r="PVN28" s="170">
        <v>5</v>
      </c>
      <c r="PVO28" s="170">
        <v>12.97</v>
      </c>
      <c r="PVP28" s="170">
        <f>ROUNDDOWN(PVO28*($G$10+1),2)</f>
        <v>962.37</v>
      </c>
      <c r="PVQ28" s="170">
        <f>PVN28*PVP28</f>
        <v>4811.8500000000004</v>
      </c>
      <c r="PVR28" s="170" t="s">
        <v>148</v>
      </c>
      <c r="PVS28" s="170">
        <v>12376</v>
      </c>
      <c r="PVT28" s="170" t="s">
        <v>149</v>
      </c>
      <c r="PVU28" s="170" t="s">
        <v>150</v>
      </c>
      <c r="PVV28" s="170">
        <v>5</v>
      </c>
      <c r="PVW28" s="170">
        <v>12.97</v>
      </c>
      <c r="PVX28" s="170">
        <f>ROUNDDOWN(PVW28*($G$10+1),2)</f>
        <v>962.37</v>
      </c>
      <c r="PVY28" s="170">
        <f>PVV28*PVX28</f>
        <v>4811.8500000000004</v>
      </c>
      <c r="PVZ28" s="170" t="s">
        <v>148</v>
      </c>
      <c r="PWA28" s="170">
        <v>12376</v>
      </c>
      <c r="PWB28" s="170" t="s">
        <v>149</v>
      </c>
      <c r="PWC28" s="170" t="s">
        <v>150</v>
      </c>
      <c r="PWD28" s="170">
        <v>5</v>
      </c>
      <c r="PWE28" s="170">
        <v>12.97</v>
      </c>
      <c r="PWF28" s="170">
        <f>ROUNDDOWN(PWE28*($G$10+1),2)</f>
        <v>962.37</v>
      </c>
      <c r="PWG28" s="170">
        <f>PWD28*PWF28</f>
        <v>4811.8500000000004</v>
      </c>
      <c r="PWH28" s="170" t="s">
        <v>148</v>
      </c>
      <c r="PWI28" s="170">
        <v>12376</v>
      </c>
      <c r="PWJ28" s="170" t="s">
        <v>149</v>
      </c>
      <c r="PWK28" s="170" t="s">
        <v>150</v>
      </c>
      <c r="PWL28" s="170">
        <v>5</v>
      </c>
      <c r="PWM28" s="170">
        <v>12.97</v>
      </c>
      <c r="PWN28" s="170">
        <f>ROUNDDOWN(PWM28*($G$10+1),2)</f>
        <v>962.37</v>
      </c>
      <c r="PWO28" s="170">
        <f>PWL28*PWN28</f>
        <v>4811.8500000000004</v>
      </c>
      <c r="PWP28" s="170" t="s">
        <v>148</v>
      </c>
      <c r="PWQ28" s="170">
        <v>12376</v>
      </c>
      <c r="PWR28" s="170" t="s">
        <v>149</v>
      </c>
      <c r="PWS28" s="170" t="s">
        <v>150</v>
      </c>
      <c r="PWT28" s="170">
        <v>5</v>
      </c>
      <c r="PWU28" s="170">
        <v>12.97</v>
      </c>
      <c r="PWV28" s="170">
        <f>ROUNDDOWN(PWU28*($G$10+1),2)</f>
        <v>962.37</v>
      </c>
      <c r="PWW28" s="170">
        <f>PWT28*PWV28</f>
        <v>4811.8500000000004</v>
      </c>
      <c r="PWX28" s="170" t="s">
        <v>148</v>
      </c>
      <c r="PWY28" s="170">
        <v>12376</v>
      </c>
      <c r="PWZ28" s="170" t="s">
        <v>149</v>
      </c>
      <c r="PXA28" s="170" t="s">
        <v>150</v>
      </c>
      <c r="PXB28" s="170">
        <v>5</v>
      </c>
      <c r="PXC28" s="170">
        <v>12.97</v>
      </c>
      <c r="PXD28" s="170">
        <f>ROUNDDOWN(PXC28*($G$10+1),2)</f>
        <v>962.37</v>
      </c>
      <c r="PXE28" s="170">
        <f>PXB28*PXD28</f>
        <v>4811.8500000000004</v>
      </c>
      <c r="PXF28" s="170" t="s">
        <v>148</v>
      </c>
      <c r="PXG28" s="170">
        <v>12376</v>
      </c>
      <c r="PXH28" s="170" t="s">
        <v>149</v>
      </c>
      <c r="PXI28" s="170" t="s">
        <v>150</v>
      </c>
      <c r="PXJ28" s="170">
        <v>5</v>
      </c>
      <c r="PXK28" s="170">
        <v>12.97</v>
      </c>
      <c r="PXL28" s="170">
        <f>ROUNDDOWN(PXK28*($G$10+1),2)</f>
        <v>962.37</v>
      </c>
      <c r="PXM28" s="170">
        <f>PXJ28*PXL28</f>
        <v>4811.8500000000004</v>
      </c>
      <c r="PXN28" s="170" t="s">
        <v>148</v>
      </c>
      <c r="PXO28" s="170">
        <v>12376</v>
      </c>
      <c r="PXP28" s="170" t="s">
        <v>149</v>
      </c>
      <c r="PXQ28" s="170" t="s">
        <v>150</v>
      </c>
      <c r="PXR28" s="170">
        <v>5</v>
      </c>
      <c r="PXS28" s="170">
        <v>12.97</v>
      </c>
      <c r="PXT28" s="170">
        <f>ROUNDDOWN(PXS28*($G$10+1),2)</f>
        <v>962.37</v>
      </c>
      <c r="PXU28" s="170">
        <f>PXR28*PXT28</f>
        <v>4811.8500000000004</v>
      </c>
      <c r="PXV28" s="170" t="s">
        <v>148</v>
      </c>
      <c r="PXW28" s="170">
        <v>12376</v>
      </c>
      <c r="PXX28" s="170" t="s">
        <v>149</v>
      </c>
      <c r="PXY28" s="170" t="s">
        <v>150</v>
      </c>
      <c r="PXZ28" s="170">
        <v>5</v>
      </c>
      <c r="PYA28" s="170">
        <v>12.97</v>
      </c>
      <c r="PYB28" s="170">
        <f>ROUNDDOWN(PYA28*($G$10+1),2)</f>
        <v>962.37</v>
      </c>
      <c r="PYC28" s="170">
        <f>PXZ28*PYB28</f>
        <v>4811.8500000000004</v>
      </c>
      <c r="PYD28" s="170" t="s">
        <v>148</v>
      </c>
      <c r="PYE28" s="170">
        <v>12376</v>
      </c>
      <c r="PYF28" s="170" t="s">
        <v>149</v>
      </c>
      <c r="PYG28" s="170" t="s">
        <v>150</v>
      </c>
      <c r="PYH28" s="170">
        <v>5</v>
      </c>
      <c r="PYI28" s="170">
        <v>12.97</v>
      </c>
      <c r="PYJ28" s="170">
        <f>ROUNDDOWN(PYI28*($G$10+1),2)</f>
        <v>962.37</v>
      </c>
      <c r="PYK28" s="170">
        <f>PYH28*PYJ28</f>
        <v>4811.8500000000004</v>
      </c>
      <c r="PYL28" s="170" t="s">
        <v>148</v>
      </c>
      <c r="PYM28" s="170">
        <v>12376</v>
      </c>
      <c r="PYN28" s="170" t="s">
        <v>149</v>
      </c>
      <c r="PYO28" s="170" t="s">
        <v>150</v>
      </c>
      <c r="PYP28" s="170">
        <v>5</v>
      </c>
      <c r="PYQ28" s="170">
        <v>12.97</v>
      </c>
      <c r="PYR28" s="170">
        <f>ROUNDDOWN(PYQ28*($G$10+1),2)</f>
        <v>962.37</v>
      </c>
      <c r="PYS28" s="170">
        <f>PYP28*PYR28</f>
        <v>4811.8500000000004</v>
      </c>
      <c r="PYT28" s="170" t="s">
        <v>148</v>
      </c>
      <c r="PYU28" s="170">
        <v>12376</v>
      </c>
      <c r="PYV28" s="170" t="s">
        <v>149</v>
      </c>
      <c r="PYW28" s="170" t="s">
        <v>150</v>
      </c>
      <c r="PYX28" s="170">
        <v>5</v>
      </c>
      <c r="PYY28" s="170">
        <v>12.97</v>
      </c>
      <c r="PYZ28" s="170">
        <f>ROUNDDOWN(PYY28*($G$10+1),2)</f>
        <v>962.37</v>
      </c>
      <c r="PZA28" s="170">
        <f>PYX28*PYZ28</f>
        <v>4811.8500000000004</v>
      </c>
      <c r="PZB28" s="170" t="s">
        <v>148</v>
      </c>
      <c r="PZC28" s="170">
        <v>12376</v>
      </c>
      <c r="PZD28" s="170" t="s">
        <v>149</v>
      </c>
      <c r="PZE28" s="170" t="s">
        <v>150</v>
      </c>
      <c r="PZF28" s="170">
        <v>5</v>
      </c>
      <c r="PZG28" s="170">
        <v>12.97</v>
      </c>
      <c r="PZH28" s="170">
        <f>ROUNDDOWN(PZG28*($G$10+1),2)</f>
        <v>962.37</v>
      </c>
      <c r="PZI28" s="170">
        <f>PZF28*PZH28</f>
        <v>4811.8500000000004</v>
      </c>
      <c r="PZJ28" s="170" t="s">
        <v>148</v>
      </c>
      <c r="PZK28" s="170">
        <v>12376</v>
      </c>
      <c r="PZL28" s="170" t="s">
        <v>149</v>
      </c>
      <c r="PZM28" s="170" t="s">
        <v>150</v>
      </c>
      <c r="PZN28" s="170">
        <v>5</v>
      </c>
      <c r="PZO28" s="170">
        <v>12.97</v>
      </c>
      <c r="PZP28" s="170">
        <f>ROUNDDOWN(PZO28*($G$10+1),2)</f>
        <v>962.37</v>
      </c>
      <c r="PZQ28" s="170">
        <f>PZN28*PZP28</f>
        <v>4811.8500000000004</v>
      </c>
      <c r="PZR28" s="170" t="s">
        <v>148</v>
      </c>
      <c r="PZS28" s="170">
        <v>12376</v>
      </c>
      <c r="PZT28" s="170" t="s">
        <v>149</v>
      </c>
      <c r="PZU28" s="170" t="s">
        <v>150</v>
      </c>
      <c r="PZV28" s="170">
        <v>5</v>
      </c>
      <c r="PZW28" s="170">
        <v>12.97</v>
      </c>
      <c r="PZX28" s="170">
        <f>ROUNDDOWN(PZW28*($G$10+1),2)</f>
        <v>962.37</v>
      </c>
      <c r="PZY28" s="170">
        <f>PZV28*PZX28</f>
        <v>4811.8500000000004</v>
      </c>
      <c r="PZZ28" s="170" t="s">
        <v>148</v>
      </c>
      <c r="QAA28" s="170">
        <v>12376</v>
      </c>
      <c r="QAB28" s="170" t="s">
        <v>149</v>
      </c>
      <c r="QAC28" s="170" t="s">
        <v>150</v>
      </c>
      <c r="QAD28" s="170">
        <v>5</v>
      </c>
      <c r="QAE28" s="170">
        <v>12.97</v>
      </c>
      <c r="QAF28" s="170">
        <f>ROUNDDOWN(QAE28*($G$10+1),2)</f>
        <v>962.37</v>
      </c>
      <c r="QAG28" s="170">
        <f>QAD28*QAF28</f>
        <v>4811.8500000000004</v>
      </c>
      <c r="QAH28" s="170" t="s">
        <v>148</v>
      </c>
      <c r="QAI28" s="170">
        <v>12376</v>
      </c>
      <c r="QAJ28" s="170" t="s">
        <v>149</v>
      </c>
      <c r="QAK28" s="170" t="s">
        <v>150</v>
      </c>
      <c r="QAL28" s="170">
        <v>5</v>
      </c>
      <c r="QAM28" s="170">
        <v>12.97</v>
      </c>
      <c r="QAN28" s="170">
        <f>ROUNDDOWN(QAM28*($G$10+1),2)</f>
        <v>962.37</v>
      </c>
      <c r="QAO28" s="170">
        <f>QAL28*QAN28</f>
        <v>4811.8500000000004</v>
      </c>
      <c r="QAP28" s="170" t="s">
        <v>148</v>
      </c>
      <c r="QAQ28" s="170">
        <v>12376</v>
      </c>
      <c r="QAR28" s="170" t="s">
        <v>149</v>
      </c>
      <c r="QAS28" s="170" t="s">
        <v>150</v>
      </c>
      <c r="QAT28" s="170">
        <v>5</v>
      </c>
      <c r="QAU28" s="170">
        <v>12.97</v>
      </c>
      <c r="QAV28" s="170">
        <f>ROUNDDOWN(QAU28*($G$10+1),2)</f>
        <v>962.37</v>
      </c>
      <c r="QAW28" s="170">
        <f>QAT28*QAV28</f>
        <v>4811.8500000000004</v>
      </c>
      <c r="QAX28" s="170" t="s">
        <v>148</v>
      </c>
      <c r="QAY28" s="170">
        <v>12376</v>
      </c>
      <c r="QAZ28" s="170" t="s">
        <v>149</v>
      </c>
      <c r="QBA28" s="170" t="s">
        <v>150</v>
      </c>
      <c r="QBB28" s="170">
        <v>5</v>
      </c>
      <c r="QBC28" s="170">
        <v>12.97</v>
      </c>
      <c r="QBD28" s="170">
        <f>ROUNDDOWN(QBC28*($G$10+1),2)</f>
        <v>962.37</v>
      </c>
      <c r="QBE28" s="170">
        <f>QBB28*QBD28</f>
        <v>4811.8500000000004</v>
      </c>
      <c r="QBF28" s="170" t="s">
        <v>148</v>
      </c>
      <c r="QBG28" s="170">
        <v>12376</v>
      </c>
      <c r="QBH28" s="170" t="s">
        <v>149</v>
      </c>
      <c r="QBI28" s="170" t="s">
        <v>150</v>
      </c>
      <c r="QBJ28" s="170">
        <v>5</v>
      </c>
      <c r="QBK28" s="170">
        <v>12.97</v>
      </c>
      <c r="QBL28" s="170">
        <f>ROUNDDOWN(QBK28*($G$10+1),2)</f>
        <v>962.37</v>
      </c>
      <c r="QBM28" s="170">
        <f>QBJ28*QBL28</f>
        <v>4811.8500000000004</v>
      </c>
      <c r="QBN28" s="170" t="s">
        <v>148</v>
      </c>
      <c r="QBO28" s="170">
        <v>12376</v>
      </c>
      <c r="QBP28" s="170" t="s">
        <v>149</v>
      </c>
      <c r="QBQ28" s="170" t="s">
        <v>150</v>
      </c>
      <c r="QBR28" s="170">
        <v>5</v>
      </c>
      <c r="QBS28" s="170">
        <v>12.97</v>
      </c>
      <c r="QBT28" s="170">
        <f>ROUNDDOWN(QBS28*($G$10+1),2)</f>
        <v>962.37</v>
      </c>
      <c r="QBU28" s="170">
        <f>QBR28*QBT28</f>
        <v>4811.8500000000004</v>
      </c>
      <c r="QBV28" s="170" t="s">
        <v>148</v>
      </c>
      <c r="QBW28" s="170">
        <v>12376</v>
      </c>
      <c r="QBX28" s="170" t="s">
        <v>149</v>
      </c>
      <c r="QBY28" s="170" t="s">
        <v>150</v>
      </c>
      <c r="QBZ28" s="170">
        <v>5</v>
      </c>
      <c r="QCA28" s="170">
        <v>12.97</v>
      </c>
      <c r="QCB28" s="170">
        <f>ROUNDDOWN(QCA28*($G$10+1),2)</f>
        <v>962.37</v>
      </c>
      <c r="QCC28" s="170">
        <f>QBZ28*QCB28</f>
        <v>4811.8500000000004</v>
      </c>
      <c r="QCD28" s="170" t="s">
        <v>148</v>
      </c>
      <c r="QCE28" s="170">
        <v>12376</v>
      </c>
      <c r="QCF28" s="170" t="s">
        <v>149</v>
      </c>
      <c r="QCG28" s="170" t="s">
        <v>150</v>
      </c>
      <c r="QCH28" s="170">
        <v>5</v>
      </c>
      <c r="QCI28" s="170">
        <v>12.97</v>
      </c>
      <c r="QCJ28" s="170">
        <f>ROUNDDOWN(QCI28*($G$10+1),2)</f>
        <v>962.37</v>
      </c>
      <c r="QCK28" s="170">
        <f>QCH28*QCJ28</f>
        <v>4811.8500000000004</v>
      </c>
      <c r="QCL28" s="170" t="s">
        <v>148</v>
      </c>
      <c r="QCM28" s="170">
        <v>12376</v>
      </c>
      <c r="QCN28" s="170" t="s">
        <v>149</v>
      </c>
      <c r="QCO28" s="170" t="s">
        <v>150</v>
      </c>
      <c r="QCP28" s="170">
        <v>5</v>
      </c>
      <c r="QCQ28" s="170">
        <v>12.97</v>
      </c>
      <c r="QCR28" s="170">
        <f>ROUNDDOWN(QCQ28*($G$10+1),2)</f>
        <v>962.37</v>
      </c>
      <c r="QCS28" s="170">
        <f>QCP28*QCR28</f>
        <v>4811.8500000000004</v>
      </c>
      <c r="QCT28" s="170" t="s">
        <v>148</v>
      </c>
      <c r="QCU28" s="170">
        <v>12376</v>
      </c>
      <c r="QCV28" s="170" t="s">
        <v>149</v>
      </c>
      <c r="QCW28" s="170" t="s">
        <v>150</v>
      </c>
      <c r="QCX28" s="170">
        <v>5</v>
      </c>
      <c r="QCY28" s="170">
        <v>12.97</v>
      </c>
      <c r="QCZ28" s="170">
        <f>ROUNDDOWN(QCY28*($G$10+1),2)</f>
        <v>962.37</v>
      </c>
      <c r="QDA28" s="170">
        <f>QCX28*QCZ28</f>
        <v>4811.8500000000004</v>
      </c>
      <c r="QDB28" s="170" t="s">
        <v>148</v>
      </c>
      <c r="QDC28" s="170">
        <v>12376</v>
      </c>
      <c r="QDD28" s="170" t="s">
        <v>149</v>
      </c>
      <c r="QDE28" s="170" t="s">
        <v>150</v>
      </c>
      <c r="QDF28" s="170">
        <v>5</v>
      </c>
      <c r="QDG28" s="170">
        <v>12.97</v>
      </c>
      <c r="QDH28" s="170">
        <f>ROUNDDOWN(QDG28*($G$10+1),2)</f>
        <v>962.37</v>
      </c>
      <c r="QDI28" s="170">
        <f>QDF28*QDH28</f>
        <v>4811.8500000000004</v>
      </c>
      <c r="QDJ28" s="170" t="s">
        <v>148</v>
      </c>
      <c r="QDK28" s="170">
        <v>12376</v>
      </c>
      <c r="QDL28" s="170" t="s">
        <v>149</v>
      </c>
      <c r="QDM28" s="170" t="s">
        <v>150</v>
      </c>
      <c r="QDN28" s="170">
        <v>5</v>
      </c>
      <c r="QDO28" s="170">
        <v>12.97</v>
      </c>
      <c r="QDP28" s="170">
        <f>ROUNDDOWN(QDO28*($G$10+1),2)</f>
        <v>962.37</v>
      </c>
      <c r="QDQ28" s="170">
        <f>QDN28*QDP28</f>
        <v>4811.8500000000004</v>
      </c>
      <c r="QDR28" s="170" t="s">
        <v>148</v>
      </c>
      <c r="QDS28" s="170">
        <v>12376</v>
      </c>
      <c r="QDT28" s="170" t="s">
        <v>149</v>
      </c>
      <c r="QDU28" s="170" t="s">
        <v>150</v>
      </c>
      <c r="QDV28" s="170">
        <v>5</v>
      </c>
      <c r="QDW28" s="170">
        <v>12.97</v>
      </c>
      <c r="QDX28" s="170">
        <f>ROUNDDOWN(QDW28*($G$10+1),2)</f>
        <v>962.37</v>
      </c>
      <c r="QDY28" s="170">
        <f>QDV28*QDX28</f>
        <v>4811.8500000000004</v>
      </c>
      <c r="QDZ28" s="170" t="s">
        <v>148</v>
      </c>
      <c r="QEA28" s="170">
        <v>12376</v>
      </c>
      <c r="QEB28" s="170" t="s">
        <v>149</v>
      </c>
      <c r="QEC28" s="170" t="s">
        <v>150</v>
      </c>
      <c r="QED28" s="170">
        <v>5</v>
      </c>
      <c r="QEE28" s="170">
        <v>12.97</v>
      </c>
      <c r="QEF28" s="170">
        <f>ROUNDDOWN(QEE28*($G$10+1),2)</f>
        <v>962.37</v>
      </c>
      <c r="QEG28" s="170">
        <f>QED28*QEF28</f>
        <v>4811.8500000000004</v>
      </c>
      <c r="QEH28" s="170" t="s">
        <v>148</v>
      </c>
      <c r="QEI28" s="170">
        <v>12376</v>
      </c>
      <c r="QEJ28" s="170" t="s">
        <v>149</v>
      </c>
      <c r="QEK28" s="170" t="s">
        <v>150</v>
      </c>
      <c r="QEL28" s="170">
        <v>5</v>
      </c>
      <c r="QEM28" s="170">
        <v>12.97</v>
      </c>
      <c r="QEN28" s="170">
        <f>ROUNDDOWN(QEM28*($G$10+1),2)</f>
        <v>962.37</v>
      </c>
      <c r="QEO28" s="170">
        <f>QEL28*QEN28</f>
        <v>4811.8500000000004</v>
      </c>
      <c r="QEP28" s="170" t="s">
        <v>148</v>
      </c>
      <c r="QEQ28" s="170">
        <v>12376</v>
      </c>
      <c r="QER28" s="170" t="s">
        <v>149</v>
      </c>
      <c r="QES28" s="170" t="s">
        <v>150</v>
      </c>
      <c r="QET28" s="170">
        <v>5</v>
      </c>
      <c r="QEU28" s="170">
        <v>12.97</v>
      </c>
      <c r="QEV28" s="170">
        <f>ROUNDDOWN(QEU28*($G$10+1),2)</f>
        <v>962.37</v>
      </c>
      <c r="QEW28" s="170">
        <f>QET28*QEV28</f>
        <v>4811.8500000000004</v>
      </c>
      <c r="QEX28" s="170" t="s">
        <v>148</v>
      </c>
      <c r="QEY28" s="170">
        <v>12376</v>
      </c>
      <c r="QEZ28" s="170" t="s">
        <v>149</v>
      </c>
      <c r="QFA28" s="170" t="s">
        <v>150</v>
      </c>
      <c r="QFB28" s="170">
        <v>5</v>
      </c>
      <c r="QFC28" s="170">
        <v>12.97</v>
      </c>
      <c r="QFD28" s="170">
        <f>ROUNDDOWN(QFC28*($G$10+1),2)</f>
        <v>962.37</v>
      </c>
      <c r="QFE28" s="170">
        <f>QFB28*QFD28</f>
        <v>4811.8500000000004</v>
      </c>
      <c r="QFF28" s="170" t="s">
        <v>148</v>
      </c>
      <c r="QFG28" s="170">
        <v>12376</v>
      </c>
      <c r="QFH28" s="170" t="s">
        <v>149</v>
      </c>
      <c r="QFI28" s="170" t="s">
        <v>150</v>
      </c>
      <c r="QFJ28" s="170">
        <v>5</v>
      </c>
      <c r="QFK28" s="170">
        <v>12.97</v>
      </c>
      <c r="QFL28" s="170">
        <f>ROUNDDOWN(QFK28*($G$10+1),2)</f>
        <v>962.37</v>
      </c>
      <c r="QFM28" s="170">
        <f>QFJ28*QFL28</f>
        <v>4811.8500000000004</v>
      </c>
      <c r="QFN28" s="170" t="s">
        <v>148</v>
      </c>
      <c r="QFO28" s="170">
        <v>12376</v>
      </c>
      <c r="QFP28" s="170" t="s">
        <v>149</v>
      </c>
      <c r="QFQ28" s="170" t="s">
        <v>150</v>
      </c>
      <c r="QFR28" s="170">
        <v>5</v>
      </c>
      <c r="QFS28" s="170">
        <v>12.97</v>
      </c>
      <c r="QFT28" s="170">
        <f>ROUNDDOWN(QFS28*($G$10+1),2)</f>
        <v>962.37</v>
      </c>
      <c r="QFU28" s="170">
        <f>QFR28*QFT28</f>
        <v>4811.8500000000004</v>
      </c>
      <c r="QFV28" s="170" t="s">
        <v>148</v>
      </c>
      <c r="QFW28" s="170">
        <v>12376</v>
      </c>
      <c r="QFX28" s="170" t="s">
        <v>149</v>
      </c>
      <c r="QFY28" s="170" t="s">
        <v>150</v>
      </c>
      <c r="QFZ28" s="170">
        <v>5</v>
      </c>
      <c r="QGA28" s="170">
        <v>12.97</v>
      </c>
      <c r="QGB28" s="170">
        <f>ROUNDDOWN(QGA28*($G$10+1),2)</f>
        <v>962.37</v>
      </c>
      <c r="QGC28" s="170">
        <f>QFZ28*QGB28</f>
        <v>4811.8500000000004</v>
      </c>
      <c r="QGD28" s="170" t="s">
        <v>148</v>
      </c>
      <c r="QGE28" s="170">
        <v>12376</v>
      </c>
      <c r="QGF28" s="170" t="s">
        <v>149</v>
      </c>
      <c r="QGG28" s="170" t="s">
        <v>150</v>
      </c>
      <c r="QGH28" s="170">
        <v>5</v>
      </c>
      <c r="QGI28" s="170">
        <v>12.97</v>
      </c>
      <c r="QGJ28" s="170">
        <f>ROUNDDOWN(QGI28*($G$10+1),2)</f>
        <v>962.37</v>
      </c>
      <c r="QGK28" s="170">
        <f>QGH28*QGJ28</f>
        <v>4811.8500000000004</v>
      </c>
      <c r="QGL28" s="170" t="s">
        <v>148</v>
      </c>
      <c r="QGM28" s="170">
        <v>12376</v>
      </c>
      <c r="QGN28" s="170" t="s">
        <v>149</v>
      </c>
      <c r="QGO28" s="170" t="s">
        <v>150</v>
      </c>
      <c r="QGP28" s="170">
        <v>5</v>
      </c>
      <c r="QGQ28" s="170">
        <v>12.97</v>
      </c>
      <c r="QGR28" s="170">
        <f>ROUNDDOWN(QGQ28*($G$10+1),2)</f>
        <v>962.37</v>
      </c>
      <c r="QGS28" s="170">
        <f>QGP28*QGR28</f>
        <v>4811.8500000000004</v>
      </c>
      <c r="QGT28" s="170" t="s">
        <v>148</v>
      </c>
      <c r="QGU28" s="170">
        <v>12376</v>
      </c>
      <c r="QGV28" s="170" t="s">
        <v>149</v>
      </c>
      <c r="QGW28" s="170" t="s">
        <v>150</v>
      </c>
      <c r="QGX28" s="170">
        <v>5</v>
      </c>
      <c r="QGY28" s="170">
        <v>12.97</v>
      </c>
      <c r="QGZ28" s="170">
        <f>ROUNDDOWN(QGY28*($G$10+1),2)</f>
        <v>962.37</v>
      </c>
      <c r="QHA28" s="170">
        <f>QGX28*QGZ28</f>
        <v>4811.8500000000004</v>
      </c>
      <c r="QHB28" s="170" t="s">
        <v>148</v>
      </c>
      <c r="QHC28" s="170">
        <v>12376</v>
      </c>
      <c r="QHD28" s="170" t="s">
        <v>149</v>
      </c>
      <c r="QHE28" s="170" t="s">
        <v>150</v>
      </c>
      <c r="QHF28" s="170">
        <v>5</v>
      </c>
      <c r="QHG28" s="170">
        <v>12.97</v>
      </c>
      <c r="QHH28" s="170">
        <f>ROUNDDOWN(QHG28*($G$10+1),2)</f>
        <v>962.37</v>
      </c>
      <c r="QHI28" s="170">
        <f>QHF28*QHH28</f>
        <v>4811.8500000000004</v>
      </c>
      <c r="QHJ28" s="170" t="s">
        <v>148</v>
      </c>
      <c r="QHK28" s="170">
        <v>12376</v>
      </c>
      <c r="QHL28" s="170" t="s">
        <v>149</v>
      </c>
      <c r="QHM28" s="170" t="s">
        <v>150</v>
      </c>
      <c r="QHN28" s="170">
        <v>5</v>
      </c>
      <c r="QHO28" s="170">
        <v>12.97</v>
      </c>
      <c r="QHP28" s="170">
        <f>ROUNDDOWN(QHO28*($G$10+1),2)</f>
        <v>962.37</v>
      </c>
      <c r="QHQ28" s="170">
        <f>QHN28*QHP28</f>
        <v>4811.8500000000004</v>
      </c>
      <c r="QHR28" s="170" t="s">
        <v>148</v>
      </c>
      <c r="QHS28" s="170">
        <v>12376</v>
      </c>
      <c r="QHT28" s="170" t="s">
        <v>149</v>
      </c>
      <c r="QHU28" s="170" t="s">
        <v>150</v>
      </c>
      <c r="QHV28" s="170">
        <v>5</v>
      </c>
      <c r="QHW28" s="170">
        <v>12.97</v>
      </c>
      <c r="QHX28" s="170">
        <f>ROUNDDOWN(QHW28*($G$10+1),2)</f>
        <v>962.37</v>
      </c>
      <c r="QHY28" s="170">
        <f>QHV28*QHX28</f>
        <v>4811.8500000000004</v>
      </c>
      <c r="QHZ28" s="170" t="s">
        <v>148</v>
      </c>
      <c r="QIA28" s="170">
        <v>12376</v>
      </c>
      <c r="QIB28" s="170" t="s">
        <v>149</v>
      </c>
      <c r="QIC28" s="170" t="s">
        <v>150</v>
      </c>
      <c r="QID28" s="170">
        <v>5</v>
      </c>
      <c r="QIE28" s="170">
        <v>12.97</v>
      </c>
      <c r="QIF28" s="170">
        <f>ROUNDDOWN(QIE28*($G$10+1),2)</f>
        <v>962.37</v>
      </c>
      <c r="QIG28" s="170">
        <f>QID28*QIF28</f>
        <v>4811.8500000000004</v>
      </c>
      <c r="QIH28" s="170" t="s">
        <v>148</v>
      </c>
      <c r="QII28" s="170">
        <v>12376</v>
      </c>
      <c r="QIJ28" s="170" t="s">
        <v>149</v>
      </c>
      <c r="QIK28" s="170" t="s">
        <v>150</v>
      </c>
      <c r="QIL28" s="170">
        <v>5</v>
      </c>
      <c r="QIM28" s="170">
        <v>12.97</v>
      </c>
      <c r="QIN28" s="170">
        <f>ROUNDDOWN(QIM28*($G$10+1),2)</f>
        <v>962.37</v>
      </c>
      <c r="QIO28" s="170">
        <f>QIL28*QIN28</f>
        <v>4811.8500000000004</v>
      </c>
      <c r="QIP28" s="170" t="s">
        <v>148</v>
      </c>
      <c r="QIQ28" s="170">
        <v>12376</v>
      </c>
      <c r="QIR28" s="170" t="s">
        <v>149</v>
      </c>
      <c r="QIS28" s="170" t="s">
        <v>150</v>
      </c>
      <c r="QIT28" s="170">
        <v>5</v>
      </c>
      <c r="QIU28" s="170">
        <v>12.97</v>
      </c>
      <c r="QIV28" s="170">
        <f>ROUNDDOWN(QIU28*($G$10+1),2)</f>
        <v>962.37</v>
      </c>
      <c r="QIW28" s="170">
        <f>QIT28*QIV28</f>
        <v>4811.8500000000004</v>
      </c>
      <c r="QIX28" s="170" t="s">
        <v>148</v>
      </c>
      <c r="QIY28" s="170">
        <v>12376</v>
      </c>
      <c r="QIZ28" s="170" t="s">
        <v>149</v>
      </c>
      <c r="QJA28" s="170" t="s">
        <v>150</v>
      </c>
      <c r="QJB28" s="170">
        <v>5</v>
      </c>
      <c r="QJC28" s="170">
        <v>12.97</v>
      </c>
      <c r="QJD28" s="170">
        <f>ROUNDDOWN(QJC28*($G$10+1),2)</f>
        <v>962.37</v>
      </c>
      <c r="QJE28" s="170">
        <f>QJB28*QJD28</f>
        <v>4811.8500000000004</v>
      </c>
      <c r="QJF28" s="170" t="s">
        <v>148</v>
      </c>
      <c r="QJG28" s="170">
        <v>12376</v>
      </c>
      <c r="QJH28" s="170" t="s">
        <v>149</v>
      </c>
      <c r="QJI28" s="170" t="s">
        <v>150</v>
      </c>
      <c r="QJJ28" s="170">
        <v>5</v>
      </c>
      <c r="QJK28" s="170">
        <v>12.97</v>
      </c>
      <c r="QJL28" s="170">
        <f>ROUNDDOWN(QJK28*($G$10+1),2)</f>
        <v>962.37</v>
      </c>
      <c r="QJM28" s="170">
        <f>QJJ28*QJL28</f>
        <v>4811.8500000000004</v>
      </c>
      <c r="QJN28" s="170" t="s">
        <v>148</v>
      </c>
      <c r="QJO28" s="170">
        <v>12376</v>
      </c>
      <c r="QJP28" s="170" t="s">
        <v>149</v>
      </c>
      <c r="QJQ28" s="170" t="s">
        <v>150</v>
      </c>
      <c r="QJR28" s="170">
        <v>5</v>
      </c>
      <c r="QJS28" s="170">
        <v>12.97</v>
      </c>
      <c r="QJT28" s="170">
        <f>ROUNDDOWN(QJS28*($G$10+1),2)</f>
        <v>962.37</v>
      </c>
      <c r="QJU28" s="170">
        <f>QJR28*QJT28</f>
        <v>4811.8500000000004</v>
      </c>
      <c r="QJV28" s="170" t="s">
        <v>148</v>
      </c>
      <c r="QJW28" s="170">
        <v>12376</v>
      </c>
      <c r="QJX28" s="170" t="s">
        <v>149</v>
      </c>
      <c r="QJY28" s="170" t="s">
        <v>150</v>
      </c>
      <c r="QJZ28" s="170">
        <v>5</v>
      </c>
      <c r="QKA28" s="170">
        <v>12.97</v>
      </c>
      <c r="QKB28" s="170">
        <f>ROUNDDOWN(QKA28*($G$10+1),2)</f>
        <v>962.37</v>
      </c>
      <c r="QKC28" s="170">
        <f>QJZ28*QKB28</f>
        <v>4811.8500000000004</v>
      </c>
      <c r="QKD28" s="170" t="s">
        <v>148</v>
      </c>
      <c r="QKE28" s="170">
        <v>12376</v>
      </c>
      <c r="QKF28" s="170" t="s">
        <v>149</v>
      </c>
      <c r="QKG28" s="170" t="s">
        <v>150</v>
      </c>
      <c r="QKH28" s="170">
        <v>5</v>
      </c>
      <c r="QKI28" s="170">
        <v>12.97</v>
      </c>
      <c r="QKJ28" s="170">
        <f>ROUNDDOWN(QKI28*($G$10+1),2)</f>
        <v>962.37</v>
      </c>
      <c r="QKK28" s="170">
        <f>QKH28*QKJ28</f>
        <v>4811.8500000000004</v>
      </c>
      <c r="QKL28" s="170" t="s">
        <v>148</v>
      </c>
      <c r="QKM28" s="170">
        <v>12376</v>
      </c>
      <c r="QKN28" s="170" t="s">
        <v>149</v>
      </c>
      <c r="QKO28" s="170" t="s">
        <v>150</v>
      </c>
      <c r="QKP28" s="170">
        <v>5</v>
      </c>
      <c r="QKQ28" s="170">
        <v>12.97</v>
      </c>
      <c r="QKR28" s="170">
        <f>ROUNDDOWN(QKQ28*($G$10+1),2)</f>
        <v>962.37</v>
      </c>
      <c r="QKS28" s="170">
        <f>QKP28*QKR28</f>
        <v>4811.8500000000004</v>
      </c>
      <c r="QKT28" s="170" t="s">
        <v>148</v>
      </c>
      <c r="QKU28" s="170">
        <v>12376</v>
      </c>
      <c r="QKV28" s="170" t="s">
        <v>149</v>
      </c>
      <c r="QKW28" s="170" t="s">
        <v>150</v>
      </c>
      <c r="QKX28" s="170">
        <v>5</v>
      </c>
      <c r="QKY28" s="170">
        <v>12.97</v>
      </c>
      <c r="QKZ28" s="170">
        <f>ROUNDDOWN(QKY28*($G$10+1),2)</f>
        <v>962.37</v>
      </c>
      <c r="QLA28" s="170">
        <f>QKX28*QKZ28</f>
        <v>4811.8500000000004</v>
      </c>
      <c r="QLB28" s="170" t="s">
        <v>148</v>
      </c>
      <c r="QLC28" s="170">
        <v>12376</v>
      </c>
      <c r="QLD28" s="170" t="s">
        <v>149</v>
      </c>
      <c r="QLE28" s="170" t="s">
        <v>150</v>
      </c>
      <c r="QLF28" s="170">
        <v>5</v>
      </c>
      <c r="QLG28" s="170">
        <v>12.97</v>
      </c>
      <c r="QLH28" s="170">
        <f>ROUNDDOWN(QLG28*($G$10+1),2)</f>
        <v>962.37</v>
      </c>
      <c r="QLI28" s="170">
        <f>QLF28*QLH28</f>
        <v>4811.8500000000004</v>
      </c>
      <c r="QLJ28" s="170" t="s">
        <v>148</v>
      </c>
      <c r="QLK28" s="170">
        <v>12376</v>
      </c>
      <c r="QLL28" s="170" t="s">
        <v>149</v>
      </c>
      <c r="QLM28" s="170" t="s">
        <v>150</v>
      </c>
      <c r="QLN28" s="170">
        <v>5</v>
      </c>
      <c r="QLO28" s="170">
        <v>12.97</v>
      </c>
      <c r="QLP28" s="170">
        <f>ROUNDDOWN(QLO28*($G$10+1),2)</f>
        <v>962.37</v>
      </c>
      <c r="QLQ28" s="170">
        <f>QLN28*QLP28</f>
        <v>4811.8500000000004</v>
      </c>
      <c r="QLR28" s="170" t="s">
        <v>148</v>
      </c>
      <c r="QLS28" s="170">
        <v>12376</v>
      </c>
      <c r="QLT28" s="170" t="s">
        <v>149</v>
      </c>
      <c r="QLU28" s="170" t="s">
        <v>150</v>
      </c>
      <c r="QLV28" s="170">
        <v>5</v>
      </c>
      <c r="QLW28" s="170">
        <v>12.97</v>
      </c>
      <c r="QLX28" s="170">
        <f>ROUNDDOWN(QLW28*($G$10+1),2)</f>
        <v>962.37</v>
      </c>
      <c r="QLY28" s="170">
        <f>QLV28*QLX28</f>
        <v>4811.8500000000004</v>
      </c>
      <c r="QLZ28" s="170" t="s">
        <v>148</v>
      </c>
      <c r="QMA28" s="170">
        <v>12376</v>
      </c>
      <c r="QMB28" s="170" t="s">
        <v>149</v>
      </c>
      <c r="QMC28" s="170" t="s">
        <v>150</v>
      </c>
      <c r="QMD28" s="170">
        <v>5</v>
      </c>
      <c r="QME28" s="170">
        <v>12.97</v>
      </c>
      <c r="QMF28" s="170">
        <f>ROUNDDOWN(QME28*($G$10+1),2)</f>
        <v>962.37</v>
      </c>
      <c r="QMG28" s="170">
        <f>QMD28*QMF28</f>
        <v>4811.8500000000004</v>
      </c>
      <c r="QMH28" s="170" t="s">
        <v>148</v>
      </c>
      <c r="QMI28" s="170">
        <v>12376</v>
      </c>
      <c r="QMJ28" s="170" t="s">
        <v>149</v>
      </c>
      <c r="QMK28" s="170" t="s">
        <v>150</v>
      </c>
      <c r="QML28" s="170">
        <v>5</v>
      </c>
      <c r="QMM28" s="170">
        <v>12.97</v>
      </c>
      <c r="QMN28" s="170">
        <f>ROUNDDOWN(QMM28*($G$10+1),2)</f>
        <v>962.37</v>
      </c>
      <c r="QMO28" s="170">
        <f>QML28*QMN28</f>
        <v>4811.8500000000004</v>
      </c>
      <c r="QMP28" s="170" t="s">
        <v>148</v>
      </c>
      <c r="QMQ28" s="170">
        <v>12376</v>
      </c>
      <c r="QMR28" s="170" t="s">
        <v>149</v>
      </c>
      <c r="QMS28" s="170" t="s">
        <v>150</v>
      </c>
      <c r="QMT28" s="170">
        <v>5</v>
      </c>
      <c r="QMU28" s="170">
        <v>12.97</v>
      </c>
      <c r="QMV28" s="170">
        <f>ROUNDDOWN(QMU28*($G$10+1),2)</f>
        <v>962.37</v>
      </c>
      <c r="QMW28" s="170">
        <f>QMT28*QMV28</f>
        <v>4811.8500000000004</v>
      </c>
      <c r="QMX28" s="170" t="s">
        <v>148</v>
      </c>
      <c r="QMY28" s="170">
        <v>12376</v>
      </c>
      <c r="QMZ28" s="170" t="s">
        <v>149</v>
      </c>
      <c r="QNA28" s="170" t="s">
        <v>150</v>
      </c>
      <c r="QNB28" s="170">
        <v>5</v>
      </c>
      <c r="QNC28" s="170">
        <v>12.97</v>
      </c>
      <c r="QND28" s="170">
        <f>ROUNDDOWN(QNC28*($G$10+1),2)</f>
        <v>962.37</v>
      </c>
      <c r="QNE28" s="170">
        <f>QNB28*QND28</f>
        <v>4811.8500000000004</v>
      </c>
      <c r="QNF28" s="170" t="s">
        <v>148</v>
      </c>
      <c r="QNG28" s="170">
        <v>12376</v>
      </c>
      <c r="QNH28" s="170" t="s">
        <v>149</v>
      </c>
      <c r="QNI28" s="170" t="s">
        <v>150</v>
      </c>
      <c r="QNJ28" s="170">
        <v>5</v>
      </c>
      <c r="QNK28" s="170">
        <v>12.97</v>
      </c>
      <c r="QNL28" s="170">
        <f>ROUNDDOWN(QNK28*($G$10+1),2)</f>
        <v>962.37</v>
      </c>
      <c r="QNM28" s="170">
        <f>QNJ28*QNL28</f>
        <v>4811.8500000000004</v>
      </c>
      <c r="QNN28" s="170" t="s">
        <v>148</v>
      </c>
      <c r="QNO28" s="170">
        <v>12376</v>
      </c>
      <c r="QNP28" s="170" t="s">
        <v>149</v>
      </c>
      <c r="QNQ28" s="170" t="s">
        <v>150</v>
      </c>
      <c r="QNR28" s="170">
        <v>5</v>
      </c>
      <c r="QNS28" s="170">
        <v>12.97</v>
      </c>
      <c r="QNT28" s="170">
        <f>ROUNDDOWN(QNS28*($G$10+1),2)</f>
        <v>962.37</v>
      </c>
      <c r="QNU28" s="170">
        <f>QNR28*QNT28</f>
        <v>4811.8500000000004</v>
      </c>
      <c r="QNV28" s="170" t="s">
        <v>148</v>
      </c>
      <c r="QNW28" s="170">
        <v>12376</v>
      </c>
      <c r="QNX28" s="170" t="s">
        <v>149</v>
      </c>
      <c r="QNY28" s="170" t="s">
        <v>150</v>
      </c>
      <c r="QNZ28" s="170">
        <v>5</v>
      </c>
      <c r="QOA28" s="170">
        <v>12.97</v>
      </c>
      <c r="QOB28" s="170">
        <f>ROUNDDOWN(QOA28*($G$10+1),2)</f>
        <v>962.37</v>
      </c>
      <c r="QOC28" s="170">
        <f>QNZ28*QOB28</f>
        <v>4811.8500000000004</v>
      </c>
      <c r="QOD28" s="170" t="s">
        <v>148</v>
      </c>
      <c r="QOE28" s="170">
        <v>12376</v>
      </c>
      <c r="QOF28" s="170" t="s">
        <v>149</v>
      </c>
      <c r="QOG28" s="170" t="s">
        <v>150</v>
      </c>
      <c r="QOH28" s="170">
        <v>5</v>
      </c>
      <c r="QOI28" s="170">
        <v>12.97</v>
      </c>
      <c r="QOJ28" s="170">
        <f>ROUNDDOWN(QOI28*($G$10+1),2)</f>
        <v>962.37</v>
      </c>
      <c r="QOK28" s="170">
        <f>QOH28*QOJ28</f>
        <v>4811.8500000000004</v>
      </c>
      <c r="QOL28" s="170" t="s">
        <v>148</v>
      </c>
      <c r="QOM28" s="170">
        <v>12376</v>
      </c>
      <c r="QON28" s="170" t="s">
        <v>149</v>
      </c>
      <c r="QOO28" s="170" t="s">
        <v>150</v>
      </c>
      <c r="QOP28" s="170">
        <v>5</v>
      </c>
      <c r="QOQ28" s="170">
        <v>12.97</v>
      </c>
      <c r="QOR28" s="170">
        <f>ROUNDDOWN(QOQ28*($G$10+1),2)</f>
        <v>962.37</v>
      </c>
      <c r="QOS28" s="170">
        <f>QOP28*QOR28</f>
        <v>4811.8500000000004</v>
      </c>
      <c r="QOT28" s="170" t="s">
        <v>148</v>
      </c>
      <c r="QOU28" s="170">
        <v>12376</v>
      </c>
      <c r="QOV28" s="170" t="s">
        <v>149</v>
      </c>
      <c r="QOW28" s="170" t="s">
        <v>150</v>
      </c>
      <c r="QOX28" s="170">
        <v>5</v>
      </c>
      <c r="QOY28" s="170">
        <v>12.97</v>
      </c>
      <c r="QOZ28" s="170">
        <f>ROUNDDOWN(QOY28*($G$10+1),2)</f>
        <v>962.37</v>
      </c>
      <c r="QPA28" s="170">
        <f>QOX28*QOZ28</f>
        <v>4811.8500000000004</v>
      </c>
      <c r="QPB28" s="170" t="s">
        <v>148</v>
      </c>
      <c r="QPC28" s="170">
        <v>12376</v>
      </c>
      <c r="QPD28" s="170" t="s">
        <v>149</v>
      </c>
      <c r="QPE28" s="170" t="s">
        <v>150</v>
      </c>
      <c r="QPF28" s="170">
        <v>5</v>
      </c>
      <c r="QPG28" s="170">
        <v>12.97</v>
      </c>
      <c r="QPH28" s="170">
        <f>ROUNDDOWN(QPG28*($G$10+1),2)</f>
        <v>962.37</v>
      </c>
      <c r="QPI28" s="170">
        <f>QPF28*QPH28</f>
        <v>4811.8500000000004</v>
      </c>
      <c r="QPJ28" s="170" t="s">
        <v>148</v>
      </c>
      <c r="QPK28" s="170">
        <v>12376</v>
      </c>
      <c r="QPL28" s="170" t="s">
        <v>149</v>
      </c>
      <c r="QPM28" s="170" t="s">
        <v>150</v>
      </c>
      <c r="QPN28" s="170">
        <v>5</v>
      </c>
      <c r="QPO28" s="170">
        <v>12.97</v>
      </c>
      <c r="QPP28" s="170">
        <f>ROUNDDOWN(QPO28*($G$10+1),2)</f>
        <v>962.37</v>
      </c>
      <c r="QPQ28" s="170">
        <f>QPN28*QPP28</f>
        <v>4811.8500000000004</v>
      </c>
      <c r="QPR28" s="170" t="s">
        <v>148</v>
      </c>
      <c r="QPS28" s="170">
        <v>12376</v>
      </c>
      <c r="QPT28" s="170" t="s">
        <v>149</v>
      </c>
      <c r="QPU28" s="170" t="s">
        <v>150</v>
      </c>
      <c r="QPV28" s="170">
        <v>5</v>
      </c>
      <c r="QPW28" s="170">
        <v>12.97</v>
      </c>
      <c r="QPX28" s="170">
        <f>ROUNDDOWN(QPW28*($G$10+1),2)</f>
        <v>962.37</v>
      </c>
      <c r="QPY28" s="170">
        <f>QPV28*QPX28</f>
        <v>4811.8500000000004</v>
      </c>
      <c r="QPZ28" s="170" t="s">
        <v>148</v>
      </c>
      <c r="QQA28" s="170">
        <v>12376</v>
      </c>
      <c r="QQB28" s="170" t="s">
        <v>149</v>
      </c>
      <c r="QQC28" s="170" t="s">
        <v>150</v>
      </c>
      <c r="QQD28" s="170">
        <v>5</v>
      </c>
      <c r="QQE28" s="170">
        <v>12.97</v>
      </c>
      <c r="QQF28" s="170">
        <f>ROUNDDOWN(QQE28*($G$10+1),2)</f>
        <v>962.37</v>
      </c>
      <c r="QQG28" s="170">
        <f>QQD28*QQF28</f>
        <v>4811.8500000000004</v>
      </c>
      <c r="QQH28" s="170" t="s">
        <v>148</v>
      </c>
      <c r="QQI28" s="170">
        <v>12376</v>
      </c>
      <c r="QQJ28" s="170" t="s">
        <v>149</v>
      </c>
      <c r="QQK28" s="170" t="s">
        <v>150</v>
      </c>
      <c r="QQL28" s="170">
        <v>5</v>
      </c>
      <c r="QQM28" s="170">
        <v>12.97</v>
      </c>
      <c r="QQN28" s="170">
        <f>ROUNDDOWN(QQM28*($G$10+1),2)</f>
        <v>962.37</v>
      </c>
      <c r="QQO28" s="170">
        <f>QQL28*QQN28</f>
        <v>4811.8500000000004</v>
      </c>
      <c r="QQP28" s="170" t="s">
        <v>148</v>
      </c>
      <c r="QQQ28" s="170">
        <v>12376</v>
      </c>
      <c r="QQR28" s="170" t="s">
        <v>149</v>
      </c>
      <c r="QQS28" s="170" t="s">
        <v>150</v>
      </c>
      <c r="QQT28" s="170">
        <v>5</v>
      </c>
      <c r="QQU28" s="170">
        <v>12.97</v>
      </c>
      <c r="QQV28" s="170">
        <f>ROUNDDOWN(QQU28*($G$10+1),2)</f>
        <v>962.37</v>
      </c>
      <c r="QQW28" s="170">
        <f>QQT28*QQV28</f>
        <v>4811.8500000000004</v>
      </c>
      <c r="QQX28" s="170" t="s">
        <v>148</v>
      </c>
      <c r="QQY28" s="170">
        <v>12376</v>
      </c>
      <c r="QQZ28" s="170" t="s">
        <v>149</v>
      </c>
      <c r="QRA28" s="170" t="s">
        <v>150</v>
      </c>
      <c r="QRB28" s="170">
        <v>5</v>
      </c>
      <c r="QRC28" s="170">
        <v>12.97</v>
      </c>
      <c r="QRD28" s="170">
        <f>ROUNDDOWN(QRC28*($G$10+1),2)</f>
        <v>962.37</v>
      </c>
      <c r="QRE28" s="170">
        <f>QRB28*QRD28</f>
        <v>4811.8500000000004</v>
      </c>
      <c r="QRF28" s="170" t="s">
        <v>148</v>
      </c>
      <c r="QRG28" s="170">
        <v>12376</v>
      </c>
      <c r="QRH28" s="170" t="s">
        <v>149</v>
      </c>
      <c r="QRI28" s="170" t="s">
        <v>150</v>
      </c>
      <c r="QRJ28" s="170">
        <v>5</v>
      </c>
      <c r="QRK28" s="170">
        <v>12.97</v>
      </c>
      <c r="QRL28" s="170">
        <f>ROUNDDOWN(QRK28*($G$10+1),2)</f>
        <v>962.37</v>
      </c>
      <c r="QRM28" s="170">
        <f>QRJ28*QRL28</f>
        <v>4811.8500000000004</v>
      </c>
      <c r="QRN28" s="170" t="s">
        <v>148</v>
      </c>
      <c r="QRO28" s="170">
        <v>12376</v>
      </c>
      <c r="QRP28" s="170" t="s">
        <v>149</v>
      </c>
      <c r="QRQ28" s="170" t="s">
        <v>150</v>
      </c>
      <c r="QRR28" s="170">
        <v>5</v>
      </c>
      <c r="QRS28" s="170">
        <v>12.97</v>
      </c>
      <c r="QRT28" s="170">
        <f>ROUNDDOWN(QRS28*($G$10+1),2)</f>
        <v>962.37</v>
      </c>
      <c r="QRU28" s="170">
        <f>QRR28*QRT28</f>
        <v>4811.8500000000004</v>
      </c>
      <c r="QRV28" s="170" t="s">
        <v>148</v>
      </c>
      <c r="QRW28" s="170">
        <v>12376</v>
      </c>
      <c r="QRX28" s="170" t="s">
        <v>149</v>
      </c>
      <c r="QRY28" s="170" t="s">
        <v>150</v>
      </c>
      <c r="QRZ28" s="170">
        <v>5</v>
      </c>
      <c r="QSA28" s="170">
        <v>12.97</v>
      </c>
      <c r="QSB28" s="170">
        <f>ROUNDDOWN(QSA28*($G$10+1),2)</f>
        <v>962.37</v>
      </c>
      <c r="QSC28" s="170">
        <f>QRZ28*QSB28</f>
        <v>4811.8500000000004</v>
      </c>
      <c r="QSD28" s="170" t="s">
        <v>148</v>
      </c>
      <c r="QSE28" s="170">
        <v>12376</v>
      </c>
      <c r="QSF28" s="170" t="s">
        <v>149</v>
      </c>
      <c r="QSG28" s="170" t="s">
        <v>150</v>
      </c>
      <c r="QSH28" s="170">
        <v>5</v>
      </c>
      <c r="QSI28" s="170">
        <v>12.97</v>
      </c>
      <c r="QSJ28" s="170">
        <f>ROUNDDOWN(QSI28*($G$10+1),2)</f>
        <v>962.37</v>
      </c>
      <c r="QSK28" s="170">
        <f>QSH28*QSJ28</f>
        <v>4811.8500000000004</v>
      </c>
      <c r="QSL28" s="170" t="s">
        <v>148</v>
      </c>
      <c r="QSM28" s="170">
        <v>12376</v>
      </c>
      <c r="QSN28" s="170" t="s">
        <v>149</v>
      </c>
      <c r="QSO28" s="170" t="s">
        <v>150</v>
      </c>
      <c r="QSP28" s="170">
        <v>5</v>
      </c>
      <c r="QSQ28" s="170">
        <v>12.97</v>
      </c>
      <c r="QSR28" s="170">
        <f>ROUNDDOWN(QSQ28*($G$10+1),2)</f>
        <v>962.37</v>
      </c>
      <c r="QSS28" s="170">
        <f>QSP28*QSR28</f>
        <v>4811.8500000000004</v>
      </c>
      <c r="QST28" s="170" t="s">
        <v>148</v>
      </c>
      <c r="QSU28" s="170">
        <v>12376</v>
      </c>
      <c r="QSV28" s="170" t="s">
        <v>149</v>
      </c>
      <c r="QSW28" s="170" t="s">
        <v>150</v>
      </c>
      <c r="QSX28" s="170">
        <v>5</v>
      </c>
      <c r="QSY28" s="170">
        <v>12.97</v>
      </c>
      <c r="QSZ28" s="170">
        <f>ROUNDDOWN(QSY28*($G$10+1),2)</f>
        <v>962.37</v>
      </c>
      <c r="QTA28" s="170">
        <f>QSX28*QSZ28</f>
        <v>4811.8500000000004</v>
      </c>
      <c r="QTB28" s="170" t="s">
        <v>148</v>
      </c>
      <c r="QTC28" s="170">
        <v>12376</v>
      </c>
      <c r="QTD28" s="170" t="s">
        <v>149</v>
      </c>
      <c r="QTE28" s="170" t="s">
        <v>150</v>
      </c>
      <c r="QTF28" s="170">
        <v>5</v>
      </c>
      <c r="QTG28" s="170">
        <v>12.97</v>
      </c>
      <c r="QTH28" s="170">
        <f>ROUNDDOWN(QTG28*($G$10+1),2)</f>
        <v>962.37</v>
      </c>
      <c r="QTI28" s="170">
        <f>QTF28*QTH28</f>
        <v>4811.8500000000004</v>
      </c>
      <c r="QTJ28" s="170" t="s">
        <v>148</v>
      </c>
      <c r="QTK28" s="170">
        <v>12376</v>
      </c>
      <c r="QTL28" s="170" t="s">
        <v>149</v>
      </c>
      <c r="QTM28" s="170" t="s">
        <v>150</v>
      </c>
      <c r="QTN28" s="170">
        <v>5</v>
      </c>
      <c r="QTO28" s="170">
        <v>12.97</v>
      </c>
      <c r="QTP28" s="170">
        <f>ROUNDDOWN(QTO28*($G$10+1),2)</f>
        <v>962.37</v>
      </c>
      <c r="QTQ28" s="170">
        <f>QTN28*QTP28</f>
        <v>4811.8500000000004</v>
      </c>
      <c r="QTR28" s="170" t="s">
        <v>148</v>
      </c>
      <c r="QTS28" s="170">
        <v>12376</v>
      </c>
      <c r="QTT28" s="170" t="s">
        <v>149</v>
      </c>
      <c r="QTU28" s="170" t="s">
        <v>150</v>
      </c>
      <c r="QTV28" s="170">
        <v>5</v>
      </c>
      <c r="QTW28" s="170">
        <v>12.97</v>
      </c>
      <c r="QTX28" s="170">
        <f>ROUNDDOWN(QTW28*($G$10+1),2)</f>
        <v>962.37</v>
      </c>
      <c r="QTY28" s="170">
        <f>QTV28*QTX28</f>
        <v>4811.8500000000004</v>
      </c>
      <c r="QTZ28" s="170" t="s">
        <v>148</v>
      </c>
      <c r="QUA28" s="170">
        <v>12376</v>
      </c>
      <c r="QUB28" s="170" t="s">
        <v>149</v>
      </c>
      <c r="QUC28" s="170" t="s">
        <v>150</v>
      </c>
      <c r="QUD28" s="170">
        <v>5</v>
      </c>
      <c r="QUE28" s="170">
        <v>12.97</v>
      </c>
      <c r="QUF28" s="170">
        <f>ROUNDDOWN(QUE28*($G$10+1),2)</f>
        <v>962.37</v>
      </c>
      <c r="QUG28" s="170">
        <f>QUD28*QUF28</f>
        <v>4811.8500000000004</v>
      </c>
      <c r="QUH28" s="170" t="s">
        <v>148</v>
      </c>
      <c r="QUI28" s="170">
        <v>12376</v>
      </c>
      <c r="QUJ28" s="170" t="s">
        <v>149</v>
      </c>
      <c r="QUK28" s="170" t="s">
        <v>150</v>
      </c>
      <c r="QUL28" s="170">
        <v>5</v>
      </c>
      <c r="QUM28" s="170">
        <v>12.97</v>
      </c>
      <c r="QUN28" s="170">
        <f>ROUNDDOWN(QUM28*($G$10+1),2)</f>
        <v>962.37</v>
      </c>
      <c r="QUO28" s="170">
        <f>QUL28*QUN28</f>
        <v>4811.8500000000004</v>
      </c>
      <c r="QUP28" s="170" t="s">
        <v>148</v>
      </c>
      <c r="QUQ28" s="170">
        <v>12376</v>
      </c>
      <c r="QUR28" s="170" t="s">
        <v>149</v>
      </c>
      <c r="QUS28" s="170" t="s">
        <v>150</v>
      </c>
      <c r="QUT28" s="170">
        <v>5</v>
      </c>
      <c r="QUU28" s="170">
        <v>12.97</v>
      </c>
      <c r="QUV28" s="170">
        <f>ROUNDDOWN(QUU28*($G$10+1),2)</f>
        <v>962.37</v>
      </c>
      <c r="QUW28" s="170">
        <f>QUT28*QUV28</f>
        <v>4811.8500000000004</v>
      </c>
      <c r="QUX28" s="170" t="s">
        <v>148</v>
      </c>
      <c r="QUY28" s="170">
        <v>12376</v>
      </c>
      <c r="QUZ28" s="170" t="s">
        <v>149</v>
      </c>
      <c r="QVA28" s="170" t="s">
        <v>150</v>
      </c>
      <c r="QVB28" s="170">
        <v>5</v>
      </c>
      <c r="QVC28" s="170">
        <v>12.97</v>
      </c>
      <c r="QVD28" s="170">
        <f>ROUNDDOWN(QVC28*($G$10+1),2)</f>
        <v>962.37</v>
      </c>
      <c r="QVE28" s="170">
        <f>QVB28*QVD28</f>
        <v>4811.8500000000004</v>
      </c>
      <c r="QVF28" s="170" t="s">
        <v>148</v>
      </c>
      <c r="QVG28" s="170">
        <v>12376</v>
      </c>
      <c r="QVH28" s="170" t="s">
        <v>149</v>
      </c>
      <c r="QVI28" s="170" t="s">
        <v>150</v>
      </c>
      <c r="QVJ28" s="170">
        <v>5</v>
      </c>
      <c r="QVK28" s="170">
        <v>12.97</v>
      </c>
      <c r="QVL28" s="170">
        <f>ROUNDDOWN(QVK28*($G$10+1),2)</f>
        <v>962.37</v>
      </c>
      <c r="QVM28" s="170">
        <f>QVJ28*QVL28</f>
        <v>4811.8500000000004</v>
      </c>
      <c r="QVN28" s="170" t="s">
        <v>148</v>
      </c>
      <c r="QVO28" s="170">
        <v>12376</v>
      </c>
      <c r="QVP28" s="170" t="s">
        <v>149</v>
      </c>
      <c r="QVQ28" s="170" t="s">
        <v>150</v>
      </c>
      <c r="QVR28" s="170">
        <v>5</v>
      </c>
      <c r="QVS28" s="170">
        <v>12.97</v>
      </c>
      <c r="QVT28" s="170">
        <f>ROUNDDOWN(QVS28*($G$10+1),2)</f>
        <v>962.37</v>
      </c>
      <c r="QVU28" s="170">
        <f>QVR28*QVT28</f>
        <v>4811.8500000000004</v>
      </c>
      <c r="QVV28" s="170" t="s">
        <v>148</v>
      </c>
      <c r="QVW28" s="170">
        <v>12376</v>
      </c>
      <c r="QVX28" s="170" t="s">
        <v>149</v>
      </c>
      <c r="QVY28" s="170" t="s">
        <v>150</v>
      </c>
      <c r="QVZ28" s="170">
        <v>5</v>
      </c>
      <c r="QWA28" s="170">
        <v>12.97</v>
      </c>
      <c r="QWB28" s="170">
        <f>ROUNDDOWN(QWA28*($G$10+1),2)</f>
        <v>962.37</v>
      </c>
      <c r="QWC28" s="170">
        <f>QVZ28*QWB28</f>
        <v>4811.8500000000004</v>
      </c>
      <c r="QWD28" s="170" t="s">
        <v>148</v>
      </c>
      <c r="QWE28" s="170">
        <v>12376</v>
      </c>
      <c r="QWF28" s="170" t="s">
        <v>149</v>
      </c>
      <c r="QWG28" s="170" t="s">
        <v>150</v>
      </c>
      <c r="QWH28" s="170">
        <v>5</v>
      </c>
      <c r="QWI28" s="170">
        <v>12.97</v>
      </c>
      <c r="QWJ28" s="170">
        <f>ROUNDDOWN(QWI28*($G$10+1),2)</f>
        <v>962.37</v>
      </c>
      <c r="QWK28" s="170">
        <f>QWH28*QWJ28</f>
        <v>4811.8500000000004</v>
      </c>
      <c r="QWL28" s="170" t="s">
        <v>148</v>
      </c>
      <c r="QWM28" s="170">
        <v>12376</v>
      </c>
      <c r="QWN28" s="170" t="s">
        <v>149</v>
      </c>
      <c r="QWO28" s="170" t="s">
        <v>150</v>
      </c>
      <c r="QWP28" s="170">
        <v>5</v>
      </c>
      <c r="QWQ28" s="170">
        <v>12.97</v>
      </c>
      <c r="QWR28" s="170">
        <f>ROUNDDOWN(QWQ28*($G$10+1),2)</f>
        <v>962.37</v>
      </c>
      <c r="QWS28" s="170">
        <f>QWP28*QWR28</f>
        <v>4811.8500000000004</v>
      </c>
      <c r="QWT28" s="170" t="s">
        <v>148</v>
      </c>
      <c r="QWU28" s="170">
        <v>12376</v>
      </c>
      <c r="QWV28" s="170" t="s">
        <v>149</v>
      </c>
      <c r="QWW28" s="170" t="s">
        <v>150</v>
      </c>
      <c r="QWX28" s="170">
        <v>5</v>
      </c>
      <c r="QWY28" s="170">
        <v>12.97</v>
      </c>
      <c r="QWZ28" s="170">
        <f>ROUNDDOWN(QWY28*($G$10+1),2)</f>
        <v>962.37</v>
      </c>
      <c r="QXA28" s="170">
        <f>QWX28*QWZ28</f>
        <v>4811.8500000000004</v>
      </c>
      <c r="QXB28" s="170" t="s">
        <v>148</v>
      </c>
      <c r="QXC28" s="170">
        <v>12376</v>
      </c>
      <c r="QXD28" s="170" t="s">
        <v>149</v>
      </c>
      <c r="QXE28" s="170" t="s">
        <v>150</v>
      </c>
      <c r="QXF28" s="170">
        <v>5</v>
      </c>
      <c r="QXG28" s="170">
        <v>12.97</v>
      </c>
      <c r="QXH28" s="170">
        <f>ROUNDDOWN(QXG28*($G$10+1),2)</f>
        <v>962.37</v>
      </c>
      <c r="QXI28" s="170">
        <f>QXF28*QXH28</f>
        <v>4811.8500000000004</v>
      </c>
      <c r="QXJ28" s="170" t="s">
        <v>148</v>
      </c>
      <c r="QXK28" s="170">
        <v>12376</v>
      </c>
      <c r="QXL28" s="170" t="s">
        <v>149</v>
      </c>
      <c r="QXM28" s="170" t="s">
        <v>150</v>
      </c>
      <c r="QXN28" s="170">
        <v>5</v>
      </c>
      <c r="QXO28" s="170">
        <v>12.97</v>
      </c>
      <c r="QXP28" s="170">
        <f>ROUNDDOWN(QXO28*($G$10+1),2)</f>
        <v>962.37</v>
      </c>
      <c r="QXQ28" s="170">
        <f>QXN28*QXP28</f>
        <v>4811.8500000000004</v>
      </c>
      <c r="QXR28" s="170" t="s">
        <v>148</v>
      </c>
      <c r="QXS28" s="170">
        <v>12376</v>
      </c>
      <c r="QXT28" s="170" t="s">
        <v>149</v>
      </c>
      <c r="QXU28" s="170" t="s">
        <v>150</v>
      </c>
      <c r="QXV28" s="170">
        <v>5</v>
      </c>
      <c r="QXW28" s="170">
        <v>12.97</v>
      </c>
      <c r="QXX28" s="170">
        <f>ROUNDDOWN(QXW28*($G$10+1),2)</f>
        <v>962.37</v>
      </c>
      <c r="QXY28" s="170">
        <f>QXV28*QXX28</f>
        <v>4811.8500000000004</v>
      </c>
      <c r="QXZ28" s="170" t="s">
        <v>148</v>
      </c>
      <c r="QYA28" s="170">
        <v>12376</v>
      </c>
      <c r="QYB28" s="170" t="s">
        <v>149</v>
      </c>
      <c r="QYC28" s="170" t="s">
        <v>150</v>
      </c>
      <c r="QYD28" s="170">
        <v>5</v>
      </c>
      <c r="QYE28" s="170">
        <v>12.97</v>
      </c>
      <c r="QYF28" s="170">
        <f>ROUNDDOWN(QYE28*($G$10+1),2)</f>
        <v>962.37</v>
      </c>
      <c r="QYG28" s="170">
        <f>QYD28*QYF28</f>
        <v>4811.8500000000004</v>
      </c>
      <c r="QYH28" s="170" t="s">
        <v>148</v>
      </c>
      <c r="QYI28" s="170">
        <v>12376</v>
      </c>
      <c r="QYJ28" s="170" t="s">
        <v>149</v>
      </c>
      <c r="QYK28" s="170" t="s">
        <v>150</v>
      </c>
      <c r="QYL28" s="170">
        <v>5</v>
      </c>
      <c r="QYM28" s="170">
        <v>12.97</v>
      </c>
      <c r="QYN28" s="170">
        <f>ROUNDDOWN(QYM28*($G$10+1),2)</f>
        <v>962.37</v>
      </c>
      <c r="QYO28" s="170">
        <f>QYL28*QYN28</f>
        <v>4811.8500000000004</v>
      </c>
      <c r="QYP28" s="170" t="s">
        <v>148</v>
      </c>
      <c r="QYQ28" s="170">
        <v>12376</v>
      </c>
      <c r="QYR28" s="170" t="s">
        <v>149</v>
      </c>
      <c r="QYS28" s="170" t="s">
        <v>150</v>
      </c>
      <c r="QYT28" s="170">
        <v>5</v>
      </c>
      <c r="QYU28" s="170">
        <v>12.97</v>
      </c>
      <c r="QYV28" s="170">
        <f>ROUNDDOWN(QYU28*($G$10+1),2)</f>
        <v>962.37</v>
      </c>
      <c r="QYW28" s="170">
        <f>QYT28*QYV28</f>
        <v>4811.8500000000004</v>
      </c>
      <c r="QYX28" s="170" t="s">
        <v>148</v>
      </c>
      <c r="QYY28" s="170">
        <v>12376</v>
      </c>
      <c r="QYZ28" s="170" t="s">
        <v>149</v>
      </c>
      <c r="QZA28" s="170" t="s">
        <v>150</v>
      </c>
      <c r="QZB28" s="170">
        <v>5</v>
      </c>
      <c r="QZC28" s="170">
        <v>12.97</v>
      </c>
      <c r="QZD28" s="170">
        <f>ROUNDDOWN(QZC28*($G$10+1),2)</f>
        <v>962.37</v>
      </c>
      <c r="QZE28" s="170">
        <f>QZB28*QZD28</f>
        <v>4811.8500000000004</v>
      </c>
      <c r="QZF28" s="170" t="s">
        <v>148</v>
      </c>
      <c r="QZG28" s="170">
        <v>12376</v>
      </c>
      <c r="QZH28" s="170" t="s">
        <v>149</v>
      </c>
      <c r="QZI28" s="170" t="s">
        <v>150</v>
      </c>
      <c r="QZJ28" s="170">
        <v>5</v>
      </c>
      <c r="QZK28" s="170">
        <v>12.97</v>
      </c>
      <c r="QZL28" s="170">
        <f>ROUNDDOWN(QZK28*($G$10+1),2)</f>
        <v>962.37</v>
      </c>
      <c r="QZM28" s="170">
        <f>QZJ28*QZL28</f>
        <v>4811.8500000000004</v>
      </c>
      <c r="QZN28" s="170" t="s">
        <v>148</v>
      </c>
      <c r="QZO28" s="170">
        <v>12376</v>
      </c>
      <c r="QZP28" s="170" t="s">
        <v>149</v>
      </c>
      <c r="QZQ28" s="170" t="s">
        <v>150</v>
      </c>
      <c r="QZR28" s="170">
        <v>5</v>
      </c>
      <c r="QZS28" s="170">
        <v>12.97</v>
      </c>
      <c r="QZT28" s="170">
        <f>ROUNDDOWN(QZS28*($G$10+1),2)</f>
        <v>962.37</v>
      </c>
      <c r="QZU28" s="170">
        <f>QZR28*QZT28</f>
        <v>4811.8500000000004</v>
      </c>
      <c r="QZV28" s="170" t="s">
        <v>148</v>
      </c>
      <c r="QZW28" s="170">
        <v>12376</v>
      </c>
      <c r="QZX28" s="170" t="s">
        <v>149</v>
      </c>
      <c r="QZY28" s="170" t="s">
        <v>150</v>
      </c>
      <c r="QZZ28" s="170">
        <v>5</v>
      </c>
      <c r="RAA28" s="170">
        <v>12.97</v>
      </c>
      <c r="RAB28" s="170">
        <f>ROUNDDOWN(RAA28*($G$10+1),2)</f>
        <v>962.37</v>
      </c>
      <c r="RAC28" s="170">
        <f>QZZ28*RAB28</f>
        <v>4811.8500000000004</v>
      </c>
      <c r="RAD28" s="170" t="s">
        <v>148</v>
      </c>
      <c r="RAE28" s="170">
        <v>12376</v>
      </c>
      <c r="RAF28" s="170" t="s">
        <v>149</v>
      </c>
      <c r="RAG28" s="170" t="s">
        <v>150</v>
      </c>
      <c r="RAH28" s="170">
        <v>5</v>
      </c>
      <c r="RAI28" s="170">
        <v>12.97</v>
      </c>
      <c r="RAJ28" s="170">
        <f>ROUNDDOWN(RAI28*($G$10+1),2)</f>
        <v>962.37</v>
      </c>
      <c r="RAK28" s="170">
        <f>RAH28*RAJ28</f>
        <v>4811.8500000000004</v>
      </c>
      <c r="RAL28" s="170" t="s">
        <v>148</v>
      </c>
      <c r="RAM28" s="170">
        <v>12376</v>
      </c>
      <c r="RAN28" s="170" t="s">
        <v>149</v>
      </c>
      <c r="RAO28" s="170" t="s">
        <v>150</v>
      </c>
      <c r="RAP28" s="170">
        <v>5</v>
      </c>
      <c r="RAQ28" s="170">
        <v>12.97</v>
      </c>
      <c r="RAR28" s="170">
        <f>ROUNDDOWN(RAQ28*($G$10+1),2)</f>
        <v>962.37</v>
      </c>
      <c r="RAS28" s="170">
        <f>RAP28*RAR28</f>
        <v>4811.8500000000004</v>
      </c>
      <c r="RAT28" s="170" t="s">
        <v>148</v>
      </c>
      <c r="RAU28" s="170">
        <v>12376</v>
      </c>
      <c r="RAV28" s="170" t="s">
        <v>149</v>
      </c>
      <c r="RAW28" s="170" t="s">
        <v>150</v>
      </c>
      <c r="RAX28" s="170">
        <v>5</v>
      </c>
      <c r="RAY28" s="170">
        <v>12.97</v>
      </c>
      <c r="RAZ28" s="170">
        <f>ROUNDDOWN(RAY28*($G$10+1),2)</f>
        <v>962.37</v>
      </c>
      <c r="RBA28" s="170">
        <f>RAX28*RAZ28</f>
        <v>4811.8500000000004</v>
      </c>
      <c r="RBB28" s="170" t="s">
        <v>148</v>
      </c>
      <c r="RBC28" s="170">
        <v>12376</v>
      </c>
      <c r="RBD28" s="170" t="s">
        <v>149</v>
      </c>
      <c r="RBE28" s="170" t="s">
        <v>150</v>
      </c>
      <c r="RBF28" s="170">
        <v>5</v>
      </c>
      <c r="RBG28" s="170">
        <v>12.97</v>
      </c>
      <c r="RBH28" s="170">
        <f>ROUNDDOWN(RBG28*($G$10+1),2)</f>
        <v>962.37</v>
      </c>
      <c r="RBI28" s="170">
        <f>RBF28*RBH28</f>
        <v>4811.8500000000004</v>
      </c>
      <c r="RBJ28" s="170" t="s">
        <v>148</v>
      </c>
      <c r="RBK28" s="170">
        <v>12376</v>
      </c>
      <c r="RBL28" s="170" t="s">
        <v>149</v>
      </c>
      <c r="RBM28" s="170" t="s">
        <v>150</v>
      </c>
      <c r="RBN28" s="170">
        <v>5</v>
      </c>
      <c r="RBO28" s="170">
        <v>12.97</v>
      </c>
      <c r="RBP28" s="170">
        <f>ROUNDDOWN(RBO28*($G$10+1),2)</f>
        <v>962.37</v>
      </c>
      <c r="RBQ28" s="170">
        <f>RBN28*RBP28</f>
        <v>4811.8500000000004</v>
      </c>
      <c r="RBR28" s="170" t="s">
        <v>148</v>
      </c>
      <c r="RBS28" s="170">
        <v>12376</v>
      </c>
      <c r="RBT28" s="170" t="s">
        <v>149</v>
      </c>
      <c r="RBU28" s="170" t="s">
        <v>150</v>
      </c>
      <c r="RBV28" s="170">
        <v>5</v>
      </c>
      <c r="RBW28" s="170">
        <v>12.97</v>
      </c>
      <c r="RBX28" s="170">
        <f>ROUNDDOWN(RBW28*($G$10+1),2)</f>
        <v>962.37</v>
      </c>
      <c r="RBY28" s="170">
        <f>RBV28*RBX28</f>
        <v>4811.8500000000004</v>
      </c>
      <c r="RBZ28" s="170" t="s">
        <v>148</v>
      </c>
      <c r="RCA28" s="170">
        <v>12376</v>
      </c>
      <c r="RCB28" s="170" t="s">
        <v>149</v>
      </c>
      <c r="RCC28" s="170" t="s">
        <v>150</v>
      </c>
      <c r="RCD28" s="170">
        <v>5</v>
      </c>
      <c r="RCE28" s="170">
        <v>12.97</v>
      </c>
      <c r="RCF28" s="170">
        <f>ROUNDDOWN(RCE28*($G$10+1),2)</f>
        <v>962.37</v>
      </c>
      <c r="RCG28" s="170">
        <f>RCD28*RCF28</f>
        <v>4811.8500000000004</v>
      </c>
      <c r="RCH28" s="170" t="s">
        <v>148</v>
      </c>
      <c r="RCI28" s="170">
        <v>12376</v>
      </c>
      <c r="RCJ28" s="170" t="s">
        <v>149</v>
      </c>
      <c r="RCK28" s="170" t="s">
        <v>150</v>
      </c>
      <c r="RCL28" s="170">
        <v>5</v>
      </c>
      <c r="RCM28" s="170">
        <v>12.97</v>
      </c>
      <c r="RCN28" s="170">
        <f>ROUNDDOWN(RCM28*($G$10+1),2)</f>
        <v>962.37</v>
      </c>
      <c r="RCO28" s="170">
        <f>RCL28*RCN28</f>
        <v>4811.8500000000004</v>
      </c>
      <c r="RCP28" s="170" t="s">
        <v>148</v>
      </c>
      <c r="RCQ28" s="170">
        <v>12376</v>
      </c>
      <c r="RCR28" s="170" t="s">
        <v>149</v>
      </c>
      <c r="RCS28" s="170" t="s">
        <v>150</v>
      </c>
      <c r="RCT28" s="170">
        <v>5</v>
      </c>
      <c r="RCU28" s="170">
        <v>12.97</v>
      </c>
      <c r="RCV28" s="170">
        <f>ROUNDDOWN(RCU28*($G$10+1),2)</f>
        <v>962.37</v>
      </c>
      <c r="RCW28" s="170">
        <f>RCT28*RCV28</f>
        <v>4811.8500000000004</v>
      </c>
      <c r="RCX28" s="170" t="s">
        <v>148</v>
      </c>
      <c r="RCY28" s="170">
        <v>12376</v>
      </c>
      <c r="RCZ28" s="170" t="s">
        <v>149</v>
      </c>
      <c r="RDA28" s="170" t="s">
        <v>150</v>
      </c>
      <c r="RDB28" s="170">
        <v>5</v>
      </c>
      <c r="RDC28" s="170">
        <v>12.97</v>
      </c>
      <c r="RDD28" s="170">
        <f>ROUNDDOWN(RDC28*($G$10+1),2)</f>
        <v>962.37</v>
      </c>
      <c r="RDE28" s="170">
        <f>RDB28*RDD28</f>
        <v>4811.8500000000004</v>
      </c>
      <c r="RDF28" s="170" t="s">
        <v>148</v>
      </c>
      <c r="RDG28" s="170">
        <v>12376</v>
      </c>
      <c r="RDH28" s="170" t="s">
        <v>149</v>
      </c>
      <c r="RDI28" s="170" t="s">
        <v>150</v>
      </c>
      <c r="RDJ28" s="170">
        <v>5</v>
      </c>
      <c r="RDK28" s="170">
        <v>12.97</v>
      </c>
      <c r="RDL28" s="170">
        <f>ROUNDDOWN(RDK28*($G$10+1),2)</f>
        <v>962.37</v>
      </c>
      <c r="RDM28" s="170">
        <f>RDJ28*RDL28</f>
        <v>4811.8500000000004</v>
      </c>
      <c r="RDN28" s="170" t="s">
        <v>148</v>
      </c>
      <c r="RDO28" s="170">
        <v>12376</v>
      </c>
      <c r="RDP28" s="170" t="s">
        <v>149</v>
      </c>
      <c r="RDQ28" s="170" t="s">
        <v>150</v>
      </c>
      <c r="RDR28" s="170">
        <v>5</v>
      </c>
      <c r="RDS28" s="170">
        <v>12.97</v>
      </c>
      <c r="RDT28" s="170">
        <f>ROUNDDOWN(RDS28*($G$10+1),2)</f>
        <v>962.37</v>
      </c>
      <c r="RDU28" s="170">
        <f>RDR28*RDT28</f>
        <v>4811.8500000000004</v>
      </c>
      <c r="RDV28" s="170" t="s">
        <v>148</v>
      </c>
      <c r="RDW28" s="170">
        <v>12376</v>
      </c>
      <c r="RDX28" s="170" t="s">
        <v>149</v>
      </c>
      <c r="RDY28" s="170" t="s">
        <v>150</v>
      </c>
      <c r="RDZ28" s="170">
        <v>5</v>
      </c>
      <c r="REA28" s="170">
        <v>12.97</v>
      </c>
      <c r="REB28" s="170">
        <f>ROUNDDOWN(REA28*($G$10+1),2)</f>
        <v>962.37</v>
      </c>
      <c r="REC28" s="170">
        <f>RDZ28*REB28</f>
        <v>4811.8500000000004</v>
      </c>
      <c r="RED28" s="170" t="s">
        <v>148</v>
      </c>
      <c r="REE28" s="170">
        <v>12376</v>
      </c>
      <c r="REF28" s="170" t="s">
        <v>149</v>
      </c>
      <c r="REG28" s="170" t="s">
        <v>150</v>
      </c>
      <c r="REH28" s="170">
        <v>5</v>
      </c>
      <c r="REI28" s="170">
        <v>12.97</v>
      </c>
      <c r="REJ28" s="170">
        <f>ROUNDDOWN(REI28*($G$10+1),2)</f>
        <v>962.37</v>
      </c>
      <c r="REK28" s="170">
        <f>REH28*REJ28</f>
        <v>4811.8500000000004</v>
      </c>
      <c r="REL28" s="170" t="s">
        <v>148</v>
      </c>
      <c r="REM28" s="170">
        <v>12376</v>
      </c>
      <c r="REN28" s="170" t="s">
        <v>149</v>
      </c>
      <c r="REO28" s="170" t="s">
        <v>150</v>
      </c>
      <c r="REP28" s="170">
        <v>5</v>
      </c>
      <c r="REQ28" s="170">
        <v>12.97</v>
      </c>
      <c r="RER28" s="170">
        <f>ROUNDDOWN(REQ28*($G$10+1),2)</f>
        <v>962.37</v>
      </c>
      <c r="RES28" s="170">
        <f>REP28*RER28</f>
        <v>4811.8500000000004</v>
      </c>
      <c r="RET28" s="170" t="s">
        <v>148</v>
      </c>
      <c r="REU28" s="170">
        <v>12376</v>
      </c>
      <c r="REV28" s="170" t="s">
        <v>149</v>
      </c>
      <c r="REW28" s="170" t="s">
        <v>150</v>
      </c>
      <c r="REX28" s="170">
        <v>5</v>
      </c>
      <c r="REY28" s="170">
        <v>12.97</v>
      </c>
      <c r="REZ28" s="170">
        <f>ROUNDDOWN(REY28*($G$10+1),2)</f>
        <v>962.37</v>
      </c>
      <c r="RFA28" s="170">
        <f>REX28*REZ28</f>
        <v>4811.8500000000004</v>
      </c>
      <c r="RFB28" s="170" t="s">
        <v>148</v>
      </c>
      <c r="RFC28" s="170">
        <v>12376</v>
      </c>
      <c r="RFD28" s="170" t="s">
        <v>149</v>
      </c>
      <c r="RFE28" s="170" t="s">
        <v>150</v>
      </c>
      <c r="RFF28" s="170">
        <v>5</v>
      </c>
      <c r="RFG28" s="170">
        <v>12.97</v>
      </c>
      <c r="RFH28" s="170">
        <f>ROUNDDOWN(RFG28*($G$10+1),2)</f>
        <v>962.37</v>
      </c>
      <c r="RFI28" s="170">
        <f>RFF28*RFH28</f>
        <v>4811.8500000000004</v>
      </c>
      <c r="RFJ28" s="170" t="s">
        <v>148</v>
      </c>
      <c r="RFK28" s="170">
        <v>12376</v>
      </c>
      <c r="RFL28" s="170" t="s">
        <v>149</v>
      </c>
      <c r="RFM28" s="170" t="s">
        <v>150</v>
      </c>
      <c r="RFN28" s="170">
        <v>5</v>
      </c>
      <c r="RFO28" s="170">
        <v>12.97</v>
      </c>
      <c r="RFP28" s="170">
        <f>ROUNDDOWN(RFO28*($G$10+1),2)</f>
        <v>962.37</v>
      </c>
      <c r="RFQ28" s="170">
        <f>RFN28*RFP28</f>
        <v>4811.8500000000004</v>
      </c>
      <c r="RFR28" s="170" t="s">
        <v>148</v>
      </c>
      <c r="RFS28" s="170">
        <v>12376</v>
      </c>
      <c r="RFT28" s="170" t="s">
        <v>149</v>
      </c>
      <c r="RFU28" s="170" t="s">
        <v>150</v>
      </c>
      <c r="RFV28" s="170">
        <v>5</v>
      </c>
      <c r="RFW28" s="170">
        <v>12.97</v>
      </c>
      <c r="RFX28" s="170">
        <f>ROUNDDOWN(RFW28*($G$10+1),2)</f>
        <v>962.37</v>
      </c>
      <c r="RFY28" s="170">
        <f>RFV28*RFX28</f>
        <v>4811.8500000000004</v>
      </c>
      <c r="RFZ28" s="170" t="s">
        <v>148</v>
      </c>
      <c r="RGA28" s="170">
        <v>12376</v>
      </c>
      <c r="RGB28" s="170" t="s">
        <v>149</v>
      </c>
      <c r="RGC28" s="170" t="s">
        <v>150</v>
      </c>
      <c r="RGD28" s="170">
        <v>5</v>
      </c>
      <c r="RGE28" s="170">
        <v>12.97</v>
      </c>
      <c r="RGF28" s="170">
        <f>ROUNDDOWN(RGE28*($G$10+1),2)</f>
        <v>962.37</v>
      </c>
      <c r="RGG28" s="170">
        <f>RGD28*RGF28</f>
        <v>4811.8500000000004</v>
      </c>
      <c r="RGH28" s="170" t="s">
        <v>148</v>
      </c>
      <c r="RGI28" s="170">
        <v>12376</v>
      </c>
      <c r="RGJ28" s="170" t="s">
        <v>149</v>
      </c>
      <c r="RGK28" s="170" t="s">
        <v>150</v>
      </c>
      <c r="RGL28" s="170">
        <v>5</v>
      </c>
      <c r="RGM28" s="170">
        <v>12.97</v>
      </c>
      <c r="RGN28" s="170">
        <f>ROUNDDOWN(RGM28*($G$10+1),2)</f>
        <v>962.37</v>
      </c>
      <c r="RGO28" s="170">
        <f>RGL28*RGN28</f>
        <v>4811.8500000000004</v>
      </c>
      <c r="RGP28" s="170" t="s">
        <v>148</v>
      </c>
      <c r="RGQ28" s="170">
        <v>12376</v>
      </c>
      <c r="RGR28" s="170" t="s">
        <v>149</v>
      </c>
      <c r="RGS28" s="170" t="s">
        <v>150</v>
      </c>
      <c r="RGT28" s="170">
        <v>5</v>
      </c>
      <c r="RGU28" s="170">
        <v>12.97</v>
      </c>
      <c r="RGV28" s="170">
        <f>ROUNDDOWN(RGU28*($G$10+1),2)</f>
        <v>962.37</v>
      </c>
      <c r="RGW28" s="170">
        <f>RGT28*RGV28</f>
        <v>4811.8500000000004</v>
      </c>
      <c r="RGX28" s="170" t="s">
        <v>148</v>
      </c>
      <c r="RGY28" s="170">
        <v>12376</v>
      </c>
      <c r="RGZ28" s="170" t="s">
        <v>149</v>
      </c>
      <c r="RHA28" s="170" t="s">
        <v>150</v>
      </c>
      <c r="RHB28" s="170">
        <v>5</v>
      </c>
      <c r="RHC28" s="170">
        <v>12.97</v>
      </c>
      <c r="RHD28" s="170">
        <f>ROUNDDOWN(RHC28*($G$10+1),2)</f>
        <v>962.37</v>
      </c>
      <c r="RHE28" s="170">
        <f>RHB28*RHD28</f>
        <v>4811.8500000000004</v>
      </c>
      <c r="RHF28" s="170" t="s">
        <v>148</v>
      </c>
      <c r="RHG28" s="170">
        <v>12376</v>
      </c>
      <c r="RHH28" s="170" t="s">
        <v>149</v>
      </c>
      <c r="RHI28" s="170" t="s">
        <v>150</v>
      </c>
      <c r="RHJ28" s="170">
        <v>5</v>
      </c>
      <c r="RHK28" s="170">
        <v>12.97</v>
      </c>
      <c r="RHL28" s="170">
        <f>ROUNDDOWN(RHK28*($G$10+1),2)</f>
        <v>962.37</v>
      </c>
      <c r="RHM28" s="170">
        <f>RHJ28*RHL28</f>
        <v>4811.8500000000004</v>
      </c>
      <c r="RHN28" s="170" t="s">
        <v>148</v>
      </c>
      <c r="RHO28" s="170">
        <v>12376</v>
      </c>
      <c r="RHP28" s="170" t="s">
        <v>149</v>
      </c>
      <c r="RHQ28" s="170" t="s">
        <v>150</v>
      </c>
      <c r="RHR28" s="170">
        <v>5</v>
      </c>
      <c r="RHS28" s="170">
        <v>12.97</v>
      </c>
      <c r="RHT28" s="170">
        <f>ROUNDDOWN(RHS28*($G$10+1),2)</f>
        <v>962.37</v>
      </c>
      <c r="RHU28" s="170">
        <f>RHR28*RHT28</f>
        <v>4811.8500000000004</v>
      </c>
      <c r="RHV28" s="170" t="s">
        <v>148</v>
      </c>
      <c r="RHW28" s="170">
        <v>12376</v>
      </c>
      <c r="RHX28" s="170" t="s">
        <v>149</v>
      </c>
      <c r="RHY28" s="170" t="s">
        <v>150</v>
      </c>
      <c r="RHZ28" s="170">
        <v>5</v>
      </c>
      <c r="RIA28" s="170">
        <v>12.97</v>
      </c>
      <c r="RIB28" s="170">
        <f>ROUNDDOWN(RIA28*($G$10+1),2)</f>
        <v>962.37</v>
      </c>
      <c r="RIC28" s="170">
        <f>RHZ28*RIB28</f>
        <v>4811.8500000000004</v>
      </c>
      <c r="RID28" s="170" t="s">
        <v>148</v>
      </c>
      <c r="RIE28" s="170">
        <v>12376</v>
      </c>
      <c r="RIF28" s="170" t="s">
        <v>149</v>
      </c>
      <c r="RIG28" s="170" t="s">
        <v>150</v>
      </c>
      <c r="RIH28" s="170">
        <v>5</v>
      </c>
      <c r="RII28" s="170">
        <v>12.97</v>
      </c>
      <c r="RIJ28" s="170">
        <f>ROUNDDOWN(RII28*($G$10+1),2)</f>
        <v>962.37</v>
      </c>
      <c r="RIK28" s="170">
        <f>RIH28*RIJ28</f>
        <v>4811.8500000000004</v>
      </c>
      <c r="RIL28" s="170" t="s">
        <v>148</v>
      </c>
      <c r="RIM28" s="170">
        <v>12376</v>
      </c>
      <c r="RIN28" s="170" t="s">
        <v>149</v>
      </c>
      <c r="RIO28" s="170" t="s">
        <v>150</v>
      </c>
      <c r="RIP28" s="170">
        <v>5</v>
      </c>
      <c r="RIQ28" s="170">
        <v>12.97</v>
      </c>
      <c r="RIR28" s="170">
        <f>ROUNDDOWN(RIQ28*($G$10+1),2)</f>
        <v>962.37</v>
      </c>
      <c r="RIS28" s="170">
        <f>RIP28*RIR28</f>
        <v>4811.8500000000004</v>
      </c>
      <c r="RIT28" s="170" t="s">
        <v>148</v>
      </c>
      <c r="RIU28" s="170">
        <v>12376</v>
      </c>
      <c r="RIV28" s="170" t="s">
        <v>149</v>
      </c>
      <c r="RIW28" s="170" t="s">
        <v>150</v>
      </c>
      <c r="RIX28" s="170">
        <v>5</v>
      </c>
      <c r="RIY28" s="170">
        <v>12.97</v>
      </c>
      <c r="RIZ28" s="170">
        <f>ROUNDDOWN(RIY28*($G$10+1),2)</f>
        <v>962.37</v>
      </c>
      <c r="RJA28" s="170">
        <f>RIX28*RIZ28</f>
        <v>4811.8500000000004</v>
      </c>
      <c r="RJB28" s="170" t="s">
        <v>148</v>
      </c>
      <c r="RJC28" s="170">
        <v>12376</v>
      </c>
      <c r="RJD28" s="170" t="s">
        <v>149</v>
      </c>
      <c r="RJE28" s="170" t="s">
        <v>150</v>
      </c>
      <c r="RJF28" s="170">
        <v>5</v>
      </c>
      <c r="RJG28" s="170">
        <v>12.97</v>
      </c>
      <c r="RJH28" s="170">
        <f>ROUNDDOWN(RJG28*($G$10+1),2)</f>
        <v>962.37</v>
      </c>
      <c r="RJI28" s="170">
        <f>RJF28*RJH28</f>
        <v>4811.8500000000004</v>
      </c>
      <c r="RJJ28" s="170" t="s">
        <v>148</v>
      </c>
      <c r="RJK28" s="170">
        <v>12376</v>
      </c>
      <c r="RJL28" s="170" t="s">
        <v>149</v>
      </c>
      <c r="RJM28" s="170" t="s">
        <v>150</v>
      </c>
      <c r="RJN28" s="170">
        <v>5</v>
      </c>
      <c r="RJO28" s="170">
        <v>12.97</v>
      </c>
      <c r="RJP28" s="170">
        <f>ROUNDDOWN(RJO28*($G$10+1),2)</f>
        <v>962.37</v>
      </c>
      <c r="RJQ28" s="170">
        <f>RJN28*RJP28</f>
        <v>4811.8500000000004</v>
      </c>
      <c r="RJR28" s="170" t="s">
        <v>148</v>
      </c>
      <c r="RJS28" s="170">
        <v>12376</v>
      </c>
      <c r="RJT28" s="170" t="s">
        <v>149</v>
      </c>
      <c r="RJU28" s="170" t="s">
        <v>150</v>
      </c>
      <c r="RJV28" s="170">
        <v>5</v>
      </c>
      <c r="RJW28" s="170">
        <v>12.97</v>
      </c>
      <c r="RJX28" s="170">
        <f>ROUNDDOWN(RJW28*($G$10+1),2)</f>
        <v>962.37</v>
      </c>
      <c r="RJY28" s="170">
        <f>RJV28*RJX28</f>
        <v>4811.8500000000004</v>
      </c>
      <c r="RJZ28" s="170" t="s">
        <v>148</v>
      </c>
      <c r="RKA28" s="170">
        <v>12376</v>
      </c>
      <c r="RKB28" s="170" t="s">
        <v>149</v>
      </c>
      <c r="RKC28" s="170" t="s">
        <v>150</v>
      </c>
      <c r="RKD28" s="170">
        <v>5</v>
      </c>
      <c r="RKE28" s="170">
        <v>12.97</v>
      </c>
      <c r="RKF28" s="170">
        <f>ROUNDDOWN(RKE28*($G$10+1),2)</f>
        <v>962.37</v>
      </c>
      <c r="RKG28" s="170">
        <f>RKD28*RKF28</f>
        <v>4811.8500000000004</v>
      </c>
      <c r="RKH28" s="170" t="s">
        <v>148</v>
      </c>
      <c r="RKI28" s="170">
        <v>12376</v>
      </c>
      <c r="RKJ28" s="170" t="s">
        <v>149</v>
      </c>
      <c r="RKK28" s="170" t="s">
        <v>150</v>
      </c>
      <c r="RKL28" s="170">
        <v>5</v>
      </c>
      <c r="RKM28" s="170">
        <v>12.97</v>
      </c>
      <c r="RKN28" s="170">
        <f>ROUNDDOWN(RKM28*($G$10+1),2)</f>
        <v>962.37</v>
      </c>
      <c r="RKO28" s="170">
        <f>RKL28*RKN28</f>
        <v>4811.8500000000004</v>
      </c>
      <c r="RKP28" s="170" t="s">
        <v>148</v>
      </c>
      <c r="RKQ28" s="170">
        <v>12376</v>
      </c>
      <c r="RKR28" s="170" t="s">
        <v>149</v>
      </c>
      <c r="RKS28" s="170" t="s">
        <v>150</v>
      </c>
      <c r="RKT28" s="170">
        <v>5</v>
      </c>
      <c r="RKU28" s="170">
        <v>12.97</v>
      </c>
      <c r="RKV28" s="170">
        <f>ROUNDDOWN(RKU28*($G$10+1),2)</f>
        <v>962.37</v>
      </c>
      <c r="RKW28" s="170">
        <f>RKT28*RKV28</f>
        <v>4811.8500000000004</v>
      </c>
      <c r="RKX28" s="170" t="s">
        <v>148</v>
      </c>
      <c r="RKY28" s="170">
        <v>12376</v>
      </c>
      <c r="RKZ28" s="170" t="s">
        <v>149</v>
      </c>
      <c r="RLA28" s="170" t="s">
        <v>150</v>
      </c>
      <c r="RLB28" s="170">
        <v>5</v>
      </c>
      <c r="RLC28" s="170">
        <v>12.97</v>
      </c>
      <c r="RLD28" s="170">
        <f>ROUNDDOWN(RLC28*($G$10+1),2)</f>
        <v>962.37</v>
      </c>
      <c r="RLE28" s="170">
        <f>RLB28*RLD28</f>
        <v>4811.8500000000004</v>
      </c>
      <c r="RLF28" s="170" t="s">
        <v>148</v>
      </c>
      <c r="RLG28" s="170">
        <v>12376</v>
      </c>
      <c r="RLH28" s="170" t="s">
        <v>149</v>
      </c>
      <c r="RLI28" s="170" t="s">
        <v>150</v>
      </c>
      <c r="RLJ28" s="170">
        <v>5</v>
      </c>
      <c r="RLK28" s="170">
        <v>12.97</v>
      </c>
      <c r="RLL28" s="170">
        <f>ROUNDDOWN(RLK28*($G$10+1),2)</f>
        <v>962.37</v>
      </c>
      <c r="RLM28" s="170">
        <f>RLJ28*RLL28</f>
        <v>4811.8500000000004</v>
      </c>
      <c r="RLN28" s="170" t="s">
        <v>148</v>
      </c>
      <c r="RLO28" s="170">
        <v>12376</v>
      </c>
      <c r="RLP28" s="170" t="s">
        <v>149</v>
      </c>
      <c r="RLQ28" s="170" t="s">
        <v>150</v>
      </c>
      <c r="RLR28" s="170">
        <v>5</v>
      </c>
      <c r="RLS28" s="170">
        <v>12.97</v>
      </c>
      <c r="RLT28" s="170">
        <f>ROUNDDOWN(RLS28*($G$10+1),2)</f>
        <v>962.37</v>
      </c>
      <c r="RLU28" s="170">
        <f>RLR28*RLT28</f>
        <v>4811.8500000000004</v>
      </c>
      <c r="RLV28" s="170" t="s">
        <v>148</v>
      </c>
      <c r="RLW28" s="170">
        <v>12376</v>
      </c>
      <c r="RLX28" s="170" t="s">
        <v>149</v>
      </c>
      <c r="RLY28" s="170" t="s">
        <v>150</v>
      </c>
      <c r="RLZ28" s="170">
        <v>5</v>
      </c>
      <c r="RMA28" s="170">
        <v>12.97</v>
      </c>
      <c r="RMB28" s="170">
        <f>ROUNDDOWN(RMA28*($G$10+1),2)</f>
        <v>962.37</v>
      </c>
      <c r="RMC28" s="170">
        <f>RLZ28*RMB28</f>
        <v>4811.8500000000004</v>
      </c>
      <c r="RMD28" s="170" t="s">
        <v>148</v>
      </c>
      <c r="RME28" s="170">
        <v>12376</v>
      </c>
      <c r="RMF28" s="170" t="s">
        <v>149</v>
      </c>
      <c r="RMG28" s="170" t="s">
        <v>150</v>
      </c>
      <c r="RMH28" s="170">
        <v>5</v>
      </c>
      <c r="RMI28" s="170">
        <v>12.97</v>
      </c>
      <c r="RMJ28" s="170">
        <f>ROUNDDOWN(RMI28*($G$10+1),2)</f>
        <v>962.37</v>
      </c>
      <c r="RMK28" s="170">
        <f>RMH28*RMJ28</f>
        <v>4811.8500000000004</v>
      </c>
      <c r="RML28" s="170" t="s">
        <v>148</v>
      </c>
      <c r="RMM28" s="170">
        <v>12376</v>
      </c>
      <c r="RMN28" s="170" t="s">
        <v>149</v>
      </c>
      <c r="RMO28" s="170" t="s">
        <v>150</v>
      </c>
      <c r="RMP28" s="170">
        <v>5</v>
      </c>
      <c r="RMQ28" s="170">
        <v>12.97</v>
      </c>
      <c r="RMR28" s="170">
        <f>ROUNDDOWN(RMQ28*($G$10+1),2)</f>
        <v>962.37</v>
      </c>
      <c r="RMS28" s="170">
        <f>RMP28*RMR28</f>
        <v>4811.8500000000004</v>
      </c>
      <c r="RMT28" s="170" t="s">
        <v>148</v>
      </c>
      <c r="RMU28" s="170">
        <v>12376</v>
      </c>
      <c r="RMV28" s="170" t="s">
        <v>149</v>
      </c>
      <c r="RMW28" s="170" t="s">
        <v>150</v>
      </c>
      <c r="RMX28" s="170">
        <v>5</v>
      </c>
      <c r="RMY28" s="170">
        <v>12.97</v>
      </c>
      <c r="RMZ28" s="170">
        <f>ROUNDDOWN(RMY28*($G$10+1),2)</f>
        <v>962.37</v>
      </c>
      <c r="RNA28" s="170">
        <f>RMX28*RMZ28</f>
        <v>4811.8500000000004</v>
      </c>
      <c r="RNB28" s="170" t="s">
        <v>148</v>
      </c>
      <c r="RNC28" s="170">
        <v>12376</v>
      </c>
      <c r="RND28" s="170" t="s">
        <v>149</v>
      </c>
      <c r="RNE28" s="170" t="s">
        <v>150</v>
      </c>
      <c r="RNF28" s="170">
        <v>5</v>
      </c>
      <c r="RNG28" s="170">
        <v>12.97</v>
      </c>
      <c r="RNH28" s="170">
        <f>ROUNDDOWN(RNG28*($G$10+1),2)</f>
        <v>962.37</v>
      </c>
      <c r="RNI28" s="170">
        <f>RNF28*RNH28</f>
        <v>4811.8500000000004</v>
      </c>
      <c r="RNJ28" s="170" t="s">
        <v>148</v>
      </c>
      <c r="RNK28" s="170">
        <v>12376</v>
      </c>
      <c r="RNL28" s="170" t="s">
        <v>149</v>
      </c>
      <c r="RNM28" s="170" t="s">
        <v>150</v>
      </c>
      <c r="RNN28" s="170">
        <v>5</v>
      </c>
      <c r="RNO28" s="170">
        <v>12.97</v>
      </c>
      <c r="RNP28" s="170">
        <f>ROUNDDOWN(RNO28*($G$10+1),2)</f>
        <v>962.37</v>
      </c>
      <c r="RNQ28" s="170">
        <f>RNN28*RNP28</f>
        <v>4811.8500000000004</v>
      </c>
      <c r="RNR28" s="170" t="s">
        <v>148</v>
      </c>
      <c r="RNS28" s="170">
        <v>12376</v>
      </c>
      <c r="RNT28" s="170" t="s">
        <v>149</v>
      </c>
      <c r="RNU28" s="170" t="s">
        <v>150</v>
      </c>
      <c r="RNV28" s="170">
        <v>5</v>
      </c>
      <c r="RNW28" s="170">
        <v>12.97</v>
      </c>
      <c r="RNX28" s="170">
        <f>ROUNDDOWN(RNW28*($G$10+1),2)</f>
        <v>962.37</v>
      </c>
      <c r="RNY28" s="170">
        <f>RNV28*RNX28</f>
        <v>4811.8500000000004</v>
      </c>
      <c r="RNZ28" s="170" t="s">
        <v>148</v>
      </c>
      <c r="ROA28" s="170">
        <v>12376</v>
      </c>
      <c r="ROB28" s="170" t="s">
        <v>149</v>
      </c>
      <c r="ROC28" s="170" t="s">
        <v>150</v>
      </c>
      <c r="ROD28" s="170">
        <v>5</v>
      </c>
      <c r="ROE28" s="170">
        <v>12.97</v>
      </c>
      <c r="ROF28" s="170">
        <f>ROUNDDOWN(ROE28*($G$10+1),2)</f>
        <v>962.37</v>
      </c>
      <c r="ROG28" s="170">
        <f>ROD28*ROF28</f>
        <v>4811.8500000000004</v>
      </c>
      <c r="ROH28" s="170" t="s">
        <v>148</v>
      </c>
      <c r="ROI28" s="170">
        <v>12376</v>
      </c>
      <c r="ROJ28" s="170" t="s">
        <v>149</v>
      </c>
      <c r="ROK28" s="170" t="s">
        <v>150</v>
      </c>
      <c r="ROL28" s="170">
        <v>5</v>
      </c>
      <c r="ROM28" s="170">
        <v>12.97</v>
      </c>
      <c r="RON28" s="170">
        <f>ROUNDDOWN(ROM28*($G$10+1),2)</f>
        <v>962.37</v>
      </c>
      <c r="ROO28" s="170">
        <f>ROL28*RON28</f>
        <v>4811.8500000000004</v>
      </c>
      <c r="ROP28" s="170" t="s">
        <v>148</v>
      </c>
      <c r="ROQ28" s="170">
        <v>12376</v>
      </c>
      <c r="ROR28" s="170" t="s">
        <v>149</v>
      </c>
      <c r="ROS28" s="170" t="s">
        <v>150</v>
      </c>
      <c r="ROT28" s="170">
        <v>5</v>
      </c>
      <c r="ROU28" s="170">
        <v>12.97</v>
      </c>
      <c r="ROV28" s="170">
        <f>ROUNDDOWN(ROU28*($G$10+1),2)</f>
        <v>962.37</v>
      </c>
      <c r="ROW28" s="170">
        <f>ROT28*ROV28</f>
        <v>4811.8500000000004</v>
      </c>
      <c r="ROX28" s="170" t="s">
        <v>148</v>
      </c>
      <c r="ROY28" s="170">
        <v>12376</v>
      </c>
      <c r="ROZ28" s="170" t="s">
        <v>149</v>
      </c>
      <c r="RPA28" s="170" t="s">
        <v>150</v>
      </c>
      <c r="RPB28" s="170">
        <v>5</v>
      </c>
      <c r="RPC28" s="170">
        <v>12.97</v>
      </c>
      <c r="RPD28" s="170">
        <f>ROUNDDOWN(RPC28*($G$10+1),2)</f>
        <v>962.37</v>
      </c>
      <c r="RPE28" s="170">
        <f>RPB28*RPD28</f>
        <v>4811.8500000000004</v>
      </c>
      <c r="RPF28" s="170" t="s">
        <v>148</v>
      </c>
      <c r="RPG28" s="170">
        <v>12376</v>
      </c>
      <c r="RPH28" s="170" t="s">
        <v>149</v>
      </c>
      <c r="RPI28" s="170" t="s">
        <v>150</v>
      </c>
      <c r="RPJ28" s="170">
        <v>5</v>
      </c>
      <c r="RPK28" s="170">
        <v>12.97</v>
      </c>
      <c r="RPL28" s="170">
        <f>ROUNDDOWN(RPK28*($G$10+1),2)</f>
        <v>962.37</v>
      </c>
      <c r="RPM28" s="170">
        <f>RPJ28*RPL28</f>
        <v>4811.8500000000004</v>
      </c>
      <c r="RPN28" s="170" t="s">
        <v>148</v>
      </c>
      <c r="RPO28" s="170">
        <v>12376</v>
      </c>
      <c r="RPP28" s="170" t="s">
        <v>149</v>
      </c>
      <c r="RPQ28" s="170" t="s">
        <v>150</v>
      </c>
      <c r="RPR28" s="170">
        <v>5</v>
      </c>
      <c r="RPS28" s="170">
        <v>12.97</v>
      </c>
      <c r="RPT28" s="170">
        <f>ROUNDDOWN(RPS28*($G$10+1),2)</f>
        <v>962.37</v>
      </c>
      <c r="RPU28" s="170">
        <f>RPR28*RPT28</f>
        <v>4811.8500000000004</v>
      </c>
      <c r="RPV28" s="170" t="s">
        <v>148</v>
      </c>
      <c r="RPW28" s="170">
        <v>12376</v>
      </c>
      <c r="RPX28" s="170" t="s">
        <v>149</v>
      </c>
      <c r="RPY28" s="170" t="s">
        <v>150</v>
      </c>
      <c r="RPZ28" s="170">
        <v>5</v>
      </c>
      <c r="RQA28" s="170">
        <v>12.97</v>
      </c>
      <c r="RQB28" s="170">
        <f>ROUNDDOWN(RQA28*($G$10+1),2)</f>
        <v>962.37</v>
      </c>
      <c r="RQC28" s="170">
        <f>RPZ28*RQB28</f>
        <v>4811.8500000000004</v>
      </c>
      <c r="RQD28" s="170" t="s">
        <v>148</v>
      </c>
      <c r="RQE28" s="170">
        <v>12376</v>
      </c>
      <c r="RQF28" s="170" t="s">
        <v>149</v>
      </c>
      <c r="RQG28" s="170" t="s">
        <v>150</v>
      </c>
      <c r="RQH28" s="170">
        <v>5</v>
      </c>
      <c r="RQI28" s="170">
        <v>12.97</v>
      </c>
      <c r="RQJ28" s="170">
        <f>ROUNDDOWN(RQI28*($G$10+1),2)</f>
        <v>962.37</v>
      </c>
      <c r="RQK28" s="170">
        <f>RQH28*RQJ28</f>
        <v>4811.8500000000004</v>
      </c>
      <c r="RQL28" s="170" t="s">
        <v>148</v>
      </c>
      <c r="RQM28" s="170">
        <v>12376</v>
      </c>
      <c r="RQN28" s="170" t="s">
        <v>149</v>
      </c>
      <c r="RQO28" s="170" t="s">
        <v>150</v>
      </c>
      <c r="RQP28" s="170">
        <v>5</v>
      </c>
      <c r="RQQ28" s="170">
        <v>12.97</v>
      </c>
      <c r="RQR28" s="170">
        <f>ROUNDDOWN(RQQ28*($G$10+1),2)</f>
        <v>962.37</v>
      </c>
      <c r="RQS28" s="170">
        <f>RQP28*RQR28</f>
        <v>4811.8500000000004</v>
      </c>
      <c r="RQT28" s="170" t="s">
        <v>148</v>
      </c>
      <c r="RQU28" s="170">
        <v>12376</v>
      </c>
      <c r="RQV28" s="170" t="s">
        <v>149</v>
      </c>
      <c r="RQW28" s="170" t="s">
        <v>150</v>
      </c>
      <c r="RQX28" s="170">
        <v>5</v>
      </c>
      <c r="RQY28" s="170">
        <v>12.97</v>
      </c>
      <c r="RQZ28" s="170">
        <f>ROUNDDOWN(RQY28*($G$10+1),2)</f>
        <v>962.37</v>
      </c>
      <c r="RRA28" s="170">
        <f>RQX28*RQZ28</f>
        <v>4811.8500000000004</v>
      </c>
      <c r="RRB28" s="170" t="s">
        <v>148</v>
      </c>
      <c r="RRC28" s="170">
        <v>12376</v>
      </c>
      <c r="RRD28" s="170" t="s">
        <v>149</v>
      </c>
      <c r="RRE28" s="170" t="s">
        <v>150</v>
      </c>
      <c r="RRF28" s="170">
        <v>5</v>
      </c>
      <c r="RRG28" s="170">
        <v>12.97</v>
      </c>
      <c r="RRH28" s="170">
        <f>ROUNDDOWN(RRG28*($G$10+1),2)</f>
        <v>962.37</v>
      </c>
      <c r="RRI28" s="170">
        <f>RRF28*RRH28</f>
        <v>4811.8500000000004</v>
      </c>
      <c r="RRJ28" s="170" t="s">
        <v>148</v>
      </c>
      <c r="RRK28" s="170">
        <v>12376</v>
      </c>
      <c r="RRL28" s="170" t="s">
        <v>149</v>
      </c>
      <c r="RRM28" s="170" t="s">
        <v>150</v>
      </c>
      <c r="RRN28" s="170">
        <v>5</v>
      </c>
      <c r="RRO28" s="170">
        <v>12.97</v>
      </c>
      <c r="RRP28" s="170">
        <f>ROUNDDOWN(RRO28*($G$10+1),2)</f>
        <v>962.37</v>
      </c>
      <c r="RRQ28" s="170">
        <f>RRN28*RRP28</f>
        <v>4811.8500000000004</v>
      </c>
      <c r="RRR28" s="170" t="s">
        <v>148</v>
      </c>
      <c r="RRS28" s="170">
        <v>12376</v>
      </c>
      <c r="RRT28" s="170" t="s">
        <v>149</v>
      </c>
      <c r="RRU28" s="170" t="s">
        <v>150</v>
      </c>
      <c r="RRV28" s="170">
        <v>5</v>
      </c>
      <c r="RRW28" s="170">
        <v>12.97</v>
      </c>
      <c r="RRX28" s="170">
        <f>ROUNDDOWN(RRW28*($G$10+1),2)</f>
        <v>962.37</v>
      </c>
      <c r="RRY28" s="170">
        <f>RRV28*RRX28</f>
        <v>4811.8500000000004</v>
      </c>
      <c r="RRZ28" s="170" t="s">
        <v>148</v>
      </c>
      <c r="RSA28" s="170">
        <v>12376</v>
      </c>
      <c r="RSB28" s="170" t="s">
        <v>149</v>
      </c>
      <c r="RSC28" s="170" t="s">
        <v>150</v>
      </c>
      <c r="RSD28" s="170">
        <v>5</v>
      </c>
      <c r="RSE28" s="170">
        <v>12.97</v>
      </c>
      <c r="RSF28" s="170">
        <f>ROUNDDOWN(RSE28*($G$10+1),2)</f>
        <v>962.37</v>
      </c>
      <c r="RSG28" s="170">
        <f>RSD28*RSF28</f>
        <v>4811.8500000000004</v>
      </c>
      <c r="RSH28" s="170" t="s">
        <v>148</v>
      </c>
      <c r="RSI28" s="170">
        <v>12376</v>
      </c>
      <c r="RSJ28" s="170" t="s">
        <v>149</v>
      </c>
      <c r="RSK28" s="170" t="s">
        <v>150</v>
      </c>
      <c r="RSL28" s="170">
        <v>5</v>
      </c>
      <c r="RSM28" s="170">
        <v>12.97</v>
      </c>
      <c r="RSN28" s="170">
        <f>ROUNDDOWN(RSM28*($G$10+1),2)</f>
        <v>962.37</v>
      </c>
      <c r="RSO28" s="170">
        <f>RSL28*RSN28</f>
        <v>4811.8500000000004</v>
      </c>
      <c r="RSP28" s="170" t="s">
        <v>148</v>
      </c>
      <c r="RSQ28" s="170">
        <v>12376</v>
      </c>
      <c r="RSR28" s="170" t="s">
        <v>149</v>
      </c>
      <c r="RSS28" s="170" t="s">
        <v>150</v>
      </c>
      <c r="RST28" s="170">
        <v>5</v>
      </c>
      <c r="RSU28" s="170">
        <v>12.97</v>
      </c>
      <c r="RSV28" s="170">
        <f>ROUNDDOWN(RSU28*($G$10+1),2)</f>
        <v>962.37</v>
      </c>
      <c r="RSW28" s="170">
        <f>RST28*RSV28</f>
        <v>4811.8500000000004</v>
      </c>
      <c r="RSX28" s="170" t="s">
        <v>148</v>
      </c>
      <c r="RSY28" s="170">
        <v>12376</v>
      </c>
      <c r="RSZ28" s="170" t="s">
        <v>149</v>
      </c>
      <c r="RTA28" s="170" t="s">
        <v>150</v>
      </c>
      <c r="RTB28" s="170">
        <v>5</v>
      </c>
      <c r="RTC28" s="170">
        <v>12.97</v>
      </c>
      <c r="RTD28" s="170">
        <f>ROUNDDOWN(RTC28*($G$10+1),2)</f>
        <v>962.37</v>
      </c>
      <c r="RTE28" s="170">
        <f>RTB28*RTD28</f>
        <v>4811.8500000000004</v>
      </c>
      <c r="RTF28" s="170" t="s">
        <v>148</v>
      </c>
      <c r="RTG28" s="170">
        <v>12376</v>
      </c>
      <c r="RTH28" s="170" t="s">
        <v>149</v>
      </c>
      <c r="RTI28" s="170" t="s">
        <v>150</v>
      </c>
      <c r="RTJ28" s="170">
        <v>5</v>
      </c>
      <c r="RTK28" s="170">
        <v>12.97</v>
      </c>
      <c r="RTL28" s="170">
        <f>ROUNDDOWN(RTK28*($G$10+1),2)</f>
        <v>962.37</v>
      </c>
      <c r="RTM28" s="170">
        <f>RTJ28*RTL28</f>
        <v>4811.8500000000004</v>
      </c>
      <c r="RTN28" s="170" t="s">
        <v>148</v>
      </c>
      <c r="RTO28" s="170">
        <v>12376</v>
      </c>
      <c r="RTP28" s="170" t="s">
        <v>149</v>
      </c>
      <c r="RTQ28" s="170" t="s">
        <v>150</v>
      </c>
      <c r="RTR28" s="170">
        <v>5</v>
      </c>
      <c r="RTS28" s="170">
        <v>12.97</v>
      </c>
      <c r="RTT28" s="170">
        <f>ROUNDDOWN(RTS28*($G$10+1),2)</f>
        <v>962.37</v>
      </c>
      <c r="RTU28" s="170">
        <f>RTR28*RTT28</f>
        <v>4811.8500000000004</v>
      </c>
      <c r="RTV28" s="170" t="s">
        <v>148</v>
      </c>
      <c r="RTW28" s="170">
        <v>12376</v>
      </c>
      <c r="RTX28" s="170" t="s">
        <v>149</v>
      </c>
      <c r="RTY28" s="170" t="s">
        <v>150</v>
      </c>
      <c r="RTZ28" s="170">
        <v>5</v>
      </c>
      <c r="RUA28" s="170">
        <v>12.97</v>
      </c>
      <c r="RUB28" s="170">
        <f>ROUNDDOWN(RUA28*($G$10+1),2)</f>
        <v>962.37</v>
      </c>
      <c r="RUC28" s="170">
        <f>RTZ28*RUB28</f>
        <v>4811.8500000000004</v>
      </c>
      <c r="RUD28" s="170" t="s">
        <v>148</v>
      </c>
      <c r="RUE28" s="170">
        <v>12376</v>
      </c>
      <c r="RUF28" s="170" t="s">
        <v>149</v>
      </c>
      <c r="RUG28" s="170" t="s">
        <v>150</v>
      </c>
      <c r="RUH28" s="170">
        <v>5</v>
      </c>
      <c r="RUI28" s="170">
        <v>12.97</v>
      </c>
      <c r="RUJ28" s="170">
        <f>ROUNDDOWN(RUI28*($G$10+1),2)</f>
        <v>962.37</v>
      </c>
      <c r="RUK28" s="170">
        <f>RUH28*RUJ28</f>
        <v>4811.8500000000004</v>
      </c>
      <c r="RUL28" s="170" t="s">
        <v>148</v>
      </c>
      <c r="RUM28" s="170">
        <v>12376</v>
      </c>
      <c r="RUN28" s="170" t="s">
        <v>149</v>
      </c>
      <c r="RUO28" s="170" t="s">
        <v>150</v>
      </c>
      <c r="RUP28" s="170">
        <v>5</v>
      </c>
      <c r="RUQ28" s="170">
        <v>12.97</v>
      </c>
      <c r="RUR28" s="170">
        <f>ROUNDDOWN(RUQ28*($G$10+1),2)</f>
        <v>962.37</v>
      </c>
      <c r="RUS28" s="170">
        <f>RUP28*RUR28</f>
        <v>4811.8500000000004</v>
      </c>
      <c r="RUT28" s="170" t="s">
        <v>148</v>
      </c>
      <c r="RUU28" s="170">
        <v>12376</v>
      </c>
      <c r="RUV28" s="170" t="s">
        <v>149</v>
      </c>
      <c r="RUW28" s="170" t="s">
        <v>150</v>
      </c>
      <c r="RUX28" s="170">
        <v>5</v>
      </c>
      <c r="RUY28" s="170">
        <v>12.97</v>
      </c>
      <c r="RUZ28" s="170">
        <f>ROUNDDOWN(RUY28*($G$10+1),2)</f>
        <v>962.37</v>
      </c>
      <c r="RVA28" s="170">
        <f>RUX28*RUZ28</f>
        <v>4811.8500000000004</v>
      </c>
      <c r="RVB28" s="170" t="s">
        <v>148</v>
      </c>
      <c r="RVC28" s="170">
        <v>12376</v>
      </c>
      <c r="RVD28" s="170" t="s">
        <v>149</v>
      </c>
      <c r="RVE28" s="170" t="s">
        <v>150</v>
      </c>
      <c r="RVF28" s="170">
        <v>5</v>
      </c>
      <c r="RVG28" s="170">
        <v>12.97</v>
      </c>
      <c r="RVH28" s="170">
        <f>ROUNDDOWN(RVG28*($G$10+1),2)</f>
        <v>962.37</v>
      </c>
      <c r="RVI28" s="170">
        <f>RVF28*RVH28</f>
        <v>4811.8500000000004</v>
      </c>
      <c r="RVJ28" s="170" t="s">
        <v>148</v>
      </c>
      <c r="RVK28" s="170">
        <v>12376</v>
      </c>
      <c r="RVL28" s="170" t="s">
        <v>149</v>
      </c>
      <c r="RVM28" s="170" t="s">
        <v>150</v>
      </c>
      <c r="RVN28" s="170">
        <v>5</v>
      </c>
      <c r="RVO28" s="170">
        <v>12.97</v>
      </c>
      <c r="RVP28" s="170">
        <f>ROUNDDOWN(RVO28*($G$10+1),2)</f>
        <v>962.37</v>
      </c>
      <c r="RVQ28" s="170">
        <f>RVN28*RVP28</f>
        <v>4811.8500000000004</v>
      </c>
      <c r="RVR28" s="170" t="s">
        <v>148</v>
      </c>
      <c r="RVS28" s="170">
        <v>12376</v>
      </c>
      <c r="RVT28" s="170" t="s">
        <v>149</v>
      </c>
      <c r="RVU28" s="170" t="s">
        <v>150</v>
      </c>
      <c r="RVV28" s="170">
        <v>5</v>
      </c>
      <c r="RVW28" s="170">
        <v>12.97</v>
      </c>
      <c r="RVX28" s="170">
        <f>ROUNDDOWN(RVW28*($G$10+1),2)</f>
        <v>962.37</v>
      </c>
      <c r="RVY28" s="170">
        <f>RVV28*RVX28</f>
        <v>4811.8500000000004</v>
      </c>
      <c r="RVZ28" s="170" t="s">
        <v>148</v>
      </c>
      <c r="RWA28" s="170">
        <v>12376</v>
      </c>
      <c r="RWB28" s="170" t="s">
        <v>149</v>
      </c>
      <c r="RWC28" s="170" t="s">
        <v>150</v>
      </c>
      <c r="RWD28" s="170">
        <v>5</v>
      </c>
      <c r="RWE28" s="170">
        <v>12.97</v>
      </c>
      <c r="RWF28" s="170">
        <f>ROUNDDOWN(RWE28*($G$10+1),2)</f>
        <v>962.37</v>
      </c>
      <c r="RWG28" s="170">
        <f>RWD28*RWF28</f>
        <v>4811.8500000000004</v>
      </c>
      <c r="RWH28" s="170" t="s">
        <v>148</v>
      </c>
      <c r="RWI28" s="170">
        <v>12376</v>
      </c>
      <c r="RWJ28" s="170" t="s">
        <v>149</v>
      </c>
      <c r="RWK28" s="170" t="s">
        <v>150</v>
      </c>
      <c r="RWL28" s="170">
        <v>5</v>
      </c>
      <c r="RWM28" s="170">
        <v>12.97</v>
      </c>
      <c r="RWN28" s="170">
        <f>ROUNDDOWN(RWM28*($G$10+1),2)</f>
        <v>962.37</v>
      </c>
      <c r="RWO28" s="170">
        <f>RWL28*RWN28</f>
        <v>4811.8500000000004</v>
      </c>
      <c r="RWP28" s="170" t="s">
        <v>148</v>
      </c>
      <c r="RWQ28" s="170">
        <v>12376</v>
      </c>
      <c r="RWR28" s="170" t="s">
        <v>149</v>
      </c>
      <c r="RWS28" s="170" t="s">
        <v>150</v>
      </c>
      <c r="RWT28" s="170">
        <v>5</v>
      </c>
      <c r="RWU28" s="170">
        <v>12.97</v>
      </c>
      <c r="RWV28" s="170">
        <f>ROUNDDOWN(RWU28*($G$10+1),2)</f>
        <v>962.37</v>
      </c>
      <c r="RWW28" s="170">
        <f>RWT28*RWV28</f>
        <v>4811.8500000000004</v>
      </c>
      <c r="RWX28" s="170" t="s">
        <v>148</v>
      </c>
      <c r="RWY28" s="170">
        <v>12376</v>
      </c>
      <c r="RWZ28" s="170" t="s">
        <v>149</v>
      </c>
      <c r="RXA28" s="170" t="s">
        <v>150</v>
      </c>
      <c r="RXB28" s="170">
        <v>5</v>
      </c>
      <c r="RXC28" s="170">
        <v>12.97</v>
      </c>
      <c r="RXD28" s="170">
        <f>ROUNDDOWN(RXC28*($G$10+1),2)</f>
        <v>962.37</v>
      </c>
      <c r="RXE28" s="170">
        <f>RXB28*RXD28</f>
        <v>4811.8500000000004</v>
      </c>
      <c r="RXF28" s="170" t="s">
        <v>148</v>
      </c>
      <c r="RXG28" s="170">
        <v>12376</v>
      </c>
      <c r="RXH28" s="170" t="s">
        <v>149</v>
      </c>
      <c r="RXI28" s="170" t="s">
        <v>150</v>
      </c>
      <c r="RXJ28" s="170">
        <v>5</v>
      </c>
      <c r="RXK28" s="170">
        <v>12.97</v>
      </c>
      <c r="RXL28" s="170">
        <f>ROUNDDOWN(RXK28*($G$10+1),2)</f>
        <v>962.37</v>
      </c>
      <c r="RXM28" s="170">
        <f>RXJ28*RXL28</f>
        <v>4811.8500000000004</v>
      </c>
      <c r="RXN28" s="170" t="s">
        <v>148</v>
      </c>
      <c r="RXO28" s="170">
        <v>12376</v>
      </c>
      <c r="RXP28" s="170" t="s">
        <v>149</v>
      </c>
      <c r="RXQ28" s="170" t="s">
        <v>150</v>
      </c>
      <c r="RXR28" s="170">
        <v>5</v>
      </c>
      <c r="RXS28" s="170">
        <v>12.97</v>
      </c>
      <c r="RXT28" s="170">
        <f>ROUNDDOWN(RXS28*($G$10+1),2)</f>
        <v>962.37</v>
      </c>
      <c r="RXU28" s="170">
        <f>RXR28*RXT28</f>
        <v>4811.8500000000004</v>
      </c>
      <c r="RXV28" s="170" t="s">
        <v>148</v>
      </c>
      <c r="RXW28" s="170">
        <v>12376</v>
      </c>
      <c r="RXX28" s="170" t="s">
        <v>149</v>
      </c>
      <c r="RXY28" s="170" t="s">
        <v>150</v>
      </c>
      <c r="RXZ28" s="170">
        <v>5</v>
      </c>
      <c r="RYA28" s="170">
        <v>12.97</v>
      </c>
      <c r="RYB28" s="170">
        <f>ROUNDDOWN(RYA28*($G$10+1),2)</f>
        <v>962.37</v>
      </c>
      <c r="RYC28" s="170">
        <f>RXZ28*RYB28</f>
        <v>4811.8500000000004</v>
      </c>
      <c r="RYD28" s="170" t="s">
        <v>148</v>
      </c>
      <c r="RYE28" s="170">
        <v>12376</v>
      </c>
      <c r="RYF28" s="170" t="s">
        <v>149</v>
      </c>
      <c r="RYG28" s="170" t="s">
        <v>150</v>
      </c>
      <c r="RYH28" s="170">
        <v>5</v>
      </c>
      <c r="RYI28" s="170">
        <v>12.97</v>
      </c>
      <c r="RYJ28" s="170">
        <f>ROUNDDOWN(RYI28*($G$10+1),2)</f>
        <v>962.37</v>
      </c>
      <c r="RYK28" s="170">
        <f>RYH28*RYJ28</f>
        <v>4811.8500000000004</v>
      </c>
      <c r="RYL28" s="170" t="s">
        <v>148</v>
      </c>
      <c r="RYM28" s="170">
        <v>12376</v>
      </c>
      <c r="RYN28" s="170" t="s">
        <v>149</v>
      </c>
      <c r="RYO28" s="170" t="s">
        <v>150</v>
      </c>
      <c r="RYP28" s="170">
        <v>5</v>
      </c>
      <c r="RYQ28" s="170">
        <v>12.97</v>
      </c>
      <c r="RYR28" s="170">
        <f>ROUNDDOWN(RYQ28*($G$10+1),2)</f>
        <v>962.37</v>
      </c>
      <c r="RYS28" s="170">
        <f>RYP28*RYR28</f>
        <v>4811.8500000000004</v>
      </c>
      <c r="RYT28" s="170" t="s">
        <v>148</v>
      </c>
      <c r="RYU28" s="170">
        <v>12376</v>
      </c>
      <c r="RYV28" s="170" t="s">
        <v>149</v>
      </c>
      <c r="RYW28" s="170" t="s">
        <v>150</v>
      </c>
      <c r="RYX28" s="170">
        <v>5</v>
      </c>
      <c r="RYY28" s="170">
        <v>12.97</v>
      </c>
      <c r="RYZ28" s="170">
        <f>ROUNDDOWN(RYY28*($G$10+1),2)</f>
        <v>962.37</v>
      </c>
      <c r="RZA28" s="170">
        <f>RYX28*RYZ28</f>
        <v>4811.8500000000004</v>
      </c>
      <c r="RZB28" s="170" t="s">
        <v>148</v>
      </c>
      <c r="RZC28" s="170">
        <v>12376</v>
      </c>
      <c r="RZD28" s="170" t="s">
        <v>149</v>
      </c>
      <c r="RZE28" s="170" t="s">
        <v>150</v>
      </c>
      <c r="RZF28" s="170">
        <v>5</v>
      </c>
      <c r="RZG28" s="170">
        <v>12.97</v>
      </c>
      <c r="RZH28" s="170">
        <f>ROUNDDOWN(RZG28*($G$10+1),2)</f>
        <v>962.37</v>
      </c>
      <c r="RZI28" s="170">
        <f>RZF28*RZH28</f>
        <v>4811.8500000000004</v>
      </c>
      <c r="RZJ28" s="170" t="s">
        <v>148</v>
      </c>
      <c r="RZK28" s="170">
        <v>12376</v>
      </c>
      <c r="RZL28" s="170" t="s">
        <v>149</v>
      </c>
      <c r="RZM28" s="170" t="s">
        <v>150</v>
      </c>
      <c r="RZN28" s="170">
        <v>5</v>
      </c>
      <c r="RZO28" s="170">
        <v>12.97</v>
      </c>
      <c r="RZP28" s="170">
        <f>ROUNDDOWN(RZO28*($G$10+1),2)</f>
        <v>962.37</v>
      </c>
      <c r="RZQ28" s="170">
        <f>RZN28*RZP28</f>
        <v>4811.8500000000004</v>
      </c>
      <c r="RZR28" s="170" t="s">
        <v>148</v>
      </c>
      <c r="RZS28" s="170">
        <v>12376</v>
      </c>
      <c r="RZT28" s="170" t="s">
        <v>149</v>
      </c>
      <c r="RZU28" s="170" t="s">
        <v>150</v>
      </c>
      <c r="RZV28" s="170">
        <v>5</v>
      </c>
      <c r="RZW28" s="170">
        <v>12.97</v>
      </c>
      <c r="RZX28" s="170">
        <f>ROUNDDOWN(RZW28*($G$10+1),2)</f>
        <v>962.37</v>
      </c>
      <c r="RZY28" s="170">
        <f>RZV28*RZX28</f>
        <v>4811.8500000000004</v>
      </c>
      <c r="RZZ28" s="170" t="s">
        <v>148</v>
      </c>
      <c r="SAA28" s="170">
        <v>12376</v>
      </c>
      <c r="SAB28" s="170" t="s">
        <v>149</v>
      </c>
      <c r="SAC28" s="170" t="s">
        <v>150</v>
      </c>
      <c r="SAD28" s="170">
        <v>5</v>
      </c>
      <c r="SAE28" s="170">
        <v>12.97</v>
      </c>
      <c r="SAF28" s="170">
        <f>ROUNDDOWN(SAE28*($G$10+1),2)</f>
        <v>962.37</v>
      </c>
      <c r="SAG28" s="170">
        <f>SAD28*SAF28</f>
        <v>4811.8500000000004</v>
      </c>
      <c r="SAH28" s="170" t="s">
        <v>148</v>
      </c>
      <c r="SAI28" s="170">
        <v>12376</v>
      </c>
      <c r="SAJ28" s="170" t="s">
        <v>149</v>
      </c>
      <c r="SAK28" s="170" t="s">
        <v>150</v>
      </c>
      <c r="SAL28" s="170">
        <v>5</v>
      </c>
      <c r="SAM28" s="170">
        <v>12.97</v>
      </c>
      <c r="SAN28" s="170">
        <f>ROUNDDOWN(SAM28*($G$10+1),2)</f>
        <v>962.37</v>
      </c>
      <c r="SAO28" s="170">
        <f>SAL28*SAN28</f>
        <v>4811.8500000000004</v>
      </c>
      <c r="SAP28" s="170" t="s">
        <v>148</v>
      </c>
      <c r="SAQ28" s="170">
        <v>12376</v>
      </c>
      <c r="SAR28" s="170" t="s">
        <v>149</v>
      </c>
      <c r="SAS28" s="170" t="s">
        <v>150</v>
      </c>
      <c r="SAT28" s="170">
        <v>5</v>
      </c>
      <c r="SAU28" s="170">
        <v>12.97</v>
      </c>
      <c r="SAV28" s="170">
        <f>ROUNDDOWN(SAU28*($G$10+1),2)</f>
        <v>962.37</v>
      </c>
      <c r="SAW28" s="170">
        <f>SAT28*SAV28</f>
        <v>4811.8500000000004</v>
      </c>
      <c r="SAX28" s="170" t="s">
        <v>148</v>
      </c>
      <c r="SAY28" s="170">
        <v>12376</v>
      </c>
      <c r="SAZ28" s="170" t="s">
        <v>149</v>
      </c>
      <c r="SBA28" s="170" t="s">
        <v>150</v>
      </c>
      <c r="SBB28" s="170">
        <v>5</v>
      </c>
      <c r="SBC28" s="170">
        <v>12.97</v>
      </c>
      <c r="SBD28" s="170">
        <f>ROUNDDOWN(SBC28*($G$10+1),2)</f>
        <v>962.37</v>
      </c>
      <c r="SBE28" s="170">
        <f>SBB28*SBD28</f>
        <v>4811.8500000000004</v>
      </c>
      <c r="SBF28" s="170" t="s">
        <v>148</v>
      </c>
      <c r="SBG28" s="170">
        <v>12376</v>
      </c>
      <c r="SBH28" s="170" t="s">
        <v>149</v>
      </c>
      <c r="SBI28" s="170" t="s">
        <v>150</v>
      </c>
      <c r="SBJ28" s="170">
        <v>5</v>
      </c>
      <c r="SBK28" s="170">
        <v>12.97</v>
      </c>
      <c r="SBL28" s="170">
        <f>ROUNDDOWN(SBK28*($G$10+1),2)</f>
        <v>962.37</v>
      </c>
      <c r="SBM28" s="170">
        <f>SBJ28*SBL28</f>
        <v>4811.8500000000004</v>
      </c>
      <c r="SBN28" s="170" t="s">
        <v>148</v>
      </c>
      <c r="SBO28" s="170">
        <v>12376</v>
      </c>
      <c r="SBP28" s="170" t="s">
        <v>149</v>
      </c>
      <c r="SBQ28" s="170" t="s">
        <v>150</v>
      </c>
      <c r="SBR28" s="170">
        <v>5</v>
      </c>
      <c r="SBS28" s="170">
        <v>12.97</v>
      </c>
      <c r="SBT28" s="170">
        <f>ROUNDDOWN(SBS28*($G$10+1),2)</f>
        <v>962.37</v>
      </c>
      <c r="SBU28" s="170">
        <f>SBR28*SBT28</f>
        <v>4811.8500000000004</v>
      </c>
      <c r="SBV28" s="170" t="s">
        <v>148</v>
      </c>
      <c r="SBW28" s="170">
        <v>12376</v>
      </c>
      <c r="SBX28" s="170" t="s">
        <v>149</v>
      </c>
      <c r="SBY28" s="170" t="s">
        <v>150</v>
      </c>
      <c r="SBZ28" s="170">
        <v>5</v>
      </c>
      <c r="SCA28" s="170">
        <v>12.97</v>
      </c>
      <c r="SCB28" s="170">
        <f>ROUNDDOWN(SCA28*($G$10+1),2)</f>
        <v>962.37</v>
      </c>
      <c r="SCC28" s="170">
        <f>SBZ28*SCB28</f>
        <v>4811.8500000000004</v>
      </c>
      <c r="SCD28" s="170" t="s">
        <v>148</v>
      </c>
      <c r="SCE28" s="170">
        <v>12376</v>
      </c>
      <c r="SCF28" s="170" t="s">
        <v>149</v>
      </c>
      <c r="SCG28" s="170" t="s">
        <v>150</v>
      </c>
      <c r="SCH28" s="170">
        <v>5</v>
      </c>
      <c r="SCI28" s="170">
        <v>12.97</v>
      </c>
      <c r="SCJ28" s="170">
        <f>ROUNDDOWN(SCI28*($G$10+1),2)</f>
        <v>962.37</v>
      </c>
      <c r="SCK28" s="170">
        <f>SCH28*SCJ28</f>
        <v>4811.8500000000004</v>
      </c>
      <c r="SCL28" s="170" t="s">
        <v>148</v>
      </c>
      <c r="SCM28" s="170">
        <v>12376</v>
      </c>
      <c r="SCN28" s="170" t="s">
        <v>149</v>
      </c>
      <c r="SCO28" s="170" t="s">
        <v>150</v>
      </c>
      <c r="SCP28" s="170">
        <v>5</v>
      </c>
      <c r="SCQ28" s="170">
        <v>12.97</v>
      </c>
      <c r="SCR28" s="170">
        <f>ROUNDDOWN(SCQ28*($G$10+1),2)</f>
        <v>962.37</v>
      </c>
      <c r="SCS28" s="170">
        <f>SCP28*SCR28</f>
        <v>4811.8500000000004</v>
      </c>
      <c r="SCT28" s="170" t="s">
        <v>148</v>
      </c>
      <c r="SCU28" s="170">
        <v>12376</v>
      </c>
      <c r="SCV28" s="170" t="s">
        <v>149</v>
      </c>
      <c r="SCW28" s="170" t="s">
        <v>150</v>
      </c>
      <c r="SCX28" s="170">
        <v>5</v>
      </c>
      <c r="SCY28" s="170">
        <v>12.97</v>
      </c>
      <c r="SCZ28" s="170">
        <f>ROUNDDOWN(SCY28*($G$10+1),2)</f>
        <v>962.37</v>
      </c>
      <c r="SDA28" s="170">
        <f>SCX28*SCZ28</f>
        <v>4811.8500000000004</v>
      </c>
      <c r="SDB28" s="170" t="s">
        <v>148</v>
      </c>
      <c r="SDC28" s="170">
        <v>12376</v>
      </c>
      <c r="SDD28" s="170" t="s">
        <v>149</v>
      </c>
      <c r="SDE28" s="170" t="s">
        <v>150</v>
      </c>
      <c r="SDF28" s="170">
        <v>5</v>
      </c>
      <c r="SDG28" s="170">
        <v>12.97</v>
      </c>
      <c r="SDH28" s="170">
        <f>ROUNDDOWN(SDG28*($G$10+1),2)</f>
        <v>962.37</v>
      </c>
      <c r="SDI28" s="170">
        <f>SDF28*SDH28</f>
        <v>4811.8500000000004</v>
      </c>
      <c r="SDJ28" s="170" t="s">
        <v>148</v>
      </c>
      <c r="SDK28" s="170">
        <v>12376</v>
      </c>
      <c r="SDL28" s="170" t="s">
        <v>149</v>
      </c>
      <c r="SDM28" s="170" t="s">
        <v>150</v>
      </c>
      <c r="SDN28" s="170">
        <v>5</v>
      </c>
      <c r="SDO28" s="170">
        <v>12.97</v>
      </c>
      <c r="SDP28" s="170">
        <f>ROUNDDOWN(SDO28*($G$10+1),2)</f>
        <v>962.37</v>
      </c>
      <c r="SDQ28" s="170">
        <f>SDN28*SDP28</f>
        <v>4811.8500000000004</v>
      </c>
      <c r="SDR28" s="170" t="s">
        <v>148</v>
      </c>
      <c r="SDS28" s="170">
        <v>12376</v>
      </c>
      <c r="SDT28" s="170" t="s">
        <v>149</v>
      </c>
      <c r="SDU28" s="170" t="s">
        <v>150</v>
      </c>
      <c r="SDV28" s="170">
        <v>5</v>
      </c>
      <c r="SDW28" s="170">
        <v>12.97</v>
      </c>
      <c r="SDX28" s="170">
        <f>ROUNDDOWN(SDW28*($G$10+1),2)</f>
        <v>962.37</v>
      </c>
      <c r="SDY28" s="170">
        <f>SDV28*SDX28</f>
        <v>4811.8500000000004</v>
      </c>
      <c r="SDZ28" s="170" t="s">
        <v>148</v>
      </c>
      <c r="SEA28" s="170">
        <v>12376</v>
      </c>
      <c r="SEB28" s="170" t="s">
        <v>149</v>
      </c>
      <c r="SEC28" s="170" t="s">
        <v>150</v>
      </c>
      <c r="SED28" s="170">
        <v>5</v>
      </c>
      <c r="SEE28" s="170">
        <v>12.97</v>
      </c>
      <c r="SEF28" s="170">
        <f>ROUNDDOWN(SEE28*($G$10+1),2)</f>
        <v>962.37</v>
      </c>
      <c r="SEG28" s="170">
        <f>SED28*SEF28</f>
        <v>4811.8500000000004</v>
      </c>
      <c r="SEH28" s="170" t="s">
        <v>148</v>
      </c>
      <c r="SEI28" s="170">
        <v>12376</v>
      </c>
      <c r="SEJ28" s="170" t="s">
        <v>149</v>
      </c>
      <c r="SEK28" s="170" t="s">
        <v>150</v>
      </c>
      <c r="SEL28" s="170">
        <v>5</v>
      </c>
      <c r="SEM28" s="170">
        <v>12.97</v>
      </c>
      <c r="SEN28" s="170">
        <f>ROUNDDOWN(SEM28*($G$10+1),2)</f>
        <v>962.37</v>
      </c>
      <c r="SEO28" s="170">
        <f>SEL28*SEN28</f>
        <v>4811.8500000000004</v>
      </c>
      <c r="SEP28" s="170" t="s">
        <v>148</v>
      </c>
      <c r="SEQ28" s="170">
        <v>12376</v>
      </c>
      <c r="SER28" s="170" t="s">
        <v>149</v>
      </c>
      <c r="SES28" s="170" t="s">
        <v>150</v>
      </c>
      <c r="SET28" s="170">
        <v>5</v>
      </c>
      <c r="SEU28" s="170">
        <v>12.97</v>
      </c>
      <c r="SEV28" s="170">
        <f>ROUNDDOWN(SEU28*($G$10+1),2)</f>
        <v>962.37</v>
      </c>
      <c r="SEW28" s="170">
        <f>SET28*SEV28</f>
        <v>4811.8500000000004</v>
      </c>
      <c r="SEX28" s="170" t="s">
        <v>148</v>
      </c>
      <c r="SEY28" s="170">
        <v>12376</v>
      </c>
      <c r="SEZ28" s="170" t="s">
        <v>149</v>
      </c>
      <c r="SFA28" s="170" t="s">
        <v>150</v>
      </c>
      <c r="SFB28" s="170">
        <v>5</v>
      </c>
      <c r="SFC28" s="170">
        <v>12.97</v>
      </c>
      <c r="SFD28" s="170">
        <f>ROUNDDOWN(SFC28*($G$10+1),2)</f>
        <v>962.37</v>
      </c>
      <c r="SFE28" s="170">
        <f>SFB28*SFD28</f>
        <v>4811.8500000000004</v>
      </c>
      <c r="SFF28" s="170" t="s">
        <v>148</v>
      </c>
      <c r="SFG28" s="170">
        <v>12376</v>
      </c>
      <c r="SFH28" s="170" t="s">
        <v>149</v>
      </c>
      <c r="SFI28" s="170" t="s">
        <v>150</v>
      </c>
      <c r="SFJ28" s="170">
        <v>5</v>
      </c>
      <c r="SFK28" s="170">
        <v>12.97</v>
      </c>
      <c r="SFL28" s="170">
        <f>ROUNDDOWN(SFK28*($G$10+1),2)</f>
        <v>962.37</v>
      </c>
      <c r="SFM28" s="170">
        <f>SFJ28*SFL28</f>
        <v>4811.8500000000004</v>
      </c>
      <c r="SFN28" s="170" t="s">
        <v>148</v>
      </c>
      <c r="SFO28" s="170">
        <v>12376</v>
      </c>
      <c r="SFP28" s="170" t="s">
        <v>149</v>
      </c>
      <c r="SFQ28" s="170" t="s">
        <v>150</v>
      </c>
      <c r="SFR28" s="170">
        <v>5</v>
      </c>
      <c r="SFS28" s="170">
        <v>12.97</v>
      </c>
      <c r="SFT28" s="170">
        <f>ROUNDDOWN(SFS28*($G$10+1),2)</f>
        <v>962.37</v>
      </c>
      <c r="SFU28" s="170">
        <f>SFR28*SFT28</f>
        <v>4811.8500000000004</v>
      </c>
      <c r="SFV28" s="170" t="s">
        <v>148</v>
      </c>
      <c r="SFW28" s="170">
        <v>12376</v>
      </c>
      <c r="SFX28" s="170" t="s">
        <v>149</v>
      </c>
      <c r="SFY28" s="170" t="s">
        <v>150</v>
      </c>
      <c r="SFZ28" s="170">
        <v>5</v>
      </c>
      <c r="SGA28" s="170">
        <v>12.97</v>
      </c>
      <c r="SGB28" s="170">
        <f>ROUNDDOWN(SGA28*($G$10+1),2)</f>
        <v>962.37</v>
      </c>
      <c r="SGC28" s="170">
        <f>SFZ28*SGB28</f>
        <v>4811.8500000000004</v>
      </c>
      <c r="SGD28" s="170" t="s">
        <v>148</v>
      </c>
      <c r="SGE28" s="170">
        <v>12376</v>
      </c>
      <c r="SGF28" s="170" t="s">
        <v>149</v>
      </c>
      <c r="SGG28" s="170" t="s">
        <v>150</v>
      </c>
      <c r="SGH28" s="170">
        <v>5</v>
      </c>
      <c r="SGI28" s="170">
        <v>12.97</v>
      </c>
      <c r="SGJ28" s="170">
        <f>ROUNDDOWN(SGI28*($G$10+1),2)</f>
        <v>962.37</v>
      </c>
      <c r="SGK28" s="170">
        <f>SGH28*SGJ28</f>
        <v>4811.8500000000004</v>
      </c>
      <c r="SGL28" s="170" t="s">
        <v>148</v>
      </c>
      <c r="SGM28" s="170">
        <v>12376</v>
      </c>
      <c r="SGN28" s="170" t="s">
        <v>149</v>
      </c>
      <c r="SGO28" s="170" t="s">
        <v>150</v>
      </c>
      <c r="SGP28" s="170">
        <v>5</v>
      </c>
      <c r="SGQ28" s="170">
        <v>12.97</v>
      </c>
      <c r="SGR28" s="170">
        <f>ROUNDDOWN(SGQ28*($G$10+1),2)</f>
        <v>962.37</v>
      </c>
      <c r="SGS28" s="170">
        <f>SGP28*SGR28</f>
        <v>4811.8500000000004</v>
      </c>
      <c r="SGT28" s="170" t="s">
        <v>148</v>
      </c>
      <c r="SGU28" s="170">
        <v>12376</v>
      </c>
      <c r="SGV28" s="170" t="s">
        <v>149</v>
      </c>
      <c r="SGW28" s="170" t="s">
        <v>150</v>
      </c>
      <c r="SGX28" s="170">
        <v>5</v>
      </c>
      <c r="SGY28" s="170">
        <v>12.97</v>
      </c>
      <c r="SGZ28" s="170">
        <f>ROUNDDOWN(SGY28*($G$10+1),2)</f>
        <v>962.37</v>
      </c>
      <c r="SHA28" s="170">
        <f>SGX28*SGZ28</f>
        <v>4811.8500000000004</v>
      </c>
      <c r="SHB28" s="170" t="s">
        <v>148</v>
      </c>
      <c r="SHC28" s="170">
        <v>12376</v>
      </c>
      <c r="SHD28" s="170" t="s">
        <v>149</v>
      </c>
      <c r="SHE28" s="170" t="s">
        <v>150</v>
      </c>
      <c r="SHF28" s="170">
        <v>5</v>
      </c>
      <c r="SHG28" s="170">
        <v>12.97</v>
      </c>
      <c r="SHH28" s="170">
        <f>ROUNDDOWN(SHG28*($G$10+1),2)</f>
        <v>962.37</v>
      </c>
      <c r="SHI28" s="170">
        <f>SHF28*SHH28</f>
        <v>4811.8500000000004</v>
      </c>
      <c r="SHJ28" s="170" t="s">
        <v>148</v>
      </c>
      <c r="SHK28" s="170">
        <v>12376</v>
      </c>
      <c r="SHL28" s="170" t="s">
        <v>149</v>
      </c>
      <c r="SHM28" s="170" t="s">
        <v>150</v>
      </c>
      <c r="SHN28" s="170">
        <v>5</v>
      </c>
      <c r="SHO28" s="170">
        <v>12.97</v>
      </c>
      <c r="SHP28" s="170">
        <f>ROUNDDOWN(SHO28*($G$10+1),2)</f>
        <v>962.37</v>
      </c>
      <c r="SHQ28" s="170">
        <f>SHN28*SHP28</f>
        <v>4811.8500000000004</v>
      </c>
      <c r="SHR28" s="170" t="s">
        <v>148</v>
      </c>
      <c r="SHS28" s="170">
        <v>12376</v>
      </c>
      <c r="SHT28" s="170" t="s">
        <v>149</v>
      </c>
      <c r="SHU28" s="170" t="s">
        <v>150</v>
      </c>
      <c r="SHV28" s="170">
        <v>5</v>
      </c>
      <c r="SHW28" s="170">
        <v>12.97</v>
      </c>
      <c r="SHX28" s="170">
        <f>ROUNDDOWN(SHW28*($G$10+1),2)</f>
        <v>962.37</v>
      </c>
      <c r="SHY28" s="170">
        <f>SHV28*SHX28</f>
        <v>4811.8500000000004</v>
      </c>
      <c r="SHZ28" s="170" t="s">
        <v>148</v>
      </c>
      <c r="SIA28" s="170">
        <v>12376</v>
      </c>
      <c r="SIB28" s="170" t="s">
        <v>149</v>
      </c>
      <c r="SIC28" s="170" t="s">
        <v>150</v>
      </c>
      <c r="SID28" s="170">
        <v>5</v>
      </c>
      <c r="SIE28" s="170">
        <v>12.97</v>
      </c>
      <c r="SIF28" s="170">
        <f>ROUNDDOWN(SIE28*($G$10+1),2)</f>
        <v>962.37</v>
      </c>
      <c r="SIG28" s="170">
        <f>SID28*SIF28</f>
        <v>4811.8500000000004</v>
      </c>
      <c r="SIH28" s="170" t="s">
        <v>148</v>
      </c>
      <c r="SII28" s="170">
        <v>12376</v>
      </c>
      <c r="SIJ28" s="170" t="s">
        <v>149</v>
      </c>
      <c r="SIK28" s="170" t="s">
        <v>150</v>
      </c>
      <c r="SIL28" s="170">
        <v>5</v>
      </c>
      <c r="SIM28" s="170">
        <v>12.97</v>
      </c>
      <c r="SIN28" s="170">
        <f>ROUNDDOWN(SIM28*($G$10+1),2)</f>
        <v>962.37</v>
      </c>
      <c r="SIO28" s="170">
        <f>SIL28*SIN28</f>
        <v>4811.8500000000004</v>
      </c>
      <c r="SIP28" s="170" t="s">
        <v>148</v>
      </c>
      <c r="SIQ28" s="170">
        <v>12376</v>
      </c>
      <c r="SIR28" s="170" t="s">
        <v>149</v>
      </c>
      <c r="SIS28" s="170" t="s">
        <v>150</v>
      </c>
      <c r="SIT28" s="170">
        <v>5</v>
      </c>
      <c r="SIU28" s="170">
        <v>12.97</v>
      </c>
      <c r="SIV28" s="170">
        <f>ROUNDDOWN(SIU28*($G$10+1),2)</f>
        <v>962.37</v>
      </c>
      <c r="SIW28" s="170">
        <f>SIT28*SIV28</f>
        <v>4811.8500000000004</v>
      </c>
      <c r="SIX28" s="170" t="s">
        <v>148</v>
      </c>
      <c r="SIY28" s="170">
        <v>12376</v>
      </c>
      <c r="SIZ28" s="170" t="s">
        <v>149</v>
      </c>
      <c r="SJA28" s="170" t="s">
        <v>150</v>
      </c>
      <c r="SJB28" s="170">
        <v>5</v>
      </c>
      <c r="SJC28" s="170">
        <v>12.97</v>
      </c>
      <c r="SJD28" s="170">
        <f>ROUNDDOWN(SJC28*($G$10+1),2)</f>
        <v>962.37</v>
      </c>
      <c r="SJE28" s="170">
        <f>SJB28*SJD28</f>
        <v>4811.8500000000004</v>
      </c>
      <c r="SJF28" s="170" t="s">
        <v>148</v>
      </c>
      <c r="SJG28" s="170">
        <v>12376</v>
      </c>
      <c r="SJH28" s="170" t="s">
        <v>149</v>
      </c>
      <c r="SJI28" s="170" t="s">
        <v>150</v>
      </c>
      <c r="SJJ28" s="170">
        <v>5</v>
      </c>
      <c r="SJK28" s="170">
        <v>12.97</v>
      </c>
      <c r="SJL28" s="170">
        <f>ROUNDDOWN(SJK28*($G$10+1),2)</f>
        <v>962.37</v>
      </c>
      <c r="SJM28" s="170">
        <f>SJJ28*SJL28</f>
        <v>4811.8500000000004</v>
      </c>
      <c r="SJN28" s="170" t="s">
        <v>148</v>
      </c>
      <c r="SJO28" s="170">
        <v>12376</v>
      </c>
      <c r="SJP28" s="170" t="s">
        <v>149</v>
      </c>
      <c r="SJQ28" s="170" t="s">
        <v>150</v>
      </c>
      <c r="SJR28" s="170">
        <v>5</v>
      </c>
      <c r="SJS28" s="170">
        <v>12.97</v>
      </c>
      <c r="SJT28" s="170">
        <f>ROUNDDOWN(SJS28*($G$10+1),2)</f>
        <v>962.37</v>
      </c>
      <c r="SJU28" s="170">
        <f>SJR28*SJT28</f>
        <v>4811.8500000000004</v>
      </c>
      <c r="SJV28" s="170" t="s">
        <v>148</v>
      </c>
      <c r="SJW28" s="170">
        <v>12376</v>
      </c>
      <c r="SJX28" s="170" t="s">
        <v>149</v>
      </c>
      <c r="SJY28" s="170" t="s">
        <v>150</v>
      </c>
      <c r="SJZ28" s="170">
        <v>5</v>
      </c>
      <c r="SKA28" s="170">
        <v>12.97</v>
      </c>
      <c r="SKB28" s="170">
        <f>ROUNDDOWN(SKA28*($G$10+1),2)</f>
        <v>962.37</v>
      </c>
      <c r="SKC28" s="170">
        <f>SJZ28*SKB28</f>
        <v>4811.8500000000004</v>
      </c>
      <c r="SKD28" s="170" t="s">
        <v>148</v>
      </c>
      <c r="SKE28" s="170">
        <v>12376</v>
      </c>
      <c r="SKF28" s="170" t="s">
        <v>149</v>
      </c>
      <c r="SKG28" s="170" t="s">
        <v>150</v>
      </c>
      <c r="SKH28" s="170">
        <v>5</v>
      </c>
      <c r="SKI28" s="170">
        <v>12.97</v>
      </c>
      <c r="SKJ28" s="170">
        <f>ROUNDDOWN(SKI28*($G$10+1),2)</f>
        <v>962.37</v>
      </c>
      <c r="SKK28" s="170">
        <f>SKH28*SKJ28</f>
        <v>4811.8500000000004</v>
      </c>
      <c r="SKL28" s="170" t="s">
        <v>148</v>
      </c>
      <c r="SKM28" s="170">
        <v>12376</v>
      </c>
      <c r="SKN28" s="170" t="s">
        <v>149</v>
      </c>
      <c r="SKO28" s="170" t="s">
        <v>150</v>
      </c>
      <c r="SKP28" s="170">
        <v>5</v>
      </c>
      <c r="SKQ28" s="170">
        <v>12.97</v>
      </c>
      <c r="SKR28" s="170">
        <f>ROUNDDOWN(SKQ28*($G$10+1),2)</f>
        <v>962.37</v>
      </c>
      <c r="SKS28" s="170">
        <f>SKP28*SKR28</f>
        <v>4811.8500000000004</v>
      </c>
      <c r="SKT28" s="170" t="s">
        <v>148</v>
      </c>
      <c r="SKU28" s="170">
        <v>12376</v>
      </c>
      <c r="SKV28" s="170" t="s">
        <v>149</v>
      </c>
      <c r="SKW28" s="170" t="s">
        <v>150</v>
      </c>
      <c r="SKX28" s="170">
        <v>5</v>
      </c>
      <c r="SKY28" s="170">
        <v>12.97</v>
      </c>
      <c r="SKZ28" s="170">
        <f>ROUNDDOWN(SKY28*($G$10+1),2)</f>
        <v>962.37</v>
      </c>
      <c r="SLA28" s="170">
        <f>SKX28*SKZ28</f>
        <v>4811.8500000000004</v>
      </c>
      <c r="SLB28" s="170" t="s">
        <v>148</v>
      </c>
      <c r="SLC28" s="170">
        <v>12376</v>
      </c>
      <c r="SLD28" s="170" t="s">
        <v>149</v>
      </c>
      <c r="SLE28" s="170" t="s">
        <v>150</v>
      </c>
      <c r="SLF28" s="170">
        <v>5</v>
      </c>
      <c r="SLG28" s="170">
        <v>12.97</v>
      </c>
      <c r="SLH28" s="170">
        <f>ROUNDDOWN(SLG28*($G$10+1),2)</f>
        <v>962.37</v>
      </c>
      <c r="SLI28" s="170">
        <f>SLF28*SLH28</f>
        <v>4811.8500000000004</v>
      </c>
      <c r="SLJ28" s="170" t="s">
        <v>148</v>
      </c>
      <c r="SLK28" s="170">
        <v>12376</v>
      </c>
      <c r="SLL28" s="170" t="s">
        <v>149</v>
      </c>
      <c r="SLM28" s="170" t="s">
        <v>150</v>
      </c>
      <c r="SLN28" s="170">
        <v>5</v>
      </c>
      <c r="SLO28" s="170">
        <v>12.97</v>
      </c>
      <c r="SLP28" s="170">
        <f>ROUNDDOWN(SLO28*($G$10+1),2)</f>
        <v>962.37</v>
      </c>
      <c r="SLQ28" s="170">
        <f>SLN28*SLP28</f>
        <v>4811.8500000000004</v>
      </c>
      <c r="SLR28" s="170" t="s">
        <v>148</v>
      </c>
      <c r="SLS28" s="170">
        <v>12376</v>
      </c>
      <c r="SLT28" s="170" t="s">
        <v>149</v>
      </c>
      <c r="SLU28" s="170" t="s">
        <v>150</v>
      </c>
      <c r="SLV28" s="170">
        <v>5</v>
      </c>
      <c r="SLW28" s="170">
        <v>12.97</v>
      </c>
      <c r="SLX28" s="170">
        <f>ROUNDDOWN(SLW28*($G$10+1),2)</f>
        <v>962.37</v>
      </c>
      <c r="SLY28" s="170">
        <f>SLV28*SLX28</f>
        <v>4811.8500000000004</v>
      </c>
      <c r="SLZ28" s="170" t="s">
        <v>148</v>
      </c>
      <c r="SMA28" s="170">
        <v>12376</v>
      </c>
      <c r="SMB28" s="170" t="s">
        <v>149</v>
      </c>
      <c r="SMC28" s="170" t="s">
        <v>150</v>
      </c>
      <c r="SMD28" s="170">
        <v>5</v>
      </c>
      <c r="SME28" s="170">
        <v>12.97</v>
      </c>
      <c r="SMF28" s="170">
        <f>ROUNDDOWN(SME28*($G$10+1),2)</f>
        <v>962.37</v>
      </c>
      <c r="SMG28" s="170">
        <f>SMD28*SMF28</f>
        <v>4811.8500000000004</v>
      </c>
      <c r="SMH28" s="170" t="s">
        <v>148</v>
      </c>
      <c r="SMI28" s="170">
        <v>12376</v>
      </c>
      <c r="SMJ28" s="170" t="s">
        <v>149</v>
      </c>
      <c r="SMK28" s="170" t="s">
        <v>150</v>
      </c>
      <c r="SML28" s="170">
        <v>5</v>
      </c>
      <c r="SMM28" s="170">
        <v>12.97</v>
      </c>
      <c r="SMN28" s="170">
        <f>ROUNDDOWN(SMM28*($G$10+1),2)</f>
        <v>962.37</v>
      </c>
      <c r="SMO28" s="170">
        <f>SML28*SMN28</f>
        <v>4811.8500000000004</v>
      </c>
      <c r="SMP28" s="170" t="s">
        <v>148</v>
      </c>
      <c r="SMQ28" s="170">
        <v>12376</v>
      </c>
      <c r="SMR28" s="170" t="s">
        <v>149</v>
      </c>
      <c r="SMS28" s="170" t="s">
        <v>150</v>
      </c>
      <c r="SMT28" s="170">
        <v>5</v>
      </c>
      <c r="SMU28" s="170">
        <v>12.97</v>
      </c>
      <c r="SMV28" s="170">
        <f>ROUNDDOWN(SMU28*($G$10+1),2)</f>
        <v>962.37</v>
      </c>
      <c r="SMW28" s="170">
        <f>SMT28*SMV28</f>
        <v>4811.8500000000004</v>
      </c>
      <c r="SMX28" s="170" t="s">
        <v>148</v>
      </c>
      <c r="SMY28" s="170">
        <v>12376</v>
      </c>
      <c r="SMZ28" s="170" t="s">
        <v>149</v>
      </c>
      <c r="SNA28" s="170" t="s">
        <v>150</v>
      </c>
      <c r="SNB28" s="170">
        <v>5</v>
      </c>
      <c r="SNC28" s="170">
        <v>12.97</v>
      </c>
      <c r="SND28" s="170">
        <f>ROUNDDOWN(SNC28*($G$10+1),2)</f>
        <v>962.37</v>
      </c>
      <c r="SNE28" s="170">
        <f>SNB28*SND28</f>
        <v>4811.8500000000004</v>
      </c>
      <c r="SNF28" s="170" t="s">
        <v>148</v>
      </c>
      <c r="SNG28" s="170">
        <v>12376</v>
      </c>
      <c r="SNH28" s="170" t="s">
        <v>149</v>
      </c>
      <c r="SNI28" s="170" t="s">
        <v>150</v>
      </c>
      <c r="SNJ28" s="170">
        <v>5</v>
      </c>
      <c r="SNK28" s="170">
        <v>12.97</v>
      </c>
      <c r="SNL28" s="170">
        <f>ROUNDDOWN(SNK28*($G$10+1),2)</f>
        <v>962.37</v>
      </c>
      <c r="SNM28" s="170">
        <f>SNJ28*SNL28</f>
        <v>4811.8500000000004</v>
      </c>
      <c r="SNN28" s="170" t="s">
        <v>148</v>
      </c>
      <c r="SNO28" s="170">
        <v>12376</v>
      </c>
      <c r="SNP28" s="170" t="s">
        <v>149</v>
      </c>
      <c r="SNQ28" s="170" t="s">
        <v>150</v>
      </c>
      <c r="SNR28" s="170">
        <v>5</v>
      </c>
      <c r="SNS28" s="170">
        <v>12.97</v>
      </c>
      <c r="SNT28" s="170">
        <f>ROUNDDOWN(SNS28*($G$10+1),2)</f>
        <v>962.37</v>
      </c>
      <c r="SNU28" s="170">
        <f>SNR28*SNT28</f>
        <v>4811.8500000000004</v>
      </c>
      <c r="SNV28" s="170" t="s">
        <v>148</v>
      </c>
      <c r="SNW28" s="170">
        <v>12376</v>
      </c>
      <c r="SNX28" s="170" t="s">
        <v>149</v>
      </c>
      <c r="SNY28" s="170" t="s">
        <v>150</v>
      </c>
      <c r="SNZ28" s="170">
        <v>5</v>
      </c>
      <c r="SOA28" s="170">
        <v>12.97</v>
      </c>
      <c r="SOB28" s="170">
        <f>ROUNDDOWN(SOA28*($G$10+1),2)</f>
        <v>962.37</v>
      </c>
      <c r="SOC28" s="170">
        <f>SNZ28*SOB28</f>
        <v>4811.8500000000004</v>
      </c>
      <c r="SOD28" s="170" t="s">
        <v>148</v>
      </c>
      <c r="SOE28" s="170">
        <v>12376</v>
      </c>
      <c r="SOF28" s="170" t="s">
        <v>149</v>
      </c>
      <c r="SOG28" s="170" t="s">
        <v>150</v>
      </c>
      <c r="SOH28" s="170">
        <v>5</v>
      </c>
      <c r="SOI28" s="170">
        <v>12.97</v>
      </c>
      <c r="SOJ28" s="170">
        <f>ROUNDDOWN(SOI28*($G$10+1),2)</f>
        <v>962.37</v>
      </c>
      <c r="SOK28" s="170">
        <f>SOH28*SOJ28</f>
        <v>4811.8500000000004</v>
      </c>
      <c r="SOL28" s="170" t="s">
        <v>148</v>
      </c>
      <c r="SOM28" s="170">
        <v>12376</v>
      </c>
      <c r="SON28" s="170" t="s">
        <v>149</v>
      </c>
      <c r="SOO28" s="170" t="s">
        <v>150</v>
      </c>
      <c r="SOP28" s="170">
        <v>5</v>
      </c>
      <c r="SOQ28" s="170">
        <v>12.97</v>
      </c>
      <c r="SOR28" s="170">
        <f>ROUNDDOWN(SOQ28*($G$10+1),2)</f>
        <v>962.37</v>
      </c>
      <c r="SOS28" s="170">
        <f>SOP28*SOR28</f>
        <v>4811.8500000000004</v>
      </c>
      <c r="SOT28" s="170" t="s">
        <v>148</v>
      </c>
      <c r="SOU28" s="170">
        <v>12376</v>
      </c>
      <c r="SOV28" s="170" t="s">
        <v>149</v>
      </c>
      <c r="SOW28" s="170" t="s">
        <v>150</v>
      </c>
      <c r="SOX28" s="170">
        <v>5</v>
      </c>
      <c r="SOY28" s="170">
        <v>12.97</v>
      </c>
      <c r="SOZ28" s="170">
        <f>ROUNDDOWN(SOY28*($G$10+1),2)</f>
        <v>962.37</v>
      </c>
      <c r="SPA28" s="170">
        <f>SOX28*SOZ28</f>
        <v>4811.8500000000004</v>
      </c>
      <c r="SPB28" s="170" t="s">
        <v>148</v>
      </c>
      <c r="SPC28" s="170">
        <v>12376</v>
      </c>
      <c r="SPD28" s="170" t="s">
        <v>149</v>
      </c>
      <c r="SPE28" s="170" t="s">
        <v>150</v>
      </c>
      <c r="SPF28" s="170">
        <v>5</v>
      </c>
      <c r="SPG28" s="170">
        <v>12.97</v>
      </c>
      <c r="SPH28" s="170">
        <f>ROUNDDOWN(SPG28*($G$10+1),2)</f>
        <v>962.37</v>
      </c>
      <c r="SPI28" s="170">
        <f>SPF28*SPH28</f>
        <v>4811.8500000000004</v>
      </c>
      <c r="SPJ28" s="170" t="s">
        <v>148</v>
      </c>
      <c r="SPK28" s="170">
        <v>12376</v>
      </c>
      <c r="SPL28" s="170" t="s">
        <v>149</v>
      </c>
      <c r="SPM28" s="170" t="s">
        <v>150</v>
      </c>
      <c r="SPN28" s="170">
        <v>5</v>
      </c>
      <c r="SPO28" s="170">
        <v>12.97</v>
      </c>
      <c r="SPP28" s="170">
        <f>ROUNDDOWN(SPO28*($G$10+1),2)</f>
        <v>962.37</v>
      </c>
      <c r="SPQ28" s="170">
        <f>SPN28*SPP28</f>
        <v>4811.8500000000004</v>
      </c>
      <c r="SPR28" s="170" t="s">
        <v>148</v>
      </c>
      <c r="SPS28" s="170">
        <v>12376</v>
      </c>
      <c r="SPT28" s="170" t="s">
        <v>149</v>
      </c>
      <c r="SPU28" s="170" t="s">
        <v>150</v>
      </c>
      <c r="SPV28" s="170">
        <v>5</v>
      </c>
      <c r="SPW28" s="170">
        <v>12.97</v>
      </c>
      <c r="SPX28" s="170">
        <f>ROUNDDOWN(SPW28*($G$10+1),2)</f>
        <v>962.37</v>
      </c>
      <c r="SPY28" s="170">
        <f>SPV28*SPX28</f>
        <v>4811.8500000000004</v>
      </c>
      <c r="SPZ28" s="170" t="s">
        <v>148</v>
      </c>
      <c r="SQA28" s="170">
        <v>12376</v>
      </c>
      <c r="SQB28" s="170" t="s">
        <v>149</v>
      </c>
      <c r="SQC28" s="170" t="s">
        <v>150</v>
      </c>
      <c r="SQD28" s="170">
        <v>5</v>
      </c>
      <c r="SQE28" s="170">
        <v>12.97</v>
      </c>
      <c r="SQF28" s="170">
        <f>ROUNDDOWN(SQE28*($G$10+1),2)</f>
        <v>962.37</v>
      </c>
      <c r="SQG28" s="170">
        <f>SQD28*SQF28</f>
        <v>4811.8500000000004</v>
      </c>
      <c r="SQH28" s="170" t="s">
        <v>148</v>
      </c>
      <c r="SQI28" s="170">
        <v>12376</v>
      </c>
      <c r="SQJ28" s="170" t="s">
        <v>149</v>
      </c>
      <c r="SQK28" s="170" t="s">
        <v>150</v>
      </c>
      <c r="SQL28" s="170">
        <v>5</v>
      </c>
      <c r="SQM28" s="170">
        <v>12.97</v>
      </c>
      <c r="SQN28" s="170">
        <f>ROUNDDOWN(SQM28*($G$10+1),2)</f>
        <v>962.37</v>
      </c>
      <c r="SQO28" s="170">
        <f>SQL28*SQN28</f>
        <v>4811.8500000000004</v>
      </c>
      <c r="SQP28" s="170" t="s">
        <v>148</v>
      </c>
      <c r="SQQ28" s="170">
        <v>12376</v>
      </c>
      <c r="SQR28" s="170" t="s">
        <v>149</v>
      </c>
      <c r="SQS28" s="170" t="s">
        <v>150</v>
      </c>
      <c r="SQT28" s="170">
        <v>5</v>
      </c>
      <c r="SQU28" s="170">
        <v>12.97</v>
      </c>
      <c r="SQV28" s="170">
        <f>ROUNDDOWN(SQU28*($G$10+1),2)</f>
        <v>962.37</v>
      </c>
      <c r="SQW28" s="170">
        <f>SQT28*SQV28</f>
        <v>4811.8500000000004</v>
      </c>
      <c r="SQX28" s="170" t="s">
        <v>148</v>
      </c>
      <c r="SQY28" s="170">
        <v>12376</v>
      </c>
      <c r="SQZ28" s="170" t="s">
        <v>149</v>
      </c>
      <c r="SRA28" s="170" t="s">
        <v>150</v>
      </c>
      <c r="SRB28" s="170">
        <v>5</v>
      </c>
      <c r="SRC28" s="170">
        <v>12.97</v>
      </c>
      <c r="SRD28" s="170">
        <f>ROUNDDOWN(SRC28*($G$10+1),2)</f>
        <v>962.37</v>
      </c>
      <c r="SRE28" s="170">
        <f>SRB28*SRD28</f>
        <v>4811.8500000000004</v>
      </c>
      <c r="SRF28" s="170" t="s">
        <v>148</v>
      </c>
      <c r="SRG28" s="170">
        <v>12376</v>
      </c>
      <c r="SRH28" s="170" t="s">
        <v>149</v>
      </c>
      <c r="SRI28" s="170" t="s">
        <v>150</v>
      </c>
      <c r="SRJ28" s="170">
        <v>5</v>
      </c>
      <c r="SRK28" s="170">
        <v>12.97</v>
      </c>
      <c r="SRL28" s="170">
        <f>ROUNDDOWN(SRK28*($G$10+1),2)</f>
        <v>962.37</v>
      </c>
      <c r="SRM28" s="170">
        <f>SRJ28*SRL28</f>
        <v>4811.8500000000004</v>
      </c>
      <c r="SRN28" s="170" t="s">
        <v>148</v>
      </c>
      <c r="SRO28" s="170">
        <v>12376</v>
      </c>
      <c r="SRP28" s="170" t="s">
        <v>149</v>
      </c>
      <c r="SRQ28" s="170" t="s">
        <v>150</v>
      </c>
      <c r="SRR28" s="170">
        <v>5</v>
      </c>
      <c r="SRS28" s="170">
        <v>12.97</v>
      </c>
      <c r="SRT28" s="170">
        <f>ROUNDDOWN(SRS28*($G$10+1),2)</f>
        <v>962.37</v>
      </c>
      <c r="SRU28" s="170">
        <f>SRR28*SRT28</f>
        <v>4811.8500000000004</v>
      </c>
      <c r="SRV28" s="170" t="s">
        <v>148</v>
      </c>
      <c r="SRW28" s="170">
        <v>12376</v>
      </c>
      <c r="SRX28" s="170" t="s">
        <v>149</v>
      </c>
      <c r="SRY28" s="170" t="s">
        <v>150</v>
      </c>
      <c r="SRZ28" s="170">
        <v>5</v>
      </c>
      <c r="SSA28" s="170">
        <v>12.97</v>
      </c>
      <c r="SSB28" s="170">
        <f>ROUNDDOWN(SSA28*($G$10+1),2)</f>
        <v>962.37</v>
      </c>
      <c r="SSC28" s="170">
        <f>SRZ28*SSB28</f>
        <v>4811.8500000000004</v>
      </c>
      <c r="SSD28" s="170" t="s">
        <v>148</v>
      </c>
      <c r="SSE28" s="170">
        <v>12376</v>
      </c>
      <c r="SSF28" s="170" t="s">
        <v>149</v>
      </c>
      <c r="SSG28" s="170" t="s">
        <v>150</v>
      </c>
      <c r="SSH28" s="170">
        <v>5</v>
      </c>
      <c r="SSI28" s="170">
        <v>12.97</v>
      </c>
      <c r="SSJ28" s="170">
        <f>ROUNDDOWN(SSI28*($G$10+1),2)</f>
        <v>962.37</v>
      </c>
      <c r="SSK28" s="170">
        <f>SSH28*SSJ28</f>
        <v>4811.8500000000004</v>
      </c>
      <c r="SSL28" s="170" t="s">
        <v>148</v>
      </c>
      <c r="SSM28" s="170">
        <v>12376</v>
      </c>
      <c r="SSN28" s="170" t="s">
        <v>149</v>
      </c>
      <c r="SSO28" s="170" t="s">
        <v>150</v>
      </c>
      <c r="SSP28" s="170">
        <v>5</v>
      </c>
      <c r="SSQ28" s="170">
        <v>12.97</v>
      </c>
      <c r="SSR28" s="170">
        <f>ROUNDDOWN(SSQ28*($G$10+1),2)</f>
        <v>962.37</v>
      </c>
      <c r="SSS28" s="170">
        <f>SSP28*SSR28</f>
        <v>4811.8500000000004</v>
      </c>
      <c r="SST28" s="170" t="s">
        <v>148</v>
      </c>
      <c r="SSU28" s="170">
        <v>12376</v>
      </c>
      <c r="SSV28" s="170" t="s">
        <v>149</v>
      </c>
      <c r="SSW28" s="170" t="s">
        <v>150</v>
      </c>
      <c r="SSX28" s="170">
        <v>5</v>
      </c>
      <c r="SSY28" s="170">
        <v>12.97</v>
      </c>
      <c r="SSZ28" s="170">
        <f>ROUNDDOWN(SSY28*($G$10+1),2)</f>
        <v>962.37</v>
      </c>
      <c r="STA28" s="170">
        <f>SSX28*SSZ28</f>
        <v>4811.8500000000004</v>
      </c>
      <c r="STB28" s="170" t="s">
        <v>148</v>
      </c>
      <c r="STC28" s="170">
        <v>12376</v>
      </c>
      <c r="STD28" s="170" t="s">
        <v>149</v>
      </c>
      <c r="STE28" s="170" t="s">
        <v>150</v>
      </c>
      <c r="STF28" s="170">
        <v>5</v>
      </c>
      <c r="STG28" s="170">
        <v>12.97</v>
      </c>
      <c r="STH28" s="170">
        <f>ROUNDDOWN(STG28*($G$10+1),2)</f>
        <v>962.37</v>
      </c>
      <c r="STI28" s="170">
        <f>STF28*STH28</f>
        <v>4811.8500000000004</v>
      </c>
      <c r="STJ28" s="170" t="s">
        <v>148</v>
      </c>
      <c r="STK28" s="170">
        <v>12376</v>
      </c>
      <c r="STL28" s="170" t="s">
        <v>149</v>
      </c>
      <c r="STM28" s="170" t="s">
        <v>150</v>
      </c>
      <c r="STN28" s="170">
        <v>5</v>
      </c>
      <c r="STO28" s="170">
        <v>12.97</v>
      </c>
      <c r="STP28" s="170">
        <f>ROUNDDOWN(STO28*($G$10+1),2)</f>
        <v>962.37</v>
      </c>
      <c r="STQ28" s="170">
        <f>STN28*STP28</f>
        <v>4811.8500000000004</v>
      </c>
      <c r="STR28" s="170" t="s">
        <v>148</v>
      </c>
      <c r="STS28" s="170">
        <v>12376</v>
      </c>
      <c r="STT28" s="170" t="s">
        <v>149</v>
      </c>
      <c r="STU28" s="170" t="s">
        <v>150</v>
      </c>
      <c r="STV28" s="170">
        <v>5</v>
      </c>
      <c r="STW28" s="170">
        <v>12.97</v>
      </c>
      <c r="STX28" s="170">
        <f>ROUNDDOWN(STW28*($G$10+1),2)</f>
        <v>962.37</v>
      </c>
      <c r="STY28" s="170">
        <f>STV28*STX28</f>
        <v>4811.8500000000004</v>
      </c>
      <c r="STZ28" s="170" t="s">
        <v>148</v>
      </c>
      <c r="SUA28" s="170">
        <v>12376</v>
      </c>
      <c r="SUB28" s="170" t="s">
        <v>149</v>
      </c>
      <c r="SUC28" s="170" t="s">
        <v>150</v>
      </c>
      <c r="SUD28" s="170">
        <v>5</v>
      </c>
      <c r="SUE28" s="170">
        <v>12.97</v>
      </c>
      <c r="SUF28" s="170">
        <f>ROUNDDOWN(SUE28*($G$10+1),2)</f>
        <v>962.37</v>
      </c>
      <c r="SUG28" s="170">
        <f>SUD28*SUF28</f>
        <v>4811.8500000000004</v>
      </c>
      <c r="SUH28" s="170" t="s">
        <v>148</v>
      </c>
      <c r="SUI28" s="170">
        <v>12376</v>
      </c>
      <c r="SUJ28" s="170" t="s">
        <v>149</v>
      </c>
      <c r="SUK28" s="170" t="s">
        <v>150</v>
      </c>
      <c r="SUL28" s="170">
        <v>5</v>
      </c>
      <c r="SUM28" s="170">
        <v>12.97</v>
      </c>
      <c r="SUN28" s="170">
        <f>ROUNDDOWN(SUM28*($G$10+1),2)</f>
        <v>962.37</v>
      </c>
      <c r="SUO28" s="170">
        <f>SUL28*SUN28</f>
        <v>4811.8500000000004</v>
      </c>
      <c r="SUP28" s="170" t="s">
        <v>148</v>
      </c>
      <c r="SUQ28" s="170">
        <v>12376</v>
      </c>
      <c r="SUR28" s="170" t="s">
        <v>149</v>
      </c>
      <c r="SUS28" s="170" t="s">
        <v>150</v>
      </c>
      <c r="SUT28" s="170">
        <v>5</v>
      </c>
      <c r="SUU28" s="170">
        <v>12.97</v>
      </c>
      <c r="SUV28" s="170">
        <f>ROUNDDOWN(SUU28*($G$10+1),2)</f>
        <v>962.37</v>
      </c>
      <c r="SUW28" s="170">
        <f>SUT28*SUV28</f>
        <v>4811.8500000000004</v>
      </c>
      <c r="SUX28" s="170" t="s">
        <v>148</v>
      </c>
      <c r="SUY28" s="170">
        <v>12376</v>
      </c>
      <c r="SUZ28" s="170" t="s">
        <v>149</v>
      </c>
      <c r="SVA28" s="170" t="s">
        <v>150</v>
      </c>
      <c r="SVB28" s="170">
        <v>5</v>
      </c>
      <c r="SVC28" s="170">
        <v>12.97</v>
      </c>
      <c r="SVD28" s="170">
        <f>ROUNDDOWN(SVC28*($G$10+1),2)</f>
        <v>962.37</v>
      </c>
      <c r="SVE28" s="170">
        <f>SVB28*SVD28</f>
        <v>4811.8500000000004</v>
      </c>
      <c r="SVF28" s="170" t="s">
        <v>148</v>
      </c>
      <c r="SVG28" s="170">
        <v>12376</v>
      </c>
      <c r="SVH28" s="170" t="s">
        <v>149</v>
      </c>
      <c r="SVI28" s="170" t="s">
        <v>150</v>
      </c>
      <c r="SVJ28" s="170">
        <v>5</v>
      </c>
      <c r="SVK28" s="170">
        <v>12.97</v>
      </c>
      <c r="SVL28" s="170">
        <f>ROUNDDOWN(SVK28*($G$10+1),2)</f>
        <v>962.37</v>
      </c>
      <c r="SVM28" s="170">
        <f>SVJ28*SVL28</f>
        <v>4811.8500000000004</v>
      </c>
      <c r="SVN28" s="170" t="s">
        <v>148</v>
      </c>
      <c r="SVO28" s="170">
        <v>12376</v>
      </c>
      <c r="SVP28" s="170" t="s">
        <v>149</v>
      </c>
      <c r="SVQ28" s="170" t="s">
        <v>150</v>
      </c>
      <c r="SVR28" s="170">
        <v>5</v>
      </c>
      <c r="SVS28" s="170">
        <v>12.97</v>
      </c>
      <c r="SVT28" s="170">
        <f>ROUNDDOWN(SVS28*($G$10+1),2)</f>
        <v>962.37</v>
      </c>
      <c r="SVU28" s="170">
        <f>SVR28*SVT28</f>
        <v>4811.8500000000004</v>
      </c>
      <c r="SVV28" s="170" t="s">
        <v>148</v>
      </c>
      <c r="SVW28" s="170">
        <v>12376</v>
      </c>
      <c r="SVX28" s="170" t="s">
        <v>149</v>
      </c>
      <c r="SVY28" s="170" t="s">
        <v>150</v>
      </c>
      <c r="SVZ28" s="170">
        <v>5</v>
      </c>
      <c r="SWA28" s="170">
        <v>12.97</v>
      </c>
      <c r="SWB28" s="170">
        <f>ROUNDDOWN(SWA28*($G$10+1),2)</f>
        <v>962.37</v>
      </c>
      <c r="SWC28" s="170">
        <f>SVZ28*SWB28</f>
        <v>4811.8500000000004</v>
      </c>
      <c r="SWD28" s="170" t="s">
        <v>148</v>
      </c>
      <c r="SWE28" s="170">
        <v>12376</v>
      </c>
      <c r="SWF28" s="170" t="s">
        <v>149</v>
      </c>
      <c r="SWG28" s="170" t="s">
        <v>150</v>
      </c>
      <c r="SWH28" s="170">
        <v>5</v>
      </c>
      <c r="SWI28" s="170">
        <v>12.97</v>
      </c>
      <c r="SWJ28" s="170">
        <f>ROUNDDOWN(SWI28*($G$10+1),2)</f>
        <v>962.37</v>
      </c>
      <c r="SWK28" s="170">
        <f>SWH28*SWJ28</f>
        <v>4811.8500000000004</v>
      </c>
      <c r="SWL28" s="170" t="s">
        <v>148</v>
      </c>
      <c r="SWM28" s="170">
        <v>12376</v>
      </c>
      <c r="SWN28" s="170" t="s">
        <v>149</v>
      </c>
      <c r="SWO28" s="170" t="s">
        <v>150</v>
      </c>
      <c r="SWP28" s="170">
        <v>5</v>
      </c>
      <c r="SWQ28" s="170">
        <v>12.97</v>
      </c>
      <c r="SWR28" s="170">
        <f>ROUNDDOWN(SWQ28*($G$10+1),2)</f>
        <v>962.37</v>
      </c>
      <c r="SWS28" s="170">
        <f>SWP28*SWR28</f>
        <v>4811.8500000000004</v>
      </c>
      <c r="SWT28" s="170" t="s">
        <v>148</v>
      </c>
      <c r="SWU28" s="170">
        <v>12376</v>
      </c>
      <c r="SWV28" s="170" t="s">
        <v>149</v>
      </c>
      <c r="SWW28" s="170" t="s">
        <v>150</v>
      </c>
      <c r="SWX28" s="170">
        <v>5</v>
      </c>
      <c r="SWY28" s="170">
        <v>12.97</v>
      </c>
      <c r="SWZ28" s="170">
        <f>ROUNDDOWN(SWY28*($G$10+1),2)</f>
        <v>962.37</v>
      </c>
      <c r="SXA28" s="170">
        <f>SWX28*SWZ28</f>
        <v>4811.8500000000004</v>
      </c>
      <c r="SXB28" s="170" t="s">
        <v>148</v>
      </c>
      <c r="SXC28" s="170">
        <v>12376</v>
      </c>
      <c r="SXD28" s="170" t="s">
        <v>149</v>
      </c>
      <c r="SXE28" s="170" t="s">
        <v>150</v>
      </c>
      <c r="SXF28" s="170">
        <v>5</v>
      </c>
      <c r="SXG28" s="170">
        <v>12.97</v>
      </c>
      <c r="SXH28" s="170">
        <f>ROUNDDOWN(SXG28*($G$10+1),2)</f>
        <v>962.37</v>
      </c>
      <c r="SXI28" s="170">
        <f>SXF28*SXH28</f>
        <v>4811.8500000000004</v>
      </c>
      <c r="SXJ28" s="170" t="s">
        <v>148</v>
      </c>
      <c r="SXK28" s="170">
        <v>12376</v>
      </c>
      <c r="SXL28" s="170" t="s">
        <v>149</v>
      </c>
      <c r="SXM28" s="170" t="s">
        <v>150</v>
      </c>
      <c r="SXN28" s="170">
        <v>5</v>
      </c>
      <c r="SXO28" s="170">
        <v>12.97</v>
      </c>
      <c r="SXP28" s="170">
        <f>ROUNDDOWN(SXO28*($G$10+1),2)</f>
        <v>962.37</v>
      </c>
      <c r="SXQ28" s="170">
        <f>SXN28*SXP28</f>
        <v>4811.8500000000004</v>
      </c>
      <c r="SXR28" s="170" t="s">
        <v>148</v>
      </c>
      <c r="SXS28" s="170">
        <v>12376</v>
      </c>
      <c r="SXT28" s="170" t="s">
        <v>149</v>
      </c>
      <c r="SXU28" s="170" t="s">
        <v>150</v>
      </c>
      <c r="SXV28" s="170">
        <v>5</v>
      </c>
      <c r="SXW28" s="170">
        <v>12.97</v>
      </c>
      <c r="SXX28" s="170">
        <f>ROUNDDOWN(SXW28*($G$10+1),2)</f>
        <v>962.37</v>
      </c>
      <c r="SXY28" s="170">
        <f>SXV28*SXX28</f>
        <v>4811.8500000000004</v>
      </c>
      <c r="SXZ28" s="170" t="s">
        <v>148</v>
      </c>
      <c r="SYA28" s="170">
        <v>12376</v>
      </c>
      <c r="SYB28" s="170" t="s">
        <v>149</v>
      </c>
      <c r="SYC28" s="170" t="s">
        <v>150</v>
      </c>
      <c r="SYD28" s="170">
        <v>5</v>
      </c>
      <c r="SYE28" s="170">
        <v>12.97</v>
      </c>
      <c r="SYF28" s="170">
        <f>ROUNDDOWN(SYE28*($G$10+1),2)</f>
        <v>962.37</v>
      </c>
      <c r="SYG28" s="170">
        <f>SYD28*SYF28</f>
        <v>4811.8500000000004</v>
      </c>
      <c r="SYH28" s="170" t="s">
        <v>148</v>
      </c>
      <c r="SYI28" s="170">
        <v>12376</v>
      </c>
      <c r="SYJ28" s="170" t="s">
        <v>149</v>
      </c>
      <c r="SYK28" s="170" t="s">
        <v>150</v>
      </c>
      <c r="SYL28" s="170">
        <v>5</v>
      </c>
      <c r="SYM28" s="170">
        <v>12.97</v>
      </c>
      <c r="SYN28" s="170">
        <f>ROUNDDOWN(SYM28*($G$10+1),2)</f>
        <v>962.37</v>
      </c>
      <c r="SYO28" s="170">
        <f>SYL28*SYN28</f>
        <v>4811.8500000000004</v>
      </c>
      <c r="SYP28" s="170" t="s">
        <v>148</v>
      </c>
      <c r="SYQ28" s="170">
        <v>12376</v>
      </c>
      <c r="SYR28" s="170" t="s">
        <v>149</v>
      </c>
      <c r="SYS28" s="170" t="s">
        <v>150</v>
      </c>
      <c r="SYT28" s="170">
        <v>5</v>
      </c>
      <c r="SYU28" s="170">
        <v>12.97</v>
      </c>
      <c r="SYV28" s="170">
        <f>ROUNDDOWN(SYU28*($G$10+1),2)</f>
        <v>962.37</v>
      </c>
      <c r="SYW28" s="170">
        <f>SYT28*SYV28</f>
        <v>4811.8500000000004</v>
      </c>
      <c r="SYX28" s="170" t="s">
        <v>148</v>
      </c>
      <c r="SYY28" s="170">
        <v>12376</v>
      </c>
      <c r="SYZ28" s="170" t="s">
        <v>149</v>
      </c>
      <c r="SZA28" s="170" t="s">
        <v>150</v>
      </c>
      <c r="SZB28" s="170">
        <v>5</v>
      </c>
      <c r="SZC28" s="170">
        <v>12.97</v>
      </c>
      <c r="SZD28" s="170">
        <f>ROUNDDOWN(SZC28*($G$10+1),2)</f>
        <v>962.37</v>
      </c>
      <c r="SZE28" s="170">
        <f>SZB28*SZD28</f>
        <v>4811.8500000000004</v>
      </c>
      <c r="SZF28" s="170" t="s">
        <v>148</v>
      </c>
      <c r="SZG28" s="170">
        <v>12376</v>
      </c>
      <c r="SZH28" s="170" t="s">
        <v>149</v>
      </c>
      <c r="SZI28" s="170" t="s">
        <v>150</v>
      </c>
      <c r="SZJ28" s="170">
        <v>5</v>
      </c>
      <c r="SZK28" s="170">
        <v>12.97</v>
      </c>
      <c r="SZL28" s="170">
        <f>ROUNDDOWN(SZK28*($G$10+1),2)</f>
        <v>962.37</v>
      </c>
      <c r="SZM28" s="170">
        <f>SZJ28*SZL28</f>
        <v>4811.8500000000004</v>
      </c>
      <c r="SZN28" s="170" t="s">
        <v>148</v>
      </c>
      <c r="SZO28" s="170">
        <v>12376</v>
      </c>
      <c r="SZP28" s="170" t="s">
        <v>149</v>
      </c>
      <c r="SZQ28" s="170" t="s">
        <v>150</v>
      </c>
      <c r="SZR28" s="170">
        <v>5</v>
      </c>
      <c r="SZS28" s="170">
        <v>12.97</v>
      </c>
      <c r="SZT28" s="170">
        <f>ROUNDDOWN(SZS28*($G$10+1),2)</f>
        <v>962.37</v>
      </c>
      <c r="SZU28" s="170">
        <f>SZR28*SZT28</f>
        <v>4811.8500000000004</v>
      </c>
      <c r="SZV28" s="170" t="s">
        <v>148</v>
      </c>
      <c r="SZW28" s="170">
        <v>12376</v>
      </c>
      <c r="SZX28" s="170" t="s">
        <v>149</v>
      </c>
      <c r="SZY28" s="170" t="s">
        <v>150</v>
      </c>
      <c r="SZZ28" s="170">
        <v>5</v>
      </c>
      <c r="TAA28" s="170">
        <v>12.97</v>
      </c>
      <c r="TAB28" s="170">
        <f>ROUNDDOWN(TAA28*($G$10+1),2)</f>
        <v>962.37</v>
      </c>
      <c r="TAC28" s="170">
        <f>SZZ28*TAB28</f>
        <v>4811.8500000000004</v>
      </c>
      <c r="TAD28" s="170" t="s">
        <v>148</v>
      </c>
      <c r="TAE28" s="170">
        <v>12376</v>
      </c>
      <c r="TAF28" s="170" t="s">
        <v>149</v>
      </c>
      <c r="TAG28" s="170" t="s">
        <v>150</v>
      </c>
      <c r="TAH28" s="170">
        <v>5</v>
      </c>
      <c r="TAI28" s="170">
        <v>12.97</v>
      </c>
      <c r="TAJ28" s="170">
        <f>ROUNDDOWN(TAI28*($G$10+1),2)</f>
        <v>962.37</v>
      </c>
      <c r="TAK28" s="170">
        <f>TAH28*TAJ28</f>
        <v>4811.8500000000004</v>
      </c>
      <c r="TAL28" s="170" t="s">
        <v>148</v>
      </c>
      <c r="TAM28" s="170">
        <v>12376</v>
      </c>
      <c r="TAN28" s="170" t="s">
        <v>149</v>
      </c>
      <c r="TAO28" s="170" t="s">
        <v>150</v>
      </c>
      <c r="TAP28" s="170">
        <v>5</v>
      </c>
      <c r="TAQ28" s="170">
        <v>12.97</v>
      </c>
      <c r="TAR28" s="170">
        <f>ROUNDDOWN(TAQ28*($G$10+1),2)</f>
        <v>962.37</v>
      </c>
      <c r="TAS28" s="170">
        <f>TAP28*TAR28</f>
        <v>4811.8500000000004</v>
      </c>
      <c r="TAT28" s="170" t="s">
        <v>148</v>
      </c>
      <c r="TAU28" s="170">
        <v>12376</v>
      </c>
      <c r="TAV28" s="170" t="s">
        <v>149</v>
      </c>
      <c r="TAW28" s="170" t="s">
        <v>150</v>
      </c>
      <c r="TAX28" s="170">
        <v>5</v>
      </c>
      <c r="TAY28" s="170">
        <v>12.97</v>
      </c>
      <c r="TAZ28" s="170">
        <f>ROUNDDOWN(TAY28*($G$10+1),2)</f>
        <v>962.37</v>
      </c>
      <c r="TBA28" s="170">
        <f>TAX28*TAZ28</f>
        <v>4811.8500000000004</v>
      </c>
      <c r="TBB28" s="170" t="s">
        <v>148</v>
      </c>
      <c r="TBC28" s="170">
        <v>12376</v>
      </c>
      <c r="TBD28" s="170" t="s">
        <v>149</v>
      </c>
      <c r="TBE28" s="170" t="s">
        <v>150</v>
      </c>
      <c r="TBF28" s="170">
        <v>5</v>
      </c>
      <c r="TBG28" s="170">
        <v>12.97</v>
      </c>
      <c r="TBH28" s="170">
        <f>ROUNDDOWN(TBG28*($G$10+1),2)</f>
        <v>962.37</v>
      </c>
      <c r="TBI28" s="170">
        <f>TBF28*TBH28</f>
        <v>4811.8500000000004</v>
      </c>
      <c r="TBJ28" s="170" t="s">
        <v>148</v>
      </c>
      <c r="TBK28" s="170">
        <v>12376</v>
      </c>
      <c r="TBL28" s="170" t="s">
        <v>149</v>
      </c>
      <c r="TBM28" s="170" t="s">
        <v>150</v>
      </c>
      <c r="TBN28" s="170">
        <v>5</v>
      </c>
      <c r="TBO28" s="170">
        <v>12.97</v>
      </c>
      <c r="TBP28" s="170">
        <f>ROUNDDOWN(TBO28*($G$10+1),2)</f>
        <v>962.37</v>
      </c>
      <c r="TBQ28" s="170">
        <f>TBN28*TBP28</f>
        <v>4811.8500000000004</v>
      </c>
      <c r="TBR28" s="170" t="s">
        <v>148</v>
      </c>
      <c r="TBS28" s="170">
        <v>12376</v>
      </c>
      <c r="TBT28" s="170" t="s">
        <v>149</v>
      </c>
      <c r="TBU28" s="170" t="s">
        <v>150</v>
      </c>
      <c r="TBV28" s="170">
        <v>5</v>
      </c>
      <c r="TBW28" s="170">
        <v>12.97</v>
      </c>
      <c r="TBX28" s="170">
        <f>ROUNDDOWN(TBW28*($G$10+1),2)</f>
        <v>962.37</v>
      </c>
      <c r="TBY28" s="170">
        <f>TBV28*TBX28</f>
        <v>4811.8500000000004</v>
      </c>
      <c r="TBZ28" s="170" t="s">
        <v>148</v>
      </c>
      <c r="TCA28" s="170">
        <v>12376</v>
      </c>
      <c r="TCB28" s="170" t="s">
        <v>149</v>
      </c>
      <c r="TCC28" s="170" t="s">
        <v>150</v>
      </c>
      <c r="TCD28" s="170">
        <v>5</v>
      </c>
      <c r="TCE28" s="170">
        <v>12.97</v>
      </c>
      <c r="TCF28" s="170">
        <f>ROUNDDOWN(TCE28*($G$10+1),2)</f>
        <v>962.37</v>
      </c>
      <c r="TCG28" s="170">
        <f>TCD28*TCF28</f>
        <v>4811.8500000000004</v>
      </c>
      <c r="TCH28" s="170" t="s">
        <v>148</v>
      </c>
      <c r="TCI28" s="170">
        <v>12376</v>
      </c>
      <c r="TCJ28" s="170" t="s">
        <v>149</v>
      </c>
      <c r="TCK28" s="170" t="s">
        <v>150</v>
      </c>
      <c r="TCL28" s="170">
        <v>5</v>
      </c>
      <c r="TCM28" s="170">
        <v>12.97</v>
      </c>
      <c r="TCN28" s="170">
        <f>ROUNDDOWN(TCM28*($G$10+1),2)</f>
        <v>962.37</v>
      </c>
      <c r="TCO28" s="170">
        <f>TCL28*TCN28</f>
        <v>4811.8500000000004</v>
      </c>
      <c r="TCP28" s="170" t="s">
        <v>148</v>
      </c>
      <c r="TCQ28" s="170">
        <v>12376</v>
      </c>
      <c r="TCR28" s="170" t="s">
        <v>149</v>
      </c>
      <c r="TCS28" s="170" t="s">
        <v>150</v>
      </c>
      <c r="TCT28" s="170">
        <v>5</v>
      </c>
      <c r="TCU28" s="170">
        <v>12.97</v>
      </c>
      <c r="TCV28" s="170">
        <f>ROUNDDOWN(TCU28*($G$10+1),2)</f>
        <v>962.37</v>
      </c>
      <c r="TCW28" s="170">
        <f>TCT28*TCV28</f>
        <v>4811.8500000000004</v>
      </c>
      <c r="TCX28" s="170" t="s">
        <v>148</v>
      </c>
      <c r="TCY28" s="170">
        <v>12376</v>
      </c>
      <c r="TCZ28" s="170" t="s">
        <v>149</v>
      </c>
      <c r="TDA28" s="170" t="s">
        <v>150</v>
      </c>
      <c r="TDB28" s="170">
        <v>5</v>
      </c>
      <c r="TDC28" s="170">
        <v>12.97</v>
      </c>
      <c r="TDD28" s="170">
        <f>ROUNDDOWN(TDC28*($G$10+1),2)</f>
        <v>962.37</v>
      </c>
      <c r="TDE28" s="170">
        <f>TDB28*TDD28</f>
        <v>4811.8500000000004</v>
      </c>
      <c r="TDF28" s="170" t="s">
        <v>148</v>
      </c>
      <c r="TDG28" s="170">
        <v>12376</v>
      </c>
      <c r="TDH28" s="170" t="s">
        <v>149</v>
      </c>
      <c r="TDI28" s="170" t="s">
        <v>150</v>
      </c>
      <c r="TDJ28" s="170">
        <v>5</v>
      </c>
      <c r="TDK28" s="170">
        <v>12.97</v>
      </c>
      <c r="TDL28" s="170">
        <f>ROUNDDOWN(TDK28*($G$10+1),2)</f>
        <v>962.37</v>
      </c>
      <c r="TDM28" s="170">
        <f>TDJ28*TDL28</f>
        <v>4811.8500000000004</v>
      </c>
      <c r="TDN28" s="170" t="s">
        <v>148</v>
      </c>
      <c r="TDO28" s="170">
        <v>12376</v>
      </c>
      <c r="TDP28" s="170" t="s">
        <v>149</v>
      </c>
      <c r="TDQ28" s="170" t="s">
        <v>150</v>
      </c>
      <c r="TDR28" s="170">
        <v>5</v>
      </c>
      <c r="TDS28" s="170">
        <v>12.97</v>
      </c>
      <c r="TDT28" s="170">
        <f>ROUNDDOWN(TDS28*($G$10+1),2)</f>
        <v>962.37</v>
      </c>
      <c r="TDU28" s="170">
        <f>TDR28*TDT28</f>
        <v>4811.8500000000004</v>
      </c>
      <c r="TDV28" s="170" t="s">
        <v>148</v>
      </c>
      <c r="TDW28" s="170">
        <v>12376</v>
      </c>
      <c r="TDX28" s="170" t="s">
        <v>149</v>
      </c>
      <c r="TDY28" s="170" t="s">
        <v>150</v>
      </c>
      <c r="TDZ28" s="170">
        <v>5</v>
      </c>
      <c r="TEA28" s="170">
        <v>12.97</v>
      </c>
      <c r="TEB28" s="170">
        <f>ROUNDDOWN(TEA28*($G$10+1),2)</f>
        <v>962.37</v>
      </c>
      <c r="TEC28" s="170">
        <f>TDZ28*TEB28</f>
        <v>4811.8500000000004</v>
      </c>
      <c r="TED28" s="170" t="s">
        <v>148</v>
      </c>
      <c r="TEE28" s="170">
        <v>12376</v>
      </c>
      <c r="TEF28" s="170" t="s">
        <v>149</v>
      </c>
      <c r="TEG28" s="170" t="s">
        <v>150</v>
      </c>
      <c r="TEH28" s="170">
        <v>5</v>
      </c>
      <c r="TEI28" s="170">
        <v>12.97</v>
      </c>
      <c r="TEJ28" s="170">
        <f>ROUNDDOWN(TEI28*($G$10+1),2)</f>
        <v>962.37</v>
      </c>
      <c r="TEK28" s="170">
        <f>TEH28*TEJ28</f>
        <v>4811.8500000000004</v>
      </c>
      <c r="TEL28" s="170" t="s">
        <v>148</v>
      </c>
      <c r="TEM28" s="170">
        <v>12376</v>
      </c>
      <c r="TEN28" s="170" t="s">
        <v>149</v>
      </c>
      <c r="TEO28" s="170" t="s">
        <v>150</v>
      </c>
      <c r="TEP28" s="170">
        <v>5</v>
      </c>
      <c r="TEQ28" s="170">
        <v>12.97</v>
      </c>
      <c r="TER28" s="170">
        <f>ROUNDDOWN(TEQ28*($G$10+1),2)</f>
        <v>962.37</v>
      </c>
      <c r="TES28" s="170">
        <f>TEP28*TER28</f>
        <v>4811.8500000000004</v>
      </c>
      <c r="TET28" s="170" t="s">
        <v>148</v>
      </c>
      <c r="TEU28" s="170">
        <v>12376</v>
      </c>
      <c r="TEV28" s="170" t="s">
        <v>149</v>
      </c>
      <c r="TEW28" s="170" t="s">
        <v>150</v>
      </c>
      <c r="TEX28" s="170">
        <v>5</v>
      </c>
      <c r="TEY28" s="170">
        <v>12.97</v>
      </c>
      <c r="TEZ28" s="170">
        <f>ROUNDDOWN(TEY28*($G$10+1),2)</f>
        <v>962.37</v>
      </c>
      <c r="TFA28" s="170">
        <f>TEX28*TEZ28</f>
        <v>4811.8500000000004</v>
      </c>
      <c r="TFB28" s="170" t="s">
        <v>148</v>
      </c>
      <c r="TFC28" s="170">
        <v>12376</v>
      </c>
      <c r="TFD28" s="170" t="s">
        <v>149</v>
      </c>
      <c r="TFE28" s="170" t="s">
        <v>150</v>
      </c>
      <c r="TFF28" s="170">
        <v>5</v>
      </c>
      <c r="TFG28" s="170">
        <v>12.97</v>
      </c>
      <c r="TFH28" s="170">
        <f>ROUNDDOWN(TFG28*($G$10+1),2)</f>
        <v>962.37</v>
      </c>
      <c r="TFI28" s="170">
        <f>TFF28*TFH28</f>
        <v>4811.8500000000004</v>
      </c>
      <c r="TFJ28" s="170" t="s">
        <v>148</v>
      </c>
      <c r="TFK28" s="170">
        <v>12376</v>
      </c>
      <c r="TFL28" s="170" t="s">
        <v>149</v>
      </c>
      <c r="TFM28" s="170" t="s">
        <v>150</v>
      </c>
      <c r="TFN28" s="170">
        <v>5</v>
      </c>
      <c r="TFO28" s="170">
        <v>12.97</v>
      </c>
      <c r="TFP28" s="170">
        <f>ROUNDDOWN(TFO28*($G$10+1),2)</f>
        <v>962.37</v>
      </c>
      <c r="TFQ28" s="170">
        <f>TFN28*TFP28</f>
        <v>4811.8500000000004</v>
      </c>
      <c r="TFR28" s="170" t="s">
        <v>148</v>
      </c>
      <c r="TFS28" s="170">
        <v>12376</v>
      </c>
      <c r="TFT28" s="170" t="s">
        <v>149</v>
      </c>
      <c r="TFU28" s="170" t="s">
        <v>150</v>
      </c>
      <c r="TFV28" s="170">
        <v>5</v>
      </c>
      <c r="TFW28" s="170">
        <v>12.97</v>
      </c>
      <c r="TFX28" s="170">
        <f>ROUNDDOWN(TFW28*($G$10+1),2)</f>
        <v>962.37</v>
      </c>
      <c r="TFY28" s="170">
        <f>TFV28*TFX28</f>
        <v>4811.8500000000004</v>
      </c>
      <c r="TFZ28" s="170" t="s">
        <v>148</v>
      </c>
      <c r="TGA28" s="170">
        <v>12376</v>
      </c>
      <c r="TGB28" s="170" t="s">
        <v>149</v>
      </c>
      <c r="TGC28" s="170" t="s">
        <v>150</v>
      </c>
      <c r="TGD28" s="170">
        <v>5</v>
      </c>
      <c r="TGE28" s="170">
        <v>12.97</v>
      </c>
      <c r="TGF28" s="170">
        <f>ROUNDDOWN(TGE28*($G$10+1),2)</f>
        <v>962.37</v>
      </c>
      <c r="TGG28" s="170">
        <f>TGD28*TGF28</f>
        <v>4811.8500000000004</v>
      </c>
      <c r="TGH28" s="170" t="s">
        <v>148</v>
      </c>
      <c r="TGI28" s="170">
        <v>12376</v>
      </c>
      <c r="TGJ28" s="170" t="s">
        <v>149</v>
      </c>
      <c r="TGK28" s="170" t="s">
        <v>150</v>
      </c>
      <c r="TGL28" s="170">
        <v>5</v>
      </c>
      <c r="TGM28" s="170">
        <v>12.97</v>
      </c>
      <c r="TGN28" s="170">
        <f>ROUNDDOWN(TGM28*($G$10+1),2)</f>
        <v>962.37</v>
      </c>
      <c r="TGO28" s="170">
        <f>TGL28*TGN28</f>
        <v>4811.8500000000004</v>
      </c>
      <c r="TGP28" s="170" t="s">
        <v>148</v>
      </c>
      <c r="TGQ28" s="170">
        <v>12376</v>
      </c>
      <c r="TGR28" s="170" t="s">
        <v>149</v>
      </c>
      <c r="TGS28" s="170" t="s">
        <v>150</v>
      </c>
      <c r="TGT28" s="170">
        <v>5</v>
      </c>
      <c r="TGU28" s="170">
        <v>12.97</v>
      </c>
      <c r="TGV28" s="170">
        <f>ROUNDDOWN(TGU28*($G$10+1),2)</f>
        <v>962.37</v>
      </c>
      <c r="TGW28" s="170">
        <f>TGT28*TGV28</f>
        <v>4811.8500000000004</v>
      </c>
      <c r="TGX28" s="170" t="s">
        <v>148</v>
      </c>
      <c r="TGY28" s="170">
        <v>12376</v>
      </c>
      <c r="TGZ28" s="170" t="s">
        <v>149</v>
      </c>
      <c r="THA28" s="170" t="s">
        <v>150</v>
      </c>
      <c r="THB28" s="170">
        <v>5</v>
      </c>
      <c r="THC28" s="170">
        <v>12.97</v>
      </c>
      <c r="THD28" s="170">
        <f>ROUNDDOWN(THC28*($G$10+1),2)</f>
        <v>962.37</v>
      </c>
      <c r="THE28" s="170">
        <f>THB28*THD28</f>
        <v>4811.8500000000004</v>
      </c>
      <c r="THF28" s="170" t="s">
        <v>148</v>
      </c>
      <c r="THG28" s="170">
        <v>12376</v>
      </c>
      <c r="THH28" s="170" t="s">
        <v>149</v>
      </c>
      <c r="THI28" s="170" t="s">
        <v>150</v>
      </c>
      <c r="THJ28" s="170">
        <v>5</v>
      </c>
      <c r="THK28" s="170">
        <v>12.97</v>
      </c>
      <c r="THL28" s="170">
        <f>ROUNDDOWN(THK28*($G$10+1),2)</f>
        <v>962.37</v>
      </c>
      <c r="THM28" s="170">
        <f>THJ28*THL28</f>
        <v>4811.8500000000004</v>
      </c>
      <c r="THN28" s="170" t="s">
        <v>148</v>
      </c>
      <c r="THO28" s="170">
        <v>12376</v>
      </c>
      <c r="THP28" s="170" t="s">
        <v>149</v>
      </c>
      <c r="THQ28" s="170" t="s">
        <v>150</v>
      </c>
      <c r="THR28" s="170">
        <v>5</v>
      </c>
      <c r="THS28" s="170">
        <v>12.97</v>
      </c>
      <c r="THT28" s="170">
        <f>ROUNDDOWN(THS28*($G$10+1),2)</f>
        <v>962.37</v>
      </c>
      <c r="THU28" s="170">
        <f>THR28*THT28</f>
        <v>4811.8500000000004</v>
      </c>
      <c r="THV28" s="170" t="s">
        <v>148</v>
      </c>
      <c r="THW28" s="170">
        <v>12376</v>
      </c>
      <c r="THX28" s="170" t="s">
        <v>149</v>
      </c>
      <c r="THY28" s="170" t="s">
        <v>150</v>
      </c>
      <c r="THZ28" s="170">
        <v>5</v>
      </c>
      <c r="TIA28" s="170">
        <v>12.97</v>
      </c>
      <c r="TIB28" s="170">
        <f>ROUNDDOWN(TIA28*($G$10+1),2)</f>
        <v>962.37</v>
      </c>
      <c r="TIC28" s="170">
        <f>THZ28*TIB28</f>
        <v>4811.8500000000004</v>
      </c>
      <c r="TID28" s="170" t="s">
        <v>148</v>
      </c>
      <c r="TIE28" s="170">
        <v>12376</v>
      </c>
      <c r="TIF28" s="170" t="s">
        <v>149</v>
      </c>
      <c r="TIG28" s="170" t="s">
        <v>150</v>
      </c>
      <c r="TIH28" s="170">
        <v>5</v>
      </c>
      <c r="TII28" s="170">
        <v>12.97</v>
      </c>
      <c r="TIJ28" s="170">
        <f>ROUNDDOWN(TII28*($G$10+1),2)</f>
        <v>962.37</v>
      </c>
      <c r="TIK28" s="170">
        <f>TIH28*TIJ28</f>
        <v>4811.8500000000004</v>
      </c>
      <c r="TIL28" s="170" t="s">
        <v>148</v>
      </c>
      <c r="TIM28" s="170">
        <v>12376</v>
      </c>
      <c r="TIN28" s="170" t="s">
        <v>149</v>
      </c>
      <c r="TIO28" s="170" t="s">
        <v>150</v>
      </c>
      <c r="TIP28" s="170">
        <v>5</v>
      </c>
      <c r="TIQ28" s="170">
        <v>12.97</v>
      </c>
      <c r="TIR28" s="170">
        <f>ROUNDDOWN(TIQ28*($G$10+1),2)</f>
        <v>962.37</v>
      </c>
      <c r="TIS28" s="170">
        <f>TIP28*TIR28</f>
        <v>4811.8500000000004</v>
      </c>
      <c r="TIT28" s="170" t="s">
        <v>148</v>
      </c>
      <c r="TIU28" s="170">
        <v>12376</v>
      </c>
      <c r="TIV28" s="170" t="s">
        <v>149</v>
      </c>
      <c r="TIW28" s="170" t="s">
        <v>150</v>
      </c>
      <c r="TIX28" s="170">
        <v>5</v>
      </c>
      <c r="TIY28" s="170">
        <v>12.97</v>
      </c>
      <c r="TIZ28" s="170">
        <f>ROUNDDOWN(TIY28*($G$10+1),2)</f>
        <v>962.37</v>
      </c>
      <c r="TJA28" s="170">
        <f>TIX28*TIZ28</f>
        <v>4811.8500000000004</v>
      </c>
      <c r="TJB28" s="170" t="s">
        <v>148</v>
      </c>
      <c r="TJC28" s="170">
        <v>12376</v>
      </c>
      <c r="TJD28" s="170" t="s">
        <v>149</v>
      </c>
      <c r="TJE28" s="170" t="s">
        <v>150</v>
      </c>
      <c r="TJF28" s="170">
        <v>5</v>
      </c>
      <c r="TJG28" s="170">
        <v>12.97</v>
      </c>
      <c r="TJH28" s="170">
        <f>ROUNDDOWN(TJG28*($G$10+1),2)</f>
        <v>962.37</v>
      </c>
      <c r="TJI28" s="170">
        <f>TJF28*TJH28</f>
        <v>4811.8500000000004</v>
      </c>
      <c r="TJJ28" s="170" t="s">
        <v>148</v>
      </c>
      <c r="TJK28" s="170">
        <v>12376</v>
      </c>
      <c r="TJL28" s="170" t="s">
        <v>149</v>
      </c>
      <c r="TJM28" s="170" t="s">
        <v>150</v>
      </c>
      <c r="TJN28" s="170">
        <v>5</v>
      </c>
      <c r="TJO28" s="170">
        <v>12.97</v>
      </c>
      <c r="TJP28" s="170">
        <f>ROUNDDOWN(TJO28*($G$10+1),2)</f>
        <v>962.37</v>
      </c>
      <c r="TJQ28" s="170">
        <f>TJN28*TJP28</f>
        <v>4811.8500000000004</v>
      </c>
      <c r="TJR28" s="170" t="s">
        <v>148</v>
      </c>
      <c r="TJS28" s="170">
        <v>12376</v>
      </c>
      <c r="TJT28" s="170" t="s">
        <v>149</v>
      </c>
      <c r="TJU28" s="170" t="s">
        <v>150</v>
      </c>
      <c r="TJV28" s="170">
        <v>5</v>
      </c>
      <c r="TJW28" s="170">
        <v>12.97</v>
      </c>
      <c r="TJX28" s="170">
        <f>ROUNDDOWN(TJW28*($G$10+1),2)</f>
        <v>962.37</v>
      </c>
      <c r="TJY28" s="170">
        <f>TJV28*TJX28</f>
        <v>4811.8500000000004</v>
      </c>
      <c r="TJZ28" s="170" t="s">
        <v>148</v>
      </c>
      <c r="TKA28" s="170">
        <v>12376</v>
      </c>
      <c r="TKB28" s="170" t="s">
        <v>149</v>
      </c>
      <c r="TKC28" s="170" t="s">
        <v>150</v>
      </c>
      <c r="TKD28" s="170">
        <v>5</v>
      </c>
      <c r="TKE28" s="170">
        <v>12.97</v>
      </c>
      <c r="TKF28" s="170">
        <f>ROUNDDOWN(TKE28*($G$10+1),2)</f>
        <v>962.37</v>
      </c>
      <c r="TKG28" s="170">
        <f>TKD28*TKF28</f>
        <v>4811.8500000000004</v>
      </c>
      <c r="TKH28" s="170" t="s">
        <v>148</v>
      </c>
      <c r="TKI28" s="170">
        <v>12376</v>
      </c>
      <c r="TKJ28" s="170" t="s">
        <v>149</v>
      </c>
      <c r="TKK28" s="170" t="s">
        <v>150</v>
      </c>
      <c r="TKL28" s="170">
        <v>5</v>
      </c>
      <c r="TKM28" s="170">
        <v>12.97</v>
      </c>
      <c r="TKN28" s="170">
        <f>ROUNDDOWN(TKM28*($G$10+1),2)</f>
        <v>962.37</v>
      </c>
      <c r="TKO28" s="170">
        <f>TKL28*TKN28</f>
        <v>4811.8500000000004</v>
      </c>
      <c r="TKP28" s="170" t="s">
        <v>148</v>
      </c>
      <c r="TKQ28" s="170">
        <v>12376</v>
      </c>
      <c r="TKR28" s="170" t="s">
        <v>149</v>
      </c>
      <c r="TKS28" s="170" t="s">
        <v>150</v>
      </c>
      <c r="TKT28" s="170">
        <v>5</v>
      </c>
      <c r="TKU28" s="170">
        <v>12.97</v>
      </c>
      <c r="TKV28" s="170">
        <f>ROUNDDOWN(TKU28*($G$10+1),2)</f>
        <v>962.37</v>
      </c>
      <c r="TKW28" s="170">
        <f>TKT28*TKV28</f>
        <v>4811.8500000000004</v>
      </c>
      <c r="TKX28" s="170" t="s">
        <v>148</v>
      </c>
      <c r="TKY28" s="170">
        <v>12376</v>
      </c>
      <c r="TKZ28" s="170" t="s">
        <v>149</v>
      </c>
      <c r="TLA28" s="170" t="s">
        <v>150</v>
      </c>
      <c r="TLB28" s="170">
        <v>5</v>
      </c>
      <c r="TLC28" s="170">
        <v>12.97</v>
      </c>
      <c r="TLD28" s="170">
        <f>ROUNDDOWN(TLC28*($G$10+1),2)</f>
        <v>962.37</v>
      </c>
      <c r="TLE28" s="170">
        <f>TLB28*TLD28</f>
        <v>4811.8500000000004</v>
      </c>
      <c r="TLF28" s="170" t="s">
        <v>148</v>
      </c>
      <c r="TLG28" s="170">
        <v>12376</v>
      </c>
      <c r="TLH28" s="170" t="s">
        <v>149</v>
      </c>
      <c r="TLI28" s="170" t="s">
        <v>150</v>
      </c>
      <c r="TLJ28" s="170">
        <v>5</v>
      </c>
      <c r="TLK28" s="170">
        <v>12.97</v>
      </c>
      <c r="TLL28" s="170">
        <f>ROUNDDOWN(TLK28*($G$10+1),2)</f>
        <v>962.37</v>
      </c>
      <c r="TLM28" s="170">
        <f>TLJ28*TLL28</f>
        <v>4811.8500000000004</v>
      </c>
      <c r="TLN28" s="170" t="s">
        <v>148</v>
      </c>
      <c r="TLO28" s="170">
        <v>12376</v>
      </c>
      <c r="TLP28" s="170" t="s">
        <v>149</v>
      </c>
      <c r="TLQ28" s="170" t="s">
        <v>150</v>
      </c>
      <c r="TLR28" s="170">
        <v>5</v>
      </c>
      <c r="TLS28" s="170">
        <v>12.97</v>
      </c>
      <c r="TLT28" s="170">
        <f>ROUNDDOWN(TLS28*($G$10+1),2)</f>
        <v>962.37</v>
      </c>
      <c r="TLU28" s="170">
        <f>TLR28*TLT28</f>
        <v>4811.8500000000004</v>
      </c>
      <c r="TLV28" s="170" t="s">
        <v>148</v>
      </c>
      <c r="TLW28" s="170">
        <v>12376</v>
      </c>
      <c r="TLX28" s="170" t="s">
        <v>149</v>
      </c>
      <c r="TLY28" s="170" t="s">
        <v>150</v>
      </c>
      <c r="TLZ28" s="170">
        <v>5</v>
      </c>
      <c r="TMA28" s="170">
        <v>12.97</v>
      </c>
      <c r="TMB28" s="170">
        <f>ROUNDDOWN(TMA28*($G$10+1),2)</f>
        <v>962.37</v>
      </c>
      <c r="TMC28" s="170">
        <f>TLZ28*TMB28</f>
        <v>4811.8500000000004</v>
      </c>
      <c r="TMD28" s="170" t="s">
        <v>148</v>
      </c>
      <c r="TME28" s="170">
        <v>12376</v>
      </c>
      <c r="TMF28" s="170" t="s">
        <v>149</v>
      </c>
      <c r="TMG28" s="170" t="s">
        <v>150</v>
      </c>
      <c r="TMH28" s="170">
        <v>5</v>
      </c>
      <c r="TMI28" s="170">
        <v>12.97</v>
      </c>
      <c r="TMJ28" s="170">
        <f>ROUNDDOWN(TMI28*($G$10+1),2)</f>
        <v>962.37</v>
      </c>
      <c r="TMK28" s="170">
        <f>TMH28*TMJ28</f>
        <v>4811.8500000000004</v>
      </c>
      <c r="TML28" s="170" t="s">
        <v>148</v>
      </c>
      <c r="TMM28" s="170">
        <v>12376</v>
      </c>
      <c r="TMN28" s="170" t="s">
        <v>149</v>
      </c>
      <c r="TMO28" s="170" t="s">
        <v>150</v>
      </c>
      <c r="TMP28" s="170">
        <v>5</v>
      </c>
      <c r="TMQ28" s="170">
        <v>12.97</v>
      </c>
      <c r="TMR28" s="170">
        <f>ROUNDDOWN(TMQ28*($G$10+1),2)</f>
        <v>962.37</v>
      </c>
      <c r="TMS28" s="170">
        <f>TMP28*TMR28</f>
        <v>4811.8500000000004</v>
      </c>
      <c r="TMT28" s="170" t="s">
        <v>148</v>
      </c>
      <c r="TMU28" s="170">
        <v>12376</v>
      </c>
      <c r="TMV28" s="170" t="s">
        <v>149</v>
      </c>
      <c r="TMW28" s="170" t="s">
        <v>150</v>
      </c>
      <c r="TMX28" s="170">
        <v>5</v>
      </c>
      <c r="TMY28" s="170">
        <v>12.97</v>
      </c>
      <c r="TMZ28" s="170">
        <f>ROUNDDOWN(TMY28*($G$10+1),2)</f>
        <v>962.37</v>
      </c>
      <c r="TNA28" s="170">
        <f>TMX28*TMZ28</f>
        <v>4811.8500000000004</v>
      </c>
      <c r="TNB28" s="170" t="s">
        <v>148</v>
      </c>
      <c r="TNC28" s="170">
        <v>12376</v>
      </c>
      <c r="TND28" s="170" t="s">
        <v>149</v>
      </c>
      <c r="TNE28" s="170" t="s">
        <v>150</v>
      </c>
      <c r="TNF28" s="170">
        <v>5</v>
      </c>
      <c r="TNG28" s="170">
        <v>12.97</v>
      </c>
      <c r="TNH28" s="170">
        <f>ROUNDDOWN(TNG28*($G$10+1),2)</f>
        <v>962.37</v>
      </c>
      <c r="TNI28" s="170">
        <f>TNF28*TNH28</f>
        <v>4811.8500000000004</v>
      </c>
      <c r="TNJ28" s="170" t="s">
        <v>148</v>
      </c>
      <c r="TNK28" s="170">
        <v>12376</v>
      </c>
      <c r="TNL28" s="170" t="s">
        <v>149</v>
      </c>
      <c r="TNM28" s="170" t="s">
        <v>150</v>
      </c>
      <c r="TNN28" s="170">
        <v>5</v>
      </c>
      <c r="TNO28" s="170">
        <v>12.97</v>
      </c>
      <c r="TNP28" s="170">
        <f>ROUNDDOWN(TNO28*($G$10+1),2)</f>
        <v>962.37</v>
      </c>
      <c r="TNQ28" s="170">
        <f>TNN28*TNP28</f>
        <v>4811.8500000000004</v>
      </c>
      <c r="TNR28" s="170" t="s">
        <v>148</v>
      </c>
      <c r="TNS28" s="170">
        <v>12376</v>
      </c>
      <c r="TNT28" s="170" t="s">
        <v>149</v>
      </c>
      <c r="TNU28" s="170" t="s">
        <v>150</v>
      </c>
      <c r="TNV28" s="170">
        <v>5</v>
      </c>
      <c r="TNW28" s="170">
        <v>12.97</v>
      </c>
      <c r="TNX28" s="170">
        <f>ROUNDDOWN(TNW28*($G$10+1),2)</f>
        <v>962.37</v>
      </c>
      <c r="TNY28" s="170">
        <f>TNV28*TNX28</f>
        <v>4811.8500000000004</v>
      </c>
      <c r="TNZ28" s="170" t="s">
        <v>148</v>
      </c>
      <c r="TOA28" s="170">
        <v>12376</v>
      </c>
      <c r="TOB28" s="170" t="s">
        <v>149</v>
      </c>
      <c r="TOC28" s="170" t="s">
        <v>150</v>
      </c>
      <c r="TOD28" s="170">
        <v>5</v>
      </c>
      <c r="TOE28" s="170">
        <v>12.97</v>
      </c>
      <c r="TOF28" s="170">
        <f>ROUNDDOWN(TOE28*($G$10+1),2)</f>
        <v>962.37</v>
      </c>
      <c r="TOG28" s="170">
        <f>TOD28*TOF28</f>
        <v>4811.8500000000004</v>
      </c>
      <c r="TOH28" s="170" t="s">
        <v>148</v>
      </c>
      <c r="TOI28" s="170">
        <v>12376</v>
      </c>
      <c r="TOJ28" s="170" t="s">
        <v>149</v>
      </c>
      <c r="TOK28" s="170" t="s">
        <v>150</v>
      </c>
      <c r="TOL28" s="170">
        <v>5</v>
      </c>
      <c r="TOM28" s="170">
        <v>12.97</v>
      </c>
      <c r="TON28" s="170">
        <f>ROUNDDOWN(TOM28*($G$10+1),2)</f>
        <v>962.37</v>
      </c>
      <c r="TOO28" s="170">
        <f>TOL28*TON28</f>
        <v>4811.8500000000004</v>
      </c>
      <c r="TOP28" s="170" t="s">
        <v>148</v>
      </c>
      <c r="TOQ28" s="170">
        <v>12376</v>
      </c>
      <c r="TOR28" s="170" t="s">
        <v>149</v>
      </c>
      <c r="TOS28" s="170" t="s">
        <v>150</v>
      </c>
      <c r="TOT28" s="170">
        <v>5</v>
      </c>
      <c r="TOU28" s="170">
        <v>12.97</v>
      </c>
      <c r="TOV28" s="170">
        <f>ROUNDDOWN(TOU28*($G$10+1),2)</f>
        <v>962.37</v>
      </c>
      <c r="TOW28" s="170">
        <f>TOT28*TOV28</f>
        <v>4811.8500000000004</v>
      </c>
      <c r="TOX28" s="170" t="s">
        <v>148</v>
      </c>
      <c r="TOY28" s="170">
        <v>12376</v>
      </c>
      <c r="TOZ28" s="170" t="s">
        <v>149</v>
      </c>
      <c r="TPA28" s="170" t="s">
        <v>150</v>
      </c>
      <c r="TPB28" s="170">
        <v>5</v>
      </c>
      <c r="TPC28" s="170">
        <v>12.97</v>
      </c>
      <c r="TPD28" s="170">
        <f>ROUNDDOWN(TPC28*($G$10+1),2)</f>
        <v>962.37</v>
      </c>
      <c r="TPE28" s="170">
        <f>TPB28*TPD28</f>
        <v>4811.8500000000004</v>
      </c>
      <c r="TPF28" s="170" t="s">
        <v>148</v>
      </c>
      <c r="TPG28" s="170">
        <v>12376</v>
      </c>
      <c r="TPH28" s="170" t="s">
        <v>149</v>
      </c>
      <c r="TPI28" s="170" t="s">
        <v>150</v>
      </c>
      <c r="TPJ28" s="170">
        <v>5</v>
      </c>
      <c r="TPK28" s="170">
        <v>12.97</v>
      </c>
      <c r="TPL28" s="170">
        <f>ROUNDDOWN(TPK28*($G$10+1),2)</f>
        <v>962.37</v>
      </c>
      <c r="TPM28" s="170">
        <f>TPJ28*TPL28</f>
        <v>4811.8500000000004</v>
      </c>
      <c r="TPN28" s="170" t="s">
        <v>148</v>
      </c>
      <c r="TPO28" s="170">
        <v>12376</v>
      </c>
      <c r="TPP28" s="170" t="s">
        <v>149</v>
      </c>
      <c r="TPQ28" s="170" t="s">
        <v>150</v>
      </c>
      <c r="TPR28" s="170">
        <v>5</v>
      </c>
      <c r="TPS28" s="170">
        <v>12.97</v>
      </c>
      <c r="TPT28" s="170">
        <f>ROUNDDOWN(TPS28*($G$10+1),2)</f>
        <v>962.37</v>
      </c>
      <c r="TPU28" s="170">
        <f>TPR28*TPT28</f>
        <v>4811.8500000000004</v>
      </c>
      <c r="TPV28" s="170" t="s">
        <v>148</v>
      </c>
      <c r="TPW28" s="170">
        <v>12376</v>
      </c>
      <c r="TPX28" s="170" t="s">
        <v>149</v>
      </c>
      <c r="TPY28" s="170" t="s">
        <v>150</v>
      </c>
      <c r="TPZ28" s="170">
        <v>5</v>
      </c>
      <c r="TQA28" s="170">
        <v>12.97</v>
      </c>
      <c r="TQB28" s="170">
        <f>ROUNDDOWN(TQA28*($G$10+1),2)</f>
        <v>962.37</v>
      </c>
      <c r="TQC28" s="170">
        <f>TPZ28*TQB28</f>
        <v>4811.8500000000004</v>
      </c>
      <c r="TQD28" s="170" t="s">
        <v>148</v>
      </c>
      <c r="TQE28" s="170">
        <v>12376</v>
      </c>
      <c r="TQF28" s="170" t="s">
        <v>149</v>
      </c>
      <c r="TQG28" s="170" t="s">
        <v>150</v>
      </c>
      <c r="TQH28" s="170">
        <v>5</v>
      </c>
      <c r="TQI28" s="170">
        <v>12.97</v>
      </c>
      <c r="TQJ28" s="170">
        <f>ROUNDDOWN(TQI28*($G$10+1),2)</f>
        <v>962.37</v>
      </c>
      <c r="TQK28" s="170">
        <f>TQH28*TQJ28</f>
        <v>4811.8500000000004</v>
      </c>
      <c r="TQL28" s="170" t="s">
        <v>148</v>
      </c>
      <c r="TQM28" s="170">
        <v>12376</v>
      </c>
      <c r="TQN28" s="170" t="s">
        <v>149</v>
      </c>
      <c r="TQO28" s="170" t="s">
        <v>150</v>
      </c>
      <c r="TQP28" s="170">
        <v>5</v>
      </c>
      <c r="TQQ28" s="170">
        <v>12.97</v>
      </c>
      <c r="TQR28" s="170">
        <f>ROUNDDOWN(TQQ28*($G$10+1),2)</f>
        <v>962.37</v>
      </c>
      <c r="TQS28" s="170">
        <f>TQP28*TQR28</f>
        <v>4811.8500000000004</v>
      </c>
      <c r="TQT28" s="170" t="s">
        <v>148</v>
      </c>
      <c r="TQU28" s="170">
        <v>12376</v>
      </c>
      <c r="TQV28" s="170" t="s">
        <v>149</v>
      </c>
      <c r="TQW28" s="170" t="s">
        <v>150</v>
      </c>
      <c r="TQX28" s="170">
        <v>5</v>
      </c>
      <c r="TQY28" s="170">
        <v>12.97</v>
      </c>
      <c r="TQZ28" s="170">
        <f>ROUNDDOWN(TQY28*($G$10+1),2)</f>
        <v>962.37</v>
      </c>
      <c r="TRA28" s="170">
        <f>TQX28*TQZ28</f>
        <v>4811.8500000000004</v>
      </c>
      <c r="TRB28" s="170" t="s">
        <v>148</v>
      </c>
      <c r="TRC28" s="170">
        <v>12376</v>
      </c>
      <c r="TRD28" s="170" t="s">
        <v>149</v>
      </c>
      <c r="TRE28" s="170" t="s">
        <v>150</v>
      </c>
      <c r="TRF28" s="170">
        <v>5</v>
      </c>
      <c r="TRG28" s="170">
        <v>12.97</v>
      </c>
      <c r="TRH28" s="170">
        <f>ROUNDDOWN(TRG28*($G$10+1),2)</f>
        <v>962.37</v>
      </c>
      <c r="TRI28" s="170">
        <f>TRF28*TRH28</f>
        <v>4811.8500000000004</v>
      </c>
      <c r="TRJ28" s="170" t="s">
        <v>148</v>
      </c>
      <c r="TRK28" s="170">
        <v>12376</v>
      </c>
      <c r="TRL28" s="170" t="s">
        <v>149</v>
      </c>
      <c r="TRM28" s="170" t="s">
        <v>150</v>
      </c>
      <c r="TRN28" s="170">
        <v>5</v>
      </c>
      <c r="TRO28" s="170">
        <v>12.97</v>
      </c>
      <c r="TRP28" s="170">
        <f>ROUNDDOWN(TRO28*($G$10+1),2)</f>
        <v>962.37</v>
      </c>
      <c r="TRQ28" s="170">
        <f>TRN28*TRP28</f>
        <v>4811.8500000000004</v>
      </c>
      <c r="TRR28" s="170" t="s">
        <v>148</v>
      </c>
      <c r="TRS28" s="170">
        <v>12376</v>
      </c>
      <c r="TRT28" s="170" t="s">
        <v>149</v>
      </c>
      <c r="TRU28" s="170" t="s">
        <v>150</v>
      </c>
      <c r="TRV28" s="170">
        <v>5</v>
      </c>
      <c r="TRW28" s="170">
        <v>12.97</v>
      </c>
      <c r="TRX28" s="170">
        <f>ROUNDDOWN(TRW28*($G$10+1),2)</f>
        <v>962.37</v>
      </c>
      <c r="TRY28" s="170">
        <f>TRV28*TRX28</f>
        <v>4811.8500000000004</v>
      </c>
      <c r="TRZ28" s="170" t="s">
        <v>148</v>
      </c>
      <c r="TSA28" s="170">
        <v>12376</v>
      </c>
      <c r="TSB28" s="170" t="s">
        <v>149</v>
      </c>
      <c r="TSC28" s="170" t="s">
        <v>150</v>
      </c>
      <c r="TSD28" s="170">
        <v>5</v>
      </c>
      <c r="TSE28" s="170">
        <v>12.97</v>
      </c>
      <c r="TSF28" s="170">
        <f>ROUNDDOWN(TSE28*($G$10+1),2)</f>
        <v>962.37</v>
      </c>
      <c r="TSG28" s="170">
        <f>TSD28*TSF28</f>
        <v>4811.8500000000004</v>
      </c>
      <c r="TSH28" s="170" t="s">
        <v>148</v>
      </c>
      <c r="TSI28" s="170">
        <v>12376</v>
      </c>
      <c r="TSJ28" s="170" t="s">
        <v>149</v>
      </c>
      <c r="TSK28" s="170" t="s">
        <v>150</v>
      </c>
      <c r="TSL28" s="170">
        <v>5</v>
      </c>
      <c r="TSM28" s="170">
        <v>12.97</v>
      </c>
      <c r="TSN28" s="170">
        <f>ROUNDDOWN(TSM28*($G$10+1),2)</f>
        <v>962.37</v>
      </c>
      <c r="TSO28" s="170">
        <f>TSL28*TSN28</f>
        <v>4811.8500000000004</v>
      </c>
      <c r="TSP28" s="170" t="s">
        <v>148</v>
      </c>
      <c r="TSQ28" s="170">
        <v>12376</v>
      </c>
      <c r="TSR28" s="170" t="s">
        <v>149</v>
      </c>
      <c r="TSS28" s="170" t="s">
        <v>150</v>
      </c>
      <c r="TST28" s="170">
        <v>5</v>
      </c>
      <c r="TSU28" s="170">
        <v>12.97</v>
      </c>
      <c r="TSV28" s="170">
        <f>ROUNDDOWN(TSU28*($G$10+1),2)</f>
        <v>962.37</v>
      </c>
      <c r="TSW28" s="170">
        <f>TST28*TSV28</f>
        <v>4811.8500000000004</v>
      </c>
      <c r="TSX28" s="170" t="s">
        <v>148</v>
      </c>
      <c r="TSY28" s="170">
        <v>12376</v>
      </c>
      <c r="TSZ28" s="170" t="s">
        <v>149</v>
      </c>
      <c r="TTA28" s="170" t="s">
        <v>150</v>
      </c>
      <c r="TTB28" s="170">
        <v>5</v>
      </c>
      <c r="TTC28" s="170">
        <v>12.97</v>
      </c>
      <c r="TTD28" s="170">
        <f>ROUNDDOWN(TTC28*($G$10+1),2)</f>
        <v>962.37</v>
      </c>
      <c r="TTE28" s="170">
        <f>TTB28*TTD28</f>
        <v>4811.8500000000004</v>
      </c>
      <c r="TTF28" s="170" t="s">
        <v>148</v>
      </c>
      <c r="TTG28" s="170">
        <v>12376</v>
      </c>
      <c r="TTH28" s="170" t="s">
        <v>149</v>
      </c>
      <c r="TTI28" s="170" t="s">
        <v>150</v>
      </c>
      <c r="TTJ28" s="170">
        <v>5</v>
      </c>
      <c r="TTK28" s="170">
        <v>12.97</v>
      </c>
      <c r="TTL28" s="170">
        <f>ROUNDDOWN(TTK28*($G$10+1),2)</f>
        <v>962.37</v>
      </c>
      <c r="TTM28" s="170">
        <f>TTJ28*TTL28</f>
        <v>4811.8500000000004</v>
      </c>
      <c r="TTN28" s="170" t="s">
        <v>148</v>
      </c>
      <c r="TTO28" s="170">
        <v>12376</v>
      </c>
      <c r="TTP28" s="170" t="s">
        <v>149</v>
      </c>
      <c r="TTQ28" s="170" t="s">
        <v>150</v>
      </c>
      <c r="TTR28" s="170">
        <v>5</v>
      </c>
      <c r="TTS28" s="170">
        <v>12.97</v>
      </c>
      <c r="TTT28" s="170">
        <f>ROUNDDOWN(TTS28*($G$10+1),2)</f>
        <v>962.37</v>
      </c>
      <c r="TTU28" s="170">
        <f>TTR28*TTT28</f>
        <v>4811.8500000000004</v>
      </c>
      <c r="TTV28" s="170" t="s">
        <v>148</v>
      </c>
      <c r="TTW28" s="170">
        <v>12376</v>
      </c>
      <c r="TTX28" s="170" t="s">
        <v>149</v>
      </c>
      <c r="TTY28" s="170" t="s">
        <v>150</v>
      </c>
      <c r="TTZ28" s="170">
        <v>5</v>
      </c>
      <c r="TUA28" s="170">
        <v>12.97</v>
      </c>
      <c r="TUB28" s="170">
        <f>ROUNDDOWN(TUA28*($G$10+1),2)</f>
        <v>962.37</v>
      </c>
      <c r="TUC28" s="170">
        <f>TTZ28*TUB28</f>
        <v>4811.8500000000004</v>
      </c>
      <c r="TUD28" s="170" t="s">
        <v>148</v>
      </c>
      <c r="TUE28" s="170">
        <v>12376</v>
      </c>
      <c r="TUF28" s="170" t="s">
        <v>149</v>
      </c>
      <c r="TUG28" s="170" t="s">
        <v>150</v>
      </c>
      <c r="TUH28" s="170">
        <v>5</v>
      </c>
      <c r="TUI28" s="170">
        <v>12.97</v>
      </c>
      <c r="TUJ28" s="170">
        <f>ROUNDDOWN(TUI28*($G$10+1),2)</f>
        <v>962.37</v>
      </c>
      <c r="TUK28" s="170">
        <f>TUH28*TUJ28</f>
        <v>4811.8500000000004</v>
      </c>
      <c r="TUL28" s="170" t="s">
        <v>148</v>
      </c>
      <c r="TUM28" s="170">
        <v>12376</v>
      </c>
      <c r="TUN28" s="170" t="s">
        <v>149</v>
      </c>
      <c r="TUO28" s="170" t="s">
        <v>150</v>
      </c>
      <c r="TUP28" s="170">
        <v>5</v>
      </c>
      <c r="TUQ28" s="170">
        <v>12.97</v>
      </c>
      <c r="TUR28" s="170">
        <f>ROUNDDOWN(TUQ28*($G$10+1),2)</f>
        <v>962.37</v>
      </c>
      <c r="TUS28" s="170">
        <f>TUP28*TUR28</f>
        <v>4811.8500000000004</v>
      </c>
      <c r="TUT28" s="170" t="s">
        <v>148</v>
      </c>
      <c r="TUU28" s="170">
        <v>12376</v>
      </c>
      <c r="TUV28" s="170" t="s">
        <v>149</v>
      </c>
      <c r="TUW28" s="170" t="s">
        <v>150</v>
      </c>
      <c r="TUX28" s="170">
        <v>5</v>
      </c>
      <c r="TUY28" s="170">
        <v>12.97</v>
      </c>
      <c r="TUZ28" s="170">
        <f>ROUNDDOWN(TUY28*($G$10+1),2)</f>
        <v>962.37</v>
      </c>
      <c r="TVA28" s="170">
        <f>TUX28*TUZ28</f>
        <v>4811.8500000000004</v>
      </c>
      <c r="TVB28" s="170" t="s">
        <v>148</v>
      </c>
      <c r="TVC28" s="170">
        <v>12376</v>
      </c>
      <c r="TVD28" s="170" t="s">
        <v>149</v>
      </c>
      <c r="TVE28" s="170" t="s">
        <v>150</v>
      </c>
      <c r="TVF28" s="170">
        <v>5</v>
      </c>
      <c r="TVG28" s="170">
        <v>12.97</v>
      </c>
      <c r="TVH28" s="170">
        <f>ROUNDDOWN(TVG28*($G$10+1),2)</f>
        <v>962.37</v>
      </c>
      <c r="TVI28" s="170">
        <f>TVF28*TVH28</f>
        <v>4811.8500000000004</v>
      </c>
      <c r="TVJ28" s="170" t="s">
        <v>148</v>
      </c>
      <c r="TVK28" s="170">
        <v>12376</v>
      </c>
      <c r="TVL28" s="170" t="s">
        <v>149</v>
      </c>
      <c r="TVM28" s="170" t="s">
        <v>150</v>
      </c>
      <c r="TVN28" s="170">
        <v>5</v>
      </c>
      <c r="TVO28" s="170">
        <v>12.97</v>
      </c>
      <c r="TVP28" s="170">
        <f>ROUNDDOWN(TVO28*($G$10+1),2)</f>
        <v>962.37</v>
      </c>
      <c r="TVQ28" s="170">
        <f>TVN28*TVP28</f>
        <v>4811.8500000000004</v>
      </c>
      <c r="TVR28" s="170" t="s">
        <v>148</v>
      </c>
      <c r="TVS28" s="170">
        <v>12376</v>
      </c>
      <c r="TVT28" s="170" t="s">
        <v>149</v>
      </c>
      <c r="TVU28" s="170" t="s">
        <v>150</v>
      </c>
      <c r="TVV28" s="170">
        <v>5</v>
      </c>
      <c r="TVW28" s="170">
        <v>12.97</v>
      </c>
      <c r="TVX28" s="170">
        <f>ROUNDDOWN(TVW28*($G$10+1),2)</f>
        <v>962.37</v>
      </c>
      <c r="TVY28" s="170">
        <f>TVV28*TVX28</f>
        <v>4811.8500000000004</v>
      </c>
      <c r="TVZ28" s="170" t="s">
        <v>148</v>
      </c>
      <c r="TWA28" s="170">
        <v>12376</v>
      </c>
      <c r="TWB28" s="170" t="s">
        <v>149</v>
      </c>
      <c r="TWC28" s="170" t="s">
        <v>150</v>
      </c>
      <c r="TWD28" s="170">
        <v>5</v>
      </c>
      <c r="TWE28" s="170">
        <v>12.97</v>
      </c>
      <c r="TWF28" s="170">
        <f>ROUNDDOWN(TWE28*($G$10+1),2)</f>
        <v>962.37</v>
      </c>
      <c r="TWG28" s="170">
        <f>TWD28*TWF28</f>
        <v>4811.8500000000004</v>
      </c>
      <c r="TWH28" s="170" t="s">
        <v>148</v>
      </c>
      <c r="TWI28" s="170">
        <v>12376</v>
      </c>
      <c r="TWJ28" s="170" t="s">
        <v>149</v>
      </c>
      <c r="TWK28" s="170" t="s">
        <v>150</v>
      </c>
      <c r="TWL28" s="170">
        <v>5</v>
      </c>
      <c r="TWM28" s="170">
        <v>12.97</v>
      </c>
      <c r="TWN28" s="170">
        <f>ROUNDDOWN(TWM28*($G$10+1),2)</f>
        <v>962.37</v>
      </c>
      <c r="TWO28" s="170">
        <f>TWL28*TWN28</f>
        <v>4811.8500000000004</v>
      </c>
      <c r="TWP28" s="170" t="s">
        <v>148</v>
      </c>
      <c r="TWQ28" s="170">
        <v>12376</v>
      </c>
      <c r="TWR28" s="170" t="s">
        <v>149</v>
      </c>
      <c r="TWS28" s="170" t="s">
        <v>150</v>
      </c>
      <c r="TWT28" s="170">
        <v>5</v>
      </c>
      <c r="TWU28" s="170">
        <v>12.97</v>
      </c>
      <c r="TWV28" s="170">
        <f>ROUNDDOWN(TWU28*($G$10+1),2)</f>
        <v>962.37</v>
      </c>
      <c r="TWW28" s="170">
        <f>TWT28*TWV28</f>
        <v>4811.8500000000004</v>
      </c>
      <c r="TWX28" s="170" t="s">
        <v>148</v>
      </c>
      <c r="TWY28" s="170">
        <v>12376</v>
      </c>
      <c r="TWZ28" s="170" t="s">
        <v>149</v>
      </c>
      <c r="TXA28" s="170" t="s">
        <v>150</v>
      </c>
      <c r="TXB28" s="170">
        <v>5</v>
      </c>
      <c r="TXC28" s="170">
        <v>12.97</v>
      </c>
      <c r="TXD28" s="170">
        <f>ROUNDDOWN(TXC28*($G$10+1),2)</f>
        <v>962.37</v>
      </c>
      <c r="TXE28" s="170">
        <f>TXB28*TXD28</f>
        <v>4811.8500000000004</v>
      </c>
      <c r="TXF28" s="170" t="s">
        <v>148</v>
      </c>
      <c r="TXG28" s="170">
        <v>12376</v>
      </c>
      <c r="TXH28" s="170" t="s">
        <v>149</v>
      </c>
      <c r="TXI28" s="170" t="s">
        <v>150</v>
      </c>
      <c r="TXJ28" s="170">
        <v>5</v>
      </c>
      <c r="TXK28" s="170">
        <v>12.97</v>
      </c>
      <c r="TXL28" s="170">
        <f>ROUNDDOWN(TXK28*($G$10+1),2)</f>
        <v>962.37</v>
      </c>
      <c r="TXM28" s="170">
        <f>TXJ28*TXL28</f>
        <v>4811.8500000000004</v>
      </c>
      <c r="TXN28" s="170" t="s">
        <v>148</v>
      </c>
      <c r="TXO28" s="170">
        <v>12376</v>
      </c>
      <c r="TXP28" s="170" t="s">
        <v>149</v>
      </c>
      <c r="TXQ28" s="170" t="s">
        <v>150</v>
      </c>
      <c r="TXR28" s="170">
        <v>5</v>
      </c>
      <c r="TXS28" s="170">
        <v>12.97</v>
      </c>
      <c r="TXT28" s="170">
        <f>ROUNDDOWN(TXS28*($G$10+1),2)</f>
        <v>962.37</v>
      </c>
      <c r="TXU28" s="170">
        <f>TXR28*TXT28</f>
        <v>4811.8500000000004</v>
      </c>
      <c r="TXV28" s="170" t="s">
        <v>148</v>
      </c>
      <c r="TXW28" s="170">
        <v>12376</v>
      </c>
      <c r="TXX28" s="170" t="s">
        <v>149</v>
      </c>
      <c r="TXY28" s="170" t="s">
        <v>150</v>
      </c>
      <c r="TXZ28" s="170">
        <v>5</v>
      </c>
      <c r="TYA28" s="170">
        <v>12.97</v>
      </c>
      <c r="TYB28" s="170">
        <f>ROUNDDOWN(TYA28*($G$10+1),2)</f>
        <v>962.37</v>
      </c>
      <c r="TYC28" s="170">
        <f>TXZ28*TYB28</f>
        <v>4811.8500000000004</v>
      </c>
      <c r="TYD28" s="170" t="s">
        <v>148</v>
      </c>
      <c r="TYE28" s="170">
        <v>12376</v>
      </c>
      <c r="TYF28" s="170" t="s">
        <v>149</v>
      </c>
      <c r="TYG28" s="170" t="s">
        <v>150</v>
      </c>
      <c r="TYH28" s="170">
        <v>5</v>
      </c>
      <c r="TYI28" s="170">
        <v>12.97</v>
      </c>
      <c r="TYJ28" s="170">
        <f>ROUNDDOWN(TYI28*($G$10+1),2)</f>
        <v>962.37</v>
      </c>
      <c r="TYK28" s="170">
        <f>TYH28*TYJ28</f>
        <v>4811.8500000000004</v>
      </c>
      <c r="TYL28" s="170" t="s">
        <v>148</v>
      </c>
      <c r="TYM28" s="170">
        <v>12376</v>
      </c>
      <c r="TYN28" s="170" t="s">
        <v>149</v>
      </c>
      <c r="TYO28" s="170" t="s">
        <v>150</v>
      </c>
      <c r="TYP28" s="170">
        <v>5</v>
      </c>
      <c r="TYQ28" s="170">
        <v>12.97</v>
      </c>
      <c r="TYR28" s="170">
        <f>ROUNDDOWN(TYQ28*($G$10+1),2)</f>
        <v>962.37</v>
      </c>
      <c r="TYS28" s="170">
        <f>TYP28*TYR28</f>
        <v>4811.8500000000004</v>
      </c>
      <c r="TYT28" s="170" t="s">
        <v>148</v>
      </c>
      <c r="TYU28" s="170">
        <v>12376</v>
      </c>
      <c r="TYV28" s="170" t="s">
        <v>149</v>
      </c>
      <c r="TYW28" s="170" t="s">
        <v>150</v>
      </c>
      <c r="TYX28" s="170">
        <v>5</v>
      </c>
      <c r="TYY28" s="170">
        <v>12.97</v>
      </c>
      <c r="TYZ28" s="170">
        <f>ROUNDDOWN(TYY28*($G$10+1),2)</f>
        <v>962.37</v>
      </c>
      <c r="TZA28" s="170">
        <f>TYX28*TYZ28</f>
        <v>4811.8500000000004</v>
      </c>
      <c r="TZB28" s="170" t="s">
        <v>148</v>
      </c>
      <c r="TZC28" s="170">
        <v>12376</v>
      </c>
      <c r="TZD28" s="170" t="s">
        <v>149</v>
      </c>
      <c r="TZE28" s="170" t="s">
        <v>150</v>
      </c>
      <c r="TZF28" s="170">
        <v>5</v>
      </c>
      <c r="TZG28" s="170">
        <v>12.97</v>
      </c>
      <c r="TZH28" s="170">
        <f>ROUNDDOWN(TZG28*($G$10+1),2)</f>
        <v>962.37</v>
      </c>
      <c r="TZI28" s="170">
        <f>TZF28*TZH28</f>
        <v>4811.8500000000004</v>
      </c>
      <c r="TZJ28" s="170" t="s">
        <v>148</v>
      </c>
      <c r="TZK28" s="170">
        <v>12376</v>
      </c>
      <c r="TZL28" s="170" t="s">
        <v>149</v>
      </c>
      <c r="TZM28" s="170" t="s">
        <v>150</v>
      </c>
      <c r="TZN28" s="170">
        <v>5</v>
      </c>
      <c r="TZO28" s="170">
        <v>12.97</v>
      </c>
      <c r="TZP28" s="170">
        <f>ROUNDDOWN(TZO28*($G$10+1),2)</f>
        <v>962.37</v>
      </c>
      <c r="TZQ28" s="170">
        <f>TZN28*TZP28</f>
        <v>4811.8500000000004</v>
      </c>
      <c r="TZR28" s="170" t="s">
        <v>148</v>
      </c>
      <c r="TZS28" s="170">
        <v>12376</v>
      </c>
      <c r="TZT28" s="170" t="s">
        <v>149</v>
      </c>
      <c r="TZU28" s="170" t="s">
        <v>150</v>
      </c>
      <c r="TZV28" s="170">
        <v>5</v>
      </c>
      <c r="TZW28" s="170">
        <v>12.97</v>
      </c>
      <c r="TZX28" s="170">
        <f>ROUNDDOWN(TZW28*($G$10+1),2)</f>
        <v>962.37</v>
      </c>
      <c r="TZY28" s="170">
        <f>TZV28*TZX28</f>
        <v>4811.8500000000004</v>
      </c>
      <c r="TZZ28" s="170" t="s">
        <v>148</v>
      </c>
      <c r="UAA28" s="170">
        <v>12376</v>
      </c>
      <c r="UAB28" s="170" t="s">
        <v>149</v>
      </c>
      <c r="UAC28" s="170" t="s">
        <v>150</v>
      </c>
      <c r="UAD28" s="170">
        <v>5</v>
      </c>
      <c r="UAE28" s="170">
        <v>12.97</v>
      </c>
      <c r="UAF28" s="170">
        <f>ROUNDDOWN(UAE28*($G$10+1),2)</f>
        <v>962.37</v>
      </c>
      <c r="UAG28" s="170">
        <f>UAD28*UAF28</f>
        <v>4811.8500000000004</v>
      </c>
      <c r="UAH28" s="170" t="s">
        <v>148</v>
      </c>
      <c r="UAI28" s="170">
        <v>12376</v>
      </c>
      <c r="UAJ28" s="170" t="s">
        <v>149</v>
      </c>
      <c r="UAK28" s="170" t="s">
        <v>150</v>
      </c>
      <c r="UAL28" s="170">
        <v>5</v>
      </c>
      <c r="UAM28" s="170">
        <v>12.97</v>
      </c>
      <c r="UAN28" s="170">
        <f>ROUNDDOWN(UAM28*($G$10+1),2)</f>
        <v>962.37</v>
      </c>
      <c r="UAO28" s="170">
        <f>UAL28*UAN28</f>
        <v>4811.8500000000004</v>
      </c>
      <c r="UAP28" s="170" t="s">
        <v>148</v>
      </c>
      <c r="UAQ28" s="170">
        <v>12376</v>
      </c>
      <c r="UAR28" s="170" t="s">
        <v>149</v>
      </c>
      <c r="UAS28" s="170" t="s">
        <v>150</v>
      </c>
      <c r="UAT28" s="170">
        <v>5</v>
      </c>
      <c r="UAU28" s="170">
        <v>12.97</v>
      </c>
      <c r="UAV28" s="170">
        <f>ROUNDDOWN(UAU28*($G$10+1),2)</f>
        <v>962.37</v>
      </c>
      <c r="UAW28" s="170">
        <f>UAT28*UAV28</f>
        <v>4811.8500000000004</v>
      </c>
      <c r="UAX28" s="170" t="s">
        <v>148</v>
      </c>
      <c r="UAY28" s="170">
        <v>12376</v>
      </c>
      <c r="UAZ28" s="170" t="s">
        <v>149</v>
      </c>
      <c r="UBA28" s="170" t="s">
        <v>150</v>
      </c>
      <c r="UBB28" s="170">
        <v>5</v>
      </c>
      <c r="UBC28" s="170">
        <v>12.97</v>
      </c>
      <c r="UBD28" s="170">
        <f>ROUNDDOWN(UBC28*($G$10+1),2)</f>
        <v>962.37</v>
      </c>
      <c r="UBE28" s="170">
        <f>UBB28*UBD28</f>
        <v>4811.8500000000004</v>
      </c>
      <c r="UBF28" s="170" t="s">
        <v>148</v>
      </c>
      <c r="UBG28" s="170">
        <v>12376</v>
      </c>
      <c r="UBH28" s="170" t="s">
        <v>149</v>
      </c>
      <c r="UBI28" s="170" t="s">
        <v>150</v>
      </c>
      <c r="UBJ28" s="170">
        <v>5</v>
      </c>
      <c r="UBK28" s="170">
        <v>12.97</v>
      </c>
      <c r="UBL28" s="170">
        <f>ROUNDDOWN(UBK28*($G$10+1),2)</f>
        <v>962.37</v>
      </c>
      <c r="UBM28" s="170">
        <f>UBJ28*UBL28</f>
        <v>4811.8500000000004</v>
      </c>
      <c r="UBN28" s="170" t="s">
        <v>148</v>
      </c>
      <c r="UBO28" s="170">
        <v>12376</v>
      </c>
      <c r="UBP28" s="170" t="s">
        <v>149</v>
      </c>
      <c r="UBQ28" s="170" t="s">
        <v>150</v>
      </c>
      <c r="UBR28" s="170">
        <v>5</v>
      </c>
      <c r="UBS28" s="170">
        <v>12.97</v>
      </c>
      <c r="UBT28" s="170">
        <f>ROUNDDOWN(UBS28*($G$10+1),2)</f>
        <v>962.37</v>
      </c>
      <c r="UBU28" s="170">
        <f>UBR28*UBT28</f>
        <v>4811.8500000000004</v>
      </c>
      <c r="UBV28" s="170" t="s">
        <v>148</v>
      </c>
      <c r="UBW28" s="170">
        <v>12376</v>
      </c>
      <c r="UBX28" s="170" t="s">
        <v>149</v>
      </c>
      <c r="UBY28" s="170" t="s">
        <v>150</v>
      </c>
      <c r="UBZ28" s="170">
        <v>5</v>
      </c>
      <c r="UCA28" s="170">
        <v>12.97</v>
      </c>
      <c r="UCB28" s="170">
        <f>ROUNDDOWN(UCA28*($G$10+1),2)</f>
        <v>962.37</v>
      </c>
      <c r="UCC28" s="170">
        <f>UBZ28*UCB28</f>
        <v>4811.8500000000004</v>
      </c>
      <c r="UCD28" s="170" t="s">
        <v>148</v>
      </c>
      <c r="UCE28" s="170">
        <v>12376</v>
      </c>
      <c r="UCF28" s="170" t="s">
        <v>149</v>
      </c>
      <c r="UCG28" s="170" t="s">
        <v>150</v>
      </c>
      <c r="UCH28" s="170">
        <v>5</v>
      </c>
      <c r="UCI28" s="170">
        <v>12.97</v>
      </c>
      <c r="UCJ28" s="170">
        <f>ROUNDDOWN(UCI28*($G$10+1),2)</f>
        <v>962.37</v>
      </c>
      <c r="UCK28" s="170">
        <f>UCH28*UCJ28</f>
        <v>4811.8500000000004</v>
      </c>
      <c r="UCL28" s="170" t="s">
        <v>148</v>
      </c>
      <c r="UCM28" s="170">
        <v>12376</v>
      </c>
      <c r="UCN28" s="170" t="s">
        <v>149</v>
      </c>
      <c r="UCO28" s="170" t="s">
        <v>150</v>
      </c>
      <c r="UCP28" s="170">
        <v>5</v>
      </c>
      <c r="UCQ28" s="170">
        <v>12.97</v>
      </c>
      <c r="UCR28" s="170">
        <f>ROUNDDOWN(UCQ28*($G$10+1),2)</f>
        <v>962.37</v>
      </c>
      <c r="UCS28" s="170">
        <f>UCP28*UCR28</f>
        <v>4811.8500000000004</v>
      </c>
      <c r="UCT28" s="170" t="s">
        <v>148</v>
      </c>
      <c r="UCU28" s="170">
        <v>12376</v>
      </c>
      <c r="UCV28" s="170" t="s">
        <v>149</v>
      </c>
      <c r="UCW28" s="170" t="s">
        <v>150</v>
      </c>
      <c r="UCX28" s="170">
        <v>5</v>
      </c>
      <c r="UCY28" s="170">
        <v>12.97</v>
      </c>
      <c r="UCZ28" s="170">
        <f>ROUNDDOWN(UCY28*($G$10+1),2)</f>
        <v>962.37</v>
      </c>
      <c r="UDA28" s="170">
        <f>UCX28*UCZ28</f>
        <v>4811.8500000000004</v>
      </c>
      <c r="UDB28" s="170" t="s">
        <v>148</v>
      </c>
      <c r="UDC28" s="170">
        <v>12376</v>
      </c>
      <c r="UDD28" s="170" t="s">
        <v>149</v>
      </c>
      <c r="UDE28" s="170" t="s">
        <v>150</v>
      </c>
      <c r="UDF28" s="170">
        <v>5</v>
      </c>
      <c r="UDG28" s="170">
        <v>12.97</v>
      </c>
      <c r="UDH28" s="170">
        <f>ROUNDDOWN(UDG28*($G$10+1),2)</f>
        <v>962.37</v>
      </c>
      <c r="UDI28" s="170">
        <f>UDF28*UDH28</f>
        <v>4811.8500000000004</v>
      </c>
      <c r="UDJ28" s="170" t="s">
        <v>148</v>
      </c>
      <c r="UDK28" s="170">
        <v>12376</v>
      </c>
      <c r="UDL28" s="170" t="s">
        <v>149</v>
      </c>
      <c r="UDM28" s="170" t="s">
        <v>150</v>
      </c>
      <c r="UDN28" s="170">
        <v>5</v>
      </c>
      <c r="UDO28" s="170">
        <v>12.97</v>
      </c>
      <c r="UDP28" s="170">
        <f>ROUNDDOWN(UDO28*($G$10+1),2)</f>
        <v>962.37</v>
      </c>
      <c r="UDQ28" s="170">
        <f>UDN28*UDP28</f>
        <v>4811.8500000000004</v>
      </c>
      <c r="UDR28" s="170" t="s">
        <v>148</v>
      </c>
      <c r="UDS28" s="170">
        <v>12376</v>
      </c>
      <c r="UDT28" s="170" t="s">
        <v>149</v>
      </c>
      <c r="UDU28" s="170" t="s">
        <v>150</v>
      </c>
      <c r="UDV28" s="170">
        <v>5</v>
      </c>
      <c r="UDW28" s="170">
        <v>12.97</v>
      </c>
      <c r="UDX28" s="170">
        <f>ROUNDDOWN(UDW28*($G$10+1),2)</f>
        <v>962.37</v>
      </c>
      <c r="UDY28" s="170">
        <f>UDV28*UDX28</f>
        <v>4811.8500000000004</v>
      </c>
      <c r="UDZ28" s="170" t="s">
        <v>148</v>
      </c>
      <c r="UEA28" s="170">
        <v>12376</v>
      </c>
      <c r="UEB28" s="170" t="s">
        <v>149</v>
      </c>
      <c r="UEC28" s="170" t="s">
        <v>150</v>
      </c>
      <c r="UED28" s="170">
        <v>5</v>
      </c>
      <c r="UEE28" s="170">
        <v>12.97</v>
      </c>
      <c r="UEF28" s="170">
        <f>ROUNDDOWN(UEE28*($G$10+1),2)</f>
        <v>962.37</v>
      </c>
      <c r="UEG28" s="170">
        <f>UED28*UEF28</f>
        <v>4811.8500000000004</v>
      </c>
      <c r="UEH28" s="170" t="s">
        <v>148</v>
      </c>
      <c r="UEI28" s="170">
        <v>12376</v>
      </c>
      <c r="UEJ28" s="170" t="s">
        <v>149</v>
      </c>
      <c r="UEK28" s="170" t="s">
        <v>150</v>
      </c>
      <c r="UEL28" s="170">
        <v>5</v>
      </c>
      <c r="UEM28" s="170">
        <v>12.97</v>
      </c>
      <c r="UEN28" s="170">
        <f>ROUNDDOWN(UEM28*($G$10+1),2)</f>
        <v>962.37</v>
      </c>
      <c r="UEO28" s="170">
        <f>UEL28*UEN28</f>
        <v>4811.8500000000004</v>
      </c>
      <c r="UEP28" s="170" t="s">
        <v>148</v>
      </c>
      <c r="UEQ28" s="170">
        <v>12376</v>
      </c>
      <c r="UER28" s="170" t="s">
        <v>149</v>
      </c>
      <c r="UES28" s="170" t="s">
        <v>150</v>
      </c>
      <c r="UET28" s="170">
        <v>5</v>
      </c>
      <c r="UEU28" s="170">
        <v>12.97</v>
      </c>
      <c r="UEV28" s="170">
        <f>ROUNDDOWN(UEU28*($G$10+1),2)</f>
        <v>962.37</v>
      </c>
      <c r="UEW28" s="170">
        <f>UET28*UEV28</f>
        <v>4811.8500000000004</v>
      </c>
      <c r="UEX28" s="170" t="s">
        <v>148</v>
      </c>
      <c r="UEY28" s="170">
        <v>12376</v>
      </c>
      <c r="UEZ28" s="170" t="s">
        <v>149</v>
      </c>
      <c r="UFA28" s="170" t="s">
        <v>150</v>
      </c>
      <c r="UFB28" s="170">
        <v>5</v>
      </c>
      <c r="UFC28" s="170">
        <v>12.97</v>
      </c>
      <c r="UFD28" s="170">
        <f>ROUNDDOWN(UFC28*($G$10+1),2)</f>
        <v>962.37</v>
      </c>
      <c r="UFE28" s="170">
        <f>UFB28*UFD28</f>
        <v>4811.8500000000004</v>
      </c>
      <c r="UFF28" s="170" t="s">
        <v>148</v>
      </c>
      <c r="UFG28" s="170">
        <v>12376</v>
      </c>
      <c r="UFH28" s="170" t="s">
        <v>149</v>
      </c>
      <c r="UFI28" s="170" t="s">
        <v>150</v>
      </c>
      <c r="UFJ28" s="170">
        <v>5</v>
      </c>
      <c r="UFK28" s="170">
        <v>12.97</v>
      </c>
      <c r="UFL28" s="170">
        <f>ROUNDDOWN(UFK28*($G$10+1),2)</f>
        <v>962.37</v>
      </c>
      <c r="UFM28" s="170">
        <f>UFJ28*UFL28</f>
        <v>4811.8500000000004</v>
      </c>
      <c r="UFN28" s="170" t="s">
        <v>148</v>
      </c>
      <c r="UFO28" s="170">
        <v>12376</v>
      </c>
      <c r="UFP28" s="170" t="s">
        <v>149</v>
      </c>
      <c r="UFQ28" s="170" t="s">
        <v>150</v>
      </c>
      <c r="UFR28" s="170">
        <v>5</v>
      </c>
      <c r="UFS28" s="170">
        <v>12.97</v>
      </c>
      <c r="UFT28" s="170">
        <f>ROUNDDOWN(UFS28*($G$10+1),2)</f>
        <v>962.37</v>
      </c>
      <c r="UFU28" s="170">
        <f>UFR28*UFT28</f>
        <v>4811.8500000000004</v>
      </c>
      <c r="UFV28" s="170" t="s">
        <v>148</v>
      </c>
      <c r="UFW28" s="170">
        <v>12376</v>
      </c>
      <c r="UFX28" s="170" t="s">
        <v>149</v>
      </c>
      <c r="UFY28" s="170" t="s">
        <v>150</v>
      </c>
      <c r="UFZ28" s="170">
        <v>5</v>
      </c>
      <c r="UGA28" s="170">
        <v>12.97</v>
      </c>
      <c r="UGB28" s="170">
        <f>ROUNDDOWN(UGA28*($G$10+1),2)</f>
        <v>962.37</v>
      </c>
      <c r="UGC28" s="170">
        <f>UFZ28*UGB28</f>
        <v>4811.8500000000004</v>
      </c>
      <c r="UGD28" s="170" t="s">
        <v>148</v>
      </c>
      <c r="UGE28" s="170">
        <v>12376</v>
      </c>
      <c r="UGF28" s="170" t="s">
        <v>149</v>
      </c>
      <c r="UGG28" s="170" t="s">
        <v>150</v>
      </c>
      <c r="UGH28" s="170">
        <v>5</v>
      </c>
      <c r="UGI28" s="170">
        <v>12.97</v>
      </c>
      <c r="UGJ28" s="170">
        <f>ROUNDDOWN(UGI28*($G$10+1),2)</f>
        <v>962.37</v>
      </c>
      <c r="UGK28" s="170">
        <f>UGH28*UGJ28</f>
        <v>4811.8500000000004</v>
      </c>
      <c r="UGL28" s="170" t="s">
        <v>148</v>
      </c>
      <c r="UGM28" s="170">
        <v>12376</v>
      </c>
      <c r="UGN28" s="170" t="s">
        <v>149</v>
      </c>
      <c r="UGO28" s="170" t="s">
        <v>150</v>
      </c>
      <c r="UGP28" s="170">
        <v>5</v>
      </c>
      <c r="UGQ28" s="170">
        <v>12.97</v>
      </c>
      <c r="UGR28" s="170">
        <f>ROUNDDOWN(UGQ28*($G$10+1),2)</f>
        <v>962.37</v>
      </c>
      <c r="UGS28" s="170">
        <f>UGP28*UGR28</f>
        <v>4811.8500000000004</v>
      </c>
      <c r="UGT28" s="170" t="s">
        <v>148</v>
      </c>
      <c r="UGU28" s="170">
        <v>12376</v>
      </c>
      <c r="UGV28" s="170" t="s">
        <v>149</v>
      </c>
      <c r="UGW28" s="170" t="s">
        <v>150</v>
      </c>
      <c r="UGX28" s="170">
        <v>5</v>
      </c>
      <c r="UGY28" s="170">
        <v>12.97</v>
      </c>
      <c r="UGZ28" s="170">
        <f>ROUNDDOWN(UGY28*($G$10+1),2)</f>
        <v>962.37</v>
      </c>
      <c r="UHA28" s="170">
        <f>UGX28*UGZ28</f>
        <v>4811.8500000000004</v>
      </c>
      <c r="UHB28" s="170" t="s">
        <v>148</v>
      </c>
      <c r="UHC28" s="170">
        <v>12376</v>
      </c>
      <c r="UHD28" s="170" t="s">
        <v>149</v>
      </c>
      <c r="UHE28" s="170" t="s">
        <v>150</v>
      </c>
      <c r="UHF28" s="170">
        <v>5</v>
      </c>
      <c r="UHG28" s="170">
        <v>12.97</v>
      </c>
      <c r="UHH28" s="170">
        <f>ROUNDDOWN(UHG28*($G$10+1),2)</f>
        <v>962.37</v>
      </c>
      <c r="UHI28" s="170">
        <f>UHF28*UHH28</f>
        <v>4811.8500000000004</v>
      </c>
      <c r="UHJ28" s="170" t="s">
        <v>148</v>
      </c>
      <c r="UHK28" s="170">
        <v>12376</v>
      </c>
      <c r="UHL28" s="170" t="s">
        <v>149</v>
      </c>
      <c r="UHM28" s="170" t="s">
        <v>150</v>
      </c>
      <c r="UHN28" s="170">
        <v>5</v>
      </c>
      <c r="UHO28" s="170">
        <v>12.97</v>
      </c>
      <c r="UHP28" s="170">
        <f>ROUNDDOWN(UHO28*($G$10+1),2)</f>
        <v>962.37</v>
      </c>
      <c r="UHQ28" s="170">
        <f>UHN28*UHP28</f>
        <v>4811.8500000000004</v>
      </c>
      <c r="UHR28" s="170" t="s">
        <v>148</v>
      </c>
      <c r="UHS28" s="170">
        <v>12376</v>
      </c>
      <c r="UHT28" s="170" t="s">
        <v>149</v>
      </c>
      <c r="UHU28" s="170" t="s">
        <v>150</v>
      </c>
      <c r="UHV28" s="170">
        <v>5</v>
      </c>
      <c r="UHW28" s="170">
        <v>12.97</v>
      </c>
      <c r="UHX28" s="170">
        <f>ROUNDDOWN(UHW28*($G$10+1),2)</f>
        <v>962.37</v>
      </c>
      <c r="UHY28" s="170">
        <f>UHV28*UHX28</f>
        <v>4811.8500000000004</v>
      </c>
      <c r="UHZ28" s="170" t="s">
        <v>148</v>
      </c>
      <c r="UIA28" s="170">
        <v>12376</v>
      </c>
      <c r="UIB28" s="170" t="s">
        <v>149</v>
      </c>
      <c r="UIC28" s="170" t="s">
        <v>150</v>
      </c>
      <c r="UID28" s="170">
        <v>5</v>
      </c>
      <c r="UIE28" s="170">
        <v>12.97</v>
      </c>
      <c r="UIF28" s="170">
        <f>ROUNDDOWN(UIE28*($G$10+1),2)</f>
        <v>962.37</v>
      </c>
      <c r="UIG28" s="170">
        <f>UID28*UIF28</f>
        <v>4811.8500000000004</v>
      </c>
      <c r="UIH28" s="170" t="s">
        <v>148</v>
      </c>
      <c r="UII28" s="170">
        <v>12376</v>
      </c>
      <c r="UIJ28" s="170" t="s">
        <v>149</v>
      </c>
      <c r="UIK28" s="170" t="s">
        <v>150</v>
      </c>
      <c r="UIL28" s="170">
        <v>5</v>
      </c>
      <c r="UIM28" s="170">
        <v>12.97</v>
      </c>
      <c r="UIN28" s="170">
        <f>ROUNDDOWN(UIM28*($G$10+1),2)</f>
        <v>962.37</v>
      </c>
      <c r="UIO28" s="170">
        <f>UIL28*UIN28</f>
        <v>4811.8500000000004</v>
      </c>
      <c r="UIP28" s="170" t="s">
        <v>148</v>
      </c>
      <c r="UIQ28" s="170">
        <v>12376</v>
      </c>
      <c r="UIR28" s="170" t="s">
        <v>149</v>
      </c>
      <c r="UIS28" s="170" t="s">
        <v>150</v>
      </c>
      <c r="UIT28" s="170">
        <v>5</v>
      </c>
      <c r="UIU28" s="170">
        <v>12.97</v>
      </c>
      <c r="UIV28" s="170">
        <f>ROUNDDOWN(UIU28*($G$10+1),2)</f>
        <v>962.37</v>
      </c>
      <c r="UIW28" s="170">
        <f>UIT28*UIV28</f>
        <v>4811.8500000000004</v>
      </c>
      <c r="UIX28" s="170" t="s">
        <v>148</v>
      </c>
      <c r="UIY28" s="170">
        <v>12376</v>
      </c>
      <c r="UIZ28" s="170" t="s">
        <v>149</v>
      </c>
      <c r="UJA28" s="170" t="s">
        <v>150</v>
      </c>
      <c r="UJB28" s="170">
        <v>5</v>
      </c>
      <c r="UJC28" s="170">
        <v>12.97</v>
      </c>
      <c r="UJD28" s="170">
        <f>ROUNDDOWN(UJC28*($G$10+1),2)</f>
        <v>962.37</v>
      </c>
      <c r="UJE28" s="170">
        <f>UJB28*UJD28</f>
        <v>4811.8500000000004</v>
      </c>
      <c r="UJF28" s="170" t="s">
        <v>148</v>
      </c>
      <c r="UJG28" s="170">
        <v>12376</v>
      </c>
      <c r="UJH28" s="170" t="s">
        <v>149</v>
      </c>
      <c r="UJI28" s="170" t="s">
        <v>150</v>
      </c>
      <c r="UJJ28" s="170">
        <v>5</v>
      </c>
      <c r="UJK28" s="170">
        <v>12.97</v>
      </c>
      <c r="UJL28" s="170">
        <f>ROUNDDOWN(UJK28*($G$10+1),2)</f>
        <v>962.37</v>
      </c>
      <c r="UJM28" s="170">
        <f>UJJ28*UJL28</f>
        <v>4811.8500000000004</v>
      </c>
      <c r="UJN28" s="170" t="s">
        <v>148</v>
      </c>
      <c r="UJO28" s="170">
        <v>12376</v>
      </c>
      <c r="UJP28" s="170" t="s">
        <v>149</v>
      </c>
      <c r="UJQ28" s="170" t="s">
        <v>150</v>
      </c>
      <c r="UJR28" s="170">
        <v>5</v>
      </c>
      <c r="UJS28" s="170">
        <v>12.97</v>
      </c>
      <c r="UJT28" s="170">
        <f>ROUNDDOWN(UJS28*($G$10+1),2)</f>
        <v>962.37</v>
      </c>
      <c r="UJU28" s="170">
        <f>UJR28*UJT28</f>
        <v>4811.8500000000004</v>
      </c>
      <c r="UJV28" s="170" t="s">
        <v>148</v>
      </c>
      <c r="UJW28" s="170">
        <v>12376</v>
      </c>
      <c r="UJX28" s="170" t="s">
        <v>149</v>
      </c>
      <c r="UJY28" s="170" t="s">
        <v>150</v>
      </c>
      <c r="UJZ28" s="170">
        <v>5</v>
      </c>
      <c r="UKA28" s="170">
        <v>12.97</v>
      </c>
      <c r="UKB28" s="170">
        <f>ROUNDDOWN(UKA28*($G$10+1),2)</f>
        <v>962.37</v>
      </c>
      <c r="UKC28" s="170">
        <f>UJZ28*UKB28</f>
        <v>4811.8500000000004</v>
      </c>
      <c r="UKD28" s="170" t="s">
        <v>148</v>
      </c>
      <c r="UKE28" s="170">
        <v>12376</v>
      </c>
      <c r="UKF28" s="170" t="s">
        <v>149</v>
      </c>
      <c r="UKG28" s="170" t="s">
        <v>150</v>
      </c>
      <c r="UKH28" s="170">
        <v>5</v>
      </c>
      <c r="UKI28" s="170">
        <v>12.97</v>
      </c>
      <c r="UKJ28" s="170">
        <f>ROUNDDOWN(UKI28*($G$10+1),2)</f>
        <v>962.37</v>
      </c>
      <c r="UKK28" s="170">
        <f>UKH28*UKJ28</f>
        <v>4811.8500000000004</v>
      </c>
      <c r="UKL28" s="170" t="s">
        <v>148</v>
      </c>
      <c r="UKM28" s="170">
        <v>12376</v>
      </c>
      <c r="UKN28" s="170" t="s">
        <v>149</v>
      </c>
      <c r="UKO28" s="170" t="s">
        <v>150</v>
      </c>
      <c r="UKP28" s="170">
        <v>5</v>
      </c>
      <c r="UKQ28" s="170">
        <v>12.97</v>
      </c>
      <c r="UKR28" s="170">
        <f>ROUNDDOWN(UKQ28*($G$10+1),2)</f>
        <v>962.37</v>
      </c>
      <c r="UKS28" s="170">
        <f>UKP28*UKR28</f>
        <v>4811.8500000000004</v>
      </c>
      <c r="UKT28" s="170" t="s">
        <v>148</v>
      </c>
      <c r="UKU28" s="170">
        <v>12376</v>
      </c>
      <c r="UKV28" s="170" t="s">
        <v>149</v>
      </c>
      <c r="UKW28" s="170" t="s">
        <v>150</v>
      </c>
      <c r="UKX28" s="170">
        <v>5</v>
      </c>
      <c r="UKY28" s="170">
        <v>12.97</v>
      </c>
      <c r="UKZ28" s="170">
        <f>ROUNDDOWN(UKY28*($G$10+1),2)</f>
        <v>962.37</v>
      </c>
      <c r="ULA28" s="170">
        <f>UKX28*UKZ28</f>
        <v>4811.8500000000004</v>
      </c>
      <c r="ULB28" s="170" t="s">
        <v>148</v>
      </c>
      <c r="ULC28" s="170">
        <v>12376</v>
      </c>
      <c r="ULD28" s="170" t="s">
        <v>149</v>
      </c>
      <c r="ULE28" s="170" t="s">
        <v>150</v>
      </c>
      <c r="ULF28" s="170">
        <v>5</v>
      </c>
      <c r="ULG28" s="170">
        <v>12.97</v>
      </c>
      <c r="ULH28" s="170">
        <f>ROUNDDOWN(ULG28*($G$10+1),2)</f>
        <v>962.37</v>
      </c>
      <c r="ULI28" s="170">
        <f>ULF28*ULH28</f>
        <v>4811.8500000000004</v>
      </c>
      <c r="ULJ28" s="170" t="s">
        <v>148</v>
      </c>
      <c r="ULK28" s="170">
        <v>12376</v>
      </c>
      <c r="ULL28" s="170" t="s">
        <v>149</v>
      </c>
      <c r="ULM28" s="170" t="s">
        <v>150</v>
      </c>
      <c r="ULN28" s="170">
        <v>5</v>
      </c>
      <c r="ULO28" s="170">
        <v>12.97</v>
      </c>
      <c r="ULP28" s="170">
        <f>ROUNDDOWN(ULO28*($G$10+1),2)</f>
        <v>962.37</v>
      </c>
      <c r="ULQ28" s="170">
        <f>ULN28*ULP28</f>
        <v>4811.8500000000004</v>
      </c>
      <c r="ULR28" s="170" t="s">
        <v>148</v>
      </c>
      <c r="ULS28" s="170">
        <v>12376</v>
      </c>
      <c r="ULT28" s="170" t="s">
        <v>149</v>
      </c>
      <c r="ULU28" s="170" t="s">
        <v>150</v>
      </c>
      <c r="ULV28" s="170">
        <v>5</v>
      </c>
      <c r="ULW28" s="170">
        <v>12.97</v>
      </c>
      <c r="ULX28" s="170">
        <f>ROUNDDOWN(ULW28*($G$10+1),2)</f>
        <v>962.37</v>
      </c>
      <c r="ULY28" s="170">
        <f>ULV28*ULX28</f>
        <v>4811.8500000000004</v>
      </c>
      <c r="ULZ28" s="170" t="s">
        <v>148</v>
      </c>
      <c r="UMA28" s="170">
        <v>12376</v>
      </c>
      <c r="UMB28" s="170" t="s">
        <v>149</v>
      </c>
      <c r="UMC28" s="170" t="s">
        <v>150</v>
      </c>
      <c r="UMD28" s="170">
        <v>5</v>
      </c>
      <c r="UME28" s="170">
        <v>12.97</v>
      </c>
      <c r="UMF28" s="170">
        <f>ROUNDDOWN(UME28*($G$10+1),2)</f>
        <v>962.37</v>
      </c>
      <c r="UMG28" s="170">
        <f>UMD28*UMF28</f>
        <v>4811.8500000000004</v>
      </c>
      <c r="UMH28" s="170" t="s">
        <v>148</v>
      </c>
      <c r="UMI28" s="170">
        <v>12376</v>
      </c>
      <c r="UMJ28" s="170" t="s">
        <v>149</v>
      </c>
      <c r="UMK28" s="170" t="s">
        <v>150</v>
      </c>
      <c r="UML28" s="170">
        <v>5</v>
      </c>
      <c r="UMM28" s="170">
        <v>12.97</v>
      </c>
      <c r="UMN28" s="170">
        <f>ROUNDDOWN(UMM28*($G$10+1),2)</f>
        <v>962.37</v>
      </c>
      <c r="UMO28" s="170">
        <f>UML28*UMN28</f>
        <v>4811.8500000000004</v>
      </c>
      <c r="UMP28" s="170" t="s">
        <v>148</v>
      </c>
      <c r="UMQ28" s="170">
        <v>12376</v>
      </c>
      <c r="UMR28" s="170" t="s">
        <v>149</v>
      </c>
      <c r="UMS28" s="170" t="s">
        <v>150</v>
      </c>
      <c r="UMT28" s="170">
        <v>5</v>
      </c>
      <c r="UMU28" s="170">
        <v>12.97</v>
      </c>
      <c r="UMV28" s="170">
        <f>ROUNDDOWN(UMU28*($G$10+1),2)</f>
        <v>962.37</v>
      </c>
      <c r="UMW28" s="170">
        <f>UMT28*UMV28</f>
        <v>4811.8500000000004</v>
      </c>
      <c r="UMX28" s="170" t="s">
        <v>148</v>
      </c>
      <c r="UMY28" s="170">
        <v>12376</v>
      </c>
      <c r="UMZ28" s="170" t="s">
        <v>149</v>
      </c>
      <c r="UNA28" s="170" t="s">
        <v>150</v>
      </c>
      <c r="UNB28" s="170">
        <v>5</v>
      </c>
      <c r="UNC28" s="170">
        <v>12.97</v>
      </c>
      <c r="UND28" s="170">
        <f>ROUNDDOWN(UNC28*($G$10+1),2)</f>
        <v>962.37</v>
      </c>
      <c r="UNE28" s="170">
        <f>UNB28*UND28</f>
        <v>4811.8500000000004</v>
      </c>
      <c r="UNF28" s="170" t="s">
        <v>148</v>
      </c>
      <c r="UNG28" s="170">
        <v>12376</v>
      </c>
      <c r="UNH28" s="170" t="s">
        <v>149</v>
      </c>
      <c r="UNI28" s="170" t="s">
        <v>150</v>
      </c>
      <c r="UNJ28" s="170">
        <v>5</v>
      </c>
      <c r="UNK28" s="170">
        <v>12.97</v>
      </c>
      <c r="UNL28" s="170">
        <f>ROUNDDOWN(UNK28*($G$10+1),2)</f>
        <v>962.37</v>
      </c>
      <c r="UNM28" s="170">
        <f>UNJ28*UNL28</f>
        <v>4811.8500000000004</v>
      </c>
      <c r="UNN28" s="170" t="s">
        <v>148</v>
      </c>
      <c r="UNO28" s="170">
        <v>12376</v>
      </c>
      <c r="UNP28" s="170" t="s">
        <v>149</v>
      </c>
      <c r="UNQ28" s="170" t="s">
        <v>150</v>
      </c>
      <c r="UNR28" s="170">
        <v>5</v>
      </c>
      <c r="UNS28" s="170">
        <v>12.97</v>
      </c>
      <c r="UNT28" s="170">
        <f>ROUNDDOWN(UNS28*($G$10+1),2)</f>
        <v>962.37</v>
      </c>
      <c r="UNU28" s="170">
        <f>UNR28*UNT28</f>
        <v>4811.8500000000004</v>
      </c>
      <c r="UNV28" s="170" t="s">
        <v>148</v>
      </c>
      <c r="UNW28" s="170">
        <v>12376</v>
      </c>
      <c r="UNX28" s="170" t="s">
        <v>149</v>
      </c>
      <c r="UNY28" s="170" t="s">
        <v>150</v>
      </c>
      <c r="UNZ28" s="170">
        <v>5</v>
      </c>
      <c r="UOA28" s="170">
        <v>12.97</v>
      </c>
      <c r="UOB28" s="170">
        <f>ROUNDDOWN(UOA28*($G$10+1),2)</f>
        <v>962.37</v>
      </c>
      <c r="UOC28" s="170">
        <f>UNZ28*UOB28</f>
        <v>4811.8500000000004</v>
      </c>
      <c r="UOD28" s="170" t="s">
        <v>148</v>
      </c>
      <c r="UOE28" s="170">
        <v>12376</v>
      </c>
      <c r="UOF28" s="170" t="s">
        <v>149</v>
      </c>
      <c r="UOG28" s="170" t="s">
        <v>150</v>
      </c>
      <c r="UOH28" s="170">
        <v>5</v>
      </c>
      <c r="UOI28" s="170">
        <v>12.97</v>
      </c>
      <c r="UOJ28" s="170">
        <f>ROUNDDOWN(UOI28*($G$10+1),2)</f>
        <v>962.37</v>
      </c>
      <c r="UOK28" s="170">
        <f>UOH28*UOJ28</f>
        <v>4811.8500000000004</v>
      </c>
      <c r="UOL28" s="170" t="s">
        <v>148</v>
      </c>
      <c r="UOM28" s="170">
        <v>12376</v>
      </c>
      <c r="UON28" s="170" t="s">
        <v>149</v>
      </c>
      <c r="UOO28" s="170" t="s">
        <v>150</v>
      </c>
      <c r="UOP28" s="170">
        <v>5</v>
      </c>
      <c r="UOQ28" s="170">
        <v>12.97</v>
      </c>
      <c r="UOR28" s="170">
        <f>ROUNDDOWN(UOQ28*($G$10+1),2)</f>
        <v>962.37</v>
      </c>
      <c r="UOS28" s="170">
        <f>UOP28*UOR28</f>
        <v>4811.8500000000004</v>
      </c>
      <c r="UOT28" s="170" t="s">
        <v>148</v>
      </c>
      <c r="UOU28" s="170">
        <v>12376</v>
      </c>
      <c r="UOV28" s="170" t="s">
        <v>149</v>
      </c>
      <c r="UOW28" s="170" t="s">
        <v>150</v>
      </c>
      <c r="UOX28" s="170">
        <v>5</v>
      </c>
      <c r="UOY28" s="170">
        <v>12.97</v>
      </c>
      <c r="UOZ28" s="170">
        <f>ROUNDDOWN(UOY28*($G$10+1),2)</f>
        <v>962.37</v>
      </c>
      <c r="UPA28" s="170">
        <f>UOX28*UOZ28</f>
        <v>4811.8500000000004</v>
      </c>
      <c r="UPB28" s="170" t="s">
        <v>148</v>
      </c>
      <c r="UPC28" s="170">
        <v>12376</v>
      </c>
      <c r="UPD28" s="170" t="s">
        <v>149</v>
      </c>
      <c r="UPE28" s="170" t="s">
        <v>150</v>
      </c>
      <c r="UPF28" s="170">
        <v>5</v>
      </c>
      <c r="UPG28" s="170">
        <v>12.97</v>
      </c>
      <c r="UPH28" s="170">
        <f>ROUNDDOWN(UPG28*($G$10+1),2)</f>
        <v>962.37</v>
      </c>
      <c r="UPI28" s="170">
        <f>UPF28*UPH28</f>
        <v>4811.8500000000004</v>
      </c>
      <c r="UPJ28" s="170" t="s">
        <v>148</v>
      </c>
      <c r="UPK28" s="170">
        <v>12376</v>
      </c>
      <c r="UPL28" s="170" t="s">
        <v>149</v>
      </c>
      <c r="UPM28" s="170" t="s">
        <v>150</v>
      </c>
      <c r="UPN28" s="170">
        <v>5</v>
      </c>
      <c r="UPO28" s="170">
        <v>12.97</v>
      </c>
      <c r="UPP28" s="170">
        <f>ROUNDDOWN(UPO28*($G$10+1),2)</f>
        <v>962.37</v>
      </c>
      <c r="UPQ28" s="170">
        <f>UPN28*UPP28</f>
        <v>4811.8500000000004</v>
      </c>
      <c r="UPR28" s="170" t="s">
        <v>148</v>
      </c>
      <c r="UPS28" s="170">
        <v>12376</v>
      </c>
      <c r="UPT28" s="170" t="s">
        <v>149</v>
      </c>
      <c r="UPU28" s="170" t="s">
        <v>150</v>
      </c>
      <c r="UPV28" s="170">
        <v>5</v>
      </c>
      <c r="UPW28" s="170">
        <v>12.97</v>
      </c>
      <c r="UPX28" s="170">
        <f>ROUNDDOWN(UPW28*($G$10+1),2)</f>
        <v>962.37</v>
      </c>
      <c r="UPY28" s="170">
        <f>UPV28*UPX28</f>
        <v>4811.8500000000004</v>
      </c>
      <c r="UPZ28" s="170" t="s">
        <v>148</v>
      </c>
      <c r="UQA28" s="170">
        <v>12376</v>
      </c>
      <c r="UQB28" s="170" t="s">
        <v>149</v>
      </c>
      <c r="UQC28" s="170" t="s">
        <v>150</v>
      </c>
      <c r="UQD28" s="170">
        <v>5</v>
      </c>
      <c r="UQE28" s="170">
        <v>12.97</v>
      </c>
      <c r="UQF28" s="170">
        <f>ROUNDDOWN(UQE28*($G$10+1),2)</f>
        <v>962.37</v>
      </c>
      <c r="UQG28" s="170">
        <f>UQD28*UQF28</f>
        <v>4811.8500000000004</v>
      </c>
      <c r="UQH28" s="170" t="s">
        <v>148</v>
      </c>
      <c r="UQI28" s="170">
        <v>12376</v>
      </c>
      <c r="UQJ28" s="170" t="s">
        <v>149</v>
      </c>
      <c r="UQK28" s="170" t="s">
        <v>150</v>
      </c>
      <c r="UQL28" s="170">
        <v>5</v>
      </c>
      <c r="UQM28" s="170">
        <v>12.97</v>
      </c>
      <c r="UQN28" s="170">
        <f>ROUNDDOWN(UQM28*($G$10+1),2)</f>
        <v>962.37</v>
      </c>
      <c r="UQO28" s="170">
        <f>UQL28*UQN28</f>
        <v>4811.8500000000004</v>
      </c>
      <c r="UQP28" s="170" t="s">
        <v>148</v>
      </c>
      <c r="UQQ28" s="170">
        <v>12376</v>
      </c>
      <c r="UQR28" s="170" t="s">
        <v>149</v>
      </c>
      <c r="UQS28" s="170" t="s">
        <v>150</v>
      </c>
      <c r="UQT28" s="170">
        <v>5</v>
      </c>
      <c r="UQU28" s="170">
        <v>12.97</v>
      </c>
      <c r="UQV28" s="170">
        <f>ROUNDDOWN(UQU28*($G$10+1),2)</f>
        <v>962.37</v>
      </c>
      <c r="UQW28" s="170">
        <f>UQT28*UQV28</f>
        <v>4811.8500000000004</v>
      </c>
      <c r="UQX28" s="170" t="s">
        <v>148</v>
      </c>
      <c r="UQY28" s="170">
        <v>12376</v>
      </c>
      <c r="UQZ28" s="170" t="s">
        <v>149</v>
      </c>
      <c r="URA28" s="170" t="s">
        <v>150</v>
      </c>
      <c r="URB28" s="170">
        <v>5</v>
      </c>
      <c r="URC28" s="170">
        <v>12.97</v>
      </c>
      <c r="URD28" s="170">
        <f>ROUNDDOWN(URC28*($G$10+1),2)</f>
        <v>962.37</v>
      </c>
      <c r="URE28" s="170">
        <f>URB28*URD28</f>
        <v>4811.8500000000004</v>
      </c>
      <c r="URF28" s="170" t="s">
        <v>148</v>
      </c>
      <c r="URG28" s="170">
        <v>12376</v>
      </c>
      <c r="URH28" s="170" t="s">
        <v>149</v>
      </c>
      <c r="URI28" s="170" t="s">
        <v>150</v>
      </c>
      <c r="URJ28" s="170">
        <v>5</v>
      </c>
      <c r="URK28" s="170">
        <v>12.97</v>
      </c>
      <c r="URL28" s="170">
        <f>ROUNDDOWN(URK28*($G$10+1),2)</f>
        <v>962.37</v>
      </c>
      <c r="URM28" s="170">
        <f>URJ28*URL28</f>
        <v>4811.8500000000004</v>
      </c>
      <c r="URN28" s="170" t="s">
        <v>148</v>
      </c>
      <c r="URO28" s="170">
        <v>12376</v>
      </c>
      <c r="URP28" s="170" t="s">
        <v>149</v>
      </c>
      <c r="URQ28" s="170" t="s">
        <v>150</v>
      </c>
      <c r="URR28" s="170">
        <v>5</v>
      </c>
      <c r="URS28" s="170">
        <v>12.97</v>
      </c>
      <c r="URT28" s="170">
        <f>ROUNDDOWN(URS28*($G$10+1),2)</f>
        <v>962.37</v>
      </c>
      <c r="URU28" s="170">
        <f>URR28*URT28</f>
        <v>4811.8500000000004</v>
      </c>
      <c r="URV28" s="170" t="s">
        <v>148</v>
      </c>
      <c r="URW28" s="170">
        <v>12376</v>
      </c>
      <c r="URX28" s="170" t="s">
        <v>149</v>
      </c>
      <c r="URY28" s="170" t="s">
        <v>150</v>
      </c>
      <c r="URZ28" s="170">
        <v>5</v>
      </c>
      <c r="USA28" s="170">
        <v>12.97</v>
      </c>
      <c r="USB28" s="170">
        <f>ROUNDDOWN(USA28*($G$10+1),2)</f>
        <v>962.37</v>
      </c>
      <c r="USC28" s="170">
        <f>URZ28*USB28</f>
        <v>4811.8500000000004</v>
      </c>
      <c r="USD28" s="170" t="s">
        <v>148</v>
      </c>
      <c r="USE28" s="170">
        <v>12376</v>
      </c>
      <c r="USF28" s="170" t="s">
        <v>149</v>
      </c>
      <c r="USG28" s="170" t="s">
        <v>150</v>
      </c>
      <c r="USH28" s="170">
        <v>5</v>
      </c>
      <c r="USI28" s="170">
        <v>12.97</v>
      </c>
      <c r="USJ28" s="170">
        <f>ROUNDDOWN(USI28*($G$10+1),2)</f>
        <v>962.37</v>
      </c>
      <c r="USK28" s="170">
        <f>USH28*USJ28</f>
        <v>4811.8500000000004</v>
      </c>
      <c r="USL28" s="170" t="s">
        <v>148</v>
      </c>
      <c r="USM28" s="170">
        <v>12376</v>
      </c>
      <c r="USN28" s="170" t="s">
        <v>149</v>
      </c>
      <c r="USO28" s="170" t="s">
        <v>150</v>
      </c>
      <c r="USP28" s="170">
        <v>5</v>
      </c>
      <c r="USQ28" s="170">
        <v>12.97</v>
      </c>
      <c r="USR28" s="170">
        <f>ROUNDDOWN(USQ28*($G$10+1),2)</f>
        <v>962.37</v>
      </c>
      <c r="USS28" s="170">
        <f>USP28*USR28</f>
        <v>4811.8500000000004</v>
      </c>
      <c r="UST28" s="170" t="s">
        <v>148</v>
      </c>
      <c r="USU28" s="170">
        <v>12376</v>
      </c>
      <c r="USV28" s="170" t="s">
        <v>149</v>
      </c>
      <c r="USW28" s="170" t="s">
        <v>150</v>
      </c>
      <c r="USX28" s="170">
        <v>5</v>
      </c>
      <c r="USY28" s="170">
        <v>12.97</v>
      </c>
      <c r="USZ28" s="170">
        <f>ROUNDDOWN(USY28*($G$10+1),2)</f>
        <v>962.37</v>
      </c>
      <c r="UTA28" s="170">
        <f>USX28*USZ28</f>
        <v>4811.8500000000004</v>
      </c>
      <c r="UTB28" s="170" t="s">
        <v>148</v>
      </c>
      <c r="UTC28" s="170">
        <v>12376</v>
      </c>
      <c r="UTD28" s="170" t="s">
        <v>149</v>
      </c>
      <c r="UTE28" s="170" t="s">
        <v>150</v>
      </c>
      <c r="UTF28" s="170">
        <v>5</v>
      </c>
      <c r="UTG28" s="170">
        <v>12.97</v>
      </c>
      <c r="UTH28" s="170">
        <f>ROUNDDOWN(UTG28*($G$10+1),2)</f>
        <v>962.37</v>
      </c>
      <c r="UTI28" s="170">
        <f>UTF28*UTH28</f>
        <v>4811.8500000000004</v>
      </c>
      <c r="UTJ28" s="170" t="s">
        <v>148</v>
      </c>
      <c r="UTK28" s="170">
        <v>12376</v>
      </c>
      <c r="UTL28" s="170" t="s">
        <v>149</v>
      </c>
      <c r="UTM28" s="170" t="s">
        <v>150</v>
      </c>
      <c r="UTN28" s="170">
        <v>5</v>
      </c>
      <c r="UTO28" s="170">
        <v>12.97</v>
      </c>
      <c r="UTP28" s="170">
        <f>ROUNDDOWN(UTO28*($G$10+1),2)</f>
        <v>962.37</v>
      </c>
      <c r="UTQ28" s="170">
        <f>UTN28*UTP28</f>
        <v>4811.8500000000004</v>
      </c>
      <c r="UTR28" s="170" t="s">
        <v>148</v>
      </c>
      <c r="UTS28" s="170">
        <v>12376</v>
      </c>
      <c r="UTT28" s="170" t="s">
        <v>149</v>
      </c>
      <c r="UTU28" s="170" t="s">
        <v>150</v>
      </c>
      <c r="UTV28" s="170">
        <v>5</v>
      </c>
      <c r="UTW28" s="170">
        <v>12.97</v>
      </c>
      <c r="UTX28" s="170">
        <f>ROUNDDOWN(UTW28*($G$10+1),2)</f>
        <v>962.37</v>
      </c>
      <c r="UTY28" s="170">
        <f>UTV28*UTX28</f>
        <v>4811.8500000000004</v>
      </c>
      <c r="UTZ28" s="170" t="s">
        <v>148</v>
      </c>
      <c r="UUA28" s="170">
        <v>12376</v>
      </c>
      <c r="UUB28" s="170" t="s">
        <v>149</v>
      </c>
      <c r="UUC28" s="170" t="s">
        <v>150</v>
      </c>
      <c r="UUD28" s="170">
        <v>5</v>
      </c>
      <c r="UUE28" s="170">
        <v>12.97</v>
      </c>
      <c r="UUF28" s="170">
        <f>ROUNDDOWN(UUE28*($G$10+1),2)</f>
        <v>962.37</v>
      </c>
      <c r="UUG28" s="170">
        <f>UUD28*UUF28</f>
        <v>4811.8500000000004</v>
      </c>
      <c r="UUH28" s="170" t="s">
        <v>148</v>
      </c>
      <c r="UUI28" s="170">
        <v>12376</v>
      </c>
      <c r="UUJ28" s="170" t="s">
        <v>149</v>
      </c>
      <c r="UUK28" s="170" t="s">
        <v>150</v>
      </c>
      <c r="UUL28" s="170">
        <v>5</v>
      </c>
      <c r="UUM28" s="170">
        <v>12.97</v>
      </c>
      <c r="UUN28" s="170">
        <f>ROUNDDOWN(UUM28*($G$10+1),2)</f>
        <v>962.37</v>
      </c>
      <c r="UUO28" s="170">
        <f>UUL28*UUN28</f>
        <v>4811.8500000000004</v>
      </c>
      <c r="UUP28" s="170" t="s">
        <v>148</v>
      </c>
      <c r="UUQ28" s="170">
        <v>12376</v>
      </c>
      <c r="UUR28" s="170" t="s">
        <v>149</v>
      </c>
      <c r="UUS28" s="170" t="s">
        <v>150</v>
      </c>
      <c r="UUT28" s="170">
        <v>5</v>
      </c>
      <c r="UUU28" s="170">
        <v>12.97</v>
      </c>
      <c r="UUV28" s="170">
        <f>ROUNDDOWN(UUU28*($G$10+1),2)</f>
        <v>962.37</v>
      </c>
      <c r="UUW28" s="170">
        <f>UUT28*UUV28</f>
        <v>4811.8500000000004</v>
      </c>
      <c r="UUX28" s="170" t="s">
        <v>148</v>
      </c>
      <c r="UUY28" s="170">
        <v>12376</v>
      </c>
      <c r="UUZ28" s="170" t="s">
        <v>149</v>
      </c>
      <c r="UVA28" s="170" t="s">
        <v>150</v>
      </c>
      <c r="UVB28" s="170">
        <v>5</v>
      </c>
      <c r="UVC28" s="170">
        <v>12.97</v>
      </c>
      <c r="UVD28" s="170">
        <f>ROUNDDOWN(UVC28*($G$10+1),2)</f>
        <v>962.37</v>
      </c>
      <c r="UVE28" s="170">
        <f>UVB28*UVD28</f>
        <v>4811.8500000000004</v>
      </c>
      <c r="UVF28" s="170" t="s">
        <v>148</v>
      </c>
      <c r="UVG28" s="170">
        <v>12376</v>
      </c>
      <c r="UVH28" s="170" t="s">
        <v>149</v>
      </c>
      <c r="UVI28" s="170" t="s">
        <v>150</v>
      </c>
      <c r="UVJ28" s="170">
        <v>5</v>
      </c>
      <c r="UVK28" s="170">
        <v>12.97</v>
      </c>
      <c r="UVL28" s="170">
        <f>ROUNDDOWN(UVK28*($G$10+1),2)</f>
        <v>962.37</v>
      </c>
      <c r="UVM28" s="170">
        <f>UVJ28*UVL28</f>
        <v>4811.8500000000004</v>
      </c>
      <c r="UVN28" s="170" t="s">
        <v>148</v>
      </c>
      <c r="UVO28" s="170">
        <v>12376</v>
      </c>
      <c r="UVP28" s="170" t="s">
        <v>149</v>
      </c>
      <c r="UVQ28" s="170" t="s">
        <v>150</v>
      </c>
      <c r="UVR28" s="170">
        <v>5</v>
      </c>
      <c r="UVS28" s="170">
        <v>12.97</v>
      </c>
      <c r="UVT28" s="170">
        <f>ROUNDDOWN(UVS28*($G$10+1),2)</f>
        <v>962.37</v>
      </c>
      <c r="UVU28" s="170">
        <f>UVR28*UVT28</f>
        <v>4811.8500000000004</v>
      </c>
      <c r="UVV28" s="170" t="s">
        <v>148</v>
      </c>
      <c r="UVW28" s="170">
        <v>12376</v>
      </c>
      <c r="UVX28" s="170" t="s">
        <v>149</v>
      </c>
      <c r="UVY28" s="170" t="s">
        <v>150</v>
      </c>
      <c r="UVZ28" s="170">
        <v>5</v>
      </c>
      <c r="UWA28" s="170">
        <v>12.97</v>
      </c>
      <c r="UWB28" s="170">
        <f>ROUNDDOWN(UWA28*($G$10+1),2)</f>
        <v>962.37</v>
      </c>
      <c r="UWC28" s="170">
        <f>UVZ28*UWB28</f>
        <v>4811.8500000000004</v>
      </c>
      <c r="UWD28" s="170" t="s">
        <v>148</v>
      </c>
      <c r="UWE28" s="170">
        <v>12376</v>
      </c>
      <c r="UWF28" s="170" t="s">
        <v>149</v>
      </c>
      <c r="UWG28" s="170" t="s">
        <v>150</v>
      </c>
      <c r="UWH28" s="170">
        <v>5</v>
      </c>
      <c r="UWI28" s="170">
        <v>12.97</v>
      </c>
      <c r="UWJ28" s="170">
        <f>ROUNDDOWN(UWI28*($G$10+1),2)</f>
        <v>962.37</v>
      </c>
      <c r="UWK28" s="170">
        <f>UWH28*UWJ28</f>
        <v>4811.8500000000004</v>
      </c>
      <c r="UWL28" s="170" t="s">
        <v>148</v>
      </c>
      <c r="UWM28" s="170">
        <v>12376</v>
      </c>
      <c r="UWN28" s="170" t="s">
        <v>149</v>
      </c>
      <c r="UWO28" s="170" t="s">
        <v>150</v>
      </c>
      <c r="UWP28" s="170">
        <v>5</v>
      </c>
      <c r="UWQ28" s="170">
        <v>12.97</v>
      </c>
      <c r="UWR28" s="170">
        <f>ROUNDDOWN(UWQ28*($G$10+1),2)</f>
        <v>962.37</v>
      </c>
      <c r="UWS28" s="170">
        <f>UWP28*UWR28</f>
        <v>4811.8500000000004</v>
      </c>
      <c r="UWT28" s="170" t="s">
        <v>148</v>
      </c>
      <c r="UWU28" s="170">
        <v>12376</v>
      </c>
      <c r="UWV28" s="170" t="s">
        <v>149</v>
      </c>
      <c r="UWW28" s="170" t="s">
        <v>150</v>
      </c>
      <c r="UWX28" s="170">
        <v>5</v>
      </c>
      <c r="UWY28" s="170">
        <v>12.97</v>
      </c>
      <c r="UWZ28" s="170">
        <f>ROUNDDOWN(UWY28*($G$10+1),2)</f>
        <v>962.37</v>
      </c>
      <c r="UXA28" s="170">
        <f>UWX28*UWZ28</f>
        <v>4811.8500000000004</v>
      </c>
      <c r="UXB28" s="170" t="s">
        <v>148</v>
      </c>
      <c r="UXC28" s="170">
        <v>12376</v>
      </c>
      <c r="UXD28" s="170" t="s">
        <v>149</v>
      </c>
      <c r="UXE28" s="170" t="s">
        <v>150</v>
      </c>
      <c r="UXF28" s="170">
        <v>5</v>
      </c>
      <c r="UXG28" s="170">
        <v>12.97</v>
      </c>
      <c r="UXH28" s="170">
        <f>ROUNDDOWN(UXG28*($G$10+1),2)</f>
        <v>962.37</v>
      </c>
      <c r="UXI28" s="170">
        <f>UXF28*UXH28</f>
        <v>4811.8500000000004</v>
      </c>
      <c r="UXJ28" s="170" t="s">
        <v>148</v>
      </c>
      <c r="UXK28" s="170">
        <v>12376</v>
      </c>
      <c r="UXL28" s="170" t="s">
        <v>149</v>
      </c>
      <c r="UXM28" s="170" t="s">
        <v>150</v>
      </c>
      <c r="UXN28" s="170">
        <v>5</v>
      </c>
      <c r="UXO28" s="170">
        <v>12.97</v>
      </c>
      <c r="UXP28" s="170">
        <f>ROUNDDOWN(UXO28*($G$10+1),2)</f>
        <v>962.37</v>
      </c>
      <c r="UXQ28" s="170">
        <f>UXN28*UXP28</f>
        <v>4811.8500000000004</v>
      </c>
      <c r="UXR28" s="170" t="s">
        <v>148</v>
      </c>
      <c r="UXS28" s="170">
        <v>12376</v>
      </c>
      <c r="UXT28" s="170" t="s">
        <v>149</v>
      </c>
      <c r="UXU28" s="170" t="s">
        <v>150</v>
      </c>
      <c r="UXV28" s="170">
        <v>5</v>
      </c>
      <c r="UXW28" s="170">
        <v>12.97</v>
      </c>
      <c r="UXX28" s="170">
        <f>ROUNDDOWN(UXW28*($G$10+1),2)</f>
        <v>962.37</v>
      </c>
      <c r="UXY28" s="170">
        <f>UXV28*UXX28</f>
        <v>4811.8500000000004</v>
      </c>
      <c r="UXZ28" s="170" t="s">
        <v>148</v>
      </c>
      <c r="UYA28" s="170">
        <v>12376</v>
      </c>
      <c r="UYB28" s="170" t="s">
        <v>149</v>
      </c>
      <c r="UYC28" s="170" t="s">
        <v>150</v>
      </c>
      <c r="UYD28" s="170">
        <v>5</v>
      </c>
      <c r="UYE28" s="170">
        <v>12.97</v>
      </c>
      <c r="UYF28" s="170">
        <f>ROUNDDOWN(UYE28*($G$10+1),2)</f>
        <v>962.37</v>
      </c>
      <c r="UYG28" s="170">
        <f>UYD28*UYF28</f>
        <v>4811.8500000000004</v>
      </c>
      <c r="UYH28" s="170" t="s">
        <v>148</v>
      </c>
      <c r="UYI28" s="170">
        <v>12376</v>
      </c>
      <c r="UYJ28" s="170" t="s">
        <v>149</v>
      </c>
      <c r="UYK28" s="170" t="s">
        <v>150</v>
      </c>
      <c r="UYL28" s="170">
        <v>5</v>
      </c>
      <c r="UYM28" s="170">
        <v>12.97</v>
      </c>
      <c r="UYN28" s="170">
        <f>ROUNDDOWN(UYM28*($G$10+1),2)</f>
        <v>962.37</v>
      </c>
      <c r="UYO28" s="170">
        <f>UYL28*UYN28</f>
        <v>4811.8500000000004</v>
      </c>
      <c r="UYP28" s="170" t="s">
        <v>148</v>
      </c>
      <c r="UYQ28" s="170">
        <v>12376</v>
      </c>
      <c r="UYR28" s="170" t="s">
        <v>149</v>
      </c>
      <c r="UYS28" s="170" t="s">
        <v>150</v>
      </c>
      <c r="UYT28" s="170">
        <v>5</v>
      </c>
      <c r="UYU28" s="170">
        <v>12.97</v>
      </c>
      <c r="UYV28" s="170">
        <f>ROUNDDOWN(UYU28*($G$10+1),2)</f>
        <v>962.37</v>
      </c>
      <c r="UYW28" s="170">
        <f>UYT28*UYV28</f>
        <v>4811.8500000000004</v>
      </c>
      <c r="UYX28" s="170" t="s">
        <v>148</v>
      </c>
      <c r="UYY28" s="170">
        <v>12376</v>
      </c>
      <c r="UYZ28" s="170" t="s">
        <v>149</v>
      </c>
      <c r="UZA28" s="170" t="s">
        <v>150</v>
      </c>
      <c r="UZB28" s="170">
        <v>5</v>
      </c>
      <c r="UZC28" s="170">
        <v>12.97</v>
      </c>
      <c r="UZD28" s="170">
        <f>ROUNDDOWN(UZC28*($G$10+1),2)</f>
        <v>962.37</v>
      </c>
      <c r="UZE28" s="170">
        <f>UZB28*UZD28</f>
        <v>4811.8500000000004</v>
      </c>
      <c r="UZF28" s="170" t="s">
        <v>148</v>
      </c>
      <c r="UZG28" s="170">
        <v>12376</v>
      </c>
      <c r="UZH28" s="170" t="s">
        <v>149</v>
      </c>
      <c r="UZI28" s="170" t="s">
        <v>150</v>
      </c>
      <c r="UZJ28" s="170">
        <v>5</v>
      </c>
      <c r="UZK28" s="170">
        <v>12.97</v>
      </c>
      <c r="UZL28" s="170">
        <f>ROUNDDOWN(UZK28*($G$10+1),2)</f>
        <v>962.37</v>
      </c>
      <c r="UZM28" s="170">
        <f>UZJ28*UZL28</f>
        <v>4811.8500000000004</v>
      </c>
      <c r="UZN28" s="170" t="s">
        <v>148</v>
      </c>
      <c r="UZO28" s="170">
        <v>12376</v>
      </c>
      <c r="UZP28" s="170" t="s">
        <v>149</v>
      </c>
      <c r="UZQ28" s="170" t="s">
        <v>150</v>
      </c>
      <c r="UZR28" s="170">
        <v>5</v>
      </c>
      <c r="UZS28" s="170">
        <v>12.97</v>
      </c>
      <c r="UZT28" s="170">
        <f>ROUNDDOWN(UZS28*($G$10+1),2)</f>
        <v>962.37</v>
      </c>
      <c r="UZU28" s="170">
        <f>UZR28*UZT28</f>
        <v>4811.8500000000004</v>
      </c>
      <c r="UZV28" s="170" t="s">
        <v>148</v>
      </c>
      <c r="UZW28" s="170">
        <v>12376</v>
      </c>
      <c r="UZX28" s="170" t="s">
        <v>149</v>
      </c>
      <c r="UZY28" s="170" t="s">
        <v>150</v>
      </c>
      <c r="UZZ28" s="170">
        <v>5</v>
      </c>
      <c r="VAA28" s="170">
        <v>12.97</v>
      </c>
      <c r="VAB28" s="170">
        <f>ROUNDDOWN(VAA28*($G$10+1),2)</f>
        <v>962.37</v>
      </c>
      <c r="VAC28" s="170">
        <f>UZZ28*VAB28</f>
        <v>4811.8500000000004</v>
      </c>
      <c r="VAD28" s="170" t="s">
        <v>148</v>
      </c>
      <c r="VAE28" s="170">
        <v>12376</v>
      </c>
      <c r="VAF28" s="170" t="s">
        <v>149</v>
      </c>
      <c r="VAG28" s="170" t="s">
        <v>150</v>
      </c>
      <c r="VAH28" s="170">
        <v>5</v>
      </c>
      <c r="VAI28" s="170">
        <v>12.97</v>
      </c>
      <c r="VAJ28" s="170">
        <f>ROUNDDOWN(VAI28*($G$10+1),2)</f>
        <v>962.37</v>
      </c>
      <c r="VAK28" s="170">
        <f>VAH28*VAJ28</f>
        <v>4811.8500000000004</v>
      </c>
      <c r="VAL28" s="170" t="s">
        <v>148</v>
      </c>
      <c r="VAM28" s="170">
        <v>12376</v>
      </c>
      <c r="VAN28" s="170" t="s">
        <v>149</v>
      </c>
      <c r="VAO28" s="170" t="s">
        <v>150</v>
      </c>
      <c r="VAP28" s="170">
        <v>5</v>
      </c>
      <c r="VAQ28" s="170">
        <v>12.97</v>
      </c>
      <c r="VAR28" s="170">
        <f>ROUNDDOWN(VAQ28*($G$10+1),2)</f>
        <v>962.37</v>
      </c>
      <c r="VAS28" s="170">
        <f>VAP28*VAR28</f>
        <v>4811.8500000000004</v>
      </c>
      <c r="VAT28" s="170" t="s">
        <v>148</v>
      </c>
      <c r="VAU28" s="170">
        <v>12376</v>
      </c>
      <c r="VAV28" s="170" t="s">
        <v>149</v>
      </c>
      <c r="VAW28" s="170" t="s">
        <v>150</v>
      </c>
      <c r="VAX28" s="170">
        <v>5</v>
      </c>
      <c r="VAY28" s="170">
        <v>12.97</v>
      </c>
      <c r="VAZ28" s="170">
        <f>ROUNDDOWN(VAY28*($G$10+1),2)</f>
        <v>962.37</v>
      </c>
      <c r="VBA28" s="170">
        <f>VAX28*VAZ28</f>
        <v>4811.8500000000004</v>
      </c>
      <c r="VBB28" s="170" t="s">
        <v>148</v>
      </c>
      <c r="VBC28" s="170">
        <v>12376</v>
      </c>
      <c r="VBD28" s="170" t="s">
        <v>149</v>
      </c>
      <c r="VBE28" s="170" t="s">
        <v>150</v>
      </c>
      <c r="VBF28" s="170">
        <v>5</v>
      </c>
      <c r="VBG28" s="170">
        <v>12.97</v>
      </c>
      <c r="VBH28" s="170">
        <f>ROUNDDOWN(VBG28*($G$10+1),2)</f>
        <v>962.37</v>
      </c>
      <c r="VBI28" s="170">
        <f>VBF28*VBH28</f>
        <v>4811.8500000000004</v>
      </c>
      <c r="VBJ28" s="170" t="s">
        <v>148</v>
      </c>
      <c r="VBK28" s="170">
        <v>12376</v>
      </c>
      <c r="VBL28" s="170" t="s">
        <v>149</v>
      </c>
      <c r="VBM28" s="170" t="s">
        <v>150</v>
      </c>
      <c r="VBN28" s="170">
        <v>5</v>
      </c>
      <c r="VBO28" s="170">
        <v>12.97</v>
      </c>
      <c r="VBP28" s="170">
        <f>ROUNDDOWN(VBO28*($G$10+1),2)</f>
        <v>962.37</v>
      </c>
      <c r="VBQ28" s="170">
        <f>VBN28*VBP28</f>
        <v>4811.8500000000004</v>
      </c>
      <c r="VBR28" s="170" t="s">
        <v>148</v>
      </c>
      <c r="VBS28" s="170">
        <v>12376</v>
      </c>
      <c r="VBT28" s="170" t="s">
        <v>149</v>
      </c>
      <c r="VBU28" s="170" t="s">
        <v>150</v>
      </c>
      <c r="VBV28" s="170">
        <v>5</v>
      </c>
      <c r="VBW28" s="170">
        <v>12.97</v>
      </c>
      <c r="VBX28" s="170">
        <f>ROUNDDOWN(VBW28*($G$10+1),2)</f>
        <v>962.37</v>
      </c>
      <c r="VBY28" s="170">
        <f>VBV28*VBX28</f>
        <v>4811.8500000000004</v>
      </c>
      <c r="VBZ28" s="170" t="s">
        <v>148</v>
      </c>
      <c r="VCA28" s="170">
        <v>12376</v>
      </c>
      <c r="VCB28" s="170" t="s">
        <v>149</v>
      </c>
      <c r="VCC28" s="170" t="s">
        <v>150</v>
      </c>
      <c r="VCD28" s="170">
        <v>5</v>
      </c>
      <c r="VCE28" s="170">
        <v>12.97</v>
      </c>
      <c r="VCF28" s="170">
        <f>ROUNDDOWN(VCE28*($G$10+1),2)</f>
        <v>962.37</v>
      </c>
      <c r="VCG28" s="170">
        <f>VCD28*VCF28</f>
        <v>4811.8500000000004</v>
      </c>
      <c r="VCH28" s="170" t="s">
        <v>148</v>
      </c>
      <c r="VCI28" s="170">
        <v>12376</v>
      </c>
      <c r="VCJ28" s="170" t="s">
        <v>149</v>
      </c>
      <c r="VCK28" s="170" t="s">
        <v>150</v>
      </c>
      <c r="VCL28" s="170">
        <v>5</v>
      </c>
      <c r="VCM28" s="170">
        <v>12.97</v>
      </c>
      <c r="VCN28" s="170">
        <f>ROUNDDOWN(VCM28*($G$10+1),2)</f>
        <v>962.37</v>
      </c>
      <c r="VCO28" s="170">
        <f>VCL28*VCN28</f>
        <v>4811.8500000000004</v>
      </c>
      <c r="VCP28" s="170" t="s">
        <v>148</v>
      </c>
      <c r="VCQ28" s="170">
        <v>12376</v>
      </c>
      <c r="VCR28" s="170" t="s">
        <v>149</v>
      </c>
      <c r="VCS28" s="170" t="s">
        <v>150</v>
      </c>
      <c r="VCT28" s="170">
        <v>5</v>
      </c>
      <c r="VCU28" s="170">
        <v>12.97</v>
      </c>
      <c r="VCV28" s="170">
        <f>ROUNDDOWN(VCU28*($G$10+1),2)</f>
        <v>962.37</v>
      </c>
      <c r="VCW28" s="170">
        <f>VCT28*VCV28</f>
        <v>4811.8500000000004</v>
      </c>
      <c r="VCX28" s="170" t="s">
        <v>148</v>
      </c>
      <c r="VCY28" s="170">
        <v>12376</v>
      </c>
      <c r="VCZ28" s="170" t="s">
        <v>149</v>
      </c>
      <c r="VDA28" s="170" t="s">
        <v>150</v>
      </c>
      <c r="VDB28" s="170">
        <v>5</v>
      </c>
      <c r="VDC28" s="170">
        <v>12.97</v>
      </c>
      <c r="VDD28" s="170">
        <f>ROUNDDOWN(VDC28*($G$10+1),2)</f>
        <v>962.37</v>
      </c>
      <c r="VDE28" s="170">
        <f>VDB28*VDD28</f>
        <v>4811.8500000000004</v>
      </c>
      <c r="VDF28" s="170" t="s">
        <v>148</v>
      </c>
      <c r="VDG28" s="170">
        <v>12376</v>
      </c>
      <c r="VDH28" s="170" t="s">
        <v>149</v>
      </c>
      <c r="VDI28" s="170" t="s">
        <v>150</v>
      </c>
      <c r="VDJ28" s="170">
        <v>5</v>
      </c>
      <c r="VDK28" s="170">
        <v>12.97</v>
      </c>
      <c r="VDL28" s="170">
        <f>ROUNDDOWN(VDK28*($G$10+1),2)</f>
        <v>962.37</v>
      </c>
      <c r="VDM28" s="170">
        <f>VDJ28*VDL28</f>
        <v>4811.8500000000004</v>
      </c>
      <c r="VDN28" s="170" t="s">
        <v>148</v>
      </c>
      <c r="VDO28" s="170">
        <v>12376</v>
      </c>
      <c r="VDP28" s="170" t="s">
        <v>149</v>
      </c>
      <c r="VDQ28" s="170" t="s">
        <v>150</v>
      </c>
      <c r="VDR28" s="170">
        <v>5</v>
      </c>
      <c r="VDS28" s="170">
        <v>12.97</v>
      </c>
      <c r="VDT28" s="170">
        <f>ROUNDDOWN(VDS28*($G$10+1),2)</f>
        <v>962.37</v>
      </c>
      <c r="VDU28" s="170">
        <f>VDR28*VDT28</f>
        <v>4811.8500000000004</v>
      </c>
      <c r="VDV28" s="170" t="s">
        <v>148</v>
      </c>
      <c r="VDW28" s="170">
        <v>12376</v>
      </c>
      <c r="VDX28" s="170" t="s">
        <v>149</v>
      </c>
      <c r="VDY28" s="170" t="s">
        <v>150</v>
      </c>
      <c r="VDZ28" s="170">
        <v>5</v>
      </c>
      <c r="VEA28" s="170">
        <v>12.97</v>
      </c>
      <c r="VEB28" s="170">
        <f>ROUNDDOWN(VEA28*($G$10+1),2)</f>
        <v>962.37</v>
      </c>
      <c r="VEC28" s="170">
        <f>VDZ28*VEB28</f>
        <v>4811.8500000000004</v>
      </c>
      <c r="VED28" s="170" t="s">
        <v>148</v>
      </c>
      <c r="VEE28" s="170">
        <v>12376</v>
      </c>
      <c r="VEF28" s="170" t="s">
        <v>149</v>
      </c>
      <c r="VEG28" s="170" t="s">
        <v>150</v>
      </c>
      <c r="VEH28" s="170">
        <v>5</v>
      </c>
      <c r="VEI28" s="170">
        <v>12.97</v>
      </c>
      <c r="VEJ28" s="170">
        <f>ROUNDDOWN(VEI28*($G$10+1),2)</f>
        <v>962.37</v>
      </c>
      <c r="VEK28" s="170">
        <f>VEH28*VEJ28</f>
        <v>4811.8500000000004</v>
      </c>
      <c r="VEL28" s="170" t="s">
        <v>148</v>
      </c>
      <c r="VEM28" s="170">
        <v>12376</v>
      </c>
      <c r="VEN28" s="170" t="s">
        <v>149</v>
      </c>
      <c r="VEO28" s="170" t="s">
        <v>150</v>
      </c>
      <c r="VEP28" s="170">
        <v>5</v>
      </c>
      <c r="VEQ28" s="170">
        <v>12.97</v>
      </c>
      <c r="VER28" s="170">
        <f>ROUNDDOWN(VEQ28*($G$10+1),2)</f>
        <v>962.37</v>
      </c>
      <c r="VES28" s="170">
        <f>VEP28*VER28</f>
        <v>4811.8500000000004</v>
      </c>
      <c r="VET28" s="170" t="s">
        <v>148</v>
      </c>
      <c r="VEU28" s="170">
        <v>12376</v>
      </c>
      <c r="VEV28" s="170" t="s">
        <v>149</v>
      </c>
      <c r="VEW28" s="170" t="s">
        <v>150</v>
      </c>
      <c r="VEX28" s="170">
        <v>5</v>
      </c>
      <c r="VEY28" s="170">
        <v>12.97</v>
      </c>
      <c r="VEZ28" s="170">
        <f>ROUNDDOWN(VEY28*($G$10+1),2)</f>
        <v>962.37</v>
      </c>
      <c r="VFA28" s="170">
        <f>VEX28*VEZ28</f>
        <v>4811.8500000000004</v>
      </c>
      <c r="VFB28" s="170" t="s">
        <v>148</v>
      </c>
      <c r="VFC28" s="170">
        <v>12376</v>
      </c>
      <c r="VFD28" s="170" t="s">
        <v>149</v>
      </c>
      <c r="VFE28" s="170" t="s">
        <v>150</v>
      </c>
      <c r="VFF28" s="170">
        <v>5</v>
      </c>
      <c r="VFG28" s="170">
        <v>12.97</v>
      </c>
      <c r="VFH28" s="170">
        <f>ROUNDDOWN(VFG28*($G$10+1),2)</f>
        <v>962.37</v>
      </c>
      <c r="VFI28" s="170">
        <f>VFF28*VFH28</f>
        <v>4811.8500000000004</v>
      </c>
      <c r="VFJ28" s="170" t="s">
        <v>148</v>
      </c>
      <c r="VFK28" s="170">
        <v>12376</v>
      </c>
      <c r="VFL28" s="170" t="s">
        <v>149</v>
      </c>
      <c r="VFM28" s="170" t="s">
        <v>150</v>
      </c>
      <c r="VFN28" s="170">
        <v>5</v>
      </c>
      <c r="VFO28" s="170">
        <v>12.97</v>
      </c>
      <c r="VFP28" s="170">
        <f>ROUNDDOWN(VFO28*($G$10+1),2)</f>
        <v>962.37</v>
      </c>
      <c r="VFQ28" s="170">
        <f>VFN28*VFP28</f>
        <v>4811.8500000000004</v>
      </c>
      <c r="VFR28" s="170" t="s">
        <v>148</v>
      </c>
      <c r="VFS28" s="170">
        <v>12376</v>
      </c>
      <c r="VFT28" s="170" t="s">
        <v>149</v>
      </c>
      <c r="VFU28" s="170" t="s">
        <v>150</v>
      </c>
      <c r="VFV28" s="170">
        <v>5</v>
      </c>
      <c r="VFW28" s="170">
        <v>12.97</v>
      </c>
      <c r="VFX28" s="170">
        <f>ROUNDDOWN(VFW28*($G$10+1),2)</f>
        <v>962.37</v>
      </c>
      <c r="VFY28" s="170">
        <f>VFV28*VFX28</f>
        <v>4811.8500000000004</v>
      </c>
      <c r="VFZ28" s="170" t="s">
        <v>148</v>
      </c>
      <c r="VGA28" s="170">
        <v>12376</v>
      </c>
      <c r="VGB28" s="170" t="s">
        <v>149</v>
      </c>
      <c r="VGC28" s="170" t="s">
        <v>150</v>
      </c>
      <c r="VGD28" s="170">
        <v>5</v>
      </c>
      <c r="VGE28" s="170">
        <v>12.97</v>
      </c>
      <c r="VGF28" s="170">
        <f>ROUNDDOWN(VGE28*($G$10+1),2)</f>
        <v>962.37</v>
      </c>
      <c r="VGG28" s="170">
        <f>VGD28*VGF28</f>
        <v>4811.8500000000004</v>
      </c>
      <c r="VGH28" s="170" t="s">
        <v>148</v>
      </c>
      <c r="VGI28" s="170">
        <v>12376</v>
      </c>
      <c r="VGJ28" s="170" t="s">
        <v>149</v>
      </c>
      <c r="VGK28" s="170" t="s">
        <v>150</v>
      </c>
      <c r="VGL28" s="170">
        <v>5</v>
      </c>
      <c r="VGM28" s="170">
        <v>12.97</v>
      </c>
      <c r="VGN28" s="170">
        <f>ROUNDDOWN(VGM28*($G$10+1),2)</f>
        <v>962.37</v>
      </c>
      <c r="VGO28" s="170">
        <f>VGL28*VGN28</f>
        <v>4811.8500000000004</v>
      </c>
      <c r="VGP28" s="170" t="s">
        <v>148</v>
      </c>
      <c r="VGQ28" s="170">
        <v>12376</v>
      </c>
      <c r="VGR28" s="170" t="s">
        <v>149</v>
      </c>
      <c r="VGS28" s="170" t="s">
        <v>150</v>
      </c>
      <c r="VGT28" s="170">
        <v>5</v>
      </c>
      <c r="VGU28" s="170">
        <v>12.97</v>
      </c>
      <c r="VGV28" s="170">
        <f>ROUNDDOWN(VGU28*($G$10+1),2)</f>
        <v>962.37</v>
      </c>
      <c r="VGW28" s="170">
        <f>VGT28*VGV28</f>
        <v>4811.8500000000004</v>
      </c>
      <c r="VGX28" s="170" t="s">
        <v>148</v>
      </c>
      <c r="VGY28" s="170">
        <v>12376</v>
      </c>
      <c r="VGZ28" s="170" t="s">
        <v>149</v>
      </c>
      <c r="VHA28" s="170" t="s">
        <v>150</v>
      </c>
      <c r="VHB28" s="170">
        <v>5</v>
      </c>
      <c r="VHC28" s="170">
        <v>12.97</v>
      </c>
      <c r="VHD28" s="170">
        <f>ROUNDDOWN(VHC28*($G$10+1),2)</f>
        <v>962.37</v>
      </c>
      <c r="VHE28" s="170">
        <f>VHB28*VHD28</f>
        <v>4811.8500000000004</v>
      </c>
      <c r="VHF28" s="170" t="s">
        <v>148</v>
      </c>
      <c r="VHG28" s="170">
        <v>12376</v>
      </c>
      <c r="VHH28" s="170" t="s">
        <v>149</v>
      </c>
      <c r="VHI28" s="170" t="s">
        <v>150</v>
      </c>
      <c r="VHJ28" s="170">
        <v>5</v>
      </c>
      <c r="VHK28" s="170">
        <v>12.97</v>
      </c>
      <c r="VHL28" s="170">
        <f>ROUNDDOWN(VHK28*($G$10+1),2)</f>
        <v>962.37</v>
      </c>
      <c r="VHM28" s="170">
        <f>VHJ28*VHL28</f>
        <v>4811.8500000000004</v>
      </c>
      <c r="VHN28" s="170" t="s">
        <v>148</v>
      </c>
      <c r="VHO28" s="170">
        <v>12376</v>
      </c>
      <c r="VHP28" s="170" t="s">
        <v>149</v>
      </c>
      <c r="VHQ28" s="170" t="s">
        <v>150</v>
      </c>
      <c r="VHR28" s="170">
        <v>5</v>
      </c>
      <c r="VHS28" s="170">
        <v>12.97</v>
      </c>
      <c r="VHT28" s="170">
        <f>ROUNDDOWN(VHS28*($G$10+1),2)</f>
        <v>962.37</v>
      </c>
      <c r="VHU28" s="170">
        <f>VHR28*VHT28</f>
        <v>4811.8500000000004</v>
      </c>
      <c r="VHV28" s="170" t="s">
        <v>148</v>
      </c>
      <c r="VHW28" s="170">
        <v>12376</v>
      </c>
      <c r="VHX28" s="170" t="s">
        <v>149</v>
      </c>
      <c r="VHY28" s="170" t="s">
        <v>150</v>
      </c>
      <c r="VHZ28" s="170">
        <v>5</v>
      </c>
      <c r="VIA28" s="170">
        <v>12.97</v>
      </c>
      <c r="VIB28" s="170">
        <f>ROUNDDOWN(VIA28*($G$10+1),2)</f>
        <v>962.37</v>
      </c>
      <c r="VIC28" s="170">
        <f>VHZ28*VIB28</f>
        <v>4811.8500000000004</v>
      </c>
      <c r="VID28" s="170" t="s">
        <v>148</v>
      </c>
      <c r="VIE28" s="170">
        <v>12376</v>
      </c>
      <c r="VIF28" s="170" t="s">
        <v>149</v>
      </c>
      <c r="VIG28" s="170" t="s">
        <v>150</v>
      </c>
      <c r="VIH28" s="170">
        <v>5</v>
      </c>
      <c r="VII28" s="170">
        <v>12.97</v>
      </c>
      <c r="VIJ28" s="170">
        <f>ROUNDDOWN(VII28*($G$10+1),2)</f>
        <v>962.37</v>
      </c>
      <c r="VIK28" s="170">
        <f>VIH28*VIJ28</f>
        <v>4811.8500000000004</v>
      </c>
      <c r="VIL28" s="170" t="s">
        <v>148</v>
      </c>
      <c r="VIM28" s="170">
        <v>12376</v>
      </c>
      <c r="VIN28" s="170" t="s">
        <v>149</v>
      </c>
      <c r="VIO28" s="170" t="s">
        <v>150</v>
      </c>
      <c r="VIP28" s="170">
        <v>5</v>
      </c>
      <c r="VIQ28" s="170">
        <v>12.97</v>
      </c>
      <c r="VIR28" s="170">
        <f>ROUNDDOWN(VIQ28*($G$10+1),2)</f>
        <v>962.37</v>
      </c>
      <c r="VIS28" s="170">
        <f>VIP28*VIR28</f>
        <v>4811.8500000000004</v>
      </c>
      <c r="VIT28" s="170" t="s">
        <v>148</v>
      </c>
      <c r="VIU28" s="170">
        <v>12376</v>
      </c>
      <c r="VIV28" s="170" t="s">
        <v>149</v>
      </c>
      <c r="VIW28" s="170" t="s">
        <v>150</v>
      </c>
      <c r="VIX28" s="170">
        <v>5</v>
      </c>
      <c r="VIY28" s="170">
        <v>12.97</v>
      </c>
      <c r="VIZ28" s="170">
        <f>ROUNDDOWN(VIY28*($G$10+1),2)</f>
        <v>962.37</v>
      </c>
      <c r="VJA28" s="170">
        <f>VIX28*VIZ28</f>
        <v>4811.8500000000004</v>
      </c>
      <c r="VJB28" s="170" t="s">
        <v>148</v>
      </c>
      <c r="VJC28" s="170">
        <v>12376</v>
      </c>
      <c r="VJD28" s="170" t="s">
        <v>149</v>
      </c>
      <c r="VJE28" s="170" t="s">
        <v>150</v>
      </c>
      <c r="VJF28" s="170">
        <v>5</v>
      </c>
      <c r="VJG28" s="170">
        <v>12.97</v>
      </c>
      <c r="VJH28" s="170">
        <f>ROUNDDOWN(VJG28*($G$10+1),2)</f>
        <v>962.37</v>
      </c>
      <c r="VJI28" s="170">
        <f>VJF28*VJH28</f>
        <v>4811.8500000000004</v>
      </c>
      <c r="VJJ28" s="170" t="s">
        <v>148</v>
      </c>
      <c r="VJK28" s="170">
        <v>12376</v>
      </c>
      <c r="VJL28" s="170" t="s">
        <v>149</v>
      </c>
      <c r="VJM28" s="170" t="s">
        <v>150</v>
      </c>
      <c r="VJN28" s="170">
        <v>5</v>
      </c>
      <c r="VJO28" s="170">
        <v>12.97</v>
      </c>
      <c r="VJP28" s="170">
        <f>ROUNDDOWN(VJO28*($G$10+1),2)</f>
        <v>962.37</v>
      </c>
      <c r="VJQ28" s="170">
        <f>VJN28*VJP28</f>
        <v>4811.8500000000004</v>
      </c>
      <c r="VJR28" s="170" t="s">
        <v>148</v>
      </c>
      <c r="VJS28" s="170">
        <v>12376</v>
      </c>
      <c r="VJT28" s="170" t="s">
        <v>149</v>
      </c>
      <c r="VJU28" s="170" t="s">
        <v>150</v>
      </c>
      <c r="VJV28" s="170">
        <v>5</v>
      </c>
      <c r="VJW28" s="170">
        <v>12.97</v>
      </c>
      <c r="VJX28" s="170">
        <f>ROUNDDOWN(VJW28*($G$10+1),2)</f>
        <v>962.37</v>
      </c>
      <c r="VJY28" s="170">
        <f>VJV28*VJX28</f>
        <v>4811.8500000000004</v>
      </c>
      <c r="VJZ28" s="170" t="s">
        <v>148</v>
      </c>
      <c r="VKA28" s="170">
        <v>12376</v>
      </c>
      <c r="VKB28" s="170" t="s">
        <v>149</v>
      </c>
      <c r="VKC28" s="170" t="s">
        <v>150</v>
      </c>
      <c r="VKD28" s="170">
        <v>5</v>
      </c>
      <c r="VKE28" s="170">
        <v>12.97</v>
      </c>
      <c r="VKF28" s="170">
        <f>ROUNDDOWN(VKE28*($G$10+1),2)</f>
        <v>962.37</v>
      </c>
      <c r="VKG28" s="170">
        <f>VKD28*VKF28</f>
        <v>4811.8500000000004</v>
      </c>
      <c r="VKH28" s="170" t="s">
        <v>148</v>
      </c>
      <c r="VKI28" s="170">
        <v>12376</v>
      </c>
      <c r="VKJ28" s="170" t="s">
        <v>149</v>
      </c>
      <c r="VKK28" s="170" t="s">
        <v>150</v>
      </c>
      <c r="VKL28" s="170">
        <v>5</v>
      </c>
      <c r="VKM28" s="170">
        <v>12.97</v>
      </c>
      <c r="VKN28" s="170">
        <f>ROUNDDOWN(VKM28*($G$10+1),2)</f>
        <v>962.37</v>
      </c>
      <c r="VKO28" s="170">
        <f>VKL28*VKN28</f>
        <v>4811.8500000000004</v>
      </c>
      <c r="VKP28" s="170" t="s">
        <v>148</v>
      </c>
      <c r="VKQ28" s="170">
        <v>12376</v>
      </c>
      <c r="VKR28" s="170" t="s">
        <v>149</v>
      </c>
      <c r="VKS28" s="170" t="s">
        <v>150</v>
      </c>
      <c r="VKT28" s="170">
        <v>5</v>
      </c>
      <c r="VKU28" s="170">
        <v>12.97</v>
      </c>
      <c r="VKV28" s="170">
        <f>ROUNDDOWN(VKU28*($G$10+1),2)</f>
        <v>962.37</v>
      </c>
      <c r="VKW28" s="170">
        <f>VKT28*VKV28</f>
        <v>4811.8500000000004</v>
      </c>
      <c r="VKX28" s="170" t="s">
        <v>148</v>
      </c>
      <c r="VKY28" s="170">
        <v>12376</v>
      </c>
      <c r="VKZ28" s="170" t="s">
        <v>149</v>
      </c>
      <c r="VLA28" s="170" t="s">
        <v>150</v>
      </c>
      <c r="VLB28" s="170">
        <v>5</v>
      </c>
      <c r="VLC28" s="170">
        <v>12.97</v>
      </c>
      <c r="VLD28" s="170">
        <f>ROUNDDOWN(VLC28*($G$10+1),2)</f>
        <v>962.37</v>
      </c>
      <c r="VLE28" s="170">
        <f>VLB28*VLD28</f>
        <v>4811.8500000000004</v>
      </c>
      <c r="VLF28" s="170" t="s">
        <v>148</v>
      </c>
      <c r="VLG28" s="170">
        <v>12376</v>
      </c>
      <c r="VLH28" s="170" t="s">
        <v>149</v>
      </c>
      <c r="VLI28" s="170" t="s">
        <v>150</v>
      </c>
      <c r="VLJ28" s="170">
        <v>5</v>
      </c>
      <c r="VLK28" s="170">
        <v>12.97</v>
      </c>
      <c r="VLL28" s="170">
        <f>ROUNDDOWN(VLK28*($G$10+1),2)</f>
        <v>962.37</v>
      </c>
      <c r="VLM28" s="170">
        <f>VLJ28*VLL28</f>
        <v>4811.8500000000004</v>
      </c>
      <c r="VLN28" s="170" t="s">
        <v>148</v>
      </c>
      <c r="VLO28" s="170">
        <v>12376</v>
      </c>
      <c r="VLP28" s="170" t="s">
        <v>149</v>
      </c>
      <c r="VLQ28" s="170" t="s">
        <v>150</v>
      </c>
      <c r="VLR28" s="170">
        <v>5</v>
      </c>
      <c r="VLS28" s="170">
        <v>12.97</v>
      </c>
      <c r="VLT28" s="170">
        <f>ROUNDDOWN(VLS28*($G$10+1),2)</f>
        <v>962.37</v>
      </c>
      <c r="VLU28" s="170">
        <f>VLR28*VLT28</f>
        <v>4811.8500000000004</v>
      </c>
      <c r="VLV28" s="170" t="s">
        <v>148</v>
      </c>
      <c r="VLW28" s="170">
        <v>12376</v>
      </c>
      <c r="VLX28" s="170" t="s">
        <v>149</v>
      </c>
      <c r="VLY28" s="170" t="s">
        <v>150</v>
      </c>
      <c r="VLZ28" s="170">
        <v>5</v>
      </c>
      <c r="VMA28" s="170">
        <v>12.97</v>
      </c>
      <c r="VMB28" s="170">
        <f>ROUNDDOWN(VMA28*($G$10+1),2)</f>
        <v>962.37</v>
      </c>
      <c r="VMC28" s="170">
        <f>VLZ28*VMB28</f>
        <v>4811.8500000000004</v>
      </c>
      <c r="VMD28" s="170" t="s">
        <v>148</v>
      </c>
      <c r="VME28" s="170">
        <v>12376</v>
      </c>
      <c r="VMF28" s="170" t="s">
        <v>149</v>
      </c>
      <c r="VMG28" s="170" t="s">
        <v>150</v>
      </c>
      <c r="VMH28" s="170">
        <v>5</v>
      </c>
      <c r="VMI28" s="170">
        <v>12.97</v>
      </c>
      <c r="VMJ28" s="170">
        <f>ROUNDDOWN(VMI28*($G$10+1),2)</f>
        <v>962.37</v>
      </c>
      <c r="VMK28" s="170">
        <f>VMH28*VMJ28</f>
        <v>4811.8500000000004</v>
      </c>
      <c r="VML28" s="170" t="s">
        <v>148</v>
      </c>
      <c r="VMM28" s="170">
        <v>12376</v>
      </c>
      <c r="VMN28" s="170" t="s">
        <v>149</v>
      </c>
      <c r="VMO28" s="170" t="s">
        <v>150</v>
      </c>
      <c r="VMP28" s="170">
        <v>5</v>
      </c>
      <c r="VMQ28" s="170">
        <v>12.97</v>
      </c>
      <c r="VMR28" s="170">
        <f>ROUNDDOWN(VMQ28*($G$10+1),2)</f>
        <v>962.37</v>
      </c>
      <c r="VMS28" s="170">
        <f>VMP28*VMR28</f>
        <v>4811.8500000000004</v>
      </c>
      <c r="VMT28" s="170" t="s">
        <v>148</v>
      </c>
      <c r="VMU28" s="170">
        <v>12376</v>
      </c>
      <c r="VMV28" s="170" t="s">
        <v>149</v>
      </c>
      <c r="VMW28" s="170" t="s">
        <v>150</v>
      </c>
      <c r="VMX28" s="170">
        <v>5</v>
      </c>
      <c r="VMY28" s="170">
        <v>12.97</v>
      </c>
      <c r="VMZ28" s="170">
        <f>ROUNDDOWN(VMY28*($G$10+1),2)</f>
        <v>962.37</v>
      </c>
      <c r="VNA28" s="170">
        <f>VMX28*VMZ28</f>
        <v>4811.8500000000004</v>
      </c>
      <c r="VNB28" s="170" t="s">
        <v>148</v>
      </c>
      <c r="VNC28" s="170">
        <v>12376</v>
      </c>
      <c r="VND28" s="170" t="s">
        <v>149</v>
      </c>
      <c r="VNE28" s="170" t="s">
        <v>150</v>
      </c>
      <c r="VNF28" s="170">
        <v>5</v>
      </c>
      <c r="VNG28" s="170">
        <v>12.97</v>
      </c>
      <c r="VNH28" s="170">
        <f>ROUNDDOWN(VNG28*($G$10+1),2)</f>
        <v>962.37</v>
      </c>
      <c r="VNI28" s="170">
        <f>VNF28*VNH28</f>
        <v>4811.8500000000004</v>
      </c>
      <c r="VNJ28" s="170" t="s">
        <v>148</v>
      </c>
      <c r="VNK28" s="170">
        <v>12376</v>
      </c>
      <c r="VNL28" s="170" t="s">
        <v>149</v>
      </c>
      <c r="VNM28" s="170" t="s">
        <v>150</v>
      </c>
      <c r="VNN28" s="170">
        <v>5</v>
      </c>
      <c r="VNO28" s="170">
        <v>12.97</v>
      </c>
      <c r="VNP28" s="170">
        <f>ROUNDDOWN(VNO28*($G$10+1),2)</f>
        <v>962.37</v>
      </c>
      <c r="VNQ28" s="170">
        <f>VNN28*VNP28</f>
        <v>4811.8500000000004</v>
      </c>
      <c r="VNR28" s="170" t="s">
        <v>148</v>
      </c>
      <c r="VNS28" s="170">
        <v>12376</v>
      </c>
      <c r="VNT28" s="170" t="s">
        <v>149</v>
      </c>
      <c r="VNU28" s="170" t="s">
        <v>150</v>
      </c>
      <c r="VNV28" s="170">
        <v>5</v>
      </c>
      <c r="VNW28" s="170">
        <v>12.97</v>
      </c>
      <c r="VNX28" s="170">
        <f>ROUNDDOWN(VNW28*($G$10+1),2)</f>
        <v>962.37</v>
      </c>
      <c r="VNY28" s="170">
        <f>VNV28*VNX28</f>
        <v>4811.8500000000004</v>
      </c>
      <c r="VNZ28" s="170" t="s">
        <v>148</v>
      </c>
      <c r="VOA28" s="170">
        <v>12376</v>
      </c>
      <c r="VOB28" s="170" t="s">
        <v>149</v>
      </c>
      <c r="VOC28" s="170" t="s">
        <v>150</v>
      </c>
      <c r="VOD28" s="170">
        <v>5</v>
      </c>
      <c r="VOE28" s="170">
        <v>12.97</v>
      </c>
      <c r="VOF28" s="170">
        <f>ROUNDDOWN(VOE28*($G$10+1),2)</f>
        <v>962.37</v>
      </c>
      <c r="VOG28" s="170">
        <f>VOD28*VOF28</f>
        <v>4811.8500000000004</v>
      </c>
      <c r="VOH28" s="170" t="s">
        <v>148</v>
      </c>
      <c r="VOI28" s="170">
        <v>12376</v>
      </c>
      <c r="VOJ28" s="170" t="s">
        <v>149</v>
      </c>
      <c r="VOK28" s="170" t="s">
        <v>150</v>
      </c>
      <c r="VOL28" s="170">
        <v>5</v>
      </c>
      <c r="VOM28" s="170">
        <v>12.97</v>
      </c>
      <c r="VON28" s="170">
        <f>ROUNDDOWN(VOM28*($G$10+1),2)</f>
        <v>962.37</v>
      </c>
      <c r="VOO28" s="170">
        <f>VOL28*VON28</f>
        <v>4811.8500000000004</v>
      </c>
      <c r="VOP28" s="170" t="s">
        <v>148</v>
      </c>
      <c r="VOQ28" s="170">
        <v>12376</v>
      </c>
      <c r="VOR28" s="170" t="s">
        <v>149</v>
      </c>
      <c r="VOS28" s="170" t="s">
        <v>150</v>
      </c>
      <c r="VOT28" s="170">
        <v>5</v>
      </c>
      <c r="VOU28" s="170">
        <v>12.97</v>
      </c>
      <c r="VOV28" s="170">
        <f>ROUNDDOWN(VOU28*($G$10+1),2)</f>
        <v>962.37</v>
      </c>
      <c r="VOW28" s="170">
        <f>VOT28*VOV28</f>
        <v>4811.8500000000004</v>
      </c>
      <c r="VOX28" s="170" t="s">
        <v>148</v>
      </c>
      <c r="VOY28" s="170">
        <v>12376</v>
      </c>
      <c r="VOZ28" s="170" t="s">
        <v>149</v>
      </c>
      <c r="VPA28" s="170" t="s">
        <v>150</v>
      </c>
      <c r="VPB28" s="170">
        <v>5</v>
      </c>
      <c r="VPC28" s="170">
        <v>12.97</v>
      </c>
      <c r="VPD28" s="170">
        <f>ROUNDDOWN(VPC28*($G$10+1),2)</f>
        <v>962.37</v>
      </c>
      <c r="VPE28" s="170">
        <f>VPB28*VPD28</f>
        <v>4811.8500000000004</v>
      </c>
      <c r="VPF28" s="170" t="s">
        <v>148</v>
      </c>
      <c r="VPG28" s="170">
        <v>12376</v>
      </c>
      <c r="VPH28" s="170" t="s">
        <v>149</v>
      </c>
      <c r="VPI28" s="170" t="s">
        <v>150</v>
      </c>
      <c r="VPJ28" s="170">
        <v>5</v>
      </c>
      <c r="VPK28" s="170">
        <v>12.97</v>
      </c>
      <c r="VPL28" s="170">
        <f>ROUNDDOWN(VPK28*($G$10+1),2)</f>
        <v>962.37</v>
      </c>
      <c r="VPM28" s="170">
        <f>VPJ28*VPL28</f>
        <v>4811.8500000000004</v>
      </c>
      <c r="VPN28" s="170" t="s">
        <v>148</v>
      </c>
      <c r="VPO28" s="170">
        <v>12376</v>
      </c>
      <c r="VPP28" s="170" t="s">
        <v>149</v>
      </c>
      <c r="VPQ28" s="170" t="s">
        <v>150</v>
      </c>
      <c r="VPR28" s="170">
        <v>5</v>
      </c>
      <c r="VPS28" s="170">
        <v>12.97</v>
      </c>
      <c r="VPT28" s="170">
        <f>ROUNDDOWN(VPS28*($G$10+1),2)</f>
        <v>962.37</v>
      </c>
      <c r="VPU28" s="170">
        <f>VPR28*VPT28</f>
        <v>4811.8500000000004</v>
      </c>
      <c r="VPV28" s="170" t="s">
        <v>148</v>
      </c>
      <c r="VPW28" s="170">
        <v>12376</v>
      </c>
      <c r="VPX28" s="170" t="s">
        <v>149</v>
      </c>
      <c r="VPY28" s="170" t="s">
        <v>150</v>
      </c>
      <c r="VPZ28" s="170">
        <v>5</v>
      </c>
      <c r="VQA28" s="170">
        <v>12.97</v>
      </c>
      <c r="VQB28" s="170">
        <f>ROUNDDOWN(VQA28*($G$10+1),2)</f>
        <v>962.37</v>
      </c>
      <c r="VQC28" s="170">
        <f>VPZ28*VQB28</f>
        <v>4811.8500000000004</v>
      </c>
      <c r="VQD28" s="170" t="s">
        <v>148</v>
      </c>
      <c r="VQE28" s="170">
        <v>12376</v>
      </c>
      <c r="VQF28" s="170" t="s">
        <v>149</v>
      </c>
      <c r="VQG28" s="170" t="s">
        <v>150</v>
      </c>
      <c r="VQH28" s="170">
        <v>5</v>
      </c>
      <c r="VQI28" s="170">
        <v>12.97</v>
      </c>
      <c r="VQJ28" s="170">
        <f>ROUNDDOWN(VQI28*($G$10+1),2)</f>
        <v>962.37</v>
      </c>
      <c r="VQK28" s="170">
        <f>VQH28*VQJ28</f>
        <v>4811.8500000000004</v>
      </c>
      <c r="VQL28" s="170" t="s">
        <v>148</v>
      </c>
      <c r="VQM28" s="170">
        <v>12376</v>
      </c>
      <c r="VQN28" s="170" t="s">
        <v>149</v>
      </c>
      <c r="VQO28" s="170" t="s">
        <v>150</v>
      </c>
      <c r="VQP28" s="170">
        <v>5</v>
      </c>
      <c r="VQQ28" s="170">
        <v>12.97</v>
      </c>
      <c r="VQR28" s="170">
        <f>ROUNDDOWN(VQQ28*($G$10+1),2)</f>
        <v>962.37</v>
      </c>
      <c r="VQS28" s="170">
        <f>VQP28*VQR28</f>
        <v>4811.8500000000004</v>
      </c>
      <c r="VQT28" s="170" t="s">
        <v>148</v>
      </c>
      <c r="VQU28" s="170">
        <v>12376</v>
      </c>
      <c r="VQV28" s="170" t="s">
        <v>149</v>
      </c>
      <c r="VQW28" s="170" t="s">
        <v>150</v>
      </c>
      <c r="VQX28" s="170">
        <v>5</v>
      </c>
      <c r="VQY28" s="170">
        <v>12.97</v>
      </c>
      <c r="VQZ28" s="170">
        <f>ROUNDDOWN(VQY28*($G$10+1),2)</f>
        <v>962.37</v>
      </c>
      <c r="VRA28" s="170">
        <f>VQX28*VQZ28</f>
        <v>4811.8500000000004</v>
      </c>
      <c r="VRB28" s="170" t="s">
        <v>148</v>
      </c>
      <c r="VRC28" s="170">
        <v>12376</v>
      </c>
      <c r="VRD28" s="170" t="s">
        <v>149</v>
      </c>
      <c r="VRE28" s="170" t="s">
        <v>150</v>
      </c>
      <c r="VRF28" s="170">
        <v>5</v>
      </c>
      <c r="VRG28" s="170">
        <v>12.97</v>
      </c>
      <c r="VRH28" s="170">
        <f>ROUNDDOWN(VRG28*($G$10+1),2)</f>
        <v>962.37</v>
      </c>
      <c r="VRI28" s="170">
        <f>VRF28*VRH28</f>
        <v>4811.8500000000004</v>
      </c>
      <c r="VRJ28" s="170" t="s">
        <v>148</v>
      </c>
      <c r="VRK28" s="170">
        <v>12376</v>
      </c>
      <c r="VRL28" s="170" t="s">
        <v>149</v>
      </c>
      <c r="VRM28" s="170" t="s">
        <v>150</v>
      </c>
      <c r="VRN28" s="170">
        <v>5</v>
      </c>
      <c r="VRO28" s="170">
        <v>12.97</v>
      </c>
      <c r="VRP28" s="170">
        <f>ROUNDDOWN(VRO28*($G$10+1),2)</f>
        <v>962.37</v>
      </c>
      <c r="VRQ28" s="170">
        <f>VRN28*VRP28</f>
        <v>4811.8500000000004</v>
      </c>
      <c r="VRR28" s="170" t="s">
        <v>148</v>
      </c>
      <c r="VRS28" s="170">
        <v>12376</v>
      </c>
      <c r="VRT28" s="170" t="s">
        <v>149</v>
      </c>
      <c r="VRU28" s="170" t="s">
        <v>150</v>
      </c>
      <c r="VRV28" s="170">
        <v>5</v>
      </c>
      <c r="VRW28" s="170">
        <v>12.97</v>
      </c>
      <c r="VRX28" s="170">
        <f>ROUNDDOWN(VRW28*($G$10+1),2)</f>
        <v>962.37</v>
      </c>
      <c r="VRY28" s="170">
        <f>VRV28*VRX28</f>
        <v>4811.8500000000004</v>
      </c>
      <c r="VRZ28" s="170" t="s">
        <v>148</v>
      </c>
      <c r="VSA28" s="170">
        <v>12376</v>
      </c>
      <c r="VSB28" s="170" t="s">
        <v>149</v>
      </c>
      <c r="VSC28" s="170" t="s">
        <v>150</v>
      </c>
      <c r="VSD28" s="170">
        <v>5</v>
      </c>
      <c r="VSE28" s="170">
        <v>12.97</v>
      </c>
      <c r="VSF28" s="170">
        <f>ROUNDDOWN(VSE28*($G$10+1),2)</f>
        <v>962.37</v>
      </c>
      <c r="VSG28" s="170">
        <f>VSD28*VSF28</f>
        <v>4811.8500000000004</v>
      </c>
      <c r="VSH28" s="170" t="s">
        <v>148</v>
      </c>
      <c r="VSI28" s="170">
        <v>12376</v>
      </c>
      <c r="VSJ28" s="170" t="s">
        <v>149</v>
      </c>
      <c r="VSK28" s="170" t="s">
        <v>150</v>
      </c>
      <c r="VSL28" s="170">
        <v>5</v>
      </c>
      <c r="VSM28" s="170">
        <v>12.97</v>
      </c>
      <c r="VSN28" s="170">
        <f>ROUNDDOWN(VSM28*($G$10+1),2)</f>
        <v>962.37</v>
      </c>
      <c r="VSO28" s="170">
        <f>VSL28*VSN28</f>
        <v>4811.8500000000004</v>
      </c>
      <c r="VSP28" s="170" t="s">
        <v>148</v>
      </c>
      <c r="VSQ28" s="170">
        <v>12376</v>
      </c>
      <c r="VSR28" s="170" t="s">
        <v>149</v>
      </c>
      <c r="VSS28" s="170" t="s">
        <v>150</v>
      </c>
      <c r="VST28" s="170">
        <v>5</v>
      </c>
      <c r="VSU28" s="170">
        <v>12.97</v>
      </c>
      <c r="VSV28" s="170">
        <f>ROUNDDOWN(VSU28*($G$10+1),2)</f>
        <v>962.37</v>
      </c>
      <c r="VSW28" s="170">
        <f>VST28*VSV28</f>
        <v>4811.8500000000004</v>
      </c>
      <c r="VSX28" s="170" t="s">
        <v>148</v>
      </c>
      <c r="VSY28" s="170">
        <v>12376</v>
      </c>
      <c r="VSZ28" s="170" t="s">
        <v>149</v>
      </c>
      <c r="VTA28" s="170" t="s">
        <v>150</v>
      </c>
      <c r="VTB28" s="170">
        <v>5</v>
      </c>
      <c r="VTC28" s="170">
        <v>12.97</v>
      </c>
      <c r="VTD28" s="170">
        <f>ROUNDDOWN(VTC28*($G$10+1),2)</f>
        <v>962.37</v>
      </c>
      <c r="VTE28" s="170">
        <f>VTB28*VTD28</f>
        <v>4811.8500000000004</v>
      </c>
      <c r="VTF28" s="170" t="s">
        <v>148</v>
      </c>
      <c r="VTG28" s="170">
        <v>12376</v>
      </c>
      <c r="VTH28" s="170" t="s">
        <v>149</v>
      </c>
      <c r="VTI28" s="170" t="s">
        <v>150</v>
      </c>
      <c r="VTJ28" s="170">
        <v>5</v>
      </c>
      <c r="VTK28" s="170">
        <v>12.97</v>
      </c>
      <c r="VTL28" s="170">
        <f>ROUNDDOWN(VTK28*($G$10+1),2)</f>
        <v>962.37</v>
      </c>
      <c r="VTM28" s="170">
        <f>VTJ28*VTL28</f>
        <v>4811.8500000000004</v>
      </c>
      <c r="VTN28" s="170" t="s">
        <v>148</v>
      </c>
      <c r="VTO28" s="170">
        <v>12376</v>
      </c>
      <c r="VTP28" s="170" t="s">
        <v>149</v>
      </c>
      <c r="VTQ28" s="170" t="s">
        <v>150</v>
      </c>
      <c r="VTR28" s="170">
        <v>5</v>
      </c>
      <c r="VTS28" s="170">
        <v>12.97</v>
      </c>
      <c r="VTT28" s="170">
        <f>ROUNDDOWN(VTS28*($G$10+1),2)</f>
        <v>962.37</v>
      </c>
      <c r="VTU28" s="170">
        <f>VTR28*VTT28</f>
        <v>4811.8500000000004</v>
      </c>
      <c r="VTV28" s="170" t="s">
        <v>148</v>
      </c>
      <c r="VTW28" s="170">
        <v>12376</v>
      </c>
      <c r="VTX28" s="170" t="s">
        <v>149</v>
      </c>
      <c r="VTY28" s="170" t="s">
        <v>150</v>
      </c>
      <c r="VTZ28" s="170">
        <v>5</v>
      </c>
      <c r="VUA28" s="170">
        <v>12.97</v>
      </c>
      <c r="VUB28" s="170">
        <f>ROUNDDOWN(VUA28*($G$10+1),2)</f>
        <v>962.37</v>
      </c>
      <c r="VUC28" s="170">
        <f>VTZ28*VUB28</f>
        <v>4811.8500000000004</v>
      </c>
      <c r="VUD28" s="170" t="s">
        <v>148</v>
      </c>
      <c r="VUE28" s="170">
        <v>12376</v>
      </c>
      <c r="VUF28" s="170" t="s">
        <v>149</v>
      </c>
      <c r="VUG28" s="170" t="s">
        <v>150</v>
      </c>
      <c r="VUH28" s="170">
        <v>5</v>
      </c>
      <c r="VUI28" s="170">
        <v>12.97</v>
      </c>
      <c r="VUJ28" s="170">
        <f>ROUNDDOWN(VUI28*($G$10+1),2)</f>
        <v>962.37</v>
      </c>
      <c r="VUK28" s="170">
        <f>VUH28*VUJ28</f>
        <v>4811.8500000000004</v>
      </c>
      <c r="VUL28" s="170" t="s">
        <v>148</v>
      </c>
      <c r="VUM28" s="170">
        <v>12376</v>
      </c>
      <c r="VUN28" s="170" t="s">
        <v>149</v>
      </c>
      <c r="VUO28" s="170" t="s">
        <v>150</v>
      </c>
      <c r="VUP28" s="170">
        <v>5</v>
      </c>
      <c r="VUQ28" s="170">
        <v>12.97</v>
      </c>
      <c r="VUR28" s="170">
        <f>ROUNDDOWN(VUQ28*($G$10+1),2)</f>
        <v>962.37</v>
      </c>
      <c r="VUS28" s="170">
        <f>VUP28*VUR28</f>
        <v>4811.8500000000004</v>
      </c>
      <c r="VUT28" s="170" t="s">
        <v>148</v>
      </c>
      <c r="VUU28" s="170">
        <v>12376</v>
      </c>
      <c r="VUV28" s="170" t="s">
        <v>149</v>
      </c>
      <c r="VUW28" s="170" t="s">
        <v>150</v>
      </c>
      <c r="VUX28" s="170">
        <v>5</v>
      </c>
      <c r="VUY28" s="170">
        <v>12.97</v>
      </c>
      <c r="VUZ28" s="170">
        <f>ROUNDDOWN(VUY28*($G$10+1),2)</f>
        <v>962.37</v>
      </c>
      <c r="VVA28" s="170">
        <f>VUX28*VUZ28</f>
        <v>4811.8500000000004</v>
      </c>
      <c r="VVB28" s="170" t="s">
        <v>148</v>
      </c>
      <c r="VVC28" s="170">
        <v>12376</v>
      </c>
      <c r="VVD28" s="170" t="s">
        <v>149</v>
      </c>
      <c r="VVE28" s="170" t="s">
        <v>150</v>
      </c>
      <c r="VVF28" s="170">
        <v>5</v>
      </c>
      <c r="VVG28" s="170">
        <v>12.97</v>
      </c>
      <c r="VVH28" s="170">
        <f>ROUNDDOWN(VVG28*($G$10+1),2)</f>
        <v>962.37</v>
      </c>
      <c r="VVI28" s="170">
        <f>VVF28*VVH28</f>
        <v>4811.8500000000004</v>
      </c>
      <c r="VVJ28" s="170" t="s">
        <v>148</v>
      </c>
      <c r="VVK28" s="170">
        <v>12376</v>
      </c>
      <c r="VVL28" s="170" t="s">
        <v>149</v>
      </c>
      <c r="VVM28" s="170" t="s">
        <v>150</v>
      </c>
      <c r="VVN28" s="170">
        <v>5</v>
      </c>
      <c r="VVO28" s="170">
        <v>12.97</v>
      </c>
      <c r="VVP28" s="170">
        <f>ROUNDDOWN(VVO28*($G$10+1),2)</f>
        <v>962.37</v>
      </c>
      <c r="VVQ28" s="170">
        <f>VVN28*VVP28</f>
        <v>4811.8500000000004</v>
      </c>
      <c r="VVR28" s="170" t="s">
        <v>148</v>
      </c>
      <c r="VVS28" s="170">
        <v>12376</v>
      </c>
      <c r="VVT28" s="170" t="s">
        <v>149</v>
      </c>
      <c r="VVU28" s="170" t="s">
        <v>150</v>
      </c>
      <c r="VVV28" s="170">
        <v>5</v>
      </c>
      <c r="VVW28" s="170">
        <v>12.97</v>
      </c>
      <c r="VVX28" s="170">
        <f>ROUNDDOWN(VVW28*($G$10+1),2)</f>
        <v>962.37</v>
      </c>
      <c r="VVY28" s="170">
        <f>VVV28*VVX28</f>
        <v>4811.8500000000004</v>
      </c>
      <c r="VVZ28" s="170" t="s">
        <v>148</v>
      </c>
      <c r="VWA28" s="170">
        <v>12376</v>
      </c>
      <c r="VWB28" s="170" t="s">
        <v>149</v>
      </c>
      <c r="VWC28" s="170" t="s">
        <v>150</v>
      </c>
      <c r="VWD28" s="170">
        <v>5</v>
      </c>
      <c r="VWE28" s="170">
        <v>12.97</v>
      </c>
      <c r="VWF28" s="170">
        <f>ROUNDDOWN(VWE28*($G$10+1),2)</f>
        <v>962.37</v>
      </c>
      <c r="VWG28" s="170">
        <f>VWD28*VWF28</f>
        <v>4811.8500000000004</v>
      </c>
      <c r="VWH28" s="170" t="s">
        <v>148</v>
      </c>
      <c r="VWI28" s="170">
        <v>12376</v>
      </c>
      <c r="VWJ28" s="170" t="s">
        <v>149</v>
      </c>
      <c r="VWK28" s="170" t="s">
        <v>150</v>
      </c>
      <c r="VWL28" s="170">
        <v>5</v>
      </c>
      <c r="VWM28" s="170">
        <v>12.97</v>
      </c>
      <c r="VWN28" s="170">
        <f>ROUNDDOWN(VWM28*($G$10+1),2)</f>
        <v>962.37</v>
      </c>
      <c r="VWO28" s="170">
        <f>VWL28*VWN28</f>
        <v>4811.8500000000004</v>
      </c>
      <c r="VWP28" s="170" t="s">
        <v>148</v>
      </c>
      <c r="VWQ28" s="170">
        <v>12376</v>
      </c>
      <c r="VWR28" s="170" t="s">
        <v>149</v>
      </c>
      <c r="VWS28" s="170" t="s">
        <v>150</v>
      </c>
      <c r="VWT28" s="170">
        <v>5</v>
      </c>
      <c r="VWU28" s="170">
        <v>12.97</v>
      </c>
      <c r="VWV28" s="170">
        <f>ROUNDDOWN(VWU28*($G$10+1),2)</f>
        <v>962.37</v>
      </c>
      <c r="VWW28" s="170">
        <f>VWT28*VWV28</f>
        <v>4811.8500000000004</v>
      </c>
      <c r="VWX28" s="170" t="s">
        <v>148</v>
      </c>
      <c r="VWY28" s="170">
        <v>12376</v>
      </c>
      <c r="VWZ28" s="170" t="s">
        <v>149</v>
      </c>
      <c r="VXA28" s="170" t="s">
        <v>150</v>
      </c>
      <c r="VXB28" s="170">
        <v>5</v>
      </c>
      <c r="VXC28" s="170">
        <v>12.97</v>
      </c>
      <c r="VXD28" s="170">
        <f>ROUNDDOWN(VXC28*($G$10+1),2)</f>
        <v>962.37</v>
      </c>
      <c r="VXE28" s="170">
        <f>VXB28*VXD28</f>
        <v>4811.8500000000004</v>
      </c>
      <c r="VXF28" s="170" t="s">
        <v>148</v>
      </c>
      <c r="VXG28" s="170">
        <v>12376</v>
      </c>
      <c r="VXH28" s="170" t="s">
        <v>149</v>
      </c>
      <c r="VXI28" s="170" t="s">
        <v>150</v>
      </c>
      <c r="VXJ28" s="170">
        <v>5</v>
      </c>
      <c r="VXK28" s="170">
        <v>12.97</v>
      </c>
      <c r="VXL28" s="170">
        <f>ROUNDDOWN(VXK28*($G$10+1),2)</f>
        <v>962.37</v>
      </c>
      <c r="VXM28" s="170">
        <f>VXJ28*VXL28</f>
        <v>4811.8500000000004</v>
      </c>
      <c r="VXN28" s="170" t="s">
        <v>148</v>
      </c>
      <c r="VXO28" s="170">
        <v>12376</v>
      </c>
      <c r="VXP28" s="170" t="s">
        <v>149</v>
      </c>
      <c r="VXQ28" s="170" t="s">
        <v>150</v>
      </c>
      <c r="VXR28" s="170">
        <v>5</v>
      </c>
      <c r="VXS28" s="170">
        <v>12.97</v>
      </c>
      <c r="VXT28" s="170">
        <f>ROUNDDOWN(VXS28*($G$10+1),2)</f>
        <v>962.37</v>
      </c>
      <c r="VXU28" s="170">
        <f>VXR28*VXT28</f>
        <v>4811.8500000000004</v>
      </c>
      <c r="VXV28" s="170" t="s">
        <v>148</v>
      </c>
      <c r="VXW28" s="170">
        <v>12376</v>
      </c>
      <c r="VXX28" s="170" t="s">
        <v>149</v>
      </c>
      <c r="VXY28" s="170" t="s">
        <v>150</v>
      </c>
      <c r="VXZ28" s="170">
        <v>5</v>
      </c>
      <c r="VYA28" s="170">
        <v>12.97</v>
      </c>
      <c r="VYB28" s="170">
        <f>ROUNDDOWN(VYA28*($G$10+1),2)</f>
        <v>962.37</v>
      </c>
      <c r="VYC28" s="170">
        <f>VXZ28*VYB28</f>
        <v>4811.8500000000004</v>
      </c>
      <c r="VYD28" s="170" t="s">
        <v>148</v>
      </c>
      <c r="VYE28" s="170">
        <v>12376</v>
      </c>
      <c r="VYF28" s="170" t="s">
        <v>149</v>
      </c>
      <c r="VYG28" s="170" t="s">
        <v>150</v>
      </c>
      <c r="VYH28" s="170">
        <v>5</v>
      </c>
      <c r="VYI28" s="170">
        <v>12.97</v>
      </c>
      <c r="VYJ28" s="170">
        <f>ROUNDDOWN(VYI28*($G$10+1),2)</f>
        <v>962.37</v>
      </c>
      <c r="VYK28" s="170">
        <f>VYH28*VYJ28</f>
        <v>4811.8500000000004</v>
      </c>
      <c r="VYL28" s="170" t="s">
        <v>148</v>
      </c>
      <c r="VYM28" s="170">
        <v>12376</v>
      </c>
      <c r="VYN28" s="170" t="s">
        <v>149</v>
      </c>
      <c r="VYO28" s="170" t="s">
        <v>150</v>
      </c>
      <c r="VYP28" s="170">
        <v>5</v>
      </c>
      <c r="VYQ28" s="170">
        <v>12.97</v>
      </c>
      <c r="VYR28" s="170">
        <f>ROUNDDOWN(VYQ28*($G$10+1),2)</f>
        <v>962.37</v>
      </c>
      <c r="VYS28" s="170">
        <f>VYP28*VYR28</f>
        <v>4811.8500000000004</v>
      </c>
      <c r="VYT28" s="170" t="s">
        <v>148</v>
      </c>
      <c r="VYU28" s="170">
        <v>12376</v>
      </c>
      <c r="VYV28" s="170" t="s">
        <v>149</v>
      </c>
      <c r="VYW28" s="170" t="s">
        <v>150</v>
      </c>
      <c r="VYX28" s="170">
        <v>5</v>
      </c>
      <c r="VYY28" s="170">
        <v>12.97</v>
      </c>
      <c r="VYZ28" s="170">
        <f>ROUNDDOWN(VYY28*($G$10+1),2)</f>
        <v>962.37</v>
      </c>
      <c r="VZA28" s="170">
        <f>VYX28*VYZ28</f>
        <v>4811.8500000000004</v>
      </c>
      <c r="VZB28" s="170" t="s">
        <v>148</v>
      </c>
      <c r="VZC28" s="170">
        <v>12376</v>
      </c>
      <c r="VZD28" s="170" t="s">
        <v>149</v>
      </c>
      <c r="VZE28" s="170" t="s">
        <v>150</v>
      </c>
      <c r="VZF28" s="170">
        <v>5</v>
      </c>
      <c r="VZG28" s="170">
        <v>12.97</v>
      </c>
      <c r="VZH28" s="170">
        <f>ROUNDDOWN(VZG28*($G$10+1),2)</f>
        <v>962.37</v>
      </c>
      <c r="VZI28" s="170">
        <f>VZF28*VZH28</f>
        <v>4811.8500000000004</v>
      </c>
      <c r="VZJ28" s="170" t="s">
        <v>148</v>
      </c>
      <c r="VZK28" s="170">
        <v>12376</v>
      </c>
      <c r="VZL28" s="170" t="s">
        <v>149</v>
      </c>
      <c r="VZM28" s="170" t="s">
        <v>150</v>
      </c>
      <c r="VZN28" s="170">
        <v>5</v>
      </c>
      <c r="VZO28" s="170">
        <v>12.97</v>
      </c>
      <c r="VZP28" s="170">
        <f>ROUNDDOWN(VZO28*($G$10+1),2)</f>
        <v>962.37</v>
      </c>
      <c r="VZQ28" s="170">
        <f>VZN28*VZP28</f>
        <v>4811.8500000000004</v>
      </c>
      <c r="VZR28" s="170" t="s">
        <v>148</v>
      </c>
      <c r="VZS28" s="170">
        <v>12376</v>
      </c>
      <c r="VZT28" s="170" t="s">
        <v>149</v>
      </c>
      <c r="VZU28" s="170" t="s">
        <v>150</v>
      </c>
      <c r="VZV28" s="170">
        <v>5</v>
      </c>
      <c r="VZW28" s="170">
        <v>12.97</v>
      </c>
      <c r="VZX28" s="170">
        <f>ROUNDDOWN(VZW28*($G$10+1),2)</f>
        <v>962.37</v>
      </c>
      <c r="VZY28" s="170">
        <f>VZV28*VZX28</f>
        <v>4811.8500000000004</v>
      </c>
      <c r="VZZ28" s="170" t="s">
        <v>148</v>
      </c>
      <c r="WAA28" s="170">
        <v>12376</v>
      </c>
      <c r="WAB28" s="170" t="s">
        <v>149</v>
      </c>
      <c r="WAC28" s="170" t="s">
        <v>150</v>
      </c>
      <c r="WAD28" s="170">
        <v>5</v>
      </c>
      <c r="WAE28" s="170">
        <v>12.97</v>
      </c>
      <c r="WAF28" s="170">
        <f>ROUNDDOWN(WAE28*($G$10+1),2)</f>
        <v>962.37</v>
      </c>
      <c r="WAG28" s="170">
        <f>WAD28*WAF28</f>
        <v>4811.8500000000004</v>
      </c>
      <c r="WAH28" s="170" t="s">
        <v>148</v>
      </c>
      <c r="WAI28" s="170">
        <v>12376</v>
      </c>
      <c r="WAJ28" s="170" t="s">
        <v>149</v>
      </c>
      <c r="WAK28" s="170" t="s">
        <v>150</v>
      </c>
      <c r="WAL28" s="170">
        <v>5</v>
      </c>
      <c r="WAM28" s="170">
        <v>12.97</v>
      </c>
      <c r="WAN28" s="170">
        <f>ROUNDDOWN(WAM28*($G$10+1),2)</f>
        <v>962.37</v>
      </c>
      <c r="WAO28" s="170">
        <f>WAL28*WAN28</f>
        <v>4811.8500000000004</v>
      </c>
      <c r="WAP28" s="170" t="s">
        <v>148</v>
      </c>
      <c r="WAQ28" s="170">
        <v>12376</v>
      </c>
      <c r="WAR28" s="170" t="s">
        <v>149</v>
      </c>
      <c r="WAS28" s="170" t="s">
        <v>150</v>
      </c>
      <c r="WAT28" s="170">
        <v>5</v>
      </c>
      <c r="WAU28" s="170">
        <v>12.97</v>
      </c>
      <c r="WAV28" s="170">
        <f>ROUNDDOWN(WAU28*($G$10+1),2)</f>
        <v>962.37</v>
      </c>
      <c r="WAW28" s="170">
        <f>WAT28*WAV28</f>
        <v>4811.8500000000004</v>
      </c>
      <c r="WAX28" s="170" t="s">
        <v>148</v>
      </c>
      <c r="WAY28" s="170">
        <v>12376</v>
      </c>
      <c r="WAZ28" s="170" t="s">
        <v>149</v>
      </c>
      <c r="WBA28" s="170" t="s">
        <v>150</v>
      </c>
      <c r="WBB28" s="170">
        <v>5</v>
      </c>
      <c r="WBC28" s="170">
        <v>12.97</v>
      </c>
      <c r="WBD28" s="170">
        <f>ROUNDDOWN(WBC28*($G$10+1),2)</f>
        <v>962.37</v>
      </c>
      <c r="WBE28" s="170">
        <f>WBB28*WBD28</f>
        <v>4811.8500000000004</v>
      </c>
      <c r="WBF28" s="170" t="s">
        <v>148</v>
      </c>
      <c r="WBG28" s="170">
        <v>12376</v>
      </c>
      <c r="WBH28" s="170" t="s">
        <v>149</v>
      </c>
      <c r="WBI28" s="170" t="s">
        <v>150</v>
      </c>
      <c r="WBJ28" s="170">
        <v>5</v>
      </c>
      <c r="WBK28" s="170">
        <v>12.97</v>
      </c>
      <c r="WBL28" s="170">
        <f>ROUNDDOWN(WBK28*($G$10+1),2)</f>
        <v>962.37</v>
      </c>
      <c r="WBM28" s="170">
        <f>WBJ28*WBL28</f>
        <v>4811.8500000000004</v>
      </c>
      <c r="WBN28" s="170" t="s">
        <v>148</v>
      </c>
      <c r="WBO28" s="170">
        <v>12376</v>
      </c>
      <c r="WBP28" s="170" t="s">
        <v>149</v>
      </c>
      <c r="WBQ28" s="170" t="s">
        <v>150</v>
      </c>
      <c r="WBR28" s="170">
        <v>5</v>
      </c>
      <c r="WBS28" s="170">
        <v>12.97</v>
      </c>
      <c r="WBT28" s="170">
        <f>ROUNDDOWN(WBS28*($G$10+1),2)</f>
        <v>962.37</v>
      </c>
      <c r="WBU28" s="170">
        <f>WBR28*WBT28</f>
        <v>4811.8500000000004</v>
      </c>
      <c r="WBV28" s="170" t="s">
        <v>148</v>
      </c>
      <c r="WBW28" s="170">
        <v>12376</v>
      </c>
      <c r="WBX28" s="170" t="s">
        <v>149</v>
      </c>
      <c r="WBY28" s="170" t="s">
        <v>150</v>
      </c>
      <c r="WBZ28" s="170">
        <v>5</v>
      </c>
      <c r="WCA28" s="170">
        <v>12.97</v>
      </c>
      <c r="WCB28" s="170">
        <f>ROUNDDOWN(WCA28*($G$10+1),2)</f>
        <v>962.37</v>
      </c>
      <c r="WCC28" s="170">
        <f>WBZ28*WCB28</f>
        <v>4811.8500000000004</v>
      </c>
      <c r="WCD28" s="170" t="s">
        <v>148</v>
      </c>
      <c r="WCE28" s="170">
        <v>12376</v>
      </c>
      <c r="WCF28" s="170" t="s">
        <v>149</v>
      </c>
      <c r="WCG28" s="170" t="s">
        <v>150</v>
      </c>
      <c r="WCH28" s="170">
        <v>5</v>
      </c>
      <c r="WCI28" s="170">
        <v>12.97</v>
      </c>
      <c r="WCJ28" s="170">
        <f>ROUNDDOWN(WCI28*($G$10+1),2)</f>
        <v>962.37</v>
      </c>
      <c r="WCK28" s="170">
        <f>WCH28*WCJ28</f>
        <v>4811.8500000000004</v>
      </c>
      <c r="WCL28" s="170" t="s">
        <v>148</v>
      </c>
      <c r="WCM28" s="170">
        <v>12376</v>
      </c>
      <c r="WCN28" s="170" t="s">
        <v>149</v>
      </c>
      <c r="WCO28" s="170" t="s">
        <v>150</v>
      </c>
      <c r="WCP28" s="170">
        <v>5</v>
      </c>
      <c r="WCQ28" s="170">
        <v>12.97</v>
      </c>
      <c r="WCR28" s="170">
        <f>ROUNDDOWN(WCQ28*($G$10+1),2)</f>
        <v>962.37</v>
      </c>
      <c r="WCS28" s="170">
        <f>WCP28*WCR28</f>
        <v>4811.8500000000004</v>
      </c>
      <c r="WCT28" s="170" t="s">
        <v>148</v>
      </c>
      <c r="WCU28" s="170">
        <v>12376</v>
      </c>
      <c r="WCV28" s="170" t="s">
        <v>149</v>
      </c>
      <c r="WCW28" s="170" t="s">
        <v>150</v>
      </c>
      <c r="WCX28" s="170">
        <v>5</v>
      </c>
      <c r="WCY28" s="170">
        <v>12.97</v>
      </c>
      <c r="WCZ28" s="170">
        <f>ROUNDDOWN(WCY28*($G$10+1),2)</f>
        <v>962.37</v>
      </c>
      <c r="WDA28" s="170">
        <f>WCX28*WCZ28</f>
        <v>4811.8500000000004</v>
      </c>
      <c r="WDB28" s="170" t="s">
        <v>148</v>
      </c>
      <c r="WDC28" s="170">
        <v>12376</v>
      </c>
      <c r="WDD28" s="170" t="s">
        <v>149</v>
      </c>
      <c r="WDE28" s="170" t="s">
        <v>150</v>
      </c>
      <c r="WDF28" s="170">
        <v>5</v>
      </c>
      <c r="WDG28" s="170">
        <v>12.97</v>
      </c>
      <c r="WDH28" s="170">
        <f>ROUNDDOWN(WDG28*($G$10+1),2)</f>
        <v>962.37</v>
      </c>
      <c r="WDI28" s="170">
        <f>WDF28*WDH28</f>
        <v>4811.8500000000004</v>
      </c>
      <c r="WDJ28" s="170" t="s">
        <v>148</v>
      </c>
      <c r="WDK28" s="170">
        <v>12376</v>
      </c>
      <c r="WDL28" s="170" t="s">
        <v>149</v>
      </c>
      <c r="WDM28" s="170" t="s">
        <v>150</v>
      </c>
      <c r="WDN28" s="170">
        <v>5</v>
      </c>
      <c r="WDO28" s="170">
        <v>12.97</v>
      </c>
      <c r="WDP28" s="170">
        <f>ROUNDDOWN(WDO28*($G$10+1),2)</f>
        <v>962.37</v>
      </c>
      <c r="WDQ28" s="170">
        <f>WDN28*WDP28</f>
        <v>4811.8500000000004</v>
      </c>
      <c r="WDR28" s="170" t="s">
        <v>148</v>
      </c>
      <c r="WDS28" s="170">
        <v>12376</v>
      </c>
      <c r="WDT28" s="170" t="s">
        <v>149</v>
      </c>
      <c r="WDU28" s="170" t="s">
        <v>150</v>
      </c>
      <c r="WDV28" s="170">
        <v>5</v>
      </c>
      <c r="WDW28" s="170">
        <v>12.97</v>
      </c>
      <c r="WDX28" s="170">
        <f>ROUNDDOWN(WDW28*($G$10+1),2)</f>
        <v>962.37</v>
      </c>
      <c r="WDY28" s="170">
        <f>WDV28*WDX28</f>
        <v>4811.8500000000004</v>
      </c>
      <c r="WDZ28" s="170" t="s">
        <v>148</v>
      </c>
      <c r="WEA28" s="170">
        <v>12376</v>
      </c>
      <c r="WEB28" s="170" t="s">
        <v>149</v>
      </c>
      <c r="WEC28" s="170" t="s">
        <v>150</v>
      </c>
      <c r="WED28" s="170">
        <v>5</v>
      </c>
      <c r="WEE28" s="170">
        <v>12.97</v>
      </c>
      <c r="WEF28" s="170">
        <f>ROUNDDOWN(WEE28*($G$10+1),2)</f>
        <v>962.37</v>
      </c>
      <c r="WEG28" s="170">
        <f>WED28*WEF28</f>
        <v>4811.8500000000004</v>
      </c>
      <c r="WEH28" s="170" t="s">
        <v>148</v>
      </c>
      <c r="WEI28" s="170">
        <v>12376</v>
      </c>
      <c r="WEJ28" s="170" t="s">
        <v>149</v>
      </c>
      <c r="WEK28" s="170" t="s">
        <v>150</v>
      </c>
      <c r="WEL28" s="170">
        <v>5</v>
      </c>
      <c r="WEM28" s="170">
        <v>12.97</v>
      </c>
      <c r="WEN28" s="170">
        <f>ROUNDDOWN(WEM28*($G$10+1),2)</f>
        <v>962.37</v>
      </c>
      <c r="WEO28" s="170">
        <f>WEL28*WEN28</f>
        <v>4811.8500000000004</v>
      </c>
      <c r="WEP28" s="170" t="s">
        <v>148</v>
      </c>
      <c r="WEQ28" s="170">
        <v>12376</v>
      </c>
      <c r="WER28" s="170" t="s">
        <v>149</v>
      </c>
      <c r="WES28" s="170" t="s">
        <v>150</v>
      </c>
      <c r="WET28" s="170">
        <v>5</v>
      </c>
      <c r="WEU28" s="170">
        <v>12.97</v>
      </c>
      <c r="WEV28" s="170">
        <f>ROUNDDOWN(WEU28*($G$10+1),2)</f>
        <v>962.37</v>
      </c>
      <c r="WEW28" s="170">
        <f>WET28*WEV28</f>
        <v>4811.8500000000004</v>
      </c>
      <c r="WEX28" s="170" t="s">
        <v>148</v>
      </c>
      <c r="WEY28" s="170">
        <v>12376</v>
      </c>
      <c r="WEZ28" s="170" t="s">
        <v>149</v>
      </c>
      <c r="WFA28" s="170" t="s">
        <v>150</v>
      </c>
      <c r="WFB28" s="170">
        <v>5</v>
      </c>
      <c r="WFC28" s="170">
        <v>12.97</v>
      </c>
      <c r="WFD28" s="170">
        <f>ROUNDDOWN(WFC28*($G$10+1),2)</f>
        <v>962.37</v>
      </c>
      <c r="WFE28" s="170">
        <f>WFB28*WFD28</f>
        <v>4811.8500000000004</v>
      </c>
      <c r="WFF28" s="170" t="s">
        <v>148</v>
      </c>
      <c r="WFG28" s="170">
        <v>12376</v>
      </c>
      <c r="WFH28" s="170" t="s">
        <v>149</v>
      </c>
      <c r="WFI28" s="170" t="s">
        <v>150</v>
      </c>
      <c r="WFJ28" s="170">
        <v>5</v>
      </c>
      <c r="WFK28" s="170">
        <v>12.97</v>
      </c>
      <c r="WFL28" s="170">
        <f>ROUNDDOWN(WFK28*($G$10+1),2)</f>
        <v>962.37</v>
      </c>
      <c r="WFM28" s="170">
        <f>WFJ28*WFL28</f>
        <v>4811.8500000000004</v>
      </c>
      <c r="WFN28" s="170" t="s">
        <v>148</v>
      </c>
      <c r="WFO28" s="170">
        <v>12376</v>
      </c>
      <c r="WFP28" s="170" t="s">
        <v>149</v>
      </c>
      <c r="WFQ28" s="170" t="s">
        <v>150</v>
      </c>
      <c r="WFR28" s="170">
        <v>5</v>
      </c>
      <c r="WFS28" s="170">
        <v>12.97</v>
      </c>
      <c r="WFT28" s="170">
        <f>ROUNDDOWN(WFS28*($G$10+1),2)</f>
        <v>962.37</v>
      </c>
      <c r="WFU28" s="170">
        <f>WFR28*WFT28</f>
        <v>4811.8500000000004</v>
      </c>
      <c r="WFV28" s="170" t="s">
        <v>148</v>
      </c>
      <c r="WFW28" s="170">
        <v>12376</v>
      </c>
      <c r="WFX28" s="170" t="s">
        <v>149</v>
      </c>
      <c r="WFY28" s="170" t="s">
        <v>150</v>
      </c>
      <c r="WFZ28" s="170">
        <v>5</v>
      </c>
      <c r="WGA28" s="170">
        <v>12.97</v>
      </c>
      <c r="WGB28" s="170">
        <f>ROUNDDOWN(WGA28*($G$10+1),2)</f>
        <v>962.37</v>
      </c>
      <c r="WGC28" s="170">
        <f>WFZ28*WGB28</f>
        <v>4811.8500000000004</v>
      </c>
      <c r="WGD28" s="170" t="s">
        <v>148</v>
      </c>
      <c r="WGE28" s="170">
        <v>12376</v>
      </c>
      <c r="WGF28" s="170" t="s">
        <v>149</v>
      </c>
      <c r="WGG28" s="170" t="s">
        <v>150</v>
      </c>
      <c r="WGH28" s="170">
        <v>5</v>
      </c>
      <c r="WGI28" s="170">
        <v>12.97</v>
      </c>
      <c r="WGJ28" s="170">
        <f>ROUNDDOWN(WGI28*($G$10+1),2)</f>
        <v>962.37</v>
      </c>
      <c r="WGK28" s="170">
        <f>WGH28*WGJ28</f>
        <v>4811.8500000000004</v>
      </c>
      <c r="WGL28" s="170" t="s">
        <v>148</v>
      </c>
      <c r="WGM28" s="170">
        <v>12376</v>
      </c>
      <c r="WGN28" s="170" t="s">
        <v>149</v>
      </c>
      <c r="WGO28" s="170" t="s">
        <v>150</v>
      </c>
      <c r="WGP28" s="170">
        <v>5</v>
      </c>
      <c r="WGQ28" s="170">
        <v>12.97</v>
      </c>
      <c r="WGR28" s="170">
        <f>ROUNDDOWN(WGQ28*($G$10+1),2)</f>
        <v>962.37</v>
      </c>
      <c r="WGS28" s="170">
        <f>WGP28*WGR28</f>
        <v>4811.8500000000004</v>
      </c>
      <c r="WGT28" s="170" t="s">
        <v>148</v>
      </c>
      <c r="WGU28" s="170">
        <v>12376</v>
      </c>
      <c r="WGV28" s="170" t="s">
        <v>149</v>
      </c>
      <c r="WGW28" s="170" t="s">
        <v>150</v>
      </c>
      <c r="WGX28" s="170">
        <v>5</v>
      </c>
      <c r="WGY28" s="170">
        <v>12.97</v>
      </c>
      <c r="WGZ28" s="170">
        <f>ROUNDDOWN(WGY28*($G$10+1),2)</f>
        <v>962.37</v>
      </c>
      <c r="WHA28" s="170">
        <f>WGX28*WGZ28</f>
        <v>4811.8500000000004</v>
      </c>
      <c r="WHB28" s="170" t="s">
        <v>148</v>
      </c>
      <c r="WHC28" s="170">
        <v>12376</v>
      </c>
      <c r="WHD28" s="170" t="s">
        <v>149</v>
      </c>
      <c r="WHE28" s="170" t="s">
        <v>150</v>
      </c>
      <c r="WHF28" s="170">
        <v>5</v>
      </c>
      <c r="WHG28" s="170">
        <v>12.97</v>
      </c>
      <c r="WHH28" s="170">
        <f>ROUNDDOWN(WHG28*($G$10+1),2)</f>
        <v>962.37</v>
      </c>
      <c r="WHI28" s="170">
        <f>WHF28*WHH28</f>
        <v>4811.8500000000004</v>
      </c>
      <c r="WHJ28" s="170" t="s">
        <v>148</v>
      </c>
      <c r="WHK28" s="170">
        <v>12376</v>
      </c>
      <c r="WHL28" s="170" t="s">
        <v>149</v>
      </c>
      <c r="WHM28" s="170" t="s">
        <v>150</v>
      </c>
      <c r="WHN28" s="170">
        <v>5</v>
      </c>
      <c r="WHO28" s="170">
        <v>12.97</v>
      </c>
      <c r="WHP28" s="170">
        <f>ROUNDDOWN(WHO28*($G$10+1),2)</f>
        <v>962.37</v>
      </c>
      <c r="WHQ28" s="170">
        <f>WHN28*WHP28</f>
        <v>4811.8500000000004</v>
      </c>
      <c r="WHR28" s="170" t="s">
        <v>148</v>
      </c>
      <c r="WHS28" s="170">
        <v>12376</v>
      </c>
      <c r="WHT28" s="170" t="s">
        <v>149</v>
      </c>
      <c r="WHU28" s="170" t="s">
        <v>150</v>
      </c>
      <c r="WHV28" s="170">
        <v>5</v>
      </c>
      <c r="WHW28" s="170">
        <v>12.97</v>
      </c>
      <c r="WHX28" s="170">
        <f>ROUNDDOWN(WHW28*($G$10+1),2)</f>
        <v>962.37</v>
      </c>
      <c r="WHY28" s="170">
        <f>WHV28*WHX28</f>
        <v>4811.8500000000004</v>
      </c>
      <c r="WHZ28" s="170" t="s">
        <v>148</v>
      </c>
      <c r="WIA28" s="170">
        <v>12376</v>
      </c>
      <c r="WIB28" s="170" t="s">
        <v>149</v>
      </c>
      <c r="WIC28" s="170" t="s">
        <v>150</v>
      </c>
      <c r="WID28" s="170">
        <v>5</v>
      </c>
      <c r="WIE28" s="170">
        <v>12.97</v>
      </c>
      <c r="WIF28" s="170">
        <f>ROUNDDOWN(WIE28*($G$10+1),2)</f>
        <v>962.37</v>
      </c>
      <c r="WIG28" s="170">
        <f>WID28*WIF28</f>
        <v>4811.8500000000004</v>
      </c>
      <c r="WIH28" s="170" t="s">
        <v>148</v>
      </c>
      <c r="WII28" s="170">
        <v>12376</v>
      </c>
      <c r="WIJ28" s="170" t="s">
        <v>149</v>
      </c>
      <c r="WIK28" s="170" t="s">
        <v>150</v>
      </c>
      <c r="WIL28" s="170">
        <v>5</v>
      </c>
      <c r="WIM28" s="170">
        <v>12.97</v>
      </c>
      <c r="WIN28" s="170">
        <f>ROUNDDOWN(WIM28*($G$10+1),2)</f>
        <v>962.37</v>
      </c>
      <c r="WIO28" s="170">
        <f>WIL28*WIN28</f>
        <v>4811.8500000000004</v>
      </c>
      <c r="WIP28" s="170" t="s">
        <v>148</v>
      </c>
      <c r="WIQ28" s="170">
        <v>12376</v>
      </c>
      <c r="WIR28" s="170" t="s">
        <v>149</v>
      </c>
      <c r="WIS28" s="170" t="s">
        <v>150</v>
      </c>
      <c r="WIT28" s="170">
        <v>5</v>
      </c>
      <c r="WIU28" s="170">
        <v>12.97</v>
      </c>
      <c r="WIV28" s="170">
        <f>ROUNDDOWN(WIU28*($G$10+1),2)</f>
        <v>962.37</v>
      </c>
      <c r="WIW28" s="170">
        <f>WIT28*WIV28</f>
        <v>4811.8500000000004</v>
      </c>
      <c r="WIX28" s="170" t="s">
        <v>148</v>
      </c>
      <c r="WIY28" s="170">
        <v>12376</v>
      </c>
      <c r="WIZ28" s="170" t="s">
        <v>149</v>
      </c>
      <c r="WJA28" s="170" t="s">
        <v>150</v>
      </c>
      <c r="WJB28" s="170">
        <v>5</v>
      </c>
      <c r="WJC28" s="170">
        <v>12.97</v>
      </c>
      <c r="WJD28" s="170">
        <f>ROUNDDOWN(WJC28*($G$10+1),2)</f>
        <v>962.37</v>
      </c>
      <c r="WJE28" s="170">
        <f>WJB28*WJD28</f>
        <v>4811.8500000000004</v>
      </c>
      <c r="WJF28" s="170" t="s">
        <v>148</v>
      </c>
      <c r="WJG28" s="170">
        <v>12376</v>
      </c>
      <c r="WJH28" s="170" t="s">
        <v>149</v>
      </c>
      <c r="WJI28" s="170" t="s">
        <v>150</v>
      </c>
      <c r="WJJ28" s="170">
        <v>5</v>
      </c>
      <c r="WJK28" s="170">
        <v>12.97</v>
      </c>
      <c r="WJL28" s="170">
        <f>ROUNDDOWN(WJK28*($G$10+1),2)</f>
        <v>962.37</v>
      </c>
      <c r="WJM28" s="170">
        <f>WJJ28*WJL28</f>
        <v>4811.8500000000004</v>
      </c>
      <c r="WJN28" s="170" t="s">
        <v>148</v>
      </c>
      <c r="WJO28" s="170">
        <v>12376</v>
      </c>
      <c r="WJP28" s="170" t="s">
        <v>149</v>
      </c>
      <c r="WJQ28" s="170" t="s">
        <v>150</v>
      </c>
      <c r="WJR28" s="170">
        <v>5</v>
      </c>
      <c r="WJS28" s="170">
        <v>12.97</v>
      </c>
      <c r="WJT28" s="170">
        <f>ROUNDDOWN(WJS28*($G$10+1),2)</f>
        <v>962.37</v>
      </c>
      <c r="WJU28" s="170">
        <f>WJR28*WJT28</f>
        <v>4811.8500000000004</v>
      </c>
      <c r="WJV28" s="170" t="s">
        <v>148</v>
      </c>
      <c r="WJW28" s="170">
        <v>12376</v>
      </c>
      <c r="WJX28" s="170" t="s">
        <v>149</v>
      </c>
      <c r="WJY28" s="170" t="s">
        <v>150</v>
      </c>
      <c r="WJZ28" s="170">
        <v>5</v>
      </c>
      <c r="WKA28" s="170">
        <v>12.97</v>
      </c>
      <c r="WKB28" s="170">
        <f>ROUNDDOWN(WKA28*($G$10+1),2)</f>
        <v>962.37</v>
      </c>
      <c r="WKC28" s="170">
        <f>WJZ28*WKB28</f>
        <v>4811.8500000000004</v>
      </c>
      <c r="WKD28" s="170" t="s">
        <v>148</v>
      </c>
      <c r="WKE28" s="170">
        <v>12376</v>
      </c>
      <c r="WKF28" s="170" t="s">
        <v>149</v>
      </c>
      <c r="WKG28" s="170" t="s">
        <v>150</v>
      </c>
      <c r="WKH28" s="170">
        <v>5</v>
      </c>
      <c r="WKI28" s="170">
        <v>12.97</v>
      </c>
      <c r="WKJ28" s="170">
        <f>ROUNDDOWN(WKI28*($G$10+1),2)</f>
        <v>962.37</v>
      </c>
      <c r="WKK28" s="170">
        <f>WKH28*WKJ28</f>
        <v>4811.8500000000004</v>
      </c>
      <c r="WKL28" s="170" t="s">
        <v>148</v>
      </c>
      <c r="WKM28" s="170">
        <v>12376</v>
      </c>
      <c r="WKN28" s="170" t="s">
        <v>149</v>
      </c>
      <c r="WKO28" s="170" t="s">
        <v>150</v>
      </c>
      <c r="WKP28" s="170">
        <v>5</v>
      </c>
      <c r="WKQ28" s="170">
        <v>12.97</v>
      </c>
      <c r="WKR28" s="170">
        <f>ROUNDDOWN(WKQ28*($G$10+1),2)</f>
        <v>962.37</v>
      </c>
      <c r="WKS28" s="170">
        <f>WKP28*WKR28</f>
        <v>4811.8500000000004</v>
      </c>
      <c r="WKT28" s="170" t="s">
        <v>148</v>
      </c>
      <c r="WKU28" s="170">
        <v>12376</v>
      </c>
      <c r="WKV28" s="170" t="s">
        <v>149</v>
      </c>
      <c r="WKW28" s="170" t="s">
        <v>150</v>
      </c>
      <c r="WKX28" s="170">
        <v>5</v>
      </c>
      <c r="WKY28" s="170">
        <v>12.97</v>
      </c>
      <c r="WKZ28" s="170">
        <f>ROUNDDOWN(WKY28*($G$10+1),2)</f>
        <v>962.37</v>
      </c>
      <c r="WLA28" s="170">
        <f>WKX28*WKZ28</f>
        <v>4811.8500000000004</v>
      </c>
      <c r="WLB28" s="170" t="s">
        <v>148</v>
      </c>
      <c r="WLC28" s="170">
        <v>12376</v>
      </c>
      <c r="WLD28" s="170" t="s">
        <v>149</v>
      </c>
      <c r="WLE28" s="170" t="s">
        <v>150</v>
      </c>
      <c r="WLF28" s="170">
        <v>5</v>
      </c>
      <c r="WLG28" s="170">
        <v>12.97</v>
      </c>
      <c r="WLH28" s="170">
        <f>ROUNDDOWN(WLG28*($G$10+1),2)</f>
        <v>962.37</v>
      </c>
      <c r="WLI28" s="170">
        <f>WLF28*WLH28</f>
        <v>4811.8500000000004</v>
      </c>
      <c r="WLJ28" s="170" t="s">
        <v>148</v>
      </c>
      <c r="WLK28" s="170">
        <v>12376</v>
      </c>
      <c r="WLL28" s="170" t="s">
        <v>149</v>
      </c>
      <c r="WLM28" s="170" t="s">
        <v>150</v>
      </c>
      <c r="WLN28" s="170">
        <v>5</v>
      </c>
      <c r="WLO28" s="170">
        <v>12.97</v>
      </c>
      <c r="WLP28" s="170">
        <f>ROUNDDOWN(WLO28*($G$10+1),2)</f>
        <v>962.37</v>
      </c>
      <c r="WLQ28" s="170">
        <f>WLN28*WLP28</f>
        <v>4811.8500000000004</v>
      </c>
      <c r="WLR28" s="170" t="s">
        <v>148</v>
      </c>
      <c r="WLS28" s="170">
        <v>12376</v>
      </c>
      <c r="WLT28" s="170" t="s">
        <v>149</v>
      </c>
      <c r="WLU28" s="170" t="s">
        <v>150</v>
      </c>
      <c r="WLV28" s="170">
        <v>5</v>
      </c>
      <c r="WLW28" s="170">
        <v>12.97</v>
      </c>
      <c r="WLX28" s="170">
        <f>ROUNDDOWN(WLW28*($G$10+1),2)</f>
        <v>962.37</v>
      </c>
      <c r="WLY28" s="170">
        <f>WLV28*WLX28</f>
        <v>4811.8500000000004</v>
      </c>
      <c r="WLZ28" s="170" t="s">
        <v>148</v>
      </c>
      <c r="WMA28" s="170">
        <v>12376</v>
      </c>
      <c r="WMB28" s="170" t="s">
        <v>149</v>
      </c>
      <c r="WMC28" s="170" t="s">
        <v>150</v>
      </c>
      <c r="WMD28" s="170">
        <v>5</v>
      </c>
      <c r="WME28" s="170">
        <v>12.97</v>
      </c>
      <c r="WMF28" s="170">
        <f>ROUNDDOWN(WME28*($G$10+1),2)</f>
        <v>962.37</v>
      </c>
      <c r="WMG28" s="170">
        <f>WMD28*WMF28</f>
        <v>4811.8500000000004</v>
      </c>
      <c r="WMH28" s="170" t="s">
        <v>148</v>
      </c>
      <c r="WMI28" s="170">
        <v>12376</v>
      </c>
      <c r="WMJ28" s="170" t="s">
        <v>149</v>
      </c>
      <c r="WMK28" s="170" t="s">
        <v>150</v>
      </c>
      <c r="WML28" s="170">
        <v>5</v>
      </c>
      <c r="WMM28" s="170">
        <v>12.97</v>
      </c>
      <c r="WMN28" s="170">
        <f>ROUNDDOWN(WMM28*($G$10+1),2)</f>
        <v>962.37</v>
      </c>
      <c r="WMO28" s="170">
        <f>WML28*WMN28</f>
        <v>4811.8500000000004</v>
      </c>
      <c r="WMP28" s="170" t="s">
        <v>148</v>
      </c>
      <c r="WMQ28" s="170">
        <v>12376</v>
      </c>
      <c r="WMR28" s="170" t="s">
        <v>149</v>
      </c>
      <c r="WMS28" s="170" t="s">
        <v>150</v>
      </c>
      <c r="WMT28" s="170">
        <v>5</v>
      </c>
      <c r="WMU28" s="170">
        <v>12.97</v>
      </c>
      <c r="WMV28" s="170">
        <f>ROUNDDOWN(WMU28*($G$10+1),2)</f>
        <v>962.37</v>
      </c>
      <c r="WMW28" s="170">
        <f>WMT28*WMV28</f>
        <v>4811.8500000000004</v>
      </c>
      <c r="WMX28" s="170" t="s">
        <v>148</v>
      </c>
      <c r="WMY28" s="170">
        <v>12376</v>
      </c>
      <c r="WMZ28" s="170" t="s">
        <v>149</v>
      </c>
      <c r="WNA28" s="170" t="s">
        <v>150</v>
      </c>
      <c r="WNB28" s="170">
        <v>5</v>
      </c>
      <c r="WNC28" s="170">
        <v>12.97</v>
      </c>
      <c r="WND28" s="170">
        <f>ROUNDDOWN(WNC28*($G$10+1),2)</f>
        <v>962.37</v>
      </c>
      <c r="WNE28" s="170">
        <f>WNB28*WND28</f>
        <v>4811.8500000000004</v>
      </c>
      <c r="WNF28" s="170" t="s">
        <v>148</v>
      </c>
      <c r="WNG28" s="170">
        <v>12376</v>
      </c>
      <c r="WNH28" s="170" t="s">
        <v>149</v>
      </c>
      <c r="WNI28" s="170" t="s">
        <v>150</v>
      </c>
      <c r="WNJ28" s="170">
        <v>5</v>
      </c>
      <c r="WNK28" s="170">
        <v>12.97</v>
      </c>
      <c r="WNL28" s="170">
        <f>ROUNDDOWN(WNK28*($G$10+1),2)</f>
        <v>962.37</v>
      </c>
      <c r="WNM28" s="170">
        <f>WNJ28*WNL28</f>
        <v>4811.8500000000004</v>
      </c>
      <c r="WNN28" s="170" t="s">
        <v>148</v>
      </c>
      <c r="WNO28" s="170">
        <v>12376</v>
      </c>
      <c r="WNP28" s="170" t="s">
        <v>149</v>
      </c>
      <c r="WNQ28" s="170" t="s">
        <v>150</v>
      </c>
      <c r="WNR28" s="170">
        <v>5</v>
      </c>
      <c r="WNS28" s="170">
        <v>12.97</v>
      </c>
      <c r="WNT28" s="170">
        <f>ROUNDDOWN(WNS28*($G$10+1),2)</f>
        <v>962.37</v>
      </c>
      <c r="WNU28" s="170">
        <f>WNR28*WNT28</f>
        <v>4811.8500000000004</v>
      </c>
      <c r="WNV28" s="170" t="s">
        <v>148</v>
      </c>
      <c r="WNW28" s="170">
        <v>12376</v>
      </c>
      <c r="WNX28" s="170" t="s">
        <v>149</v>
      </c>
      <c r="WNY28" s="170" t="s">
        <v>150</v>
      </c>
      <c r="WNZ28" s="170">
        <v>5</v>
      </c>
      <c r="WOA28" s="170">
        <v>12.97</v>
      </c>
      <c r="WOB28" s="170">
        <f>ROUNDDOWN(WOA28*($G$10+1),2)</f>
        <v>962.37</v>
      </c>
      <c r="WOC28" s="170">
        <f>WNZ28*WOB28</f>
        <v>4811.8500000000004</v>
      </c>
      <c r="WOD28" s="170" t="s">
        <v>148</v>
      </c>
      <c r="WOE28" s="170">
        <v>12376</v>
      </c>
      <c r="WOF28" s="170" t="s">
        <v>149</v>
      </c>
      <c r="WOG28" s="170" t="s">
        <v>150</v>
      </c>
      <c r="WOH28" s="170">
        <v>5</v>
      </c>
      <c r="WOI28" s="170">
        <v>12.97</v>
      </c>
      <c r="WOJ28" s="170">
        <f>ROUNDDOWN(WOI28*($G$10+1),2)</f>
        <v>962.37</v>
      </c>
      <c r="WOK28" s="170">
        <f>WOH28*WOJ28</f>
        <v>4811.8500000000004</v>
      </c>
      <c r="WOL28" s="170" t="s">
        <v>148</v>
      </c>
      <c r="WOM28" s="170">
        <v>12376</v>
      </c>
      <c r="WON28" s="170" t="s">
        <v>149</v>
      </c>
      <c r="WOO28" s="170" t="s">
        <v>150</v>
      </c>
      <c r="WOP28" s="170">
        <v>5</v>
      </c>
      <c r="WOQ28" s="170">
        <v>12.97</v>
      </c>
      <c r="WOR28" s="170">
        <f>ROUNDDOWN(WOQ28*($G$10+1),2)</f>
        <v>962.37</v>
      </c>
      <c r="WOS28" s="170">
        <f>WOP28*WOR28</f>
        <v>4811.8500000000004</v>
      </c>
      <c r="WOT28" s="170" t="s">
        <v>148</v>
      </c>
      <c r="WOU28" s="170">
        <v>12376</v>
      </c>
      <c r="WOV28" s="170" t="s">
        <v>149</v>
      </c>
      <c r="WOW28" s="170" t="s">
        <v>150</v>
      </c>
      <c r="WOX28" s="170">
        <v>5</v>
      </c>
      <c r="WOY28" s="170">
        <v>12.97</v>
      </c>
      <c r="WOZ28" s="170">
        <f>ROUNDDOWN(WOY28*($G$10+1),2)</f>
        <v>962.37</v>
      </c>
      <c r="WPA28" s="170">
        <f>WOX28*WOZ28</f>
        <v>4811.8500000000004</v>
      </c>
      <c r="WPB28" s="170" t="s">
        <v>148</v>
      </c>
      <c r="WPC28" s="170">
        <v>12376</v>
      </c>
      <c r="WPD28" s="170" t="s">
        <v>149</v>
      </c>
      <c r="WPE28" s="170" t="s">
        <v>150</v>
      </c>
      <c r="WPF28" s="170">
        <v>5</v>
      </c>
      <c r="WPG28" s="170">
        <v>12.97</v>
      </c>
      <c r="WPH28" s="170">
        <f>ROUNDDOWN(WPG28*($G$10+1),2)</f>
        <v>962.37</v>
      </c>
      <c r="WPI28" s="170">
        <f>WPF28*WPH28</f>
        <v>4811.8500000000004</v>
      </c>
      <c r="WPJ28" s="170" t="s">
        <v>148</v>
      </c>
      <c r="WPK28" s="170">
        <v>12376</v>
      </c>
      <c r="WPL28" s="170" t="s">
        <v>149</v>
      </c>
      <c r="WPM28" s="170" t="s">
        <v>150</v>
      </c>
      <c r="WPN28" s="170">
        <v>5</v>
      </c>
      <c r="WPO28" s="170">
        <v>12.97</v>
      </c>
      <c r="WPP28" s="170">
        <f>ROUNDDOWN(WPO28*($G$10+1),2)</f>
        <v>962.37</v>
      </c>
      <c r="WPQ28" s="170">
        <f>WPN28*WPP28</f>
        <v>4811.8500000000004</v>
      </c>
      <c r="WPR28" s="170" t="s">
        <v>148</v>
      </c>
      <c r="WPS28" s="170">
        <v>12376</v>
      </c>
      <c r="WPT28" s="170" t="s">
        <v>149</v>
      </c>
      <c r="WPU28" s="170" t="s">
        <v>150</v>
      </c>
      <c r="WPV28" s="170">
        <v>5</v>
      </c>
      <c r="WPW28" s="170">
        <v>12.97</v>
      </c>
      <c r="WPX28" s="170">
        <f>ROUNDDOWN(WPW28*($G$10+1),2)</f>
        <v>962.37</v>
      </c>
      <c r="WPY28" s="170">
        <f>WPV28*WPX28</f>
        <v>4811.8500000000004</v>
      </c>
      <c r="WPZ28" s="170" t="s">
        <v>148</v>
      </c>
      <c r="WQA28" s="170">
        <v>12376</v>
      </c>
      <c r="WQB28" s="170" t="s">
        <v>149</v>
      </c>
      <c r="WQC28" s="170" t="s">
        <v>150</v>
      </c>
      <c r="WQD28" s="170">
        <v>5</v>
      </c>
      <c r="WQE28" s="170">
        <v>12.97</v>
      </c>
      <c r="WQF28" s="170">
        <f>ROUNDDOWN(WQE28*($G$10+1),2)</f>
        <v>962.37</v>
      </c>
      <c r="WQG28" s="170">
        <f>WQD28*WQF28</f>
        <v>4811.8500000000004</v>
      </c>
      <c r="WQH28" s="170" t="s">
        <v>148</v>
      </c>
      <c r="WQI28" s="170">
        <v>12376</v>
      </c>
      <c r="WQJ28" s="170" t="s">
        <v>149</v>
      </c>
      <c r="WQK28" s="170" t="s">
        <v>150</v>
      </c>
      <c r="WQL28" s="170">
        <v>5</v>
      </c>
      <c r="WQM28" s="170">
        <v>12.97</v>
      </c>
      <c r="WQN28" s="170">
        <f>ROUNDDOWN(WQM28*($G$10+1),2)</f>
        <v>962.37</v>
      </c>
      <c r="WQO28" s="170">
        <f>WQL28*WQN28</f>
        <v>4811.8500000000004</v>
      </c>
      <c r="WQP28" s="170" t="s">
        <v>148</v>
      </c>
      <c r="WQQ28" s="170">
        <v>12376</v>
      </c>
      <c r="WQR28" s="170" t="s">
        <v>149</v>
      </c>
      <c r="WQS28" s="170" t="s">
        <v>150</v>
      </c>
      <c r="WQT28" s="170">
        <v>5</v>
      </c>
      <c r="WQU28" s="170">
        <v>12.97</v>
      </c>
      <c r="WQV28" s="170">
        <f>ROUNDDOWN(WQU28*($G$10+1),2)</f>
        <v>962.37</v>
      </c>
      <c r="WQW28" s="170">
        <f>WQT28*WQV28</f>
        <v>4811.8500000000004</v>
      </c>
      <c r="WQX28" s="170" t="s">
        <v>148</v>
      </c>
      <c r="WQY28" s="170">
        <v>12376</v>
      </c>
      <c r="WQZ28" s="170" t="s">
        <v>149</v>
      </c>
      <c r="WRA28" s="170" t="s">
        <v>150</v>
      </c>
      <c r="WRB28" s="170">
        <v>5</v>
      </c>
      <c r="WRC28" s="170">
        <v>12.97</v>
      </c>
      <c r="WRD28" s="170">
        <f>ROUNDDOWN(WRC28*($G$10+1),2)</f>
        <v>962.37</v>
      </c>
      <c r="WRE28" s="170">
        <f>WRB28*WRD28</f>
        <v>4811.8500000000004</v>
      </c>
      <c r="WRF28" s="170" t="s">
        <v>148</v>
      </c>
      <c r="WRG28" s="170">
        <v>12376</v>
      </c>
      <c r="WRH28" s="170" t="s">
        <v>149</v>
      </c>
      <c r="WRI28" s="170" t="s">
        <v>150</v>
      </c>
      <c r="WRJ28" s="170">
        <v>5</v>
      </c>
      <c r="WRK28" s="170">
        <v>12.97</v>
      </c>
      <c r="WRL28" s="170">
        <f>ROUNDDOWN(WRK28*($G$10+1),2)</f>
        <v>962.37</v>
      </c>
      <c r="WRM28" s="170">
        <f>WRJ28*WRL28</f>
        <v>4811.8500000000004</v>
      </c>
      <c r="WRN28" s="170" t="s">
        <v>148</v>
      </c>
      <c r="WRO28" s="170">
        <v>12376</v>
      </c>
      <c r="WRP28" s="170" t="s">
        <v>149</v>
      </c>
      <c r="WRQ28" s="170" t="s">
        <v>150</v>
      </c>
      <c r="WRR28" s="170">
        <v>5</v>
      </c>
      <c r="WRS28" s="170">
        <v>12.97</v>
      </c>
      <c r="WRT28" s="170">
        <f>ROUNDDOWN(WRS28*($G$10+1),2)</f>
        <v>962.37</v>
      </c>
      <c r="WRU28" s="170">
        <f>WRR28*WRT28</f>
        <v>4811.8500000000004</v>
      </c>
      <c r="WRV28" s="170" t="s">
        <v>148</v>
      </c>
      <c r="WRW28" s="170">
        <v>12376</v>
      </c>
      <c r="WRX28" s="170" t="s">
        <v>149</v>
      </c>
      <c r="WRY28" s="170" t="s">
        <v>150</v>
      </c>
      <c r="WRZ28" s="170">
        <v>5</v>
      </c>
      <c r="WSA28" s="170">
        <v>12.97</v>
      </c>
      <c r="WSB28" s="170">
        <f>ROUNDDOWN(WSA28*($G$10+1),2)</f>
        <v>962.37</v>
      </c>
      <c r="WSC28" s="170">
        <f>WRZ28*WSB28</f>
        <v>4811.8500000000004</v>
      </c>
      <c r="WSD28" s="170" t="s">
        <v>148</v>
      </c>
      <c r="WSE28" s="170">
        <v>12376</v>
      </c>
      <c r="WSF28" s="170" t="s">
        <v>149</v>
      </c>
      <c r="WSG28" s="170" t="s">
        <v>150</v>
      </c>
      <c r="WSH28" s="170">
        <v>5</v>
      </c>
      <c r="WSI28" s="170">
        <v>12.97</v>
      </c>
      <c r="WSJ28" s="170">
        <f>ROUNDDOWN(WSI28*($G$10+1),2)</f>
        <v>962.37</v>
      </c>
      <c r="WSK28" s="170">
        <f>WSH28*WSJ28</f>
        <v>4811.8500000000004</v>
      </c>
      <c r="WSL28" s="170" t="s">
        <v>148</v>
      </c>
      <c r="WSM28" s="170">
        <v>12376</v>
      </c>
      <c r="WSN28" s="170" t="s">
        <v>149</v>
      </c>
      <c r="WSO28" s="170" t="s">
        <v>150</v>
      </c>
      <c r="WSP28" s="170">
        <v>5</v>
      </c>
      <c r="WSQ28" s="170">
        <v>12.97</v>
      </c>
      <c r="WSR28" s="170">
        <f>ROUNDDOWN(WSQ28*($G$10+1),2)</f>
        <v>962.37</v>
      </c>
      <c r="WSS28" s="170">
        <f>WSP28*WSR28</f>
        <v>4811.8500000000004</v>
      </c>
      <c r="WST28" s="170" t="s">
        <v>148</v>
      </c>
      <c r="WSU28" s="170">
        <v>12376</v>
      </c>
      <c r="WSV28" s="170" t="s">
        <v>149</v>
      </c>
      <c r="WSW28" s="170" t="s">
        <v>150</v>
      </c>
      <c r="WSX28" s="170">
        <v>5</v>
      </c>
      <c r="WSY28" s="170">
        <v>12.97</v>
      </c>
      <c r="WSZ28" s="170">
        <f>ROUNDDOWN(WSY28*($G$10+1),2)</f>
        <v>962.37</v>
      </c>
      <c r="WTA28" s="170">
        <f>WSX28*WSZ28</f>
        <v>4811.8500000000004</v>
      </c>
      <c r="WTB28" s="170" t="s">
        <v>148</v>
      </c>
      <c r="WTC28" s="170">
        <v>12376</v>
      </c>
      <c r="WTD28" s="170" t="s">
        <v>149</v>
      </c>
      <c r="WTE28" s="170" t="s">
        <v>150</v>
      </c>
      <c r="WTF28" s="170">
        <v>5</v>
      </c>
      <c r="WTG28" s="170">
        <v>12.97</v>
      </c>
      <c r="WTH28" s="170">
        <f>ROUNDDOWN(WTG28*($G$10+1),2)</f>
        <v>962.37</v>
      </c>
      <c r="WTI28" s="170">
        <f>WTF28*WTH28</f>
        <v>4811.8500000000004</v>
      </c>
      <c r="WTJ28" s="170" t="s">
        <v>148</v>
      </c>
      <c r="WTK28" s="170">
        <v>12376</v>
      </c>
      <c r="WTL28" s="170" t="s">
        <v>149</v>
      </c>
      <c r="WTM28" s="170" t="s">
        <v>150</v>
      </c>
      <c r="WTN28" s="170">
        <v>5</v>
      </c>
      <c r="WTO28" s="170">
        <v>12.97</v>
      </c>
      <c r="WTP28" s="170">
        <f>ROUNDDOWN(WTO28*($G$10+1),2)</f>
        <v>962.37</v>
      </c>
      <c r="WTQ28" s="170">
        <f>WTN28*WTP28</f>
        <v>4811.8500000000004</v>
      </c>
      <c r="WTR28" s="170" t="s">
        <v>148</v>
      </c>
      <c r="WTS28" s="170">
        <v>12376</v>
      </c>
      <c r="WTT28" s="170" t="s">
        <v>149</v>
      </c>
      <c r="WTU28" s="170" t="s">
        <v>150</v>
      </c>
      <c r="WTV28" s="170">
        <v>5</v>
      </c>
      <c r="WTW28" s="170">
        <v>12.97</v>
      </c>
      <c r="WTX28" s="170">
        <f>ROUNDDOWN(WTW28*($G$10+1),2)</f>
        <v>962.37</v>
      </c>
      <c r="WTY28" s="170">
        <f>WTV28*WTX28</f>
        <v>4811.8500000000004</v>
      </c>
      <c r="WTZ28" s="170" t="s">
        <v>148</v>
      </c>
      <c r="WUA28" s="170">
        <v>12376</v>
      </c>
      <c r="WUB28" s="170" t="s">
        <v>149</v>
      </c>
      <c r="WUC28" s="170" t="s">
        <v>150</v>
      </c>
      <c r="WUD28" s="170">
        <v>5</v>
      </c>
      <c r="WUE28" s="170">
        <v>12.97</v>
      </c>
      <c r="WUF28" s="170">
        <f>ROUNDDOWN(WUE28*($G$10+1),2)</f>
        <v>962.37</v>
      </c>
      <c r="WUG28" s="170">
        <f>WUD28*WUF28</f>
        <v>4811.8500000000004</v>
      </c>
      <c r="WUH28" s="170" t="s">
        <v>148</v>
      </c>
      <c r="WUI28" s="170">
        <v>12376</v>
      </c>
      <c r="WUJ28" s="170" t="s">
        <v>149</v>
      </c>
      <c r="WUK28" s="170" t="s">
        <v>150</v>
      </c>
      <c r="WUL28" s="170">
        <v>5</v>
      </c>
      <c r="WUM28" s="170">
        <v>12.97</v>
      </c>
      <c r="WUN28" s="170">
        <f>ROUNDDOWN(WUM28*($G$10+1),2)</f>
        <v>962.37</v>
      </c>
      <c r="WUO28" s="170">
        <f>WUL28*WUN28</f>
        <v>4811.8500000000004</v>
      </c>
      <c r="WUP28" s="170" t="s">
        <v>148</v>
      </c>
      <c r="WUQ28" s="170">
        <v>12376</v>
      </c>
      <c r="WUR28" s="170" t="s">
        <v>149</v>
      </c>
      <c r="WUS28" s="170" t="s">
        <v>150</v>
      </c>
      <c r="WUT28" s="170">
        <v>5</v>
      </c>
      <c r="WUU28" s="170">
        <v>12.97</v>
      </c>
      <c r="WUV28" s="170">
        <f>ROUNDDOWN(WUU28*($G$10+1),2)</f>
        <v>962.37</v>
      </c>
      <c r="WUW28" s="170">
        <f>WUT28*WUV28</f>
        <v>4811.8500000000004</v>
      </c>
      <c r="WUX28" s="170" t="s">
        <v>148</v>
      </c>
      <c r="WUY28" s="170">
        <v>12376</v>
      </c>
      <c r="WUZ28" s="170" t="s">
        <v>149</v>
      </c>
      <c r="WVA28" s="170" t="s">
        <v>150</v>
      </c>
      <c r="WVB28" s="170">
        <v>5</v>
      </c>
      <c r="WVC28" s="170">
        <v>12.97</v>
      </c>
      <c r="WVD28" s="170">
        <f>ROUNDDOWN(WVC28*($G$10+1),2)</f>
        <v>962.37</v>
      </c>
      <c r="WVE28" s="170">
        <f>WVB28*WVD28</f>
        <v>4811.8500000000004</v>
      </c>
      <c r="WVF28" s="170" t="s">
        <v>148</v>
      </c>
      <c r="WVG28" s="170">
        <v>12376</v>
      </c>
      <c r="WVH28" s="170" t="s">
        <v>149</v>
      </c>
      <c r="WVI28" s="170" t="s">
        <v>150</v>
      </c>
      <c r="WVJ28" s="170">
        <v>5</v>
      </c>
      <c r="WVK28" s="170">
        <v>12.97</v>
      </c>
      <c r="WVL28" s="170">
        <f>ROUNDDOWN(WVK28*($G$10+1),2)</f>
        <v>962.37</v>
      </c>
      <c r="WVM28" s="170">
        <f>WVJ28*WVL28</f>
        <v>4811.8500000000004</v>
      </c>
      <c r="WVN28" s="170" t="s">
        <v>148</v>
      </c>
      <c r="WVO28" s="170">
        <v>12376</v>
      </c>
      <c r="WVP28" s="170" t="s">
        <v>149</v>
      </c>
      <c r="WVQ28" s="170" t="s">
        <v>150</v>
      </c>
      <c r="WVR28" s="170">
        <v>5</v>
      </c>
      <c r="WVS28" s="170">
        <v>12.97</v>
      </c>
      <c r="WVT28" s="170">
        <f>ROUNDDOWN(WVS28*($G$10+1),2)</f>
        <v>962.37</v>
      </c>
      <c r="WVU28" s="170">
        <f>WVR28*WVT28</f>
        <v>4811.8500000000004</v>
      </c>
      <c r="WVV28" s="170" t="s">
        <v>148</v>
      </c>
      <c r="WVW28" s="170">
        <v>12376</v>
      </c>
      <c r="WVX28" s="170" t="s">
        <v>149</v>
      </c>
      <c r="WVY28" s="170" t="s">
        <v>150</v>
      </c>
      <c r="WVZ28" s="170">
        <v>5</v>
      </c>
      <c r="WWA28" s="170">
        <v>12.97</v>
      </c>
      <c r="WWB28" s="170">
        <f>ROUNDDOWN(WWA28*($G$10+1),2)</f>
        <v>962.37</v>
      </c>
      <c r="WWC28" s="170">
        <f>WVZ28*WWB28</f>
        <v>4811.8500000000004</v>
      </c>
      <c r="WWD28" s="170" t="s">
        <v>148</v>
      </c>
      <c r="WWE28" s="170">
        <v>12376</v>
      </c>
      <c r="WWF28" s="170" t="s">
        <v>149</v>
      </c>
      <c r="WWG28" s="170" t="s">
        <v>150</v>
      </c>
      <c r="WWH28" s="170">
        <v>5</v>
      </c>
      <c r="WWI28" s="170">
        <v>12.97</v>
      </c>
      <c r="WWJ28" s="170">
        <f>ROUNDDOWN(WWI28*($G$10+1),2)</f>
        <v>962.37</v>
      </c>
      <c r="WWK28" s="170">
        <f>WWH28*WWJ28</f>
        <v>4811.8500000000004</v>
      </c>
      <c r="WWL28" s="170" t="s">
        <v>148</v>
      </c>
      <c r="WWM28" s="170">
        <v>12376</v>
      </c>
      <c r="WWN28" s="170" t="s">
        <v>149</v>
      </c>
      <c r="WWO28" s="170" t="s">
        <v>150</v>
      </c>
      <c r="WWP28" s="170">
        <v>5</v>
      </c>
      <c r="WWQ28" s="170">
        <v>12.97</v>
      </c>
      <c r="WWR28" s="170">
        <f>ROUNDDOWN(WWQ28*($G$10+1),2)</f>
        <v>962.37</v>
      </c>
      <c r="WWS28" s="170">
        <f>WWP28*WWR28</f>
        <v>4811.8500000000004</v>
      </c>
      <c r="WWT28" s="170" t="s">
        <v>148</v>
      </c>
      <c r="WWU28" s="170">
        <v>12376</v>
      </c>
      <c r="WWV28" s="170" t="s">
        <v>149</v>
      </c>
      <c r="WWW28" s="170" t="s">
        <v>150</v>
      </c>
      <c r="WWX28" s="170">
        <v>5</v>
      </c>
      <c r="WWY28" s="170">
        <v>12.97</v>
      </c>
      <c r="WWZ28" s="170">
        <f>ROUNDDOWN(WWY28*($G$10+1),2)</f>
        <v>962.37</v>
      </c>
      <c r="WXA28" s="170">
        <f>WWX28*WWZ28</f>
        <v>4811.8500000000004</v>
      </c>
      <c r="WXB28" s="170" t="s">
        <v>148</v>
      </c>
      <c r="WXC28" s="170">
        <v>12376</v>
      </c>
      <c r="WXD28" s="170" t="s">
        <v>149</v>
      </c>
      <c r="WXE28" s="170" t="s">
        <v>150</v>
      </c>
      <c r="WXF28" s="170">
        <v>5</v>
      </c>
      <c r="WXG28" s="170">
        <v>12.97</v>
      </c>
      <c r="WXH28" s="170">
        <f>ROUNDDOWN(WXG28*($G$10+1),2)</f>
        <v>962.37</v>
      </c>
      <c r="WXI28" s="170">
        <f>WXF28*WXH28</f>
        <v>4811.8500000000004</v>
      </c>
      <c r="WXJ28" s="170" t="s">
        <v>148</v>
      </c>
      <c r="WXK28" s="170">
        <v>12376</v>
      </c>
      <c r="WXL28" s="170" t="s">
        <v>149</v>
      </c>
      <c r="WXM28" s="170" t="s">
        <v>150</v>
      </c>
      <c r="WXN28" s="170">
        <v>5</v>
      </c>
      <c r="WXO28" s="170">
        <v>12.97</v>
      </c>
      <c r="WXP28" s="170">
        <f>ROUNDDOWN(WXO28*($G$10+1),2)</f>
        <v>962.37</v>
      </c>
      <c r="WXQ28" s="170">
        <f>WXN28*WXP28</f>
        <v>4811.8500000000004</v>
      </c>
      <c r="WXR28" s="170" t="s">
        <v>148</v>
      </c>
      <c r="WXS28" s="170">
        <v>12376</v>
      </c>
      <c r="WXT28" s="170" t="s">
        <v>149</v>
      </c>
      <c r="WXU28" s="170" t="s">
        <v>150</v>
      </c>
      <c r="WXV28" s="170">
        <v>5</v>
      </c>
      <c r="WXW28" s="170">
        <v>12.97</v>
      </c>
      <c r="WXX28" s="170">
        <f>ROUNDDOWN(WXW28*($G$10+1),2)</f>
        <v>962.37</v>
      </c>
      <c r="WXY28" s="170">
        <f>WXV28*WXX28</f>
        <v>4811.8500000000004</v>
      </c>
      <c r="WXZ28" s="170" t="s">
        <v>148</v>
      </c>
      <c r="WYA28" s="170">
        <v>12376</v>
      </c>
      <c r="WYB28" s="170" t="s">
        <v>149</v>
      </c>
      <c r="WYC28" s="170" t="s">
        <v>150</v>
      </c>
      <c r="WYD28" s="170">
        <v>5</v>
      </c>
      <c r="WYE28" s="170">
        <v>12.97</v>
      </c>
      <c r="WYF28" s="170">
        <f>ROUNDDOWN(WYE28*($G$10+1),2)</f>
        <v>962.37</v>
      </c>
      <c r="WYG28" s="170">
        <f>WYD28*WYF28</f>
        <v>4811.8500000000004</v>
      </c>
      <c r="WYH28" s="170" t="s">
        <v>148</v>
      </c>
      <c r="WYI28" s="170">
        <v>12376</v>
      </c>
      <c r="WYJ28" s="170" t="s">
        <v>149</v>
      </c>
      <c r="WYK28" s="170" t="s">
        <v>150</v>
      </c>
      <c r="WYL28" s="170">
        <v>5</v>
      </c>
      <c r="WYM28" s="170">
        <v>12.97</v>
      </c>
      <c r="WYN28" s="170">
        <f>ROUNDDOWN(WYM28*($G$10+1),2)</f>
        <v>962.37</v>
      </c>
      <c r="WYO28" s="170">
        <f>WYL28*WYN28</f>
        <v>4811.8500000000004</v>
      </c>
      <c r="WYP28" s="170" t="s">
        <v>148</v>
      </c>
      <c r="WYQ28" s="170">
        <v>12376</v>
      </c>
      <c r="WYR28" s="170" t="s">
        <v>149</v>
      </c>
      <c r="WYS28" s="170" t="s">
        <v>150</v>
      </c>
      <c r="WYT28" s="170">
        <v>5</v>
      </c>
      <c r="WYU28" s="170">
        <v>12.97</v>
      </c>
      <c r="WYV28" s="170">
        <f>ROUNDDOWN(WYU28*($G$10+1),2)</f>
        <v>962.37</v>
      </c>
      <c r="WYW28" s="170">
        <f>WYT28*WYV28</f>
        <v>4811.8500000000004</v>
      </c>
      <c r="WYX28" s="170" t="s">
        <v>148</v>
      </c>
      <c r="WYY28" s="170">
        <v>12376</v>
      </c>
      <c r="WYZ28" s="170" t="s">
        <v>149</v>
      </c>
      <c r="WZA28" s="170" t="s">
        <v>150</v>
      </c>
      <c r="WZB28" s="170">
        <v>5</v>
      </c>
      <c r="WZC28" s="170">
        <v>12.97</v>
      </c>
      <c r="WZD28" s="170">
        <f>ROUNDDOWN(WZC28*($G$10+1),2)</f>
        <v>962.37</v>
      </c>
      <c r="WZE28" s="170">
        <f>WZB28*WZD28</f>
        <v>4811.8500000000004</v>
      </c>
      <c r="WZF28" s="170" t="s">
        <v>148</v>
      </c>
      <c r="WZG28" s="170">
        <v>12376</v>
      </c>
      <c r="WZH28" s="170" t="s">
        <v>149</v>
      </c>
      <c r="WZI28" s="170" t="s">
        <v>150</v>
      </c>
      <c r="WZJ28" s="170">
        <v>5</v>
      </c>
      <c r="WZK28" s="170">
        <v>12.97</v>
      </c>
      <c r="WZL28" s="170">
        <f>ROUNDDOWN(WZK28*($G$10+1),2)</f>
        <v>962.37</v>
      </c>
      <c r="WZM28" s="170">
        <f>WZJ28*WZL28</f>
        <v>4811.8500000000004</v>
      </c>
      <c r="WZN28" s="170" t="s">
        <v>148</v>
      </c>
      <c r="WZO28" s="170">
        <v>12376</v>
      </c>
      <c r="WZP28" s="170" t="s">
        <v>149</v>
      </c>
      <c r="WZQ28" s="170" t="s">
        <v>150</v>
      </c>
      <c r="WZR28" s="170">
        <v>5</v>
      </c>
      <c r="WZS28" s="170">
        <v>12.97</v>
      </c>
      <c r="WZT28" s="170">
        <f>ROUNDDOWN(WZS28*($G$10+1),2)</f>
        <v>962.37</v>
      </c>
      <c r="WZU28" s="170">
        <f>WZR28*WZT28</f>
        <v>4811.8500000000004</v>
      </c>
      <c r="WZV28" s="170" t="s">
        <v>148</v>
      </c>
      <c r="WZW28" s="170">
        <v>12376</v>
      </c>
      <c r="WZX28" s="170" t="s">
        <v>149</v>
      </c>
      <c r="WZY28" s="170" t="s">
        <v>150</v>
      </c>
      <c r="WZZ28" s="170">
        <v>5</v>
      </c>
      <c r="XAA28" s="170">
        <v>12.97</v>
      </c>
      <c r="XAB28" s="170">
        <f>ROUNDDOWN(XAA28*($G$10+1),2)</f>
        <v>962.37</v>
      </c>
      <c r="XAC28" s="170">
        <f>WZZ28*XAB28</f>
        <v>4811.8500000000004</v>
      </c>
      <c r="XAD28" s="170" t="s">
        <v>148</v>
      </c>
      <c r="XAE28" s="170">
        <v>12376</v>
      </c>
      <c r="XAF28" s="170" t="s">
        <v>149</v>
      </c>
      <c r="XAG28" s="170" t="s">
        <v>150</v>
      </c>
      <c r="XAH28" s="170">
        <v>5</v>
      </c>
      <c r="XAI28" s="170">
        <v>12.97</v>
      </c>
      <c r="XAJ28" s="170">
        <f>ROUNDDOWN(XAI28*($G$10+1),2)</f>
        <v>962.37</v>
      </c>
      <c r="XAK28" s="170">
        <f>XAH28*XAJ28</f>
        <v>4811.8500000000004</v>
      </c>
      <c r="XAL28" s="170" t="s">
        <v>148</v>
      </c>
      <c r="XAM28" s="170">
        <v>12376</v>
      </c>
      <c r="XAN28" s="170" t="s">
        <v>149</v>
      </c>
      <c r="XAO28" s="170" t="s">
        <v>150</v>
      </c>
      <c r="XAP28" s="170">
        <v>5</v>
      </c>
      <c r="XAQ28" s="170">
        <v>12.97</v>
      </c>
      <c r="XAR28" s="170">
        <f>ROUNDDOWN(XAQ28*($G$10+1),2)</f>
        <v>962.37</v>
      </c>
      <c r="XAS28" s="170">
        <f>XAP28*XAR28</f>
        <v>4811.8500000000004</v>
      </c>
      <c r="XAT28" s="170" t="s">
        <v>148</v>
      </c>
      <c r="XAU28" s="170">
        <v>12376</v>
      </c>
      <c r="XAV28" s="170" t="s">
        <v>149</v>
      </c>
      <c r="XAW28" s="170" t="s">
        <v>150</v>
      </c>
      <c r="XAX28" s="170">
        <v>5</v>
      </c>
      <c r="XAY28" s="170">
        <v>12.97</v>
      </c>
      <c r="XAZ28" s="170">
        <f>ROUNDDOWN(XAY28*($G$10+1),2)</f>
        <v>962.37</v>
      </c>
      <c r="XBA28" s="170">
        <f>XAX28*XAZ28</f>
        <v>4811.8500000000004</v>
      </c>
      <c r="XBB28" s="170" t="s">
        <v>148</v>
      </c>
      <c r="XBC28" s="170">
        <v>12376</v>
      </c>
      <c r="XBD28" s="170" t="s">
        <v>149</v>
      </c>
      <c r="XBE28" s="170" t="s">
        <v>150</v>
      </c>
      <c r="XBF28" s="170">
        <v>5</v>
      </c>
      <c r="XBG28" s="170">
        <v>12.97</v>
      </c>
      <c r="XBH28" s="170">
        <f>ROUNDDOWN(XBG28*($G$10+1),2)</f>
        <v>962.37</v>
      </c>
      <c r="XBI28" s="170">
        <f>XBF28*XBH28</f>
        <v>4811.8500000000004</v>
      </c>
      <c r="XBJ28" s="170" t="s">
        <v>148</v>
      </c>
      <c r="XBK28" s="170">
        <v>12376</v>
      </c>
      <c r="XBL28" s="170" t="s">
        <v>149</v>
      </c>
      <c r="XBM28" s="170" t="s">
        <v>150</v>
      </c>
      <c r="XBN28" s="170">
        <v>5</v>
      </c>
      <c r="XBO28" s="170">
        <v>12.97</v>
      </c>
      <c r="XBP28" s="170">
        <f>ROUNDDOWN(XBO28*($G$10+1),2)</f>
        <v>962.37</v>
      </c>
      <c r="XBQ28" s="170">
        <f>XBN28*XBP28</f>
        <v>4811.8500000000004</v>
      </c>
      <c r="XBR28" s="170" t="s">
        <v>148</v>
      </c>
      <c r="XBS28" s="170">
        <v>12376</v>
      </c>
      <c r="XBT28" s="170" t="s">
        <v>149</v>
      </c>
      <c r="XBU28" s="170" t="s">
        <v>150</v>
      </c>
      <c r="XBV28" s="170">
        <v>5</v>
      </c>
      <c r="XBW28" s="170">
        <v>12.97</v>
      </c>
      <c r="XBX28" s="170">
        <f>ROUNDDOWN(XBW28*($G$10+1),2)</f>
        <v>962.37</v>
      </c>
      <c r="XBY28" s="170">
        <f>XBV28*XBX28</f>
        <v>4811.8500000000004</v>
      </c>
      <c r="XBZ28" s="170" t="s">
        <v>148</v>
      </c>
      <c r="XCA28" s="170">
        <v>12376</v>
      </c>
      <c r="XCB28" s="170" t="s">
        <v>149</v>
      </c>
      <c r="XCC28" s="170" t="s">
        <v>150</v>
      </c>
      <c r="XCD28" s="170">
        <v>5</v>
      </c>
      <c r="XCE28" s="170">
        <v>12.97</v>
      </c>
      <c r="XCF28" s="170">
        <f>ROUNDDOWN(XCE28*($G$10+1),2)</f>
        <v>962.37</v>
      </c>
      <c r="XCG28" s="170">
        <f>XCD28*XCF28</f>
        <v>4811.8500000000004</v>
      </c>
      <c r="XCH28" s="170" t="s">
        <v>148</v>
      </c>
      <c r="XCI28" s="170">
        <v>12376</v>
      </c>
      <c r="XCJ28" s="170" t="s">
        <v>149</v>
      </c>
      <c r="XCK28" s="170" t="s">
        <v>150</v>
      </c>
      <c r="XCL28" s="170">
        <v>5</v>
      </c>
      <c r="XCM28" s="170">
        <v>12.97</v>
      </c>
      <c r="XCN28" s="170">
        <f>ROUNDDOWN(XCM28*($G$10+1),2)</f>
        <v>962.37</v>
      </c>
      <c r="XCO28" s="170">
        <f>XCL28*XCN28</f>
        <v>4811.8500000000004</v>
      </c>
      <c r="XCP28" s="170" t="s">
        <v>148</v>
      </c>
      <c r="XCQ28" s="170">
        <v>12376</v>
      </c>
      <c r="XCR28" s="170" t="s">
        <v>149</v>
      </c>
      <c r="XCS28" s="170" t="s">
        <v>150</v>
      </c>
      <c r="XCT28" s="170">
        <v>5</v>
      </c>
      <c r="XCU28" s="170">
        <v>12.97</v>
      </c>
      <c r="XCV28" s="170">
        <f>ROUNDDOWN(XCU28*($G$10+1),2)</f>
        <v>962.37</v>
      </c>
      <c r="XCW28" s="170">
        <f>XCT28*XCV28</f>
        <v>4811.8500000000004</v>
      </c>
      <c r="XCX28" s="170" t="s">
        <v>148</v>
      </c>
      <c r="XCY28" s="170">
        <v>12376</v>
      </c>
      <c r="XCZ28" s="170" t="s">
        <v>149</v>
      </c>
      <c r="XDA28" s="170" t="s">
        <v>150</v>
      </c>
      <c r="XDB28" s="170">
        <v>5</v>
      </c>
      <c r="XDC28" s="170">
        <v>12.97</v>
      </c>
      <c r="XDD28" s="170">
        <f>ROUNDDOWN(XDC28*($G$10+1),2)</f>
        <v>962.37</v>
      </c>
      <c r="XDE28" s="170">
        <f>XDB28*XDD28</f>
        <v>4811.8500000000004</v>
      </c>
      <c r="XDF28" s="170" t="s">
        <v>148</v>
      </c>
      <c r="XDG28" s="170">
        <v>12376</v>
      </c>
      <c r="XDH28" s="170" t="s">
        <v>149</v>
      </c>
      <c r="XDI28" s="170" t="s">
        <v>150</v>
      </c>
      <c r="XDJ28" s="170">
        <v>5</v>
      </c>
      <c r="XDK28" s="170">
        <v>12.97</v>
      </c>
      <c r="XDL28" s="170">
        <f>ROUNDDOWN(XDK28*($G$10+1),2)</f>
        <v>962.37</v>
      </c>
      <c r="XDM28" s="170">
        <f>XDJ28*XDL28</f>
        <v>4811.8500000000004</v>
      </c>
      <c r="XDN28" s="170" t="s">
        <v>148</v>
      </c>
      <c r="XDO28" s="170">
        <v>12376</v>
      </c>
      <c r="XDP28" s="170" t="s">
        <v>149</v>
      </c>
      <c r="XDQ28" s="170" t="s">
        <v>150</v>
      </c>
      <c r="XDR28" s="170">
        <v>5</v>
      </c>
      <c r="XDS28" s="170">
        <v>12.97</v>
      </c>
      <c r="XDT28" s="170">
        <f>ROUNDDOWN(XDS28*($G$10+1),2)</f>
        <v>962.37</v>
      </c>
      <c r="XDU28" s="170">
        <f>XDR28*XDT28</f>
        <v>4811.8500000000004</v>
      </c>
      <c r="XDV28" s="170" t="s">
        <v>148</v>
      </c>
      <c r="XDW28" s="170">
        <v>12376</v>
      </c>
      <c r="XDX28" s="170" t="s">
        <v>149</v>
      </c>
      <c r="XDY28" s="170" t="s">
        <v>150</v>
      </c>
      <c r="XDZ28" s="170">
        <v>5</v>
      </c>
      <c r="XEA28" s="170">
        <v>12.97</v>
      </c>
      <c r="XEB28" s="170">
        <f>ROUNDDOWN(XEA28*($G$10+1),2)</f>
        <v>962.37</v>
      </c>
      <c r="XEC28" s="170">
        <f>XDZ28*XEB28</f>
        <v>4811.8500000000004</v>
      </c>
      <c r="XED28" s="170" t="s">
        <v>148</v>
      </c>
      <c r="XEE28" s="170">
        <v>12376</v>
      </c>
      <c r="XEF28" s="170" t="s">
        <v>149</v>
      </c>
      <c r="XEG28" s="170" t="s">
        <v>150</v>
      </c>
      <c r="XEH28" s="170">
        <v>5</v>
      </c>
      <c r="XEI28" s="170">
        <v>12.97</v>
      </c>
      <c r="XEJ28" s="170">
        <f>ROUNDDOWN(XEI28*($G$10+1),2)</f>
        <v>962.37</v>
      </c>
      <c r="XEK28" s="170">
        <f>XEH28*XEJ28</f>
        <v>4811.8500000000004</v>
      </c>
      <c r="XEL28" s="170" t="s">
        <v>148</v>
      </c>
      <c r="XEM28" s="170">
        <v>12376</v>
      </c>
      <c r="XEN28" s="170" t="s">
        <v>149</v>
      </c>
      <c r="XEO28" s="170" t="s">
        <v>150</v>
      </c>
      <c r="XEP28" s="170">
        <v>5</v>
      </c>
      <c r="XEQ28" s="170">
        <v>12.97</v>
      </c>
      <c r="XER28" s="170">
        <f>ROUNDDOWN(XEQ28*($G$10+1),2)</f>
        <v>962.37</v>
      </c>
      <c r="XES28" s="170">
        <f>XEP28*XER28</f>
        <v>4811.8500000000004</v>
      </c>
    </row>
    <row r="29" spans="1:16373" ht="31.5">
      <c r="A29" s="183" t="str">
        <f>+'PLANILHA GERAL'!A149</f>
        <v>10.2</v>
      </c>
      <c r="B29" s="9">
        <f>+'PLANILHA GERAL'!B149</f>
        <v>98296</v>
      </c>
      <c r="C29" s="9">
        <f>+'PLANILHA GERAL'!C149</f>
        <v>0</v>
      </c>
      <c r="D29" s="256" t="str">
        <f>+'PLANILHA GERAL'!D149</f>
        <v>CABO ELETRÔNICO CATEGORIA 6, INSTALADO EM EDIFICAÇÃO RESIDENCIAL</v>
      </c>
      <c r="E29" s="78" t="s">
        <v>19</v>
      </c>
      <c r="F29" s="257">
        <f>+'PLANILHA GERAL'!F149</f>
        <v>9936</v>
      </c>
      <c r="G29" s="13">
        <f>+'PLANILHA GERAL'!I149</f>
        <v>1.0449999999999999</v>
      </c>
      <c r="H29" s="13">
        <f>+'PLANILHA GERAL'!J149</f>
        <v>10383.119999999999</v>
      </c>
      <c r="I29" s="13">
        <f>+'PLANILHA GERAL'!L149</f>
        <v>12555.876791168446</v>
      </c>
      <c r="J29" s="279">
        <f t="shared" si="1"/>
        <v>6.2671138318793193E-3</v>
      </c>
      <c r="K29" s="282">
        <f t="shared" si="2"/>
        <v>0.79499806950824903</v>
      </c>
      <c r="CX29" s="170" t="s">
        <v>151</v>
      </c>
      <c r="CY29" s="170" t="s">
        <v>152</v>
      </c>
      <c r="CZ29" s="170" t="s">
        <v>153</v>
      </c>
      <c r="DA29" s="170" t="s">
        <v>150</v>
      </c>
      <c r="DB29" s="170">
        <v>2</v>
      </c>
      <c r="DC29" s="170">
        <v>69.72</v>
      </c>
      <c r="DD29" s="170">
        <f>ROUNDDOWN(DC29*($G$10+1),2)</f>
        <v>5173.22</v>
      </c>
      <c r="DE29" s="170">
        <f>DB29*DD29</f>
        <v>10346.44</v>
      </c>
      <c r="DF29" s="170" t="s">
        <v>151</v>
      </c>
      <c r="DG29" s="170" t="s">
        <v>152</v>
      </c>
      <c r="DH29" s="170" t="s">
        <v>153</v>
      </c>
      <c r="DI29" s="170" t="s">
        <v>150</v>
      </c>
      <c r="DJ29" s="170">
        <v>2</v>
      </c>
      <c r="DK29" s="170">
        <v>69.72</v>
      </c>
      <c r="DL29" s="170">
        <f>ROUNDDOWN(DK29*($G$10+1),2)</f>
        <v>5173.22</v>
      </c>
      <c r="DM29" s="170">
        <f>DJ29*DL29</f>
        <v>10346.44</v>
      </c>
      <c r="DN29" s="170" t="s">
        <v>151</v>
      </c>
      <c r="DO29" s="170" t="s">
        <v>152</v>
      </c>
      <c r="DP29" s="170" t="s">
        <v>153</v>
      </c>
      <c r="DQ29" s="170" t="s">
        <v>150</v>
      </c>
      <c r="DR29" s="170">
        <v>2</v>
      </c>
      <c r="DS29" s="170">
        <v>69.72</v>
      </c>
      <c r="DT29" s="170">
        <f>ROUNDDOWN(DS29*($G$10+1),2)</f>
        <v>5173.22</v>
      </c>
      <c r="DU29" s="170">
        <f>DR29*DT29</f>
        <v>10346.44</v>
      </c>
      <c r="DV29" s="170" t="s">
        <v>151</v>
      </c>
      <c r="DW29" s="170" t="s">
        <v>152</v>
      </c>
      <c r="DX29" s="170" t="s">
        <v>153</v>
      </c>
      <c r="DY29" s="170" t="s">
        <v>150</v>
      </c>
      <c r="DZ29" s="170">
        <v>2</v>
      </c>
      <c r="EA29" s="170">
        <v>69.72</v>
      </c>
      <c r="EB29" s="170">
        <f>ROUNDDOWN(EA29*($G$10+1),2)</f>
        <v>5173.22</v>
      </c>
      <c r="EC29" s="170">
        <f>DZ29*EB29</f>
        <v>10346.44</v>
      </c>
      <c r="ED29" s="170" t="s">
        <v>151</v>
      </c>
      <c r="EE29" s="170" t="s">
        <v>152</v>
      </c>
      <c r="EF29" s="170" t="s">
        <v>153</v>
      </c>
      <c r="EG29" s="170" t="s">
        <v>150</v>
      </c>
      <c r="EH29" s="170">
        <v>2</v>
      </c>
      <c r="EI29" s="170">
        <v>69.72</v>
      </c>
      <c r="EJ29" s="170">
        <f>ROUNDDOWN(EI29*($G$10+1),2)</f>
        <v>5173.22</v>
      </c>
      <c r="EK29" s="170">
        <f>EH29*EJ29</f>
        <v>10346.44</v>
      </c>
      <c r="EL29" s="170" t="s">
        <v>151</v>
      </c>
      <c r="EM29" s="170" t="s">
        <v>152</v>
      </c>
      <c r="EN29" s="170" t="s">
        <v>153</v>
      </c>
      <c r="EO29" s="170" t="s">
        <v>150</v>
      </c>
      <c r="EP29" s="170">
        <v>2</v>
      </c>
      <c r="EQ29" s="170">
        <v>69.72</v>
      </c>
      <c r="ER29" s="170">
        <f>ROUNDDOWN(EQ29*($G$10+1),2)</f>
        <v>5173.22</v>
      </c>
      <c r="ES29" s="170">
        <f>EP29*ER29</f>
        <v>10346.44</v>
      </c>
      <c r="ET29" s="170" t="s">
        <v>151</v>
      </c>
      <c r="EU29" s="170" t="s">
        <v>152</v>
      </c>
      <c r="EV29" s="170" t="s">
        <v>153</v>
      </c>
      <c r="EW29" s="170" t="s">
        <v>150</v>
      </c>
      <c r="EX29" s="170">
        <v>2</v>
      </c>
      <c r="EY29" s="170">
        <v>69.72</v>
      </c>
      <c r="EZ29" s="170">
        <f>ROUNDDOWN(EY29*($G$10+1),2)</f>
        <v>5173.22</v>
      </c>
      <c r="FA29" s="170">
        <f>EX29*EZ29</f>
        <v>10346.44</v>
      </c>
      <c r="FB29" s="170" t="s">
        <v>151</v>
      </c>
      <c r="FC29" s="170" t="s">
        <v>152</v>
      </c>
      <c r="FD29" s="170" t="s">
        <v>153</v>
      </c>
      <c r="FE29" s="170" t="s">
        <v>150</v>
      </c>
      <c r="FF29" s="170">
        <v>2</v>
      </c>
      <c r="FG29" s="170">
        <v>69.72</v>
      </c>
      <c r="FH29" s="170">
        <f>ROUNDDOWN(FG29*($G$10+1),2)</f>
        <v>5173.22</v>
      </c>
      <c r="FI29" s="170">
        <f>FF29*FH29</f>
        <v>10346.44</v>
      </c>
      <c r="FJ29" s="170" t="s">
        <v>151</v>
      </c>
      <c r="FK29" s="170" t="s">
        <v>152</v>
      </c>
      <c r="FL29" s="170" t="s">
        <v>153</v>
      </c>
      <c r="FM29" s="170" t="s">
        <v>150</v>
      </c>
      <c r="FN29" s="170">
        <v>2</v>
      </c>
      <c r="FO29" s="170">
        <v>69.72</v>
      </c>
      <c r="FP29" s="170">
        <f>ROUNDDOWN(FO29*($G$10+1),2)</f>
        <v>5173.22</v>
      </c>
      <c r="FQ29" s="170">
        <f>FN29*FP29</f>
        <v>10346.44</v>
      </c>
      <c r="FR29" s="170" t="s">
        <v>151</v>
      </c>
      <c r="FS29" s="170" t="s">
        <v>152</v>
      </c>
      <c r="FT29" s="170" t="s">
        <v>153</v>
      </c>
      <c r="FU29" s="170" t="s">
        <v>150</v>
      </c>
      <c r="FV29" s="170">
        <v>2</v>
      </c>
      <c r="FW29" s="170">
        <v>69.72</v>
      </c>
      <c r="FX29" s="170">
        <f>ROUNDDOWN(FW29*($G$10+1),2)</f>
        <v>5173.22</v>
      </c>
      <c r="FY29" s="170">
        <f>FV29*FX29</f>
        <v>10346.44</v>
      </c>
      <c r="FZ29" s="170" t="s">
        <v>151</v>
      </c>
      <c r="GA29" s="170" t="s">
        <v>152</v>
      </c>
      <c r="GB29" s="170" t="s">
        <v>153</v>
      </c>
      <c r="GC29" s="170" t="s">
        <v>150</v>
      </c>
      <c r="GD29" s="170">
        <v>2</v>
      </c>
      <c r="GE29" s="170">
        <v>69.72</v>
      </c>
      <c r="GF29" s="170">
        <f>ROUNDDOWN(GE29*($G$10+1),2)</f>
        <v>5173.22</v>
      </c>
      <c r="GG29" s="170">
        <f>GD29*GF29</f>
        <v>10346.44</v>
      </c>
      <c r="GH29" s="170" t="s">
        <v>151</v>
      </c>
      <c r="GI29" s="170" t="s">
        <v>152</v>
      </c>
      <c r="GJ29" s="170" t="s">
        <v>153</v>
      </c>
      <c r="GK29" s="170" t="s">
        <v>150</v>
      </c>
      <c r="GL29" s="170">
        <v>2</v>
      </c>
      <c r="GM29" s="170">
        <v>69.72</v>
      </c>
      <c r="GN29" s="170">
        <f>ROUNDDOWN(GM29*($G$10+1),2)</f>
        <v>5173.22</v>
      </c>
      <c r="GO29" s="170">
        <f>GL29*GN29</f>
        <v>10346.44</v>
      </c>
      <c r="GP29" s="170" t="s">
        <v>151</v>
      </c>
      <c r="GQ29" s="170" t="s">
        <v>152</v>
      </c>
      <c r="GR29" s="170" t="s">
        <v>153</v>
      </c>
      <c r="GS29" s="170" t="s">
        <v>150</v>
      </c>
      <c r="GT29" s="170">
        <v>2</v>
      </c>
      <c r="GU29" s="170">
        <v>69.72</v>
      </c>
      <c r="GV29" s="170">
        <f>ROUNDDOWN(GU29*($G$10+1),2)</f>
        <v>5173.22</v>
      </c>
      <c r="GW29" s="170">
        <f>GT29*GV29</f>
        <v>10346.44</v>
      </c>
      <c r="GX29" s="170" t="s">
        <v>151</v>
      </c>
      <c r="GY29" s="170" t="s">
        <v>152</v>
      </c>
      <c r="GZ29" s="170" t="s">
        <v>153</v>
      </c>
      <c r="HA29" s="170" t="s">
        <v>150</v>
      </c>
      <c r="HB29" s="170">
        <v>2</v>
      </c>
      <c r="HC29" s="170">
        <v>69.72</v>
      </c>
      <c r="HD29" s="170">
        <f>ROUNDDOWN(HC29*($G$10+1),2)</f>
        <v>5173.22</v>
      </c>
      <c r="HE29" s="170">
        <f>HB29*HD29</f>
        <v>10346.44</v>
      </c>
      <c r="HF29" s="170" t="s">
        <v>151</v>
      </c>
      <c r="HG29" s="170" t="s">
        <v>152</v>
      </c>
      <c r="HH29" s="170" t="s">
        <v>153</v>
      </c>
      <c r="HI29" s="170" t="s">
        <v>150</v>
      </c>
      <c r="HJ29" s="170">
        <v>2</v>
      </c>
      <c r="HK29" s="170">
        <v>69.72</v>
      </c>
      <c r="HL29" s="170">
        <f>ROUNDDOWN(HK29*($G$10+1),2)</f>
        <v>5173.22</v>
      </c>
      <c r="HM29" s="170">
        <f>HJ29*HL29</f>
        <v>10346.44</v>
      </c>
      <c r="HN29" s="170" t="s">
        <v>151</v>
      </c>
      <c r="HO29" s="170" t="s">
        <v>152</v>
      </c>
      <c r="HP29" s="170" t="s">
        <v>153</v>
      </c>
      <c r="HQ29" s="170" t="s">
        <v>150</v>
      </c>
      <c r="HR29" s="170">
        <v>2</v>
      </c>
      <c r="HS29" s="170">
        <v>69.72</v>
      </c>
      <c r="HT29" s="170">
        <f>ROUNDDOWN(HS29*($G$10+1),2)</f>
        <v>5173.22</v>
      </c>
      <c r="HU29" s="170">
        <f>HR29*HT29</f>
        <v>10346.44</v>
      </c>
      <c r="HV29" s="170" t="s">
        <v>151</v>
      </c>
      <c r="HW29" s="170" t="s">
        <v>152</v>
      </c>
      <c r="HX29" s="170" t="s">
        <v>153</v>
      </c>
      <c r="HY29" s="170" t="s">
        <v>150</v>
      </c>
      <c r="HZ29" s="170">
        <v>2</v>
      </c>
      <c r="IA29" s="170">
        <v>69.72</v>
      </c>
      <c r="IB29" s="170">
        <f>ROUNDDOWN(IA29*($G$10+1),2)</f>
        <v>5173.22</v>
      </c>
      <c r="IC29" s="170">
        <f>HZ29*IB29</f>
        <v>10346.44</v>
      </c>
      <c r="ID29" s="170" t="s">
        <v>151</v>
      </c>
      <c r="IE29" s="170" t="s">
        <v>152</v>
      </c>
      <c r="IF29" s="170" t="s">
        <v>153</v>
      </c>
      <c r="IG29" s="170" t="s">
        <v>150</v>
      </c>
      <c r="IH29" s="170">
        <v>2</v>
      </c>
      <c r="II29" s="170">
        <v>69.72</v>
      </c>
      <c r="IJ29" s="170">
        <f>ROUNDDOWN(II29*($G$10+1),2)</f>
        <v>5173.22</v>
      </c>
      <c r="IK29" s="170">
        <f>IH29*IJ29</f>
        <v>10346.44</v>
      </c>
      <c r="IL29" s="170" t="s">
        <v>151</v>
      </c>
      <c r="IM29" s="170" t="s">
        <v>152</v>
      </c>
      <c r="IN29" s="170" t="s">
        <v>153</v>
      </c>
      <c r="IO29" s="170" t="s">
        <v>150</v>
      </c>
      <c r="IP29" s="170">
        <v>2</v>
      </c>
      <c r="IQ29" s="170">
        <v>69.72</v>
      </c>
      <c r="IR29" s="170">
        <f>ROUNDDOWN(IQ29*($G$10+1),2)</f>
        <v>5173.22</v>
      </c>
      <c r="IS29" s="170">
        <f>IP29*IR29</f>
        <v>10346.44</v>
      </c>
      <c r="IT29" s="170" t="s">
        <v>151</v>
      </c>
      <c r="IU29" s="170" t="s">
        <v>152</v>
      </c>
      <c r="IV29" s="170" t="s">
        <v>153</v>
      </c>
      <c r="IW29" s="170" t="s">
        <v>150</v>
      </c>
      <c r="IX29" s="170">
        <v>2</v>
      </c>
      <c r="IY29" s="170">
        <v>69.72</v>
      </c>
      <c r="IZ29" s="170">
        <f>ROUNDDOWN(IY29*($G$10+1),2)</f>
        <v>5173.22</v>
      </c>
      <c r="JA29" s="170">
        <f>IX29*IZ29</f>
        <v>10346.44</v>
      </c>
      <c r="JB29" s="170" t="s">
        <v>151</v>
      </c>
      <c r="JC29" s="170" t="s">
        <v>152</v>
      </c>
      <c r="JD29" s="170" t="s">
        <v>153</v>
      </c>
      <c r="JE29" s="170" t="s">
        <v>150</v>
      </c>
      <c r="JF29" s="170">
        <v>2</v>
      </c>
      <c r="JG29" s="170">
        <v>69.72</v>
      </c>
      <c r="JH29" s="170">
        <f>ROUNDDOWN(JG29*($G$10+1),2)</f>
        <v>5173.22</v>
      </c>
      <c r="JI29" s="170">
        <f>JF29*JH29</f>
        <v>10346.44</v>
      </c>
      <c r="JJ29" s="170" t="s">
        <v>151</v>
      </c>
      <c r="JK29" s="170" t="s">
        <v>152</v>
      </c>
      <c r="JL29" s="170" t="s">
        <v>153</v>
      </c>
      <c r="JM29" s="170" t="s">
        <v>150</v>
      </c>
      <c r="JN29" s="170">
        <v>2</v>
      </c>
      <c r="JO29" s="170">
        <v>69.72</v>
      </c>
      <c r="JP29" s="170">
        <f>ROUNDDOWN(JO29*($G$10+1),2)</f>
        <v>5173.22</v>
      </c>
      <c r="JQ29" s="170">
        <f>JN29*JP29</f>
        <v>10346.44</v>
      </c>
      <c r="JR29" s="170" t="s">
        <v>151</v>
      </c>
      <c r="JS29" s="170" t="s">
        <v>152</v>
      </c>
      <c r="JT29" s="170" t="s">
        <v>153</v>
      </c>
      <c r="JU29" s="170" t="s">
        <v>150</v>
      </c>
      <c r="JV29" s="170">
        <v>2</v>
      </c>
      <c r="JW29" s="170">
        <v>69.72</v>
      </c>
      <c r="JX29" s="170">
        <f>ROUNDDOWN(JW29*($G$10+1),2)</f>
        <v>5173.22</v>
      </c>
      <c r="JY29" s="170">
        <f>JV29*JX29</f>
        <v>10346.44</v>
      </c>
      <c r="JZ29" s="170" t="s">
        <v>151</v>
      </c>
      <c r="KA29" s="170" t="s">
        <v>152</v>
      </c>
      <c r="KB29" s="170" t="s">
        <v>153</v>
      </c>
      <c r="KC29" s="170" t="s">
        <v>150</v>
      </c>
      <c r="KD29" s="170">
        <v>2</v>
      </c>
      <c r="KE29" s="170">
        <v>69.72</v>
      </c>
      <c r="KF29" s="170">
        <f>ROUNDDOWN(KE29*($G$10+1),2)</f>
        <v>5173.22</v>
      </c>
      <c r="KG29" s="170">
        <f>KD29*KF29</f>
        <v>10346.44</v>
      </c>
      <c r="KH29" s="170" t="s">
        <v>151</v>
      </c>
      <c r="KI29" s="170" t="s">
        <v>152</v>
      </c>
      <c r="KJ29" s="170" t="s">
        <v>153</v>
      </c>
      <c r="KK29" s="170" t="s">
        <v>150</v>
      </c>
      <c r="KL29" s="170">
        <v>2</v>
      </c>
      <c r="KM29" s="170">
        <v>69.72</v>
      </c>
      <c r="KN29" s="170">
        <f>ROUNDDOWN(KM29*($G$10+1),2)</f>
        <v>5173.22</v>
      </c>
      <c r="KO29" s="170">
        <f>KL29*KN29</f>
        <v>10346.44</v>
      </c>
      <c r="KP29" s="170" t="s">
        <v>151</v>
      </c>
      <c r="KQ29" s="170" t="s">
        <v>152</v>
      </c>
      <c r="KR29" s="170" t="s">
        <v>153</v>
      </c>
      <c r="KS29" s="170" t="s">
        <v>150</v>
      </c>
      <c r="KT29" s="170">
        <v>2</v>
      </c>
      <c r="KU29" s="170">
        <v>69.72</v>
      </c>
      <c r="KV29" s="170">
        <f>ROUNDDOWN(KU29*($G$10+1),2)</f>
        <v>5173.22</v>
      </c>
      <c r="KW29" s="170">
        <f>KT29*KV29</f>
        <v>10346.44</v>
      </c>
      <c r="KX29" s="170" t="s">
        <v>151</v>
      </c>
      <c r="KY29" s="170" t="s">
        <v>152</v>
      </c>
      <c r="KZ29" s="170" t="s">
        <v>153</v>
      </c>
      <c r="LA29" s="170" t="s">
        <v>150</v>
      </c>
      <c r="LB29" s="170">
        <v>2</v>
      </c>
      <c r="LC29" s="170">
        <v>69.72</v>
      </c>
      <c r="LD29" s="170">
        <f>ROUNDDOWN(LC29*($G$10+1),2)</f>
        <v>5173.22</v>
      </c>
      <c r="LE29" s="170">
        <f>LB29*LD29</f>
        <v>10346.44</v>
      </c>
      <c r="LF29" s="170" t="s">
        <v>151</v>
      </c>
      <c r="LG29" s="170" t="s">
        <v>152</v>
      </c>
      <c r="LH29" s="170" t="s">
        <v>153</v>
      </c>
      <c r="LI29" s="170" t="s">
        <v>150</v>
      </c>
      <c r="LJ29" s="170">
        <v>2</v>
      </c>
      <c r="LK29" s="170">
        <v>69.72</v>
      </c>
      <c r="LL29" s="170">
        <f>ROUNDDOWN(LK29*($G$10+1),2)</f>
        <v>5173.22</v>
      </c>
      <c r="LM29" s="170">
        <f>LJ29*LL29</f>
        <v>10346.44</v>
      </c>
      <c r="LN29" s="170" t="s">
        <v>151</v>
      </c>
      <c r="LO29" s="170" t="s">
        <v>152</v>
      </c>
      <c r="LP29" s="170" t="s">
        <v>153</v>
      </c>
      <c r="LQ29" s="170" t="s">
        <v>150</v>
      </c>
      <c r="LR29" s="170">
        <v>2</v>
      </c>
      <c r="LS29" s="170">
        <v>69.72</v>
      </c>
      <c r="LT29" s="170">
        <f>ROUNDDOWN(LS29*($G$10+1),2)</f>
        <v>5173.22</v>
      </c>
      <c r="LU29" s="170">
        <f>LR29*LT29</f>
        <v>10346.44</v>
      </c>
      <c r="LV29" s="170" t="s">
        <v>151</v>
      </c>
      <c r="LW29" s="170" t="s">
        <v>152</v>
      </c>
      <c r="LX29" s="170" t="s">
        <v>153</v>
      </c>
      <c r="LY29" s="170" t="s">
        <v>150</v>
      </c>
      <c r="LZ29" s="170">
        <v>2</v>
      </c>
      <c r="MA29" s="170">
        <v>69.72</v>
      </c>
      <c r="MB29" s="170">
        <f>ROUNDDOWN(MA29*($G$10+1),2)</f>
        <v>5173.22</v>
      </c>
      <c r="MC29" s="170">
        <f>LZ29*MB29</f>
        <v>10346.44</v>
      </c>
      <c r="MD29" s="170" t="s">
        <v>151</v>
      </c>
      <c r="ME29" s="170" t="s">
        <v>152</v>
      </c>
      <c r="MF29" s="170" t="s">
        <v>153</v>
      </c>
      <c r="MG29" s="170" t="s">
        <v>150</v>
      </c>
      <c r="MH29" s="170">
        <v>2</v>
      </c>
      <c r="MI29" s="170">
        <v>69.72</v>
      </c>
      <c r="MJ29" s="170">
        <f>ROUNDDOWN(MI29*($G$10+1),2)</f>
        <v>5173.22</v>
      </c>
      <c r="MK29" s="170">
        <f>MH29*MJ29</f>
        <v>10346.44</v>
      </c>
      <c r="ML29" s="170" t="s">
        <v>151</v>
      </c>
      <c r="MM29" s="170" t="s">
        <v>152</v>
      </c>
      <c r="MN29" s="170" t="s">
        <v>153</v>
      </c>
      <c r="MO29" s="170" t="s">
        <v>150</v>
      </c>
      <c r="MP29" s="170">
        <v>2</v>
      </c>
      <c r="MQ29" s="170">
        <v>69.72</v>
      </c>
      <c r="MR29" s="170">
        <f>ROUNDDOWN(MQ29*($G$10+1),2)</f>
        <v>5173.22</v>
      </c>
      <c r="MS29" s="170">
        <f>MP29*MR29</f>
        <v>10346.44</v>
      </c>
      <c r="MT29" s="170" t="s">
        <v>151</v>
      </c>
      <c r="MU29" s="170" t="s">
        <v>152</v>
      </c>
      <c r="MV29" s="170" t="s">
        <v>153</v>
      </c>
      <c r="MW29" s="170" t="s">
        <v>150</v>
      </c>
      <c r="MX29" s="170">
        <v>2</v>
      </c>
      <c r="MY29" s="170">
        <v>69.72</v>
      </c>
      <c r="MZ29" s="170">
        <f>ROUNDDOWN(MY29*($G$10+1),2)</f>
        <v>5173.22</v>
      </c>
      <c r="NA29" s="170">
        <f>MX29*MZ29</f>
        <v>10346.44</v>
      </c>
      <c r="NB29" s="170" t="s">
        <v>151</v>
      </c>
      <c r="NC29" s="170" t="s">
        <v>152</v>
      </c>
      <c r="ND29" s="170" t="s">
        <v>153</v>
      </c>
      <c r="NE29" s="170" t="s">
        <v>150</v>
      </c>
      <c r="NF29" s="170">
        <v>2</v>
      </c>
      <c r="NG29" s="170">
        <v>69.72</v>
      </c>
      <c r="NH29" s="170">
        <f>ROUNDDOWN(NG29*($G$10+1),2)</f>
        <v>5173.22</v>
      </c>
      <c r="NI29" s="170">
        <f>NF29*NH29</f>
        <v>10346.44</v>
      </c>
      <c r="NJ29" s="170" t="s">
        <v>151</v>
      </c>
      <c r="NK29" s="170" t="s">
        <v>152</v>
      </c>
      <c r="NL29" s="170" t="s">
        <v>153</v>
      </c>
      <c r="NM29" s="170" t="s">
        <v>150</v>
      </c>
      <c r="NN29" s="170">
        <v>2</v>
      </c>
      <c r="NO29" s="170">
        <v>69.72</v>
      </c>
      <c r="NP29" s="170">
        <f>ROUNDDOWN(NO29*($G$10+1),2)</f>
        <v>5173.22</v>
      </c>
      <c r="NQ29" s="170">
        <f>NN29*NP29</f>
        <v>10346.44</v>
      </c>
      <c r="NR29" s="170" t="s">
        <v>151</v>
      </c>
      <c r="NS29" s="170" t="s">
        <v>152</v>
      </c>
      <c r="NT29" s="170" t="s">
        <v>153</v>
      </c>
      <c r="NU29" s="170" t="s">
        <v>150</v>
      </c>
      <c r="NV29" s="170">
        <v>2</v>
      </c>
      <c r="NW29" s="170">
        <v>69.72</v>
      </c>
      <c r="NX29" s="170">
        <f>ROUNDDOWN(NW29*($G$10+1),2)</f>
        <v>5173.22</v>
      </c>
      <c r="NY29" s="170">
        <f>NV29*NX29</f>
        <v>10346.44</v>
      </c>
      <c r="NZ29" s="170" t="s">
        <v>151</v>
      </c>
      <c r="OA29" s="170" t="s">
        <v>152</v>
      </c>
      <c r="OB29" s="170" t="s">
        <v>153</v>
      </c>
      <c r="OC29" s="170" t="s">
        <v>150</v>
      </c>
      <c r="OD29" s="170">
        <v>2</v>
      </c>
      <c r="OE29" s="170">
        <v>69.72</v>
      </c>
      <c r="OF29" s="170">
        <f>ROUNDDOWN(OE29*($G$10+1),2)</f>
        <v>5173.22</v>
      </c>
      <c r="OG29" s="170">
        <f>OD29*OF29</f>
        <v>10346.44</v>
      </c>
      <c r="OH29" s="170" t="s">
        <v>151</v>
      </c>
      <c r="OI29" s="170" t="s">
        <v>152</v>
      </c>
      <c r="OJ29" s="170" t="s">
        <v>153</v>
      </c>
      <c r="OK29" s="170" t="s">
        <v>150</v>
      </c>
      <c r="OL29" s="170">
        <v>2</v>
      </c>
      <c r="OM29" s="170">
        <v>69.72</v>
      </c>
      <c r="ON29" s="170">
        <f>ROUNDDOWN(OM29*($G$10+1),2)</f>
        <v>5173.22</v>
      </c>
      <c r="OO29" s="170">
        <f>OL29*ON29</f>
        <v>10346.44</v>
      </c>
      <c r="OP29" s="170" t="s">
        <v>151</v>
      </c>
      <c r="OQ29" s="170" t="s">
        <v>152</v>
      </c>
      <c r="OR29" s="170" t="s">
        <v>153</v>
      </c>
      <c r="OS29" s="170" t="s">
        <v>150</v>
      </c>
      <c r="OT29" s="170">
        <v>2</v>
      </c>
      <c r="OU29" s="170">
        <v>69.72</v>
      </c>
      <c r="OV29" s="170">
        <f>ROUNDDOWN(OU29*($G$10+1),2)</f>
        <v>5173.22</v>
      </c>
      <c r="OW29" s="170">
        <f>OT29*OV29</f>
        <v>10346.44</v>
      </c>
      <c r="OX29" s="170" t="s">
        <v>151</v>
      </c>
      <c r="OY29" s="170" t="s">
        <v>152</v>
      </c>
      <c r="OZ29" s="170" t="s">
        <v>153</v>
      </c>
      <c r="PA29" s="170" t="s">
        <v>150</v>
      </c>
      <c r="PB29" s="170">
        <v>2</v>
      </c>
      <c r="PC29" s="170">
        <v>69.72</v>
      </c>
      <c r="PD29" s="170">
        <f>ROUNDDOWN(PC29*($G$10+1),2)</f>
        <v>5173.22</v>
      </c>
      <c r="PE29" s="170">
        <f>PB29*PD29</f>
        <v>10346.44</v>
      </c>
      <c r="PF29" s="170" t="s">
        <v>151</v>
      </c>
      <c r="PG29" s="170" t="s">
        <v>152</v>
      </c>
      <c r="PH29" s="170" t="s">
        <v>153</v>
      </c>
      <c r="PI29" s="170" t="s">
        <v>150</v>
      </c>
      <c r="PJ29" s="170">
        <v>2</v>
      </c>
      <c r="PK29" s="170">
        <v>69.72</v>
      </c>
      <c r="PL29" s="170">
        <f>ROUNDDOWN(PK29*($G$10+1),2)</f>
        <v>5173.22</v>
      </c>
      <c r="PM29" s="170">
        <f>PJ29*PL29</f>
        <v>10346.44</v>
      </c>
      <c r="PN29" s="170" t="s">
        <v>151</v>
      </c>
      <c r="PO29" s="170" t="s">
        <v>152</v>
      </c>
      <c r="PP29" s="170" t="s">
        <v>153</v>
      </c>
      <c r="PQ29" s="170" t="s">
        <v>150</v>
      </c>
      <c r="PR29" s="170">
        <v>2</v>
      </c>
      <c r="PS29" s="170">
        <v>69.72</v>
      </c>
      <c r="PT29" s="170">
        <f>ROUNDDOWN(PS29*($G$10+1),2)</f>
        <v>5173.22</v>
      </c>
      <c r="PU29" s="170">
        <f>PR29*PT29</f>
        <v>10346.44</v>
      </c>
      <c r="PV29" s="170" t="s">
        <v>151</v>
      </c>
      <c r="PW29" s="170" t="s">
        <v>152</v>
      </c>
      <c r="PX29" s="170" t="s">
        <v>153</v>
      </c>
      <c r="PY29" s="170" t="s">
        <v>150</v>
      </c>
      <c r="PZ29" s="170">
        <v>2</v>
      </c>
      <c r="QA29" s="170">
        <v>69.72</v>
      </c>
      <c r="QB29" s="170">
        <f>ROUNDDOWN(QA29*($G$10+1),2)</f>
        <v>5173.22</v>
      </c>
      <c r="QC29" s="170">
        <f>PZ29*QB29</f>
        <v>10346.44</v>
      </c>
      <c r="QD29" s="170" t="s">
        <v>151</v>
      </c>
      <c r="QE29" s="170" t="s">
        <v>152</v>
      </c>
      <c r="QF29" s="170" t="s">
        <v>153</v>
      </c>
      <c r="QG29" s="170" t="s">
        <v>150</v>
      </c>
      <c r="QH29" s="170">
        <v>2</v>
      </c>
      <c r="QI29" s="170">
        <v>69.72</v>
      </c>
      <c r="QJ29" s="170">
        <f>ROUNDDOWN(QI29*($G$10+1),2)</f>
        <v>5173.22</v>
      </c>
      <c r="QK29" s="170">
        <f>QH29*QJ29</f>
        <v>10346.44</v>
      </c>
      <c r="QL29" s="170" t="s">
        <v>151</v>
      </c>
      <c r="QM29" s="170" t="s">
        <v>152</v>
      </c>
      <c r="QN29" s="170" t="s">
        <v>153</v>
      </c>
      <c r="QO29" s="170" t="s">
        <v>150</v>
      </c>
      <c r="QP29" s="170">
        <v>2</v>
      </c>
      <c r="QQ29" s="170">
        <v>69.72</v>
      </c>
      <c r="QR29" s="170">
        <f>ROUNDDOWN(QQ29*($G$10+1),2)</f>
        <v>5173.22</v>
      </c>
      <c r="QS29" s="170">
        <f>QP29*QR29</f>
        <v>10346.44</v>
      </c>
      <c r="QT29" s="170" t="s">
        <v>151</v>
      </c>
      <c r="QU29" s="170" t="s">
        <v>152</v>
      </c>
      <c r="QV29" s="170" t="s">
        <v>153</v>
      </c>
      <c r="QW29" s="170" t="s">
        <v>150</v>
      </c>
      <c r="QX29" s="170">
        <v>2</v>
      </c>
      <c r="QY29" s="170">
        <v>69.72</v>
      </c>
      <c r="QZ29" s="170">
        <f>ROUNDDOWN(QY29*($G$10+1),2)</f>
        <v>5173.22</v>
      </c>
      <c r="RA29" s="170">
        <f>QX29*QZ29</f>
        <v>10346.44</v>
      </c>
      <c r="RB29" s="170" t="s">
        <v>151</v>
      </c>
      <c r="RC29" s="170" t="s">
        <v>152</v>
      </c>
      <c r="RD29" s="170" t="s">
        <v>153</v>
      </c>
      <c r="RE29" s="170" t="s">
        <v>150</v>
      </c>
      <c r="RF29" s="170">
        <v>2</v>
      </c>
      <c r="RG29" s="170">
        <v>69.72</v>
      </c>
      <c r="RH29" s="170">
        <f>ROUNDDOWN(RG29*($G$10+1),2)</f>
        <v>5173.22</v>
      </c>
      <c r="RI29" s="170">
        <f>RF29*RH29</f>
        <v>10346.44</v>
      </c>
      <c r="RJ29" s="170" t="s">
        <v>151</v>
      </c>
      <c r="RK29" s="170" t="s">
        <v>152</v>
      </c>
      <c r="RL29" s="170" t="s">
        <v>153</v>
      </c>
      <c r="RM29" s="170" t="s">
        <v>150</v>
      </c>
      <c r="RN29" s="170">
        <v>2</v>
      </c>
      <c r="RO29" s="170">
        <v>69.72</v>
      </c>
      <c r="RP29" s="170">
        <f>ROUNDDOWN(RO29*($G$10+1),2)</f>
        <v>5173.22</v>
      </c>
      <c r="RQ29" s="170">
        <f>RN29*RP29</f>
        <v>10346.44</v>
      </c>
      <c r="RR29" s="170" t="s">
        <v>151</v>
      </c>
      <c r="RS29" s="170" t="s">
        <v>152</v>
      </c>
      <c r="RT29" s="170" t="s">
        <v>153</v>
      </c>
      <c r="RU29" s="170" t="s">
        <v>150</v>
      </c>
      <c r="RV29" s="170">
        <v>2</v>
      </c>
      <c r="RW29" s="170">
        <v>69.72</v>
      </c>
      <c r="RX29" s="170">
        <f>ROUNDDOWN(RW29*($G$10+1),2)</f>
        <v>5173.22</v>
      </c>
      <c r="RY29" s="170">
        <f>RV29*RX29</f>
        <v>10346.44</v>
      </c>
      <c r="RZ29" s="170" t="s">
        <v>151</v>
      </c>
      <c r="SA29" s="170" t="s">
        <v>152</v>
      </c>
      <c r="SB29" s="170" t="s">
        <v>153</v>
      </c>
      <c r="SC29" s="170" t="s">
        <v>150</v>
      </c>
      <c r="SD29" s="170">
        <v>2</v>
      </c>
      <c r="SE29" s="170">
        <v>69.72</v>
      </c>
      <c r="SF29" s="170">
        <f>ROUNDDOWN(SE29*($G$10+1),2)</f>
        <v>5173.22</v>
      </c>
      <c r="SG29" s="170">
        <f>SD29*SF29</f>
        <v>10346.44</v>
      </c>
      <c r="SH29" s="170" t="s">
        <v>151</v>
      </c>
      <c r="SI29" s="170" t="s">
        <v>152</v>
      </c>
      <c r="SJ29" s="170" t="s">
        <v>153</v>
      </c>
      <c r="SK29" s="170" t="s">
        <v>150</v>
      </c>
      <c r="SL29" s="170">
        <v>2</v>
      </c>
      <c r="SM29" s="170">
        <v>69.72</v>
      </c>
      <c r="SN29" s="170">
        <f>ROUNDDOWN(SM29*($G$10+1),2)</f>
        <v>5173.22</v>
      </c>
      <c r="SO29" s="170">
        <f>SL29*SN29</f>
        <v>10346.44</v>
      </c>
      <c r="SP29" s="170" t="s">
        <v>151</v>
      </c>
      <c r="SQ29" s="170" t="s">
        <v>152</v>
      </c>
      <c r="SR29" s="170" t="s">
        <v>153</v>
      </c>
      <c r="SS29" s="170" t="s">
        <v>150</v>
      </c>
      <c r="ST29" s="170">
        <v>2</v>
      </c>
      <c r="SU29" s="170">
        <v>69.72</v>
      </c>
      <c r="SV29" s="170">
        <f>ROUNDDOWN(SU29*($G$10+1),2)</f>
        <v>5173.22</v>
      </c>
      <c r="SW29" s="170">
        <f>ST29*SV29</f>
        <v>10346.44</v>
      </c>
      <c r="SX29" s="170" t="s">
        <v>151</v>
      </c>
      <c r="SY29" s="170" t="s">
        <v>152</v>
      </c>
      <c r="SZ29" s="170" t="s">
        <v>153</v>
      </c>
      <c r="TA29" s="170" t="s">
        <v>150</v>
      </c>
      <c r="TB29" s="170">
        <v>2</v>
      </c>
      <c r="TC29" s="170">
        <v>69.72</v>
      </c>
      <c r="TD29" s="170">
        <f>ROUNDDOWN(TC29*($G$10+1),2)</f>
        <v>5173.22</v>
      </c>
      <c r="TE29" s="170">
        <f>TB29*TD29</f>
        <v>10346.44</v>
      </c>
      <c r="TF29" s="170" t="s">
        <v>151</v>
      </c>
      <c r="TG29" s="170" t="s">
        <v>152</v>
      </c>
      <c r="TH29" s="170" t="s">
        <v>153</v>
      </c>
      <c r="TI29" s="170" t="s">
        <v>150</v>
      </c>
      <c r="TJ29" s="170">
        <v>2</v>
      </c>
      <c r="TK29" s="170">
        <v>69.72</v>
      </c>
      <c r="TL29" s="170">
        <f>ROUNDDOWN(TK29*($G$10+1),2)</f>
        <v>5173.22</v>
      </c>
      <c r="TM29" s="170">
        <f>TJ29*TL29</f>
        <v>10346.44</v>
      </c>
      <c r="TN29" s="170" t="s">
        <v>151</v>
      </c>
      <c r="TO29" s="170" t="s">
        <v>152</v>
      </c>
      <c r="TP29" s="170" t="s">
        <v>153</v>
      </c>
      <c r="TQ29" s="170" t="s">
        <v>150</v>
      </c>
      <c r="TR29" s="170">
        <v>2</v>
      </c>
      <c r="TS29" s="170">
        <v>69.72</v>
      </c>
      <c r="TT29" s="170">
        <f>ROUNDDOWN(TS29*($G$10+1),2)</f>
        <v>5173.22</v>
      </c>
      <c r="TU29" s="170">
        <f>TR29*TT29</f>
        <v>10346.44</v>
      </c>
      <c r="TV29" s="170" t="s">
        <v>151</v>
      </c>
      <c r="TW29" s="170" t="s">
        <v>152</v>
      </c>
      <c r="TX29" s="170" t="s">
        <v>153</v>
      </c>
      <c r="TY29" s="170" t="s">
        <v>150</v>
      </c>
      <c r="TZ29" s="170">
        <v>2</v>
      </c>
      <c r="UA29" s="170">
        <v>69.72</v>
      </c>
      <c r="UB29" s="170">
        <f>ROUNDDOWN(UA29*($G$10+1),2)</f>
        <v>5173.22</v>
      </c>
      <c r="UC29" s="170">
        <f>TZ29*UB29</f>
        <v>10346.44</v>
      </c>
      <c r="UD29" s="170" t="s">
        <v>151</v>
      </c>
      <c r="UE29" s="170" t="s">
        <v>152</v>
      </c>
      <c r="UF29" s="170" t="s">
        <v>153</v>
      </c>
      <c r="UG29" s="170" t="s">
        <v>150</v>
      </c>
      <c r="UH29" s="170">
        <v>2</v>
      </c>
      <c r="UI29" s="170">
        <v>69.72</v>
      </c>
      <c r="UJ29" s="170">
        <f>ROUNDDOWN(UI29*($G$10+1),2)</f>
        <v>5173.22</v>
      </c>
      <c r="UK29" s="170">
        <f>UH29*UJ29</f>
        <v>10346.44</v>
      </c>
      <c r="UL29" s="170" t="s">
        <v>151</v>
      </c>
      <c r="UM29" s="170" t="s">
        <v>152</v>
      </c>
      <c r="UN29" s="170" t="s">
        <v>153</v>
      </c>
      <c r="UO29" s="170" t="s">
        <v>150</v>
      </c>
      <c r="UP29" s="170">
        <v>2</v>
      </c>
      <c r="UQ29" s="170">
        <v>69.72</v>
      </c>
      <c r="UR29" s="170">
        <f>ROUNDDOWN(UQ29*($G$10+1),2)</f>
        <v>5173.22</v>
      </c>
      <c r="US29" s="170">
        <f>UP29*UR29</f>
        <v>10346.44</v>
      </c>
      <c r="UT29" s="170" t="s">
        <v>151</v>
      </c>
      <c r="UU29" s="170" t="s">
        <v>152</v>
      </c>
      <c r="UV29" s="170" t="s">
        <v>153</v>
      </c>
      <c r="UW29" s="170" t="s">
        <v>150</v>
      </c>
      <c r="UX29" s="170">
        <v>2</v>
      </c>
      <c r="UY29" s="170">
        <v>69.72</v>
      </c>
      <c r="UZ29" s="170">
        <f>ROUNDDOWN(UY29*($G$10+1),2)</f>
        <v>5173.22</v>
      </c>
      <c r="VA29" s="170">
        <f>UX29*UZ29</f>
        <v>10346.44</v>
      </c>
      <c r="VB29" s="170" t="s">
        <v>151</v>
      </c>
      <c r="VC29" s="170" t="s">
        <v>152</v>
      </c>
      <c r="VD29" s="170" t="s">
        <v>153</v>
      </c>
      <c r="VE29" s="170" t="s">
        <v>150</v>
      </c>
      <c r="VF29" s="170">
        <v>2</v>
      </c>
      <c r="VG29" s="170">
        <v>69.72</v>
      </c>
      <c r="VH29" s="170">
        <f>ROUNDDOWN(VG29*($G$10+1),2)</f>
        <v>5173.22</v>
      </c>
      <c r="VI29" s="170">
        <f>VF29*VH29</f>
        <v>10346.44</v>
      </c>
      <c r="VJ29" s="170" t="s">
        <v>151</v>
      </c>
      <c r="VK29" s="170" t="s">
        <v>152</v>
      </c>
      <c r="VL29" s="170" t="s">
        <v>153</v>
      </c>
      <c r="VM29" s="170" t="s">
        <v>150</v>
      </c>
      <c r="VN29" s="170">
        <v>2</v>
      </c>
      <c r="VO29" s="170">
        <v>69.72</v>
      </c>
      <c r="VP29" s="170">
        <f>ROUNDDOWN(VO29*($G$10+1),2)</f>
        <v>5173.22</v>
      </c>
      <c r="VQ29" s="170">
        <f>VN29*VP29</f>
        <v>10346.44</v>
      </c>
      <c r="VR29" s="170" t="s">
        <v>151</v>
      </c>
      <c r="VS29" s="170" t="s">
        <v>152</v>
      </c>
      <c r="VT29" s="170" t="s">
        <v>153</v>
      </c>
      <c r="VU29" s="170" t="s">
        <v>150</v>
      </c>
      <c r="VV29" s="170">
        <v>2</v>
      </c>
      <c r="VW29" s="170">
        <v>69.72</v>
      </c>
      <c r="VX29" s="170">
        <f>ROUNDDOWN(VW29*($G$10+1),2)</f>
        <v>5173.22</v>
      </c>
      <c r="VY29" s="170">
        <f>VV29*VX29</f>
        <v>10346.44</v>
      </c>
      <c r="VZ29" s="170" t="s">
        <v>151</v>
      </c>
      <c r="WA29" s="170" t="s">
        <v>152</v>
      </c>
      <c r="WB29" s="170" t="s">
        <v>153</v>
      </c>
      <c r="WC29" s="170" t="s">
        <v>150</v>
      </c>
      <c r="WD29" s="170">
        <v>2</v>
      </c>
      <c r="WE29" s="170">
        <v>69.72</v>
      </c>
      <c r="WF29" s="170">
        <f>ROUNDDOWN(WE29*($G$10+1),2)</f>
        <v>5173.22</v>
      </c>
      <c r="WG29" s="170">
        <f>WD29*WF29</f>
        <v>10346.44</v>
      </c>
      <c r="WH29" s="170" t="s">
        <v>151</v>
      </c>
      <c r="WI29" s="170" t="s">
        <v>152</v>
      </c>
      <c r="WJ29" s="170" t="s">
        <v>153</v>
      </c>
      <c r="WK29" s="170" t="s">
        <v>150</v>
      </c>
      <c r="WL29" s="170">
        <v>2</v>
      </c>
      <c r="WM29" s="170">
        <v>69.72</v>
      </c>
      <c r="WN29" s="170">
        <f>ROUNDDOWN(WM29*($G$10+1),2)</f>
        <v>5173.22</v>
      </c>
      <c r="WO29" s="170">
        <f>WL29*WN29</f>
        <v>10346.44</v>
      </c>
      <c r="WP29" s="170" t="s">
        <v>151</v>
      </c>
      <c r="WQ29" s="170" t="s">
        <v>152</v>
      </c>
      <c r="WR29" s="170" t="s">
        <v>153</v>
      </c>
      <c r="WS29" s="170" t="s">
        <v>150</v>
      </c>
      <c r="WT29" s="170">
        <v>2</v>
      </c>
      <c r="WU29" s="170">
        <v>69.72</v>
      </c>
      <c r="WV29" s="170">
        <f>ROUNDDOWN(WU29*($G$10+1),2)</f>
        <v>5173.22</v>
      </c>
      <c r="WW29" s="170">
        <f>WT29*WV29</f>
        <v>10346.44</v>
      </c>
      <c r="WX29" s="170" t="s">
        <v>151</v>
      </c>
      <c r="WY29" s="170" t="s">
        <v>152</v>
      </c>
      <c r="WZ29" s="170" t="s">
        <v>153</v>
      </c>
      <c r="XA29" s="170" t="s">
        <v>150</v>
      </c>
      <c r="XB29" s="170">
        <v>2</v>
      </c>
      <c r="XC29" s="170">
        <v>69.72</v>
      </c>
      <c r="XD29" s="170">
        <f>ROUNDDOWN(XC29*($G$10+1),2)</f>
        <v>5173.22</v>
      </c>
      <c r="XE29" s="170">
        <f>XB29*XD29</f>
        <v>10346.44</v>
      </c>
      <c r="XF29" s="170" t="s">
        <v>151</v>
      </c>
      <c r="XG29" s="170" t="s">
        <v>152</v>
      </c>
      <c r="XH29" s="170" t="s">
        <v>153</v>
      </c>
      <c r="XI29" s="170" t="s">
        <v>150</v>
      </c>
      <c r="XJ29" s="170">
        <v>2</v>
      </c>
      <c r="XK29" s="170">
        <v>69.72</v>
      </c>
      <c r="XL29" s="170">
        <f>ROUNDDOWN(XK29*($G$10+1),2)</f>
        <v>5173.22</v>
      </c>
      <c r="XM29" s="170">
        <f>XJ29*XL29</f>
        <v>10346.44</v>
      </c>
      <c r="XN29" s="170" t="s">
        <v>151</v>
      </c>
      <c r="XO29" s="170" t="s">
        <v>152</v>
      </c>
      <c r="XP29" s="170" t="s">
        <v>153</v>
      </c>
      <c r="XQ29" s="170" t="s">
        <v>150</v>
      </c>
      <c r="XR29" s="170">
        <v>2</v>
      </c>
      <c r="XS29" s="170">
        <v>69.72</v>
      </c>
      <c r="XT29" s="170">
        <f>ROUNDDOWN(XS29*($G$10+1),2)</f>
        <v>5173.22</v>
      </c>
      <c r="XU29" s="170">
        <f>XR29*XT29</f>
        <v>10346.44</v>
      </c>
      <c r="XV29" s="170" t="s">
        <v>151</v>
      </c>
      <c r="XW29" s="170" t="s">
        <v>152</v>
      </c>
      <c r="XX29" s="170" t="s">
        <v>153</v>
      </c>
      <c r="XY29" s="170" t="s">
        <v>150</v>
      </c>
      <c r="XZ29" s="170">
        <v>2</v>
      </c>
      <c r="YA29" s="170">
        <v>69.72</v>
      </c>
      <c r="YB29" s="170">
        <f>ROUNDDOWN(YA29*($G$10+1),2)</f>
        <v>5173.22</v>
      </c>
      <c r="YC29" s="170">
        <f>XZ29*YB29</f>
        <v>10346.44</v>
      </c>
      <c r="YD29" s="170" t="s">
        <v>151</v>
      </c>
      <c r="YE29" s="170" t="s">
        <v>152</v>
      </c>
      <c r="YF29" s="170" t="s">
        <v>153</v>
      </c>
      <c r="YG29" s="170" t="s">
        <v>150</v>
      </c>
      <c r="YH29" s="170">
        <v>2</v>
      </c>
      <c r="YI29" s="170">
        <v>69.72</v>
      </c>
      <c r="YJ29" s="170">
        <f>ROUNDDOWN(YI29*($G$10+1),2)</f>
        <v>5173.22</v>
      </c>
      <c r="YK29" s="170">
        <f>YH29*YJ29</f>
        <v>10346.44</v>
      </c>
      <c r="YL29" s="170" t="s">
        <v>151</v>
      </c>
      <c r="YM29" s="170" t="s">
        <v>152</v>
      </c>
      <c r="YN29" s="170" t="s">
        <v>153</v>
      </c>
      <c r="YO29" s="170" t="s">
        <v>150</v>
      </c>
      <c r="YP29" s="170">
        <v>2</v>
      </c>
      <c r="YQ29" s="170">
        <v>69.72</v>
      </c>
      <c r="YR29" s="170">
        <f>ROUNDDOWN(YQ29*($G$10+1),2)</f>
        <v>5173.22</v>
      </c>
      <c r="YS29" s="170">
        <f>YP29*YR29</f>
        <v>10346.44</v>
      </c>
      <c r="YT29" s="170" t="s">
        <v>151</v>
      </c>
      <c r="YU29" s="170" t="s">
        <v>152</v>
      </c>
      <c r="YV29" s="170" t="s">
        <v>153</v>
      </c>
      <c r="YW29" s="170" t="s">
        <v>150</v>
      </c>
      <c r="YX29" s="170">
        <v>2</v>
      </c>
      <c r="YY29" s="170">
        <v>69.72</v>
      </c>
      <c r="YZ29" s="170">
        <f>ROUNDDOWN(YY29*($G$10+1),2)</f>
        <v>5173.22</v>
      </c>
      <c r="ZA29" s="170">
        <f>YX29*YZ29</f>
        <v>10346.44</v>
      </c>
      <c r="ZB29" s="170" t="s">
        <v>151</v>
      </c>
      <c r="ZC29" s="170" t="s">
        <v>152</v>
      </c>
      <c r="ZD29" s="170" t="s">
        <v>153</v>
      </c>
      <c r="ZE29" s="170" t="s">
        <v>150</v>
      </c>
      <c r="ZF29" s="170">
        <v>2</v>
      </c>
      <c r="ZG29" s="170">
        <v>69.72</v>
      </c>
      <c r="ZH29" s="170">
        <f>ROUNDDOWN(ZG29*($G$10+1),2)</f>
        <v>5173.22</v>
      </c>
      <c r="ZI29" s="170">
        <f>ZF29*ZH29</f>
        <v>10346.44</v>
      </c>
      <c r="ZJ29" s="170" t="s">
        <v>151</v>
      </c>
      <c r="ZK29" s="170" t="s">
        <v>152</v>
      </c>
      <c r="ZL29" s="170" t="s">
        <v>153</v>
      </c>
      <c r="ZM29" s="170" t="s">
        <v>150</v>
      </c>
      <c r="ZN29" s="170">
        <v>2</v>
      </c>
      <c r="ZO29" s="170">
        <v>69.72</v>
      </c>
      <c r="ZP29" s="170">
        <f>ROUNDDOWN(ZO29*($G$10+1),2)</f>
        <v>5173.22</v>
      </c>
      <c r="ZQ29" s="170">
        <f>ZN29*ZP29</f>
        <v>10346.44</v>
      </c>
      <c r="ZR29" s="170" t="s">
        <v>151</v>
      </c>
      <c r="ZS29" s="170" t="s">
        <v>152</v>
      </c>
      <c r="ZT29" s="170" t="s">
        <v>153</v>
      </c>
      <c r="ZU29" s="170" t="s">
        <v>150</v>
      </c>
      <c r="ZV29" s="170">
        <v>2</v>
      </c>
      <c r="ZW29" s="170">
        <v>69.72</v>
      </c>
      <c r="ZX29" s="170">
        <f>ROUNDDOWN(ZW29*($G$10+1),2)</f>
        <v>5173.22</v>
      </c>
      <c r="ZY29" s="170">
        <f>ZV29*ZX29</f>
        <v>10346.44</v>
      </c>
      <c r="ZZ29" s="170" t="s">
        <v>151</v>
      </c>
      <c r="AAA29" s="170" t="s">
        <v>152</v>
      </c>
      <c r="AAB29" s="170" t="s">
        <v>153</v>
      </c>
      <c r="AAC29" s="170" t="s">
        <v>150</v>
      </c>
      <c r="AAD29" s="170">
        <v>2</v>
      </c>
      <c r="AAE29" s="170">
        <v>69.72</v>
      </c>
      <c r="AAF29" s="170">
        <f>ROUNDDOWN(AAE29*($G$10+1),2)</f>
        <v>5173.22</v>
      </c>
      <c r="AAG29" s="170">
        <f>AAD29*AAF29</f>
        <v>10346.44</v>
      </c>
      <c r="AAH29" s="170" t="s">
        <v>151</v>
      </c>
      <c r="AAI29" s="170" t="s">
        <v>152</v>
      </c>
      <c r="AAJ29" s="170" t="s">
        <v>153</v>
      </c>
      <c r="AAK29" s="170" t="s">
        <v>150</v>
      </c>
      <c r="AAL29" s="170">
        <v>2</v>
      </c>
      <c r="AAM29" s="170">
        <v>69.72</v>
      </c>
      <c r="AAN29" s="170">
        <f>ROUNDDOWN(AAM29*($G$10+1),2)</f>
        <v>5173.22</v>
      </c>
      <c r="AAO29" s="170">
        <f>AAL29*AAN29</f>
        <v>10346.44</v>
      </c>
      <c r="AAP29" s="170" t="s">
        <v>151</v>
      </c>
      <c r="AAQ29" s="170" t="s">
        <v>152</v>
      </c>
      <c r="AAR29" s="170" t="s">
        <v>153</v>
      </c>
      <c r="AAS29" s="170" t="s">
        <v>150</v>
      </c>
      <c r="AAT29" s="170">
        <v>2</v>
      </c>
      <c r="AAU29" s="170">
        <v>69.72</v>
      </c>
      <c r="AAV29" s="170">
        <f>ROUNDDOWN(AAU29*($G$10+1),2)</f>
        <v>5173.22</v>
      </c>
      <c r="AAW29" s="170">
        <f>AAT29*AAV29</f>
        <v>10346.44</v>
      </c>
      <c r="AAX29" s="170" t="s">
        <v>151</v>
      </c>
      <c r="AAY29" s="170" t="s">
        <v>152</v>
      </c>
      <c r="AAZ29" s="170" t="s">
        <v>153</v>
      </c>
      <c r="ABA29" s="170" t="s">
        <v>150</v>
      </c>
      <c r="ABB29" s="170">
        <v>2</v>
      </c>
      <c r="ABC29" s="170">
        <v>69.72</v>
      </c>
      <c r="ABD29" s="170">
        <f>ROUNDDOWN(ABC29*($G$10+1),2)</f>
        <v>5173.22</v>
      </c>
      <c r="ABE29" s="170">
        <f>ABB29*ABD29</f>
        <v>10346.44</v>
      </c>
      <c r="ABF29" s="170" t="s">
        <v>151</v>
      </c>
      <c r="ABG29" s="170" t="s">
        <v>152</v>
      </c>
      <c r="ABH29" s="170" t="s">
        <v>153</v>
      </c>
      <c r="ABI29" s="170" t="s">
        <v>150</v>
      </c>
      <c r="ABJ29" s="170">
        <v>2</v>
      </c>
      <c r="ABK29" s="170">
        <v>69.72</v>
      </c>
      <c r="ABL29" s="170">
        <f>ROUNDDOWN(ABK29*($G$10+1),2)</f>
        <v>5173.22</v>
      </c>
      <c r="ABM29" s="170">
        <f>ABJ29*ABL29</f>
        <v>10346.44</v>
      </c>
      <c r="ABN29" s="170" t="s">
        <v>151</v>
      </c>
      <c r="ABO29" s="170" t="s">
        <v>152</v>
      </c>
      <c r="ABP29" s="170" t="s">
        <v>153</v>
      </c>
      <c r="ABQ29" s="170" t="s">
        <v>150</v>
      </c>
      <c r="ABR29" s="170">
        <v>2</v>
      </c>
      <c r="ABS29" s="170">
        <v>69.72</v>
      </c>
      <c r="ABT29" s="170">
        <f>ROUNDDOWN(ABS29*($G$10+1),2)</f>
        <v>5173.22</v>
      </c>
      <c r="ABU29" s="170">
        <f>ABR29*ABT29</f>
        <v>10346.44</v>
      </c>
      <c r="ABV29" s="170" t="s">
        <v>151</v>
      </c>
      <c r="ABW29" s="170" t="s">
        <v>152</v>
      </c>
      <c r="ABX29" s="170" t="s">
        <v>153</v>
      </c>
      <c r="ABY29" s="170" t="s">
        <v>150</v>
      </c>
      <c r="ABZ29" s="170">
        <v>2</v>
      </c>
      <c r="ACA29" s="170">
        <v>69.72</v>
      </c>
      <c r="ACB29" s="170">
        <f>ROUNDDOWN(ACA29*($G$10+1),2)</f>
        <v>5173.22</v>
      </c>
      <c r="ACC29" s="170">
        <f>ABZ29*ACB29</f>
        <v>10346.44</v>
      </c>
      <c r="ACD29" s="170" t="s">
        <v>151</v>
      </c>
      <c r="ACE29" s="170" t="s">
        <v>152</v>
      </c>
      <c r="ACF29" s="170" t="s">
        <v>153</v>
      </c>
      <c r="ACG29" s="170" t="s">
        <v>150</v>
      </c>
      <c r="ACH29" s="170">
        <v>2</v>
      </c>
      <c r="ACI29" s="170">
        <v>69.72</v>
      </c>
      <c r="ACJ29" s="170">
        <f>ROUNDDOWN(ACI29*($G$10+1),2)</f>
        <v>5173.22</v>
      </c>
      <c r="ACK29" s="170">
        <f>ACH29*ACJ29</f>
        <v>10346.44</v>
      </c>
      <c r="ACL29" s="170" t="s">
        <v>151</v>
      </c>
      <c r="ACM29" s="170" t="s">
        <v>152</v>
      </c>
      <c r="ACN29" s="170" t="s">
        <v>153</v>
      </c>
      <c r="ACO29" s="170" t="s">
        <v>150</v>
      </c>
      <c r="ACP29" s="170">
        <v>2</v>
      </c>
      <c r="ACQ29" s="170">
        <v>69.72</v>
      </c>
      <c r="ACR29" s="170">
        <f>ROUNDDOWN(ACQ29*($G$10+1),2)</f>
        <v>5173.22</v>
      </c>
      <c r="ACS29" s="170">
        <f>ACP29*ACR29</f>
        <v>10346.44</v>
      </c>
      <c r="ACT29" s="170" t="s">
        <v>151</v>
      </c>
      <c r="ACU29" s="170" t="s">
        <v>152</v>
      </c>
      <c r="ACV29" s="170" t="s">
        <v>153</v>
      </c>
      <c r="ACW29" s="170" t="s">
        <v>150</v>
      </c>
      <c r="ACX29" s="170">
        <v>2</v>
      </c>
      <c r="ACY29" s="170">
        <v>69.72</v>
      </c>
      <c r="ACZ29" s="170">
        <f>ROUNDDOWN(ACY29*($G$10+1),2)</f>
        <v>5173.22</v>
      </c>
      <c r="ADA29" s="170">
        <f>ACX29*ACZ29</f>
        <v>10346.44</v>
      </c>
      <c r="ADB29" s="170" t="s">
        <v>151</v>
      </c>
      <c r="ADC29" s="170" t="s">
        <v>152</v>
      </c>
      <c r="ADD29" s="170" t="s">
        <v>153</v>
      </c>
      <c r="ADE29" s="170" t="s">
        <v>150</v>
      </c>
      <c r="ADF29" s="170">
        <v>2</v>
      </c>
      <c r="ADG29" s="170">
        <v>69.72</v>
      </c>
      <c r="ADH29" s="170">
        <f>ROUNDDOWN(ADG29*($G$10+1),2)</f>
        <v>5173.22</v>
      </c>
      <c r="ADI29" s="170">
        <f>ADF29*ADH29</f>
        <v>10346.44</v>
      </c>
      <c r="ADJ29" s="170" t="s">
        <v>151</v>
      </c>
      <c r="ADK29" s="170" t="s">
        <v>152</v>
      </c>
      <c r="ADL29" s="170" t="s">
        <v>153</v>
      </c>
      <c r="ADM29" s="170" t="s">
        <v>150</v>
      </c>
      <c r="ADN29" s="170">
        <v>2</v>
      </c>
      <c r="ADO29" s="170">
        <v>69.72</v>
      </c>
      <c r="ADP29" s="170">
        <f>ROUNDDOWN(ADO29*($G$10+1),2)</f>
        <v>5173.22</v>
      </c>
      <c r="ADQ29" s="170">
        <f>ADN29*ADP29</f>
        <v>10346.44</v>
      </c>
      <c r="ADR29" s="170" t="s">
        <v>151</v>
      </c>
      <c r="ADS29" s="170" t="s">
        <v>152</v>
      </c>
      <c r="ADT29" s="170" t="s">
        <v>153</v>
      </c>
      <c r="ADU29" s="170" t="s">
        <v>150</v>
      </c>
      <c r="ADV29" s="170">
        <v>2</v>
      </c>
      <c r="ADW29" s="170">
        <v>69.72</v>
      </c>
      <c r="ADX29" s="170">
        <f>ROUNDDOWN(ADW29*($G$10+1),2)</f>
        <v>5173.22</v>
      </c>
      <c r="ADY29" s="170">
        <f>ADV29*ADX29</f>
        <v>10346.44</v>
      </c>
      <c r="ADZ29" s="170" t="s">
        <v>151</v>
      </c>
      <c r="AEA29" s="170" t="s">
        <v>152</v>
      </c>
      <c r="AEB29" s="170" t="s">
        <v>153</v>
      </c>
      <c r="AEC29" s="170" t="s">
        <v>150</v>
      </c>
      <c r="AED29" s="170">
        <v>2</v>
      </c>
      <c r="AEE29" s="170">
        <v>69.72</v>
      </c>
      <c r="AEF29" s="170">
        <f>ROUNDDOWN(AEE29*($G$10+1),2)</f>
        <v>5173.22</v>
      </c>
      <c r="AEG29" s="170">
        <f>AED29*AEF29</f>
        <v>10346.44</v>
      </c>
      <c r="AEH29" s="170" t="s">
        <v>151</v>
      </c>
      <c r="AEI29" s="170" t="s">
        <v>152</v>
      </c>
      <c r="AEJ29" s="170" t="s">
        <v>153</v>
      </c>
      <c r="AEK29" s="170" t="s">
        <v>150</v>
      </c>
      <c r="AEL29" s="170">
        <v>2</v>
      </c>
      <c r="AEM29" s="170">
        <v>69.72</v>
      </c>
      <c r="AEN29" s="170">
        <f>ROUNDDOWN(AEM29*($G$10+1),2)</f>
        <v>5173.22</v>
      </c>
      <c r="AEO29" s="170">
        <f>AEL29*AEN29</f>
        <v>10346.44</v>
      </c>
      <c r="AEP29" s="170" t="s">
        <v>151</v>
      </c>
      <c r="AEQ29" s="170" t="s">
        <v>152</v>
      </c>
      <c r="AER29" s="170" t="s">
        <v>153</v>
      </c>
      <c r="AES29" s="170" t="s">
        <v>150</v>
      </c>
      <c r="AET29" s="170">
        <v>2</v>
      </c>
      <c r="AEU29" s="170">
        <v>69.72</v>
      </c>
      <c r="AEV29" s="170">
        <f>ROUNDDOWN(AEU29*($G$10+1),2)</f>
        <v>5173.22</v>
      </c>
      <c r="AEW29" s="170">
        <f>AET29*AEV29</f>
        <v>10346.44</v>
      </c>
      <c r="AEX29" s="170" t="s">
        <v>151</v>
      </c>
      <c r="AEY29" s="170" t="s">
        <v>152</v>
      </c>
      <c r="AEZ29" s="170" t="s">
        <v>153</v>
      </c>
      <c r="AFA29" s="170" t="s">
        <v>150</v>
      </c>
      <c r="AFB29" s="170">
        <v>2</v>
      </c>
      <c r="AFC29" s="170">
        <v>69.72</v>
      </c>
      <c r="AFD29" s="170">
        <f>ROUNDDOWN(AFC29*($G$10+1),2)</f>
        <v>5173.22</v>
      </c>
      <c r="AFE29" s="170">
        <f>AFB29*AFD29</f>
        <v>10346.44</v>
      </c>
      <c r="AFF29" s="170" t="s">
        <v>151</v>
      </c>
      <c r="AFG29" s="170" t="s">
        <v>152</v>
      </c>
      <c r="AFH29" s="170" t="s">
        <v>153</v>
      </c>
      <c r="AFI29" s="170" t="s">
        <v>150</v>
      </c>
      <c r="AFJ29" s="170">
        <v>2</v>
      </c>
      <c r="AFK29" s="170">
        <v>69.72</v>
      </c>
      <c r="AFL29" s="170">
        <f>ROUNDDOWN(AFK29*($G$10+1),2)</f>
        <v>5173.22</v>
      </c>
      <c r="AFM29" s="170">
        <f>AFJ29*AFL29</f>
        <v>10346.44</v>
      </c>
      <c r="AFN29" s="170" t="s">
        <v>151</v>
      </c>
      <c r="AFO29" s="170" t="s">
        <v>152</v>
      </c>
      <c r="AFP29" s="170" t="s">
        <v>153</v>
      </c>
      <c r="AFQ29" s="170" t="s">
        <v>150</v>
      </c>
      <c r="AFR29" s="170">
        <v>2</v>
      </c>
      <c r="AFS29" s="170">
        <v>69.72</v>
      </c>
      <c r="AFT29" s="170">
        <f>ROUNDDOWN(AFS29*($G$10+1),2)</f>
        <v>5173.22</v>
      </c>
      <c r="AFU29" s="170">
        <f>AFR29*AFT29</f>
        <v>10346.44</v>
      </c>
      <c r="AFV29" s="170" t="s">
        <v>151</v>
      </c>
      <c r="AFW29" s="170" t="s">
        <v>152</v>
      </c>
      <c r="AFX29" s="170" t="s">
        <v>153</v>
      </c>
      <c r="AFY29" s="170" t="s">
        <v>150</v>
      </c>
      <c r="AFZ29" s="170">
        <v>2</v>
      </c>
      <c r="AGA29" s="170">
        <v>69.72</v>
      </c>
      <c r="AGB29" s="170">
        <f>ROUNDDOWN(AGA29*($G$10+1),2)</f>
        <v>5173.22</v>
      </c>
      <c r="AGC29" s="170">
        <f>AFZ29*AGB29</f>
        <v>10346.44</v>
      </c>
      <c r="AGD29" s="170" t="s">
        <v>151</v>
      </c>
      <c r="AGE29" s="170" t="s">
        <v>152</v>
      </c>
      <c r="AGF29" s="170" t="s">
        <v>153</v>
      </c>
      <c r="AGG29" s="170" t="s">
        <v>150</v>
      </c>
      <c r="AGH29" s="170">
        <v>2</v>
      </c>
      <c r="AGI29" s="170">
        <v>69.72</v>
      </c>
      <c r="AGJ29" s="170">
        <f>ROUNDDOWN(AGI29*($G$10+1),2)</f>
        <v>5173.22</v>
      </c>
      <c r="AGK29" s="170">
        <f>AGH29*AGJ29</f>
        <v>10346.44</v>
      </c>
      <c r="AGL29" s="170" t="s">
        <v>151</v>
      </c>
      <c r="AGM29" s="170" t="s">
        <v>152</v>
      </c>
      <c r="AGN29" s="170" t="s">
        <v>153</v>
      </c>
      <c r="AGO29" s="170" t="s">
        <v>150</v>
      </c>
      <c r="AGP29" s="170">
        <v>2</v>
      </c>
      <c r="AGQ29" s="170">
        <v>69.72</v>
      </c>
      <c r="AGR29" s="170">
        <f>ROUNDDOWN(AGQ29*($G$10+1),2)</f>
        <v>5173.22</v>
      </c>
      <c r="AGS29" s="170">
        <f>AGP29*AGR29</f>
        <v>10346.44</v>
      </c>
      <c r="AGT29" s="170" t="s">
        <v>151</v>
      </c>
      <c r="AGU29" s="170" t="s">
        <v>152</v>
      </c>
      <c r="AGV29" s="170" t="s">
        <v>153</v>
      </c>
      <c r="AGW29" s="170" t="s">
        <v>150</v>
      </c>
      <c r="AGX29" s="170">
        <v>2</v>
      </c>
      <c r="AGY29" s="170">
        <v>69.72</v>
      </c>
      <c r="AGZ29" s="170">
        <f>ROUNDDOWN(AGY29*($G$10+1),2)</f>
        <v>5173.22</v>
      </c>
      <c r="AHA29" s="170">
        <f>AGX29*AGZ29</f>
        <v>10346.44</v>
      </c>
      <c r="AHB29" s="170" t="s">
        <v>151</v>
      </c>
      <c r="AHC29" s="170" t="s">
        <v>152</v>
      </c>
      <c r="AHD29" s="170" t="s">
        <v>153</v>
      </c>
      <c r="AHE29" s="170" t="s">
        <v>150</v>
      </c>
      <c r="AHF29" s="170">
        <v>2</v>
      </c>
      <c r="AHG29" s="170">
        <v>69.72</v>
      </c>
      <c r="AHH29" s="170">
        <f>ROUNDDOWN(AHG29*($G$10+1),2)</f>
        <v>5173.22</v>
      </c>
      <c r="AHI29" s="170">
        <f>AHF29*AHH29</f>
        <v>10346.44</v>
      </c>
      <c r="AHJ29" s="170" t="s">
        <v>151</v>
      </c>
      <c r="AHK29" s="170" t="s">
        <v>152</v>
      </c>
      <c r="AHL29" s="170" t="s">
        <v>153</v>
      </c>
      <c r="AHM29" s="170" t="s">
        <v>150</v>
      </c>
      <c r="AHN29" s="170">
        <v>2</v>
      </c>
      <c r="AHO29" s="170">
        <v>69.72</v>
      </c>
      <c r="AHP29" s="170">
        <f>ROUNDDOWN(AHO29*($G$10+1),2)</f>
        <v>5173.22</v>
      </c>
      <c r="AHQ29" s="170">
        <f>AHN29*AHP29</f>
        <v>10346.44</v>
      </c>
      <c r="AHR29" s="170" t="s">
        <v>151</v>
      </c>
      <c r="AHS29" s="170" t="s">
        <v>152</v>
      </c>
      <c r="AHT29" s="170" t="s">
        <v>153</v>
      </c>
      <c r="AHU29" s="170" t="s">
        <v>150</v>
      </c>
      <c r="AHV29" s="170">
        <v>2</v>
      </c>
      <c r="AHW29" s="170">
        <v>69.72</v>
      </c>
      <c r="AHX29" s="170">
        <f>ROUNDDOWN(AHW29*($G$10+1),2)</f>
        <v>5173.22</v>
      </c>
      <c r="AHY29" s="170">
        <f>AHV29*AHX29</f>
        <v>10346.44</v>
      </c>
      <c r="AHZ29" s="170" t="s">
        <v>151</v>
      </c>
      <c r="AIA29" s="170" t="s">
        <v>152</v>
      </c>
      <c r="AIB29" s="170" t="s">
        <v>153</v>
      </c>
      <c r="AIC29" s="170" t="s">
        <v>150</v>
      </c>
      <c r="AID29" s="170">
        <v>2</v>
      </c>
      <c r="AIE29" s="170">
        <v>69.72</v>
      </c>
      <c r="AIF29" s="170">
        <f>ROUNDDOWN(AIE29*($G$10+1),2)</f>
        <v>5173.22</v>
      </c>
      <c r="AIG29" s="170">
        <f>AID29*AIF29</f>
        <v>10346.44</v>
      </c>
      <c r="AIH29" s="170" t="s">
        <v>151</v>
      </c>
      <c r="AII29" s="170" t="s">
        <v>152</v>
      </c>
      <c r="AIJ29" s="170" t="s">
        <v>153</v>
      </c>
      <c r="AIK29" s="170" t="s">
        <v>150</v>
      </c>
      <c r="AIL29" s="170">
        <v>2</v>
      </c>
      <c r="AIM29" s="170">
        <v>69.72</v>
      </c>
      <c r="AIN29" s="170">
        <f>ROUNDDOWN(AIM29*($G$10+1),2)</f>
        <v>5173.22</v>
      </c>
      <c r="AIO29" s="170">
        <f>AIL29*AIN29</f>
        <v>10346.44</v>
      </c>
      <c r="AIP29" s="170" t="s">
        <v>151</v>
      </c>
      <c r="AIQ29" s="170" t="s">
        <v>152</v>
      </c>
      <c r="AIR29" s="170" t="s">
        <v>153</v>
      </c>
      <c r="AIS29" s="170" t="s">
        <v>150</v>
      </c>
      <c r="AIT29" s="170">
        <v>2</v>
      </c>
      <c r="AIU29" s="170">
        <v>69.72</v>
      </c>
      <c r="AIV29" s="170">
        <f>ROUNDDOWN(AIU29*($G$10+1),2)</f>
        <v>5173.22</v>
      </c>
      <c r="AIW29" s="170">
        <f>AIT29*AIV29</f>
        <v>10346.44</v>
      </c>
      <c r="AIX29" s="170" t="s">
        <v>151</v>
      </c>
      <c r="AIY29" s="170" t="s">
        <v>152</v>
      </c>
      <c r="AIZ29" s="170" t="s">
        <v>153</v>
      </c>
      <c r="AJA29" s="170" t="s">
        <v>150</v>
      </c>
      <c r="AJB29" s="170">
        <v>2</v>
      </c>
      <c r="AJC29" s="170">
        <v>69.72</v>
      </c>
      <c r="AJD29" s="170">
        <f>ROUNDDOWN(AJC29*($G$10+1),2)</f>
        <v>5173.22</v>
      </c>
      <c r="AJE29" s="170">
        <f>AJB29*AJD29</f>
        <v>10346.44</v>
      </c>
      <c r="AJF29" s="170" t="s">
        <v>151</v>
      </c>
      <c r="AJG29" s="170" t="s">
        <v>152</v>
      </c>
      <c r="AJH29" s="170" t="s">
        <v>153</v>
      </c>
      <c r="AJI29" s="170" t="s">
        <v>150</v>
      </c>
      <c r="AJJ29" s="170">
        <v>2</v>
      </c>
      <c r="AJK29" s="170">
        <v>69.72</v>
      </c>
      <c r="AJL29" s="170">
        <f>ROUNDDOWN(AJK29*($G$10+1),2)</f>
        <v>5173.22</v>
      </c>
      <c r="AJM29" s="170">
        <f>AJJ29*AJL29</f>
        <v>10346.44</v>
      </c>
      <c r="AJN29" s="170" t="s">
        <v>151</v>
      </c>
      <c r="AJO29" s="170" t="s">
        <v>152</v>
      </c>
      <c r="AJP29" s="170" t="s">
        <v>153</v>
      </c>
      <c r="AJQ29" s="170" t="s">
        <v>150</v>
      </c>
      <c r="AJR29" s="170">
        <v>2</v>
      </c>
      <c r="AJS29" s="170">
        <v>69.72</v>
      </c>
      <c r="AJT29" s="170">
        <f>ROUNDDOWN(AJS29*($G$10+1),2)</f>
        <v>5173.22</v>
      </c>
      <c r="AJU29" s="170">
        <f>AJR29*AJT29</f>
        <v>10346.44</v>
      </c>
      <c r="AJV29" s="170" t="s">
        <v>151</v>
      </c>
      <c r="AJW29" s="170" t="s">
        <v>152</v>
      </c>
      <c r="AJX29" s="170" t="s">
        <v>153</v>
      </c>
      <c r="AJY29" s="170" t="s">
        <v>150</v>
      </c>
      <c r="AJZ29" s="170">
        <v>2</v>
      </c>
      <c r="AKA29" s="170">
        <v>69.72</v>
      </c>
      <c r="AKB29" s="170">
        <f>ROUNDDOWN(AKA29*($G$10+1),2)</f>
        <v>5173.22</v>
      </c>
      <c r="AKC29" s="170">
        <f>AJZ29*AKB29</f>
        <v>10346.44</v>
      </c>
      <c r="AKD29" s="170" t="s">
        <v>151</v>
      </c>
      <c r="AKE29" s="170" t="s">
        <v>152</v>
      </c>
      <c r="AKF29" s="170" t="s">
        <v>153</v>
      </c>
      <c r="AKG29" s="170" t="s">
        <v>150</v>
      </c>
      <c r="AKH29" s="170">
        <v>2</v>
      </c>
      <c r="AKI29" s="170">
        <v>69.72</v>
      </c>
      <c r="AKJ29" s="170">
        <f>ROUNDDOWN(AKI29*($G$10+1),2)</f>
        <v>5173.22</v>
      </c>
      <c r="AKK29" s="170">
        <f>AKH29*AKJ29</f>
        <v>10346.44</v>
      </c>
      <c r="AKL29" s="170" t="s">
        <v>151</v>
      </c>
      <c r="AKM29" s="170" t="s">
        <v>152</v>
      </c>
      <c r="AKN29" s="170" t="s">
        <v>153</v>
      </c>
      <c r="AKO29" s="170" t="s">
        <v>150</v>
      </c>
      <c r="AKP29" s="170">
        <v>2</v>
      </c>
      <c r="AKQ29" s="170">
        <v>69.72</v>
      </c>
      <c r="AKR29" s="170">
        <f>ROUNDDOWN(AKQ29*($G$10+1),2)</f>
        <v>5173.22</v>
      </c>
      <c r="AKS29" s="170">
        <f>AKP29*AKR29</f>
        <v>10346.44</v>
      </c>
      <c r="AKT29" s="170" t="s">
        <v>151</v>
      </c>
      <c r="AKU29" s="170" t="s">
        <v>152</v>
      </c>
      <c r="AKV29" s="170" t="s">
        <v>153</v>
      </c>
      <c r="AKW29" s="170" t="s">
        <v>150</v>
      </c>
      <c r="AKX29" s="170">
        <v>2</v>
      </c>
      <c r="AKY29" s="170">
        <v>69.72</v>
      </c>
      <c r="AKZ29" s="170">
        <f>ROUNDDOWN(AKY29*($G$10+1),2)</f>
        <v>5173.22</v>
      </c>
      <c r="ALA29" s="170">
        <f>AKX29*AKZ29</f>
        <v>10346.44</v>
      </c>
      <c r="ALB29" s="170" t="s">
        <v>151</v>
      </c>
      <c r="ALC29" s="170" t="s">
        <v>152</v>
      </c>
      <c r="ALD29" s="170" t="s">
        <v>153</v>
      </c>
      <c r="ALE29" s="170" t="s">
        <v>150</v>
      </c>
      <c r="ALF29" s="170">
        <v>2</v>
      </c>
      <c r="ALG29" s="170">
        <v>69.72</v>
      </c>
      <c r="ALH29" s="170">
        <f>ROUNDDOWN(ALG29*($G$10+1),2)</f>
        <v>5173.22</v>
      </c>
      <c r="ALI29" s="170">
        <f>ALF29*ALH29</f>
        <v>10346.44</v>
      </c>
      <c r="ALJ29" s="170" t="s">
        <v>151</v>
      </c>
      <c r="ALK29" s="170" t="s">
        <v>152</v>
      </c>
      <c r="ALL29" s="170" t="s">
        <v>153</v>
      </c>
      <c r="ALM29" s="170" t="s">
        <v>150</v>
      </c>
      <c r="ALN29" s="170">
        <v>2</v>
      </c>
      <c r="ALO29" s="170">
        <v>69.72</v>
      </c>
      <c r="ALP29" s="170">
        <f>ROUNDDOWN(ALO29*($G$10+1),2)</f>
        <v>5173.22</v>
      </c>
      <c r="ALQ29" s="170">
        <f>ALN29*ALP29</f>
        <v>10346.44</v>
      </c>
      <c r="ALR29" s="170" t="s">
        <v>151</v>
      </c>
      <c r="ALS29" s="170" t="s">
        <v>152</v>
      </c>
      <c r="ALT29" s="170" t="s">
        <v>153</v>
      </c>
      <c r="ALU29" s="170" t="s">
        <v>150</v>
      </c>
      <c r="ALV29" s="170">
        <v>2</v>
      </c>
      <c r="ALW29" s="170">
        <v>69.72</v>
      </c>
      <c r="ALX29" s="170">
        <f>ROUNDDOWN(ALW29*($G$10+1),2)</f>
        <v>5173.22</v>
      </c>
      <c r="ALY29" s="170">
        <f>ALV29*ALX29</f>
        <v>10346.44</v>
      </c>
      <c r="ALZ29" s="170" t="s">
        <v>151</v>
      </c>
      <c r="AMA29" s="170" t="s">
        <v>152</v>
      </c>
      <c r="AMB29" s="170" t="s">
        <v>153</v>
      </c>
      <c r="AMC29" s="170" t="s">
        <v>150</v>
      </c>
      <c r="AMD29" s="170">
        <v>2</v>
      </c>
      <c r="AME29" s="170">
        <v>69.72</v>
      </c>
      <c r="AMF29" s="170">
        <f>ROUNDDOWN(AME29*($G$10+1),2)</f>
        <v>5173.22</v>
      </c>
      <c r="AMG29" s="170">
        <f>AMD29*AMF29</f>
        <v>10346.44</v>
      </c>
      <c r="AMH29" s="170" t="s">
        <v>151</v>
      </c>
      <c r="AMI29" s="170" t="s">
        <v>152</v>
      </c>
      <c r="AMJ29" s="170" t="s">
        <v>153</v>
      </c>
      <c r="AMK29" s="170" t="s">
        <v>150</v>
      </c>
      <c r="AML29" s="170">
        <v>2</v>
      </c>
      <c r="AMM29" s="170">
        <v>69.72</v>
      </c>
      <c r="AMN29" s="170">
        <f>ROUNDDOWN(AMM29*($G$10+1),2)</f>
        <v>5173.22</v>
      </c>
      <c r="AMO29" s="170">
        <f>AML29*AMN29</f>
        <v>10346.44</v>
      </c>
      <c r="AMP29" s="170" t="s">
        <v>151</v>
      </c>
      <c r="AMQ29" s="170" t="s">
        <v>152</v>
      </c>
      <c r="AMR29" s="170" t="s">
        <v>153</v>
      </c>
      <c r="AMS29" s="170" t="s">
        <v>150</v>
      </c>
      <c r="AMT29" s="170">
        <v>2</v>
      </c>
      <c r="AMU29" s="170">
        <v>69.72</v>
      </c>
      <c r="AMV29" s="170">
        <f>ROUNDDOWN(AMU29*($G$10+1),2)</f>
        <v>5173.22</v>
      </c>
      <c r="AMW29" s="170">
        <f>AMT29*AMV29</f>
        <v>10346.44</v>
      </c>
      <c r="AMX29" s="170" t="s">
        <v>151</v>
      </c>
      <c r="AMY29" s="170" t="s">
        <v>152</v>
      </c>
      <c r="AMZ29" s="170" t="s">
        <v>153</v>
      </c>
      <c r="ANA29" s="170" t="s">
        <v>150</v>
      </c>
      <c r="ANB29" s="170">
        <v>2</v>
      </c>
      <c r="ANC29" s="170">
        <v>69.72</v>
      </c>
      <c r="AND29" s="170">
        <f>ROUNDDOWN(ANC29*($G$10+1),2)</f>
        <v>5173.22</v>
      </c>
      <c r="ANE29" s="170">
        <f>ANB29*AND29</f>
        <v>10346.44</v>
      </c>
      <c r="ANF29" s="170" t="s">
        <v>151</v>
      </c>
      <c r="ANG29" s="170" t="s">
        <v>152</v>
      </c>
      <c r="ANH29" s="170" t="s">
        <v>153</v>
      </c>
      <c r="ANI29" s="170" t="s">
        <v>150</v>
      </c>
      <c r="ANJ29" s="170">
        <v>2</v>
      </c>
      <c r="ANK29" s="170">
        <v>69.72</v>
      </c>
      <c r="ANL29" s="170">
        <f>ROUNDDOWN(ANK29*($G$10+1),2)</f>
        <v>5173.22</v>
      </c>
      <c r="ANM29" s="170">
        <f>ANJ29*ANL29</f>
        <v>10346.44</v>
      </c>
      <c r="ANN29" s="170" t="s">
        <v>151</v>
      </c>
      <c r="ANO29" s="170" t="s">
        <v>152</v>
      </c>
      <c r="ANP29" s="170" t="s">
        <v>153</v>
      </c>
      <c r="ANQ29" s="170" t="s">
        <v>150</v>
      </c>
      <c r="ANR29" s="170">
        <v>2</v>
      </c>
      <c r="ANS29" s="170">
        <v>69.72</v>
      </c>
      <c r="ANT29" s="170">
        <f>ROUNDDOWN(ANS29*($G$10+1),2)</f>
        <v>5173.22</v>
      </c>
      <c r="ANU29" s="170">
        <f>ANR29*ANT29</f>
        <v>10346.44</v>
      </c>
      <c r="ANV29" s="170" t="s">
        <v>151</v>
      </c>
      <c r="ANW29" s="170" t="s">
        <v>152</v>
      </c>
      <c r="ANX29" s="170" t="s">
        <v>153</v>
      </c>
      <c r="ANY29" s="170" t="s">
        <v>150</v>
      </c>
      <c r="ANZ29" s="170">
        <v>2</v>
      </c>
      <c r="AOA29" s="170">
        <v>69.72</v>
      </c>
      <c r="AOB29" s="170">
        <f>ROUNDDOWN(AOA29*($G$10+1),2)</f>
        <v>5173.22</v>
      </c>
      <c r="AOC29" s="170">
        <f>ANZ29*AOB29</f>
        <v>10346.44</v>
      </c>
      <c r="AOD29" s="170" t="s">
        <v>151</v>
      </c>
      <c r="AOE29" s="170" t="s">
        <v>152</v>
      </c>
      <c r="AOF29" s="170" t="s">
        <v>153</v>
      </c>
      <c r="AOG29" s="170" t="s">
        <v>150</v>
      </c>
      <c r="AOH29" s="170">
        <v>2</v>
      </c>
      <c r="AOI29" s="170">
        <v>69.72</v>
      </c>
      <c r="AOJ29" s="170">
        <f>ROUNDDOWN(AOI29*($G$10+1),2)</f>
        <v>5173.22</v>
      </c>
      <c r="AOK29" s="170">
        <f>AOH29*AOJ29</f>
        <v>10346.44</v>
      </c>
      <c r="AOL29" s="170" t="s">
        <v>151</v>
      </c>
      <c r="AOM29" s="170" t="s">
        <v>152</v>
      </c>
      <c r="AON29" s="170" t="s">
        <v>153</v>
      </c>
      <c r="AOO29" s="170" t="s">
        <v>150</v>
      </c>
      <c r="AOP29" s="170">
        <v>2</v>
      </c>
      <c r="AOQ29" s="170">
        <v>69.72</v>
      </c>
      <c r="AOR29" s="170">
        <f>ROUNDDOWN(AOQ29*($G$10+1),2)</f>
        <v>5173.22</v>
      </c>
      <c r="AOS29" s="170">
        <f>AOP29*AOR29</f>
        <v>10346.44</v>
      </c>
      <c r="AOT29" s="170" t="s">
        <v>151</v>
      </c>
      <c r="AOU29" s="170" t="s">
        <v>152</v>
      </c>
      <c r="AOV29" s="170" t="s">
        <v>153</v>
      </c>
      <c r="AOW29" s="170" t="s">
        <v>150</v>
      </c>
      <c r="AOX29" s="170">
        <v>2</v>
      </c>
      <c r="AOY29" s="170">
        <v>69.72</v>
      </c>
      <c r="AOZ29" s="170">
        <f>ROUNDDOWN(AOY29*($G$10+1),2)</f>
        <v>5173.22</v>
      </c>
      <c r="APA29" s="170">
        <f>AOX29*AOZ29</f>
        <v>10346.44</v>
      </c>
      <c r="APB29" s="170" t="s">
        <v>151</v>
      </c>
      <c r="APC29" s="170" t="s">
        <v>152</v>
      </c>
      <c r="APD29" s="170" t="s">
        <v>153</v>
      </c>
      <c r="APE29" s="170" t="s">
        <v>150</v>
      </c>
      <c r="APF29" s="170">
        <v>2</v>
      </c>
      <c r="APG29" s="170">
        <v>69.72</v>
      </c>
      <c r="APH29" s="170">
        <f>ROUNDDOWN(APG29*($G$10+1),2)</f>
        <v>5173.22</v>
      </c>
      <c r="API29" s="170">
        <f>APF29*APH29</f>
        <v>10346.44</v>
      </c>
      <c r="APJ29" s="170" t="s">
        <v>151</v>
      </c>
      <c r="APK29" s="170" t="s">
        <v>152</v>
      </c>
      <c r="APL29" s="170" t="s">
        <v>153</v>
      </c>
      <c r="APM29" s="170" t="s">
        <v>150</v>
      </c>
      <c r="APN29" s="170">
        <v>2</v>
      </c>
      <c r="APO29" s="170">
        <v>69.72</v>
      </c>
      <c r="APP29" s="170">
        <f>ROUNDDOWN(APO29*($G$10+1),2)</f>
        <v>5173.22</v>
      </c>
      <c r="APQ29" s="170">
        <f>APN29*APP29</f>
        <v>10346.44</v>
      </c>
      <c r="APR29" s="170" t="s">
        <v>151</v>
      </c>
      <c r="APS29" s="170" t="s">
        <v>152</v>
      </c>
      <c r="APT29" s="170" t="s">
        <v>153</v>
      </c>
      <c r="APU29" s="170" t="s">
        <v>150</v>
      </c>
      <c r="APV29" s="170">
        <v>2</v>
      </c>
      <c r="APW29" s="170">
        <v>69.72</v>
      </c>
      <c r="APX29" s="170">
        <f>ROUNDDOWN(APW29*($G$10+1),2)</f>
        <v>5173.22</v>
      </c>
      <c r="APY29" s="170">
        <f>APV29*APX29</f>
        <v>10346.44</v>
      </c>
      <c r="APZ29" s="170" t="s">
        <v>151</v>
      </c>
      <c r="AQA29" s="170" t="s">
        <v>152</v>
      </c>
      <c r="AQB29" s="170" t="s">
        <v>153</v>
      </c>
      <c r="AQC29" s="170" t="s">
        <v>150</v>
      </c>
      <c r="AQD29" s="170">
        <v>2</v>
      </c>
      <c r="AQE29" s="170">
        <v>69.72</v>
      </c>
      <c r="AQF29" s="170">
        <f>ROUNDDOWN(AQE29*($G$10+1),2)</f>
        <v>5173.22</v>
      </c>
      <c r="AQG29" s="170">
        <f>AQD29*AQF29</f>
        <v>10346.44</v>
      </c>
      <c r="AQH29" s="170" t="s">
        <v>151</v>
      </c>
      <c r="AQI29" s="170" t="s">
        <v>152</v>
      </c>
      <c r="AQJ29" s="170" t="s">
        <v>153</v>
      </c>
      <c r="AQK29" s="170" t="s">
        <v>150</v>
      </c>
      <c r="AQL29" s="170">
        <v>2</v>
      </c>
      <c r="AQM29" s="170">
        <v>69.72</v>
      </c>
      <c r="AQN29" s="170">
        <f>ROUNDDOWN(AQM29*($G$10+1),2)</f>
        <v>5173.22</v>
      </c>
      <c r="AQO29" s="170">
        <f>AQL29*AQN29</f>
        <v>10346.44</v>
      </c>
      <c r="AQP29" s="170" t="s">
        <v>151</v>
      </c>
      <c r="AQQ29" s="170" t="s">
        <v>152</v>
      </c>
      <c r="AQR29" s="170" t="s">
        <v>153</v>
      </c>
      <c r="AQS29" s="170" t="s">
        <v>150</v>
      </c>
      <c r="AQT29" s="170">
        <v>2</v>
      </c>
      <c r="AQU29" s="170">
        <v>69.72</v>
      </c>
      <c r="AQV29" s="170">
        <f>ROUNDDOWN(AQU29*($G$10+1),2)</f>
        <v>5173.22</v>
      </c>
      <c r="AQW29" s="170">
        <f>AQT29*AQV29</f>
        <v>10346.44</v>
      </c>
      <c r="AQX29" s="170" t="s">
        <v>151</v>
      </c>
      <c r="AQY29" s="170" t="s">
        <v>152</v>
      </c>
      <c r="AQZ29" s="170" t="s">
        <v>153</v>
      </c>
      <c r="ARA29" s="170" t="s">
        <v>150</v>
      </c>
      <c r="ARB29" s="170">
        <v>2</v>
      </c>
      <c r="ARC29" s="170">
        <v>69.72</v>
      </c>
      <c r="ARD29" s="170">
        <f>ROUNDDOWN(ARC29*($G$10+1),2)</f>
        <v>5173.22</v>
      </c>
      <c r="ARE29" s="170">
        <f>ARB29*ARD29</f>
        <v>10346.44</v>
      </c>
      <c r="ARF29" s="170" t="s">
        <v>151</v>
      </c>
      <c r="ARG29" s="170" t="s">
        <v>152</v>
      </c>
      <c r="ARH29" s="170" t="s">
        <v>153</v>
      </c>
      <c r="ARI29" s="170" t="s">
        <v>150</v>
      </c>
      <c r="ARJ29" s="170">
        <v>2</v>
      </c>
      <c r="ARK29" s="170">
        <v>69.72</v>
      </c>
      <c r="ARL29" s="170">
        <f>ROUNDDOWN(ARK29*($G$10+1),2)</f>
        <v>5173.22</v>
      </c>
      <c r="ARM29" s="170">
        <f>ARJ29*ARL29</f>
        <v>10346.44</v>
      </c>
      <c r="ARN29" s="170" t="s">
        <v>151</v>
      </c>
      <c r="ARO29" s="170" t="s">
        <v>152</v>
      </c>
      <c r="ARP29" s="170" t="s">
        <v>153</v>
      </c>
      <c r="ARQ29" s="170" t="s">
        <v>150</v>
      </c>
      <c r="ARR29" s="170">
        <v>2</v>
      </c>
      <c r="ARS29" s="170">
        <v>69.72</v>
      </c>
      <c r="ART29" s="170">
        <f>ROUNDDOWN(ARS29*($G$10+1),2)</f>
        <v>5173.22</v>
      </c>
      <c r="ARU29" s="170">
        <f>ARR29*ART29</f>
        <v>10346.44</v>
      </c>
      <c r="ARV29" s="170" t="s">
        <v>151</v>
      </c>
      <c r="ARW29" s="170" t="s">
        <v>152</v>
      </c>
      <c r="ARX29" s="170" t="s">
        <v>153</v>
      </c>
      <c r="ARY29" s="170" t="s">
        <v>150</v>
      </c>
      <c r="ARZ29" s="170">
        <v>2</v>
      </c>
      <c r="ASA29" s="170">
        <v>69.72</v>
      </c>
      <c r="ASB29" s="170">
        <f>ROUNDDOWN(ASA29*($G$10+1),2)</f>
        <v>5173.22</v>
      </c>
      <c r="ASC29" s="170">
        <f>ARZ29*ASB29</f>
        <v>10346.44</v>
      </c>
      <c r="ASD29" s="170" t="s">
        <v>151</v>
      </c>
      <c r="ASE29" s="170" t="s">
        <v>152</v>
      </c>
      <c r="ASF29" s="170" t="s">
        <v>153</v>
      </c>
      <c r="ASG29" s="170" t="s">
        <v>150</v>
      </c>
      <c r="ASH29" s="170">
        <v>2</v>
      </c>
      <c r="ASI29" s="170">
        <v>69.72</v>
      </c>
      <c r="ASJ29" s="170">
        <f>ROUNDDOWN(ASI29*($G$10+1),2)</f>
        <v>5173.22</v>
      </c>
      <c r="ASK29" s="170">
        <f>ASH29*ASJ29</f>
        <v>10346.44</v>
      </c>
      <c r="ASL29" s="170" t="s">
        <v>151</v>
      </c>
      <c r="ASM29" s="170" t="s">
        <v>152</v>
      </c>
      <c r="ASN29" s="170" t="s">
        <v>153</v>
      </c>
      <c r="ASO29" s="170" t="s">
        <v>150</v>
      </c>
      <c r="ASP29" s="170">
        <v>2</v>
      </c>
      <c r="ASQ29" s="170">
        <v>69.72</v>
      </c>
      <c r="ASR29" s="170">
        <f>ROUNDDOWN(ASQ29*($G$10+1),2)</f>
        <v>5173.22</v>
      </c>
      <c r="ASS29" s="170">
        <f>ASP29*ASR29</f>
        <v>10346.44</v>
      </c>
      <c r="AST29" s="170" t="s">
        <v>151</v>
      </c>
      <c r="ASU29" s="170" t="s">
        <v>152</v>
      </c>
      <c r="ASV29" s="170" t="s">
        <v>153</v>
      </c>
      <c r="ASW29" s="170" t="s">
        <v>150</v>
      </c>
      <c r="ASX29" s="170">
        <v>2</v>
      </c>
      <c r="ASY29" s="170">
        <v>69.72</v>
      </c>
      <c r="ASZ29" s="170">
        <f>ROUNDDOWN(ASY29*($G$10+1),2)</f>
        <v>5173.22</v>
      </c>
      <c r="ATA29" s="170">
        <f>ASX29*ASZ29</f>
        <v>10346.44</v>
      </c>
      <c r="ATB29" s="170" t="s">
        <v>151</v>
      </c>
      <c r="ATC29" s="170" t="s">
        <v>152</v>
      </c>
      <c r="ATD29" s="170" t="s">
        <v>153</v>
      </c>
      <c r="ATE29" s="170" t="s">
        <v>150</v>
      </c>
      <c r="ATF29" s="170">
        <v>2</v>
      </c>
      <c r="ATG29" s="170">
        <v>69.72</v>
      </c>
      <c r="ATH29" s="170">
        <f>ROUNDDOWN(ATG29*($G$10+1),2)</f>
        <v>5173.22</v>
      </c>
      <c r="ATI29" s="170">
        <f>ATF29*ATH29</f>
        <v>10346.44</v>
      </c>
      <c r="ATJ29" s="170" t="s">
        <v>151</v>
      </c>
      <c r="ATK29" s="170" t="s">
        <v>152</v>
      </c>
      <c r="ATL29" s="170" t="s">
        <v>153</v>
      </c>
      <c r="ATM29" s="170" t="s">
        <v>150</v>
      </c>
      <c r="ATN29" s="170">
        <v>2</v>
      </c>
      <c r="ATO29" s="170">
        <v>69.72</v>
      </c>
      <c r="ATP29" s="170">
        <f>ROUNDDOWN(ATO29*($G$10+1),2)</f>
        <v>5173.22</v>
      </c>
      <c r="ATQ29" s="170">
        <f>ATN29*ATP29</f>
        <v>10346.44</v>
      </c>
      <c r="ATR29" s="170" t="s">
        <v>151</v>
      </c>
      <c r="ATS29" s="170" t="s">
        <v>152</v>
      </c>
      <c r="ATT29" s="170" t="s">
        <v>153</v>
      </c>
      <c r="ATU29" s="170" t="s">
        <v>150</v>
      </c>
      <c r="ATV29" s="170">
        <v>2</v>
      </c>
      <c r="ATW29" s="170">
        <v>69.72</v>
      </c>
      <c r="ATX29" s="170">
        <f>ROUNDDOWN(ATW29*($G$10+1),2)</f>
        <v>5173.22</v>
      </c>
      <c r="ATY29" s="170">
        <f>ATV29*ATX29</f>
        <v>10346.44</v>
      </c>
      <c r="ATZ29" s="170" t="s">
        <v>151</v>
      </c>
      <c r="AUA29" s="170" t="s">
        <v>152</v>
      </c>
      <c r="AUB29" s="170" t="s">
        <v>153</v>
      </c>
      <c r="AUC29" s="170" t="s">
        <v>150</v>
      </c>
      <c r="AUD29" s="170">
        <v>2</v>
      </c>
      <c r="AUE29" s="170">
        <v>69.72</v>
      </c>
      <c r="AUF29" s="170">
        <f>ROUNDDOWN(AUE29*($G$10+1),2)</f>
        <v>5173.22</v>
      </c>
      <c r="AUG29" s="170">
        <f>AUD29*AUF29</f>
        <v>10346.44</v>
      </c>
      <c r="AUH29" s="170" t="s">
        <v>151</v>
      </c>
      <c r="AUI29" s="170" t="s">
        <v>152</v>
      </c>
      <c r="AUJ29" s="170" t="s">
        <v>153</v>
      </c>
      <c r="AUK29" s="170" t="s">
        <v>150</v>
      </c>
      <c r="AUL29" s="170">
        <v>2</v>
      </c>
      <c r="AUM29" s="170">
        <v>69.72</v>
      </c>
      <c r="AUN29" s="170">
        <f>ROUNDDOWN(AUM29*($G$10+1),2)</f>
        <v>5173.22</v>
      </c>
      <c r="AUO29" s="170">
        <f>AUL29*AUN29</f>
        <v>10346.44</v>
      </c>
      <c r="AUP29" s="170" t="s">
        <v>151</v>
      </c>
      <c r="AUQ29" s="170" t="s">
        <v>152</v>
      </c>
      <c r="AUR29" s="170" t="s">
        <v>153</v>
      </c>
      <c r="AUS29" s="170" t="s">
        <v>150</v>
      </c>
      <c r="AUT29" s="170">
        <v>2</v>
      </c>
      <c r="AUU29" s="170">
        <v>69.72</v>
      </c>
      <c r="AUV29" s="170">
        <f>ROUNDDOWN(AUU29*($G$10+1),2)</f>
        <v>5173.22</v>
      </c>
      <c r="AUW29" s="170">
        <f>AUT29*AUV29</f>
        <v>10346.44</v>
      </c>
      <c r="AUX29" s="170" t="s">
        <v>151</v>
      </c>
      <c r="AUY29" s="170" t="s">
        <v>152</v>
      </c>
      <c r="AUZ29" s="170" t="s">
        <v>153</v>
      </c>
      <c r="AVA29" s="170" t="s">
        <v>150</v>
      </c>
      <c r="AVB29" s="170">
        <v>2</v>
      </c>
      <c r="AVC29" s="170">
        <v>69.72</v>
      </c>
      <c r="AVD29" s="170">
        <f>ROUNDDOWN(AVC29*($G$10+1),2)</f>
        <v>5173.22</v>
      </c>
      <c r="AVE29" s="170">
        <f>AVB29*AVD29</f>
        <v>10346.44</v>
      </c>
      <c r="AVF29" s="170" t="s">
        <v>151</v>
      </c>
      <c r="AVG29" s="170" t="s">
        <v>152</v>
      </c>
      <c r="AVH29" s="170" t="s">
        <v>153</v>
      </c>
      <c r="AVI29" s="170" t="s">
        <v>150</v>
      </c>
      <c r="AVJ29" s="170">
        <v>2</v>
      </c>
      <c r="AVK29" s="170">
        <v>69.72</v>
      </c>
      <c r="AVL29" s="170">
        <f>ROUNDDOWN(AVK29*($G$10+1),2)</f>
        <v>5173.22</v>
      </c>
      <c r="AVM29" s="170">
        <f>AVJ29*AVL29</f>
        <v>10346.44</v>
      </c>
      <c r="AVN29" s="170" t="s">
        <v>151</v>
      </c>
      <c r="AVO29" s="170" t="s">
        <v>152</v>
      </c>
      <c r="AVP29" s="170" t="s">
        <v>153</v>
      </c>
      <c r="AVQ29" s="170" t="s">
        <v>150</v>
      </c>
      <c r="AVR29" s="170">
        <v>2</v>
      </c>
      <c r="AVS29" s="170">
        <v>69.72</v>
      </c>
      <c r="AVT29" s="170">
        <f>ROUNDDOWN(AVS29*($G$10+1),2)</f>
        <v>5173.22</v>
      </c>
      <c r="AVU29" s="170">
        <f>AVR29*AVT29</f>
        <v>10346.44</v>
      </c>
      <c r="AVV29" s="170" t="s">
        <v>151</v>
      </c>
      <c r="AVW29" s="170" t="s">
        <v>152</v>
      </c>
      <c r="AVX29" s="170" t="s">
        <v>153</v>
      </c>
      <c r="AVY29" s="170" t="s">
        <v>150</v>
      </c>
      <c r="AVZ29" s="170">
        <v>2</v>
      </c>
      <c r="AWA29" s="170">
        <v>69.72</v>
      </c>
      <c r="AWB29" s="170">
        <f>ROUNDDOWN(AWA29*($G$10+1),2)</f>
        <v>5173.22</v>
      </c>
      <c r="AWC29" s="170">
        <f>AVZ29*AWB29</f>
        <v>10346.44</v>
      </c>
      <c r="AWD29" s="170" t="s">
        <v>151</v>
      </c>
      <c r="AWE29" s="170" t="s">
        <v>152</v>
      </c>
      <c r="AWF29" s="170" t="s">
        <v>153</v>
      </c>
      <c r="AWG29" s="170" t="s">
        <v>150</v>
      </c>
      <c r="AWH29" s="170">
        <v>2</v>
      </c>
      <c r="AWI29" s="170">
        <v>69.72</v>
      </c>
      <c r="AWJ29" s="170">
        <f>ROUNDDOWN(AWI29*($G$10+1),2)</f>
        <v>5173.22</v>
      </c>
      <c r="AWK29" s="170">
        <f>AWH29*AWJ29</f>
        <v>10346.44</v>
      </c>
      <c r="AWL29" s="170" t="s">
        <v>151</v>
      </c>
      <c r="AWM29" s="170" t="s">
        <v>152</v>
      </c>
      <c r="AWN29" s="170" t="s">
        <v>153</v>
      </c>
      <c r="AWO29" s="170" t="s">
        <v>150</v>
      </c>
      <c r="AWP29" s="170">
        <v>2</v>
      </c>
      <c r="AWQ29" s="170">
        <v>69.72</v>
      </c>
      <c r="AWR29" s="170">
        <f>ROUNDDOWN(AWQ29*($G$10+1),2)</f>
        <v>5173.22</v>
      </c>
      <c r="AWS29" s="170">
        <f>AWP29*AWR29</f>
        <v>10346.44</v>
      </c>
      <c r="AWT29" s="170" t="s">
        <v>151</v>
      </c>
      <c r="AWU29" s="170" t="s">
        <v>152</v>
      </c>
      <c r="AWV29" s="170" t="s">
        <v>153</v>
      </c>
      <c r="AWW29" s="170" t="s">
        <v>150</v>
      </c>
      <c r="AWX29" s="170">
        <v>2</v>
      </c>
      <c r="AWY29" s="170">
        <v>69.72</v>
      </c>
      <c r="AWZ29" s="170">
        <f>ROUNDDOWN(AWY29*($G$10+1),2)</f>
        <v>5173.22</v>
      </c>
      <c r="AXA29" s="170">
        <f>AWX29*AWZ29</f>
        <v>10346.44</v>
      </c>
      <c r="AXB29" s="170" t="s">
        <v>151</v>
      </c>
      <c r="AXC29" s="170" t="s">
        <v>152</v>
      </c>
      <c r="AXD29" s="170" t="s">
        <v>153</v>
      </c>
      <c r="AXE29" s="170" t="s">
        <v>150</v>
      </c>
      <c r="AXF29" s="170">
        <v>2</v>
      </c>
      <c r="AXG29" s="170">
        <v>69.72</v>
      </c>
      <c r="AXH29" s="170">
        <f>ROUNDDOWN(AXG29*($G$10+1),2)</f>
        <v>5173.22</v>
      </c>
      <c r="AXI29" s="170">
        <f>AXF29*AXH29</f>
        <v>10346.44</v>
      </c>
      <c r="AXJ29" s="170" t="s">
        <v>151</v>
      </c>
      <c r="AXK29" s="170" t="s">
        <v>152</v>
      </c>
      <c r="AXL29" s="170" t="s">
        <v>153</v>
      </c>
      <c r="AXM29" s="170" t="s">
        <v>150</v>
      </c>
      <c r="AXN29" s="170">
        <v>2</v>
      </c>
      <c r="AXO29" s="170">
        <v>69.72</v>
      </c>
      <c r="AXP29" s="170">
        <f>ROUNDDOWN(AXO29*($G$10+1),2)</f>
        <v>5173.22</v>
      </c>
      <c r="AXQ29" s="170">
        <f>AXN29*AXP29</f>
        <v>10346.44</v>
      </c>
      <c r="AXR29" s="170" t="s">
        <v>151</v>
      </c>
      <c r="AXS29" s="170" t="s">
        <v>152</v>
      </c>
      <c r="AXT29" s="170" t="s">
        <v>153</v>
      </c>
      <c r="AXU29" s="170" t="s">
        <v>150</v>
      </c>
      <c r="AXV29" s="170">
        <v>2</v>
      </c>
      <c r="AXW29" s="170">
        <v>69.72</v>
      </c>
      <c r="AXX29" s="170">
        <f>ROUNDDOWN(AXW29*($G$10+1),2)</f>
        <v>5173.22</v>
      </c>
      <c r="AXY29" s="170">
        <f>AXV29*AXX29</f>
        <v>10346.44</v>
      </c>
      <c r="AXZ29" s="170" t="s">
        <v>151</v>
      </c>
      <c r="AYA29" s="170" t="s">
        <v>152</v>
      </c>
      <c r="AYB29" s="170" t="s">
        <v>153</v>
      </c>
      <c r="AYC29" s="170" t="s">
        <v>150</v>
      </c>
      <c r="AYD29" s="170">
        <v>2</v>
      </c>
      <c r="AYE29" s="170">
        <v>69.72</v>
      </c>
      <c r="AYF29" s="170">
        <f>ROUNDDOWN(AYE29*($G$10+1),2)</f>
        <v>5173.22</v>
      </c>
      <c r="AYG29" s="170">
        <f>AYD29*AYF29</f>
        <v>10346.44</v>
      </c>
      <c r="AYH29" s="170" t="s">
        <v>151</v>
      </c>
      <c r="AYI29" s="170" t="s">
        <v>152</v>
      </c>
      <c r="AYJ29" s="170" t="s">
        <v>153</v>
      </c>
      <c r="AYK29" s="170" t="s">
        <v>150</v>
      </c>
      <c r="AYL29" s="170">
        <v>2</v>
      </c>
      <c r="AYM29" s="170">
        <v>69.72</v>
      </c>
      <c r="AYN29" s="170">
        <f>ROUNDDOWN(AYM29*($G$10+1),2)</f>
        <v>5173.22</v>
      </c>
      <c r="AYO29" s="170">
        <f>AYL29*AYN29</f>
        <v>10346.44</v>
      </c>
      <c r="AYP29" s="170" t="s">
        <v>151</v>
      </c>
      <c r="AYQ29" s="170" t="s">
        <v>152</v>
      </c>
      <c r="AYR29" s="170" t="s">
        <v>153</v>
      </c>
      <c r="AYS29" s="170" t="s">
        <v>150</v>
      </c>
      <c r="AYT29" s="170">
        <v>2</v>
      </c>
      <c r="AYU29" s="170">
        <v>69.72</v>
      </c>
      <c r="AYV29" s="170">
        <f>ROUNDDOWN(AYU29*($G$10+1),2)</f>
        <v>5173.22</v>
      </c>
      <c r="AYW29" s="170">
        <f>AYT29*AYV29</f>
        <v>10346.44</v>
      </c>
      <c r="AYX29" s="170" t="s">
        <v>151</v>
      </c>
      <c r="AYY29" s="170" t="s">
        <v>152</v>
      </c>
      <c r="AYZ29" s="170" t="s">
        <v>153</v>
      </c>
      <c r="AZA29" s="170" t="s">
        <v>150</v>
      </c>
      <c r="AZB29" s="170">
        <v>2</v>
      </c>
      <c r="AZC29" s="170">
        <v>69.72</v>
      </c>
      <c r="AZD29" s="170">
        <f>ROUNDDOWN(AZC29*($G$10+1),2)</f>
        <v>5173.22</v>
      </c>
      <c r="AZE29" s="170">
        <f>AZB29*AZD29</f>
        <v>10346.44</v>
      </c>
      <c r="AZF29" s="170" t="s">
        <v>151</v>
      </c>
      <c r="AZG29" s="170" t="s">
        <v>152</v>
      </c>
      <c r="AZH29" s="170" t="s">
        <v>153</v>
      </c>
      <c r="AZI29" s="170" t="s">
        <v>150</v>
      </c>
      <c r="AZJ29" s="170">
        <v>2</v>
      </c>
      <c r="AZK29" s="170">
        <v>69.72</v>
      </c>
      <c r="AZL29" s="170">
        <f>ROUNDDOWN(AZK29*($G$10+1),2)</f>
        <v>5173.22</v>
      </c>
      <c r="AZM29" s="170">
        <f>AZJ29*AZL29</f>
        <v>10346.44</v>
      </c>
      <c r="AZN29" s="170" t="s">
        <v>151</v>
      </c>
      <c r="AZO29" s="170" t="s">
        <v>152</v>
      </c>
      <c r="AZP29" s="170" t="s">
        <v>153</v>
      </c>
      <c r="AZQ29" s="170" t="s">
        <v>150</v>
      </c>
      <c r="AZR29" s="170">
        <v>2</v>
      </c>
      <c r="AZS29" s="170">
        <v>69.72</v>
      </c>
      <c r="AZT29" s="170">
        <f>ROUNDDOWN(AZS29*($G$10+1),2)</f>
        <v>5173.22</v>
      </c>
      <c r="AZU29" s="170">
        <f>AZR29*AZT29</f>
        <v>10346.44</v>
      </c>
      <c r="AZV29" s="170" t="s">
        <v>151</v>
      </c>
      <c r="AZW29" s="170" t="s">
        <v>152</v>
      </c>
      <c r="AZX29" s="170" t="s">
        <v>153</v>
      </c>
      <c r="AZY29" s="170" t="s">
        <v>150</v>
      </c>
      <c r="AZZ29" s="170">
        <v>2</v>
      </c>
      <c r="BAA29" s="170">
        <v>69.72</v>
      </c>
      <c r="BAB29" s="170">
        <f>ROUNDDOWN(BAA29*($G$10+1),2)</f>
        <v>5173.22</v>
      </c>
      <c r="BAC29" s="170">
        <f>AZZ29*BAB29</f>
        <v>10346.44</v>
      </c>
      <c r="BAD29" s="170" t="s">
        <v>151</v>
      </c>
      <c r="BAE29" s="170" t="s">
        <v>152</v>
      </c>
      <c r="BAF29" s="170" t="s">
        <v>153</v>
      </c>
      <c r="BAG29" s="170" t="s">
        <v>150</v>
      </c>
      <c r="BAH29" s="170">
        <v>2</v>
      </c>
      <c r="BAI29" s="170">
        <v>69.72</v>
      </c>
      <c r="BAJ29" s="170">
        <f>ROUNDDOWN(BAI29*($G$10+1),2)</f>
        <v>5173.22</v>
      </c>
      <c r="BAK29" s="170">
        <f>BAH29*BAJ29</f>
        <v>10346.44</v>
      </c>
      <c r="BAL29" s="170" t="s">
        <v>151</v>
      </c>
      <c r="BAM29" s="170" t="s">
        <v>152</v>
      </c>
      <c r="BAN29" s="170" t="s">
        <v>153</v>
      </c>
      <c r="BAO29" s="170" t="s">
        <v>150</v>
      </c>
      <c r="BAP29" s="170">
        <v>2</v>
      </c>
      <c r="BAQ29" s="170">
        <v>69.72</v>
      </c>
      <c r="BAR29" s="170">
        <f>ROUNDDOWN(BAQ29*($G$10+1),2)</f>
        <v>5173.22</v>
      </c>
      <c r="BAS29" s="170">
        <f>BAP29*BAR29</f>
        <v>10346.44</v>
      </c>
      <c r="BAT29" s="170" t="s">
        <v>151</v>
      </c>
      <c r="BAU29" s="170" t="s">
        <v>152</v>
      </c>
      <c r="BAV29" s="170" t="s">
        <v>153</v>
      </c>
      <c r="BAW29" s="170" t="s">
        <v>150</v>
      </c>
      <c r="BAX29" s="170">
        <v>2</v>
      </c>
      <c r="BAY29" s="170">
        <v>69.72</v>
      </c>
      <c r="BAZ29" s="170">
        <f>ROUNDDOWN(BAY29*($G$10+1),2)</f>
        <v>5173.22</v>
      </c>
      <c r="BBA29" s="170">
        <f>BAX29*BAZ29</f>
        <v>10346.44</v>
      </c>
      <c r="BBB29" s="170" t="s">
        <v>151</v>
      </c>
      <c r="BBC29" s="170" t="s">
        <v>152</v>
      </c>
      <c r="BBD29" s="170" t="s">
        <v>153</v>
      </c>
      <c r="BBE29" s="170" t="s">
        <v>150</v>
      </c>
      <c r="BBF29" s="170">
        <v>2</v>
      </c>
      <c r="BBG29" s="170">
        <v>69.72</v>
      </c>
      <c r="BBH29" s="170">
        <f>ROUNDDOWN(BBG29*($G$10+1),2)</f>
        <v>5173.22</v>
      </c>
      <c r="BBI29" s="170">
        <f>BBF29*BBH29</f>
        <v>10346.44</v>
      </c>
      <c r="BBJ29" s="170" t="s">
        <v>151</v>
      </c>
      <c r="BBK29" s="170" t="s">
        <v>152</v>
      </c>
      <c r="BBL29" s="170" t="s">
        <v>153</v>
      </c>
      <c r="BBM29" s="170" t="s">
        <v>150</v>
      </c>
      <c r="BBN29" s="170">
        <v>2</v>
      </c>
      <c r="BBO29" s="170">
        <v>69.72</v>
      </c>
      <c r="BBP29" s="170">
        <f>ROUNDDOWN(BBO29*($G$10+1),2)</f>
        <v>5173.22</v>
      </c>
      <c r="BBQ29" s="170">
        <f>BBN29*BBP29</f>
        <v>10346.44</v>
      </c>
      <c r="BBR29" s="170" t="s">
        <v>151</v>
      </c>
      <c r="BBS29" s="170" t="s">
        <v>152</v>
      </c>
      <c r="BBT29" s="170" t="s">
        <v>153</v>
      </c>
      <c r="BBU29" s="170" t="s">
        <v>150</v>
      </c>
      <c r="BBV29" s="170">
        <v>2</v>
      </c>
      <c r="BBW29" s="170">
        <v>69.72</v>
      </c>
      <c r="BBX29" s="170">
        <f>ROUNDDOWN(BBW29*($G$10+1),2)</f>
        <v>5173.22</v>
      </c>
      <c r="BBY29" s="170">
        <f>BBV29*BBX29</f>
        <v>10346.44</v>
      </c>
      <c r="BBZ29" s="170" t="s">
        <v>151</v>
      </c>
      <c r="BCA29" s="170" t="s">
        <v>152</v>
      </c>
      <c r="BCB29" s="170" t="s">
        <v>153</v>
      </c>
      <c r="BCC29" s="170" t="s">
        <v>150</v>
      </c>
      <c r="BCD29" s="170">
        <v>2</v>
      </c>
      <c r="BCE29" s="170">
        <v>69.72</v>
      </c>
      <c r="BCF29" s="170">
        <f>ROUNDDOWN(BCE29*($G$10+1),2)</f>
        <v>5173.22</v>
      </c>
      <c r="BCG29" s="170">
        <f>BCD29*BCF29</f>
        <v>10346.44</v>
      </c>
      <c r="BCH29" s="170" t="s">
        <v>151</v>
      </c>
      <c r="BCI29" s="170" t="s">
        <v>152</v>
      </c>
      <c r="BCJ29" s="170" t="s">
        <v>153</v>
      </c>
      <c r="BCK29" s="170" t="s">
        <v>150</v>
      </c>
      <c r="BCL29" s="170">
        <v>2</v>
      </c>
      <c r="BCM29" s="170">
        <v>69.72</v>
      </c>
      <c r="BCN29" s="170">
        <f>ROUNDDOWN(BCM29*($G$10+1),2)</f>
        <v>5173.22</v>
      </c>
      <c r="BCO29" s="170">
        <f>BCL29*BCN29</f>
        <v>10346.44</v>
      </c>
      <c r="BCP29" s="170" t="s">
        <v>151</v>
      </c>
      <c r="BCQ29" s="170" t="s">
        <v>152</v>
      </c>
      <c r="BCR29" s="170" t="s">
        <v>153</v>
      </c>
      <c r="BCS29" s="170" t="s">
        <v>150</v>
      </c>
      <c r="BCT29" s="170">
        <v>2</v>
      </c>
      <c r="BCU29" s="170">
        <v>69.72</v>
      </c>
      <c r="BCV29" s="170">
        <f>ROUNDDOWN(BCU29*($G$10+1),2)</f>
        <v>5173.22</v>
      </c>
      <c r="BCW29" s="170">
        <f>BCT29*BCV29</f>
        <v>10346.44</v>
      </c>
      <c r="BCX29" s="170" t="s">
        <v>151</v>
      </c>
      <c r="BCY29" s="170" t="s">
        <v>152</v>
      </c>
      <c r="BCZ29" s="170" t="s">
        <v>153</v>
      </c>
      <c r="BDA29" s="170" t="s">
        <v>150</v>
      </c>
      <c r="BDB29" s="170">
        <v>2</v>
      </c>
      <c r="BDC29" s="170">
        <v>69.72</v>
      </c>
      <c r="BDD29" s="170">
        <f>ROUNDDOWN(BDC29*($G$10+1),2)</f>
        <v>5173.22</v>
      </c>
      <c r="BDE29" s="170">
        <f>BDB29*BDD29</f>
        <v>10346.44</v>
      </c>
      <c r="BDF29" s="170" t="s">
        <v>151</v>
      </c>
      <c r="BDG29" s="170" t="s">
        <v>152</v>
      </c>
      <c r="BDH29" s="170" t="s">
        <v>153</v>
      </c>
      <c r="BDI29" s="170" t="s">
        <v>150</v>
      </c>
      <c r="BDJ29" s="170">
        <v>2</v>
      </c>
      <c r="BDK29" s="170">
        <v>69.72</v>
      </c>
      <c r="BDL29" s="170">
        <f>ROUNDDOWN(BDK29*($G$10+1),2)</f>
        <v>5173.22</v>
      </c>
      <c r="BDM29" s="170">
        <f>BDJ29*BDL29</f>
        <v>10346.44</v>
      </c>
      <c r="BDN29" s="170" t="s">
        <v>151</v>
      </c>
      <c r="BDO29" s="170" t="s">
        <v>152</v>
      </c>
      <c r="BDP29" s="170" t="s">
        <v>153</v>
      </c>
      <c r="BDQ29" s="170" t="s">
        <v>150</v>
      </c>
      <c r="BDR29" s="170">
        <v>2</v>
      </c>
      <c r="BDS29" s="170">
        <v>69.72</v>
      </c>
      <c r="BDT29" s="170">
        <f>ROUNDDOWN(BDS29*($G$10+1),2)</f>
        <v>5173.22</v>
      </c>
      <c r="BDU29" s="170">
        <f>BDR29*BDT29</f>
        <v>10346.44</v>
      </c>
      <c r="BDV29" s="170" t="s">
        <v>151</v>
      </c>
      <c r="BDW29" s="170" t="s">
        <v>152</v>
      </c>
      <c r="BDX29" s="170" t="s">
        <v>153</v>
      </c>
      <c r="BDY29" s="170" t="s">
        <v>150</v>
      </c>
      <c r="BDZ29" s="170">
        <v>2</v>
      </c>
      <c r="BEA29" s="170">
        <v>69.72</v>
      </c>
      <c r="BEB29" s="170">
        <f>ROUNDDOWN(BEA29*($G$10+1),2)</f>
        <v>5173.22</v>
      </c>
      <c r="BEC29" s="170">
        <f>BDZ29*BEB29</f>
        <v>10346.44</v>
      </c>
      <c r="BED29" s="170" t="s">
        <v>151</v>
      </c>
      <c r="BEE29" s="170" t="s">
        <v>152</v>
      </c>
      <c r="BEF29" s="170" t="s">
        <v>153</v>
      </c>
      <c r="BEG29" s="170" t="s">
        <v>150</v>
      </c>
      <c r="BEH29" s="170">
        <v>2</v>
      </c>
      <c r="BEI29" s="170">
        <v>69.72</v>
      </c>
      <c r="BEJ29" s="170">
        <f>ROUNDDOWN(BEI29*($G$10+1),2)</f>
        <v>5173.22</v>
      </c>
      <c r="BEK29" s="170">
        <f>BEH29*BEJ29</f>
        <v>10346.44</v>
      </c>
      <c r="BEL29" s="170" t="s">
        <v>151</v>
      </c>
      <c r="BEM29" s="170" t="s">
        <v>152</v>
      </c>
      <c r="BEN29" s="170" t="s">
        <v>153</v>
      </c>
      <c r="BEO29" s="170" t="s">
        <v>150</v>
      </c>
      <c r="BEP29" s="170">
        <v>2</v>
      </c>
      <c r="BEQ29" s="170">
        <v>69.72</v>
      </c>
      <c r="BER29" s="170">
        <f>ROUNDDOWN(BEQ29*($G$10+1),2)</f>
        <v>5173.22</v>
      </c>
      <c r="BES29" s="170">
        <f>BEP29*BER29</f>
        <v>10346.44</v>
      </c>
      <c r="BET29" s="170" t="s">
        <v>151</v>
      </c>
      <c r="BEU29" s="170" t="s">
        <v>152</v>
      </c>
      <c r="BEV29" s="170" t="s">
        <v>153</v>
      </c>
      <c r="BEW29" s="170" t="s">
        <v>150</v>
      </c>
      <c r="BEX29" s="170">
        <v>2</v>
      </c>
      <c r="BEY29" s="170">
        <v>69.72</v>
      </c>
      <c r="BEZ29" s="170">
        <f>ROUNDDOWN(BEY29*($G$10+1),2)</f>
        <v>5173.22</v>
      </c>
      <c r="BFA29" s="170">
        <f>BEX29*BEZ29</f>
        <v>10346.44</v>
      </c>
      <c r="BFB29" s="170" t="s">
        <v>151</v>
      </c>
      <c r="BFC29" s="170" t="s">
        <v>152</v>
      </c>
      <c r="BFD29" s="170" t="s">
        <v>153</v>
      </c>
      <c r="BFE29" s="170" t="s">
        <v>150</v>
      </c>
      <c r="BFF29" s="170">
        <v>2</v>
      </c>
      <c r="BFG29" s="170">
        <v>69.72</v>
      </c>
      <c r="BFH29" s="170">
        <f>ROUNDDOWN(BFG29*($G$10+1),2)</f>
        <v>5173.22</v>
      </c>
      <c r="BFI29" s="170">
        <f>BFF29*BFH29</f>
        <v>10346.44</v>
      </c>
      <c r="BFJ29" s="170" t="s">
        <v>151</v>
      </c>
      <c r="BFK29" s="170" t="s">
        <v>152</v>
      </c>
      <c r="BFL29" s="170" t="s">
        <v>153</v>
      </c>
      <c r="BFM29" s="170" t="s">
        <v>150</v>
      </c>
      <c r="BFN29" s="170">
        <v>2</v>
      </c>
      <c r="BFO29" s="170">
        <v>69.72</v>
      </c>
      <c r="BFP29" s="170">
        <f>ROUNDDOWN(BFO29*($G$10+1),2)</f>
        <v>5173.22</v>
      </c>
      <c r="BFQ29" s="170">
        <f>BFN29*BFP29</f>
        <v>10346.44</v>
      </c>
      <c r="BFR29" s="170" t="s">
        <v>151</v>
      </c>
      <c r="BFS29" s="170" t="s">
        <v>152</v>
      </c>
      <c r="BFT29" s="170" t="s">
        <v>153</v>
      </c>
      <c r="BFU29" s="170" t="s">
        <v>150</v>
      </c>
      <c r="BFV29" s="170">
        <v>2</v>
      </c>
      <c r="BFW29" s="170">
        <v>69.72</v>
      </c>
      <c r="BFX29" s="170">
        <f>ROUNDDOWN(BFW29*($G$10+1),2)</f>
        <v>5173.22</v>
      </c>
      <c r="BFY29" s="170">
        <f>BFV29*BFX29</f>
        <v>10346.44</v>
      </c>
      <c r="BFZ29" s="170" t="s">
        <v>151</v>
      </c>
      <c r="BGA29" s="170" t="s">
        <v>152</v>
      </c>
      <c r="BGB29" s="170" t="s">
        <v>153</v>
      </c>
      <c r="BGC29" s="170" t="s">
        <v>150</v>
      </c>
      <c r="BGD29" s="170">
        <v>2</v>
      </c>
      <c r="BGE29" s="170">
        <v>69.72</v>
      </c>
      <c r="BGF29" s="170">
        <f>ROUNDDOWN(BGE29*($G$10+1),2)</f>
        <v>5173.22</v>
      </c>
      <c r="BGG29" s="170">
        <f>BGD29*BGF29</f>
        <v>10346.44</v>
      </c>
      <c r="BGH29" s="170" t="s">
        <v>151</v>
      </c>
      <c r="BGI29" s="170" t="s">
        <v>152</v>
      </c>
      <c r="BGJ29" s="170" t="s">
        <v>153</v>
      </c>
      <c r="BGK29" s="170" t="s">
        <v>150</v>
      </c>
      <c r="BGL29" s="170">
        <v>2</v>
      </c>
      <c r="BGM29" s="170">
        <v>69.72</v>
      </c>
      <c r="BGN29" s="170">
        <f>ROUNDDOWN(BGM29*($G$10+1),2)</f>
        <v>5173.22</v>
      </c>
      <c r="BGO29" s="170">
        <f>BGL29*BGN29</f>
        <v>10346.44</v>
      </c>
      <c r="BGP29" s="170" t="s">
        <v>151</v>
      </c>
      <c r="BGQ29" s="170" t="s">
        <v>152</v>
      </c>
      <c r="BGR29" s="170" t="s">
        <v>153</v>
      </c>
      <c r="BGS29" s="170" t="s">
        <v>150</v>
      </c>
      <c r="BGT29" s="170">
        <v>2</v>
      </c>
      <c r="BGU29" s="170">
        <v>69.72</v>
      </c>
      <c r="BGV29" s="170">
        <f>ROUNDDOWN(BGU29*($G$10+1),2)</f>
        <v>5173.22</v>
      </c>
      <c r="BGW29" s="170">
        <f>BGT29*BGV29</f>
        <v>10346.44</v>
      </c>
      <c r="BGX29" s="170" t="s">
        <v>151</v>
      </c>
      <c r="BGY29" s="170" t="s">
        <v>152</v>
      </c>
      <c r="BGZ29" s="170" t="s">
        <v>153</v>
      </c>
      <c r="BHA29" s="170" t="s">
        <v>150</v>
      </c>
      <c r="BHB29" s="170">
        <v>2</v>
      </c>
      <c r="BHC29" s="170">
        <v>69.72</v>
      </c>
      <c r="BHD29" s="170">
        <f>ROUNDDOWN(BHC29*($G$10+1),2)</f>
        <v>5173.22</v>
      </c>
      <c r="BHE29" s="170">
        <f>BHB29*BHD29</f>
        <v>10346.44</v>
      </c>
      <c r="BHF29" s="170" t="s">
        <v>151</v>
      </c>
      <c r="BHG29" s="170" t="s">
        <v>152</v>
      </c>
      <c r="BHH29" s="170" t="s">
        <v>153</v>
      </c>
      <c r="BHI29" s="170" t="s">
        <v>150</v>
      </c>
      <c r="BHJ29" s="170">
        <v>2</v>
      </c>
      <c r="BHK29" s="170">
        <v>69.72</v>
      </c>
      <c r="BHL29" s="170">
        <f>ROUNDDOWN(BHK29*($G$10+1),2)</f>
        <v>5173.22</v>
      </c>
      <c r="BHM29" s="170">
        <f>BHJ29*BHL29</f>
        <v>10346.44</v>
      </c>
      <c r="BHN29" s="170" t="s">
        <v>151</v>
      </c>
      <c r="BHO29" s="170" t="s">
        <v>152</v>
      </c>
      <c r="BHP29" s="170" t="s">
        <v>153</v>
      </c>
      <c r="BHQ29" s="170" t="s">
        <v>150</v>
      </c>
      <c r="BHR29" s="170">
        <v>2</v>
      </c>
      <c r="BHS29" s="170">
        <v>69.72</v>
      </c>
      <c r="BHT29" s="170">
        <f>ROUNDDOWN(BHS29*($G$10+1),2)</f>
        <v>5173.22</v>
      </c>
      <c r="BHU29" s="170">
        <f>BHR29*BHT29</f>
        <v>10346.44</v>
      </c>
      <c r="BHV29" s="170" t="s">
        <v>151</v>
      </c>
      <c r="BHW29" s="170" t="s">
        <v>152</v>
      </c>
      <c r="BHX29" s="170" t="s">
        <v>153</v>
      </c>
      <c r="BHY29" s="170" t="s">
        <v>150</v>
      </c>
      <c r="BHZ29" s="170">
        <v>2</v>
      </c>
      <c r="BIA29" s="170">
        <v>69.72</v>
      </c>
      <c r="BIB29" s="170">
        <f>ROUNDDOWN(BIA29*($G$10+1),2)</f>
        <v>5173.22</v>
      </c>
      <c r="BIC29" s="170">
        <f>BHZ29*BIB29</f>
        <v>10346.44</v>
      </c>
      <c r="BID29" s="170" t="s">
        <v>151</v>
      </c>
      <c r="BIE29" s="170" t="s">
        <v>152</v>
      </c>
      <c r="BIF29" s="170" t="s">
        <v>153</v>
      </c>
      <c r="BIG29" s="170" t="s">
        <v>150</v>
      </c>
      <c r="BIH29" s="170">
        <v>2</v>
      </c>
      <c r="BII29" s="170">
        <v>69.72</v>
      </c>
      <c r="BIJ29" s="170">
        <f>ROUNDDOWN(BII29*($G$10+1),2)</f>
        <v>5173.22</v>
      </c>
      <c r="BIK29" s="170">
        <f>BIH29*BIJ29</f>
        <v>10346.44</v>
      </c>
      <c r="BIL29" s="170" t="s">
        <v>151</v>
      </c>
      <c r="BIM29" s="170" t="s">
        <v>152</v>
      </c>
      <c r="BIN29" s="170" t="s">
        <v>153</v>
      </c>
      <c r="BIO29" s="170" t="s">
        <v>150</v>
      </c>
      <c r="BIP29" s="170">
        <v>2</v>
      </c>
      <c r="BIQ29" s="170">
        <v>69.72</v>
      </c>
      <c r="BIR29" s="170">
        <f>ROUNDDOWN(BIQ29*($G$10+1),2)</f>
        <v>5173.22</v>
      </c>
      <c r="BIS29" s="170">
        <f>BIP29*BIR29</f>
        <v>10346.44</v>
      </c>
      <c r="BIT29" s="170" t="s">
        <v>151</v>
      </c>
      <c r="BIU29" s="170" t="s">
        <v>152</v>
      </c>
      <c r="BIV29" s="170" t="s">
        <v>153</v>
      </c>
      <c r="BIW29" s="170" t="s">
        <v>150</v>
      </c>
      <c r="BIX29" s="170">
        <v>2</v>
      </c>
      <c r="BIY29" s="170">
        <v>69.72</v>
      </c>
      <c r="BIZ29" s="170">
        <f>ROUNDDOWN(BIY29*($G$10+1),2)</f>
        <v>5173.22</v>
      </c>
      <c r="BJA29" s="170">
        <f>BIX29*BIZ29</f>
        <v>10346.44</v>
      </c>
      <c r="BJB29" s="170" t="s">
        <v>151</v>
      </c>
      <c r="BJC29" s="170" t="s">
        <v>152</v>
      </c>
      <c r="BJD29" s="170" t="s">
        <v>153</v>
      </c>
      <c r="BJE29" s="170" t="s">
        <v>150</v>
      </c>
      <c r="BJF29" s="170">
        <v>2</v>
      </c>
      <c r="BJG29" s="170">
        <v>69.72</v>
      </c>
      <c r="BJH29" s="170">
        <f>ROUNDDOWN(BJG29*($G$10+1),2)</f>
        <v>5173.22</v>
      </c>
      <c r="BJI29" s="170">
        <f>BJF29*BJH29</f>
        <v>10346.44</v>
      </c>
      <c r="BJJ29" s="170" t="s">
        <v>151</v>
      </c>
      <c r="BJK29" s="170" t="s">
        <v>152</v>
      </c>
      <c r="BJL29" s="170" t="s">
        <v>153</v>
      </c>
      <c r="BJM29" s="170" t="s">
        <v>150</v>
      </c>
      <c r="BJN29" s="170">
        <v>2</v>
      </c>
      <c r="BJO29" s="170">
        <v>69.72</v>
      </c>
      <c r="BJP29" s="170">
        <f>ROUNDDOWN(BJO29*($G$10+1),2)</f>
        <v>5173.22</v>
      </c>
      <c r="BJQ29" s="170">
        <f>BJN29*BJP29</f>
        <v>10346.44</v>
      </c>
      <c r="BJR29" s="170" t="s">
        <v>151</v>
      </c>
      <c r="BJS29" s="170" t="s">
        <v>152</v>
      </c>
      <c r="BJT29" s="170" t="s">
        <v>153</v>
      </c>
      <c r="BJU29" s="170" t="s">
        <v>150</v>
      </c>
      <c r="BJV29" s="170">
        <v>2</v>
      </c>
      <c r="BJW29" s="170">
        <v>69.72</v>
      </c>
      <c r="BJX29" s="170">
        <f>ROUNDDOWN(BJW29*($G$10+1),2)</f>
        <v>5173.22</v>
      </c>
      <c r="BJY29" s="170">
        <f>BJV29*BJX29</f>
        <v>10346.44</v>
      </c>
      <c r="BJZ29" s="170" t="s">
        <v>151</v>
      </c>
      <c r="BKA29" s="170" t="s">
        <v>152</v>
      </c>
      <c r="BKB29" s="170" t="s">
        <v>153</v>
      </c>
      <c r="BKC29" s="170" t="s">
        <v>150</v>
      </c>
      <c r="BKD29" s="170">
        <v>2</v>
      </c>
      <c r="BKE29" s="170">
        <v>69.72</v>
      </c>
      <c r="BKF29" s="170">
        <f>ROUNDDOWN(BKE29*($G$10+1),2)</f>
        <v>5173.22</v>
      </c>
      <c r="BKG29" s="170">
        <f>BKD29*BKF29</f>
        <v>10346.44</v>
      </c>
      <c r="BKH29" s="170" t="s">
        <v>151</v>
      </c>
      <c r="BKI29" s="170" t="s">
        <v>152</v>
      </c>
      <c r="BKJ29" s="170" t="s">
        <v>153</v>
      </c>
      <c r="BKK29" s="170" t="s">
        <v>150</v>
      </c>
      <c r="BKL29" s="170">
        <v>2</v>
      </c>
      <c r="BKM29" s="170">
        <v>69.72</v>
      </c>
      <c r="BKN29" s="170">
        <f>ROUNDDOWN(BKM29*($G$10+1),2)</f>
        <v>5173.22</v>
      </c>
      <c r="BKO29" s="170">
        <f>BKL29*BKN29</f>
        <v>10346.44</v>
      </c>
      <c r="BKP29" s="170" t="s">
        <v>151</v>
      </c>
      <c r="BKQ29" s="170" t="s">
        <v>152</v>
      </c>
      <c r="BKR29" s="170" t="s">
        <v>153</v>
      </c>
      <c r="BKS29" s="170" t="s">
        <v>150</v>
      </c>
      <c r="BKT29" s="170">
        <v>2</v>
      </c>
      <c r="BKU29" s="170">
        <v>69.72</v>
      </c>
      <c r="BKV29" s="170">
        <f>ROUNDDOWN(BKU29*($G$10+1),2)</f>
        <v>5173.22</v>
      </c>
      <c r="BKW29" s="170">
        <f>BKT29*BKV29</f>
        <v>10346.44</v>
      </c>
      <c r="BKX29" s="170" t="s">
        <v>151</v>
      </c>
      <c r="BKY29" s="170" t="s">
        <v>152</v>
      </c>
      <c r="BKZ29" s="170" t="s">
        <v>153</v>
      </c>
      <c r="BLA29" s="170" t="s">
        <v>150</v>
      </c>
      <c r="BLB29" s="170">
        <v>2</v>
      </c>
      <c r="BLC29" s="170">
        <v>69.72</v>
      </c>
      <c r="BLD29" s="170">
        <f>ROUNDDOWN(BLC29*($G$10+1),2)</f>
        <v>5173.22</v>
      </c>
      <c r="BLE29" s="170">
        <f>BLB29*BLD29</f>
        <v>10346.44</v>
      </c>
      <c r="BLF29" s="170" t="s">
        <v>151</v>
      </c>
      <c r="BLG29" s="170" t="s">
        <v>152</v>
      </c>
      <c r="BLH29" s="170" t="s">
        <v>153</v>
      </c>
      <c r="BLI29" s="170" t="s">
        <v>150</v>
      </c>
      <c r="BLJ29" s="170">
        <v>2</v>
      </c>
      <c r="BLK29" s="170">
        <v>69.72</v>
      </c>
      <c r="BLL29" s="170">
        <f>ROUNDDOWN(BLK29*($G$10+1),2)</f>
        <v>5173.22</v>
      </c>
      <c r="BLM29" s="170">
        <f>BLJ29*BLL29</f>
        <v>10346.44</v>
      </c>
      <c r="BLN29" s="170" t="s">
        <v>151</v>
      </c>
      <c r="BLO29" s="170" t="s">
        <v>152</v>
      </c>
      <c r="BLP29" s="170" t="s">
        <v>153</v>
      </c>
      <c r="BLQ29" s="170" t="s">
        <v>150</v>
      </c>
      <c r="BLR29" s="170">
        <v>2</v>
      </c>
      <c r="BLS29" s="170">
        <v>69.72</v>
      </c>
      <c r="BLT29" s="170">
        <f>ROUNDDOWN(BLS29*($G$10+1),2)</f>
        <v>5173.22</v>
      </c>
      <c r="BLU29" s="170">
        <f>BLR29*BLT29</f>
        <v>10346.44</v>
      </c>
      <c r="BLV29" s="170" t="s">
        <v>151</v>
      </c>
      <c r="BLW29" s="170" t="s">
        <v>152</v>
      </c>
      <c r="BLX29" s="170" t="s">
        <v>153</v>
      </c>
      <c r="BLY29" s="170" t="s">
        <v>150</v>
      </c>
      <c r="BLZ29" s="170">
        <v>2</v>
      </c>
      <c r="BMA29" s="170">
        <v>69.72</v>
      </c>
      <c r="BMB29" s="170">
        <f>ROUNDDOWN(BMA29*($G$10+1),2)</f>
        <v>5173.22</v>
      </c>
      <c r="BMC29" s="170">
        <f>BLZ29*BMB29</f>
        <v>10346.44</v>
      </c>
      <c r="BMD29" s="170" t="s">
        <v>151</v>
      </c>
      <c r="BME29" s="170" t="s">
        <v>152</v>
      </c>
      <c r="BMF29" s="170" t="s">
        <v>153</v>
      </c>
      <c r="BMG29" s="170" t="s">
        <v>150</v>
      </c>
      <c r="BMH29" s="170">
        <v>2</v>
      </c>
      <c r="BMI29" s="170">
        <v>69.72</v>
      </c>
      <c r="BMJ29" s="170">
        <f>ROUNDDOWN(BMI29*($G$10+1),2)</f>
        <v>5173.22</v>
      </c>
      <c r="BMK29" s="170">
        <f>BMH29*BMJ29</f>
        <v>10346.44</v>
      </c>
      <c r="BML29" s="170" t="s">
        <v>151</v>
      </c>
      <c r="BMM29" s="170" t="s">
        <v>152</v>
      </c>
      <c r="BMN29" s="170" t="s">
        <v>153</v>
      </c>
      <c r="BMO29" s="170" t="s">
        <v>150</v>
      </c>
      <c r="BMP29" s="170">
        <v>2</v>
      </c>
      <c r="BMQ29" s="170">
        <v>69.72</v>
      </c>
      <c r="BMR29" s="170">
        <f>ROUNDDOWN(BMQ29*($G$10+1),2)</f>
        <v>5173.22</v>
      </c>
      <c r="BMS29" s="170">
        <f>BMP29*BMR29</f>
        <v>10346.44</v>
      </c>
      <c r="BMT29" s="170" t="s">
        <v>151</v>
      </c>
      <c r="BMU29" s="170" t="s">
        <v>152</v>
      </c>
      <c r="BMV29" s="170" t="s">
        <v>153</v>
      </c>
      <c r="BMW29" s="170" t="s">
        <v>150</v>
      </c>
      <c r="BMX29" s="170">
        <v>2</v>
      </c>
      <c r="BMY29" s="170">
        <v>69.72</v>
      </c>
      <c r="BMZ29" s="170">
        <f>ROUNDDOWN(BMY29*($G$10+1),2)</f>
        <v>5173.22</v>
      </c>
      <c r="BNA29" s="170">
        <f>BMX29*BMZ29</f>
        <v>10346.44</v>
      </c>
      <c r="BNB29" s="170" t="s">
        <v>151</v>
      </c>
      <c r="BNC29" s="170" t="s">
        <v>152</v>
      </c>
      <c r="BND29" s="170" t="s">
        <v>153</v>
      </c>
      <c r="BNE29" s="170" t="s">
        <v>150</v>
      </c>
      <c r="BNF29" s="170">
        <v>2</v>
      </c>
      <c r="BNG29" s="170">
        <v>69.72</v>
      </c>
      <c r="BNH29" s="170">
        <f>ROUNDDOWN(BNG29*($G$10+1),2)</f>
        <v>5173.22</v>
      </c>
      <c r="BNI29" s="170">
        <f>BNF29*BNH29</f>
        <v>10346.44</v>
      </c>
      <c r="BNJ29" s="170" t="s">
        <v>151</v>
      </c>
      <c r="BNK29" s="170" t="s">
        <v>152</v>
      </c>
      <c r="BNL29" s="170" t="s">
        <v>153</v>
      </c>
      <c r="BNM29" s="170" t="s">
        <v>150</v>
      </c>
      <c r="BNN29" s="170">
        <v>2</v>
      </c>
      <c r="BNO29" s="170">
        <v>69.72</v>
      </c>
      <c r="BNP29" s="170">
        <f>ROUNDDOWN(BNO29*($G$10+1),2)</f>
        <v>5173.22</v>
      </c>
      <c r="BNQ29" s="170">
        <f>BNN29*BNP29</f>
        <v>10346.44</v>
      </c>
      <c r="BNR29" s="170" t="s">
        <v>151</v>
      </c>
      <c r="BNS29" s="170" t="s">
        <v>152</v>
      </c>
      <c r="BNT29" s="170" t="s">
        <v>153</v>
      </c>
      <c r="BNU29" s="170" t="s">
        <v>150</v>
      </c>
      <c r="BNV29" s="170">
        <v>2</v>
      </c>
      <c r="BNW29" s="170">
        <v>69.72</v>
      </c>
      <c r="BNX29" s="170">
        <f>ROUNDDOWN(BNW29*($G$10+1),2)</f>
        <v>5173.22</v>
      </c>
      <c r="BNY29" s="170">
        <f>BNV29*BNX29</f>
        <v>10346.44</v>
      </c>
      <c r="BNZ29" s="170" t="s">
        <v>151</v>
      </c>
      <c r="BOA29" s="170" t="s">
        <v>152</v>
      </c>
      <c r="BOB29" s="170" t="s">
        <v>153</v>
      </c>
      <c r="BOC29" s="170" t="s">
        <v>150</v>
      </c>
      <c r="BOD29" s="170">
        <v>2</v>
      </c>
      <c r="BOE29" s="170">
        <v>69.72</v>
      </c>
      <c r="BOF29" s="170">
        <f>ROUNDDOWN(BOE29*($G$10+1),2)</f>
        <v>5173.22</v>
      </c>
      <c r="BOG29" s="170">
        <f>BOD29*BOF29</f>
        <v>10346.44</v>
      </c>
      <c r="BOH29" s="170" t="s">
        <v>151</v>
      </c>
      <c r="BOI29" s="170" t="s">
        <v>152</v>
      </c>
      <c r="BOJ29" s="170" t="s">
        <v>153</v>
      </c>
      <c r="BOK29" s="170" t="s">
        <v>150</v>
      </c>
      <c r="BOL29" s="170">
        <v>2</v>
      </c>
      <c r="BOM29" s="170">
        <v>69.72</v>
      </c>
      <c r="BON29" s="170">
        <f>ROUNDDOWN(BOM29*($G$10+1),2)</f>
        <v>5173.22</v>
      </c>
      <c r="BOO29" s="170">
        <f>BOL29*BON29</f>
        <v>10346.44</v>
      </c>
      <c r="BOP29" s="170" t="s">
        <v>151</v>
      </c>
      <c r="BOQ29" s="170" t="s">
        <v>152</v>
      </c>
      <c r="BOR29" s="170" t="s">
        <v>153</v>
      </c>
      <c r="BOS29" s="170" t="s">
        <v>150</v>
      </c>
      <c r="BOT29" s="170">
        <v>2</v>
      </c>
      <c r="BOU29" s="170">
        <v>69.72</v>
      </c>
      <c r="BOV29" s="170">
        <f>ROUNDDOWN(BOU29*($G$10+1),2)</f>
        <v>5173.22</v>
      </c>
      <c r="BOW29" s="170">
        <f>BOT29*BOV29</f>
        <v>10346.44</v>
      </c>
      <c r="BOX29" s="170" t="s">
        <v>151</v>
      </c>
      <c r="BOY29" s="170" t="s">
        <v>152</v>
      </c>
      <c r="BOZ29" s="170" t="s">
        <v>153</v>
      </c>
      <c r="BPA29" s="170" t="s">
        <v>150</v>
      </c>
      <c r="BPB29" s="170">
        <v>2</v>
      </c>
      <c r="BPC29" s="170">
        <v>69.72</v>
      </c>
      <c r="BPD29" s="170">
        <f>ROUNDDOWN(BPC29*($G$10+1),2)</f>
        <v>5173.22</v>
      </c>
      <c r="BPE29" s="170">
        <f>BPB29*BPD29</f>
        <v>10346.44</v>
      </c>
      <c r="BPF29" s="170" t="s">
        <v>151</v>
      </c>
      <c r="BPG29" s="170" t="s">
        <v>152</v>
      </c>
      <c r="BPH29" s="170" t="s">
        <v>153</v>
      </c>
      <c r="BPI29" s="170" t="s">
        <v>150</v>
      </c>
      <c r="BPJ29" s="170">
        <v>2</v>
      </c>
      <c r="BPK29" s="170">
        <v>69.72</v>
      </c>
      <c r="BPL29" s="170">
        <f>ROUNDDOWN(BPK29*($G$10+1),2)</f>
        <v>5173.22</v>
      </c>
      <c r="BPM29" s="170">
        <f>BPJ29*BPL29</f>
        <v>10346.44</v>
      </c>
      <c r="BPN29" s="170" t="s">
        <v>151</v>
      </c>
      <c r="BPO29" s="170" t="s">
        <v>152</v>
      </c>
      <c r="BPP29" s="170" t="s">
        <v>153</v>
      </c>
      <c r="BPQ29" s="170" t="s">
        <v>150</v>
      </c>
      <c r="BPR29" s="170">
        <v>2</v>
      </c>
      <c r="BPS29" s="170">
        <v>69.72</v>
      </c>
      <c r="BPT29" s="170">
        <f>ROUNDDOWN(BPS29*($G$10+1),2)</f>
        <v>5173.22</v>
      </c>
      <c r="BPU29" s="170">
        <f>BPR29*BPT29</f>
        <v>10346.44</v>
      </c>
      <c r="BPV29" s="170" t="s">
        <v>151</v>
      </c>
      <c r="BPW29" s="170" t="s">
        <v>152</v>
      </c>
      <c r="BPX29" s="170" t="s">
        <v>153</v>
      </c>
      <c r="BPY29" s="170" t="s">
        <v>150</v>
      </c>
      <c r="BPZ29" s="170">
        <v>2</v>
      </c>
      <c r="BQA29" s="170">
        <v>69.72</v>
      </c>
      <c r="BQB29" s="170">
        <f>ROUNDDOWN(BQA29*($G$10+1),2)</f>
        <v>5173.22</v>
      </c>
      <c r="BQC29" s="170">
        <f>BPZ29*BQB29</f>
        <v>10346.44</v>
      </c>
      <c r="BQD29" s="170" t="s">
        <v>151</v>
      </c>
      <c r="BQE29" s="170" t="s">
        <v>152</v>
      </c>
      <c r="BQF29" s="170" t="s">
        <v>153</v>
      </c>
      <c r="BQG29" s="170" t="s">
        <v>150</v>
      </c>
      <c r="BQH29" s="170">
        <v>2</v>
      </c>
      <c r="BQI29" s="170">
        <v>69.72</v>
      </c>
      <c r="BQJ29" s="170">
        <f>ROUNDDOWN(BQI29*($G$10+1),2)</f>
        <v>5173.22</v>
      </c>
      <c r="BQK29" s="170">
        <f>BQH29*BQJ29</f>
        <v>10346.44</v>
      </c>
      <c r="BQL29" s="170" t="s">
        <v>151</v>
      </c>
      <c r="BQM29" s="170" t="s">
        <v>152</v>
      </c>
      <c r="BQN29" s="170" t="s">
        <v>153</v>
      </c>
      <c r="BQO29" s="170" t="s">
        <v>150</v>
      </c>
      <c r="BQP29" s="170">
        <v>2</v>
      </c>
      <c r="BQQ29" s="170">
        <v>69.72</v>
      </c>
      <c r="BQR29" s="170">
        <f>ROUNDDOWN(BQQ29*($G$10+1),2)</f>
        <v>5173.22</v>
      </c>
      <c r="BQS29" s="170">
        <f>BQP29*BQR29</f>
        <v>10346.44</v>
      </c>
      <c r="BQT29" s="170" t="s">
        <v>151</v>
      </c>
      <c r="BQU29" s="170" t="s">
        <v>152</v>
      </c>
      <c r="BQV29" s="170" t="s">
        <v>153</v>
      </c>
      <c r="BQW29" s="170" t="s">
        <v>150</v>
      </c>
      <c r="BQX29" s="170">
        <v>2</v>
      </c>
      <c r="BQY29" s="170">
        <v>69.72</v>
      </c>
      <c r="BQZ29" s="170">
        <f>ROUNDDOWN(BQY29*($G$10+1),2)</f>
        <v>5173.22</v>
      </c>
      <c r="BRA29" s="170">
        <f>BQX29*BQZ29</f>
        <v>10346.44</v>
      </c>
      <c r="BRB29" s="170" t="s">
        <v>151</v>
      </c>
      <c r="BRC29" s="170" t="s">
        <v>152</v>
      </c>
      <c r="BRD29" s="170" t="s">
        <v>153</v>
      </c>
      <c r="BRE29" s="170" t="s">
        <v>150</v>
      </c>
      <c r="BRF29" s="170">
        <v>2</v>
      </c>
      <c r="BRG29" s="170">
        <v>69.72</v>
      </c>
      <c r="BRH29" s="170">
        <f>ROUNDDOWN(BRG29*($G$10+1),2)</f>
        <v>5173.22</v>
      </c>
      <c r="BRI29" s="170">
        <f>BRF29*BRH29</f>
        <v>10346.44</v>
      </c>
      <c r="BRJ29" s="170" t="s">
        <v>151</v>
      </c>
      <c r="BRK29" s="170" t="s">
        <v>152</v>
      </c>
      <c r="BRL29" s="170" t="s">
        <v>153</v>
      </c>
      <c r="BRM29" s="170" t="s">
        <v>150</v>
      </c>
      <c r="BRN29" s="170">
        <v>2</v>
      </c>
      <c r="BRO29" s="170">
        <v>69.72</v>
      </c>
      <c r="BRP29" s="170">
        <f>ROUNDDOWN(BRO29*($G$10+1),2)</f>
        <v>5173.22</v>
      </c>
      <c r="BRQ29" s="170">
        <f>BRN29*BRP29</f>
        <v>10346.44</v>
      </c>
      <c r="BRR29" s="170" t="s">
        <v>151</v>
      </c>
      <c r="BRS29" s="170" t="s">
        <v>152</v>
      </c>
      <c r="BRT29" s="170" t="s">
        <v>153</v>
      </c>
      <c r="BRU29" s="170" t="s">
        <v>150</v>
      </c>
      <c r="BRV29" s="170">
        <v>2</v>
      </c>
      <c r="BRW29" s="170">
        <v>69.72</v>
      </c>
      <c r="BRX29" s="170">
        <f>ROUNDDOWN(BRW29*($G$10+1),2)</f>
        <v>5173.22</v>
      </c>
      <c r="BRY29" s="170">
        <f>BRV29*BRX29</f>
        <v>10346.44</v>
      </c>
      <c r="BRZ29" s="170" t="s">
        <v>151</v>
      </c>
      <c r="BSA29" s="170" t="s">
        <v>152</v>
      </c>
      <c r="BSB29" s="170" t="s">
        <v>153</v>
      </c>
      <c r="BSC29" s="170" t="s">
        <v>150</v>
      </c>
      <c r="BSD29" s="170">
        <v>2</v>
      </c>
      <c r="BSE29" s="170">
        <v>69.72</v>
      </c>
      <c r="BSF29" s="170">
        <f>ROUNDDOWN(BSE29*($G$10+1),2)</f>
        <v>5173.22</v>
      </c>
      <c r="BSG29" s="170">
        <f>BSD29*BSF29</f>
        <v>10346.44</v>
      </c>
      <c r="BSH29" s="170" t="s">
        <v>151</v>
      </c>
      <c r="BSI29" s="170" t="s">
        <v>152</v>
      </c>
      <c r="BSJ29" s="170" t="s">
        <v>153</v>
      </c>
      <c r="BSK29" s="170" t="s">
        <v>150</v>
      </c>
      <c r="BSL29" s="170">
        <v>2</v>
      </c>
      <c r="BSM29" s="170">
        <v>69.72</v>
      </c>
      <c r="BSN29" s="170">
        <f>ROUNDDOWN(BSM29*($G$10+1),2)</f>
        <v>5173.22</v>
      </c>
      <c r="BSO29" s="170">
        <f>BSL29*BSN29</f>
        <v>10346.44</v>
      </c>
      <c r="BSP29" s="170" t="s">
        <v>151</v>
      </c>
      <c r="BSQ29" s="170" t="s">
        <v>152</v>
      </c>
      <c r="BSR29" s="170" t="s">
        <v>153</v>
      </c>
      <c r="BSS29" s="170" t="s">
        <v>150</v>
      </c>
      <c r="BST29" s="170">
        <v>2</v>
      </c>
      <c r="BSU29" s="170">
        <v>69.72</v>
      </c>
      <c r="BSV29" s="170">
        <f>ROUNDDOWN(BSU29*($G$10+1),2)</f>
        <v>5173.22</v>
      </c>
      <c r="BSW29" s="170">
        <f>BST29*BSV29</f>
        <v>10346.44</v>
      </c>
      <c r="BSX29" s="170" t="s">
        <v>151</v>
      </c>
      <c r="BSY29" s="170" t="s">
        <v>152</v>
      </c>
      <c r="BSZ29" s="170" t="s">
        <v>153</v>
      </c>
      <c r="BTA29" s="170" t="s">
        <v>150</v>
      </c>
      <c r="BTB29" s="170">
        <v>2</v>
      </c>
      <c r="BTC29" s="170">
        <v>69.72</v>
      </c>
      <c r="BTD29" s="170">
        <f>ROUNDDOWN(BTC29*($G$10+1),2)</f>
        <v>5173.22</v>
      </c>
      <c r="BTE29" s="170">
        <f>BTB29*BTD29</f>
        <v>10346.44</v>
      </c>
      <c r="BTF29" s="170" t="s">
        <v>151</v>
      </c>
      <c r="BTG29" s="170" t="s">
        <v>152</v>
      </c>
      <c r="BTH29" s="170" t="s">
        <v>153</v>
      </c>
      <c r="BTI29" s="170" t="s">
        <v>150</v>
      </c>
      <c r="BTJ29" s="170">
        <v>2</v>
      </c>
      <c r="BTK29" s="170">
        <v>69.72</v>
      </c>
      <c r="BTL29" s="170">
        <f>ROUNDDOWN(BTK29*($G$10+1),2)</f>
        <v>5173.22</v>
      </c>
      <c r="BTM29" s="170">
        <f>BTJ29*BTL29</f>
        <v>10346.44</v>
      </c>
      <c r="BTN29" s="170" t="s">
        <v>151</v>
      </c>
      <c r="BTO29" s="170" t="s">
        <v>152</v>
      </c>
      <c r="BTP29" s="170" t="s">
        <v>153</v>
      </c>
      <c r="BTQ29" s="170" t="s">
        <v>150</v>
      </c>
      <c r="BTR29" s="170">
        <v>2</v>
      </c>
      <c r="BTS29" s="170">
        <v>69.72</v>
      </c>
      <c r="BTT29" s="170">
        <f>ROUNDDOWN(BTS29*($G$10+1),2)</f>
        <v>5173.22</v>
      </c>
      <c r="BTU29" s="170">
        <f>BTR29*BTT29</f>
        <v>10346.44</v>
      </c>
      <c r="BTV29" s="170" t="s">
        <v>151</v>
      </c>
      <c r="BTW29" s="170" t="s">
        <v>152</v>
      </c>
      <c r="BTX29" s="170" t="s">
        <v>153</v>
      </c>
      <c r="BTY29" s="170" t="s">
        <v>150</v>
      </c>
      <c r="BTZ29" s="170">
        <v>2</v>
      </c>
      <c r="BUA29" s="170">
        <v>69.72</v>
      </c>
      <c r="BUB29" s="170">
        <f>ROUNDDOWN(BUA29*($G$10+1),2)</f>
        <v>5173.22</v>
      </c>
      <c r="BUC29" s="170">
        <f>BTZ29*BUB29</f>
        <v>10346.44</v>
      </c>
      <c r="BUD29" s="170" t="s">
        <v>151</v>
      </c>
      <c r="BUE29" s="170" t="s">
        <v>152</v>
      </c>
      <c r="BUF29" s="170" t="s">
        <v>153</v>
      </c>
      <c r="BUG29" s="170" t="s">
        <v>150</v>
      </c>
      <c r="BUH29" s="170">
        <v>2</v>
      </c>
      <c r="BUI29" s="170">
        <v>69.72</v>
      </c>
      <c r="BUJ29" s="170">
        <f>ROUNDDOWN(BUI29*($G$10+1),2)</f>
        <v>5173.22</v>
      </c>
      <c r="BUK29" s="170">
        <f>BUH29*BUJ29</f>
        <v>10346.44</v>
      </c>
      <c r="BUL29" s="170" t="s">
        <v>151</v>
      </c>
      <c r="BUM29" s="170" t="s">
        <v>152</v>
      </c>
      <c r="BUN29" s="170" t="s">
        <v>153</v>
      </c>
      <c r="BUO29" s="170" t="s">
        <v>150</v>
      </c>
      <c r="BUP29" s="170">
        <v>2</v>
      </c>
      <c r="BUQ29" s="170">
        <v>69.72</v>
      </c>
      <c r="BUR29" s="170">
        <f>ROUNDDOWN(BUQ29*($G$10+1),2)</f>
        <v>5173.22</v>
      </c>
      <c r="BUS29" s="170">
        <f>BUP29*BUR29</f>
        <v>10346.44</v>
      </c>
      <c r="BUT29" s="170" t="s">
        <v>151</v>
      </c>
      <c r="BUU29" s="170" t="s">
        <v>152</v>
      </c>
      <c r="BUV29" s="170" t="s">
        <v>153</v>
      </c>
      <c r="BUW29" s="170" t="s">
        <v>150</v>
      </c>
      <c r="BUX29" s="170">
        <v>2</v>
      </c>
      <c r="BUY29" s="170">
        <v>69.72</v>
      </c>
      <c r="BUZ29" s="170">
        <f>ROUNDDOWN(BUY29*($G$10+1),2)</f>
        <v>5173.22</v>
      </c>
      <c r="BVA29" s="170">
        <f>BUX29*BUZ29</f>
        <v>10346.44</v>
      </c>
      <c r="BVB29" s="170" t="s">
        <v>151</v>
      </c>
      <c r="BVC29" s="170" t="s">
        <v>152</v>
      </c>
      <c r="BVD29" s="170" t="s">
        <v>153</v>
      </c>
      <c r="BVE29" s="170" t="s">
        <v>150</v>
      </c>
      <c r="BVF29" s="170">
        <v>2</v>
      </c>
      <c r="BVG29" s="170">
        <v>69.72</v>
      </c>
      <c r="BVH29" s="170">
        <f>ROUNDDOWN(BVG29*($G$10+1),2)</f>
        <v>5173.22</v>
      </c>
      <c r="BVI29" s="170">
        <f>BVF29*BVH29</f>
        <v>10346.44</v>
      </c>
      <c r="BVJ29" s="170" t="s">
        <v>151</v>
      </c>
      <c r="BVK29" s="170" t="s">
        <v>152</v>
      </c>
      <c r="BVL29" s="170" t="s">
        <v>153</v>
      </c>
      <c r="BVM29" s="170" t="s">
        <v>150</v>
      </c>
      <c r="BVN29" s="170">
        <v>2</v>
      </c>
      <c r="BVO29" s="170">
        <v>69.72</v>
      </c>
      <c r="BVP29" s="170">
        <f>ROUNDDOWN(BVO29*($G$10+1),2)</f>
        <v>5173.22</v>
      </c>
      <c r="BVQ29" s="170">
        <f>BVN29*BVP29</f>
        <v>10346.44</v>
      </c>
      <c r="BVR29" s="170" t="s">
        <v>151</v>
      </c>
      <c r="BVS29" s="170" t="s">
        <v>152</v>
      </c>
      <c r="BVT29" s="170" t="s">
        <v>153</v>
      </c>
      <c r="BVU29" s="170" t="s">
        <v>150</v>
      </c>
      <c r="BVV29" s="170">
        <v>2</v>
      </c>
      <c r="BVW29" s="170">
        <v>69.72</v>
      </c>
      <c r="BVX29" s="170">
        <f>ROUNDDOWN(BVW29*($G$10+1),2)</f>
        <v>5173.22</v>
      </c>
      <c r="BVY29" s="170">
        <f>BVV29*BVX29</f>
        <v>10346.44</v>
      </c>
      <c r="BVZ29" s="170" t="s">
        <v>151</v>
      </c>
      <c r="BWA29" s="170" t="s">
        <v>152</v>
      </c>
      <c r="BWB29" s="170" t="s">
        <v>153</v>
      </c>
      <c r="BWC29" s="170" t="s">
        <v>150</v>
      </c>
      <c r="BWD29" s="170">
        <v>2</v>
      </c>
      <c r="BWE29" s="170">
        <v>69.72</v>
      </c>
      <c r="BWF29" s="170">
        <f>ROUNDDOWN(BWE29*($G$10+1),2)</f>
        <v>5173.22</v>
      </c>
      <c r="BWG29" s="170">
        <f>BWD29*BWF29</f>
        <v>10346.44</v>
      </c>
      <c r="BWH29" s="170" t="s">
        <v>151</v>
      </c>
      <c r="BWI29" s="170" t="s">
        <v>152</v>
      </c>
      <c r="BWJ29" s="170" t="s">
        <v>153</v>
      </c>
      <c r="BWK29" s="170" t="s">
        <v>150</v>
      </c>
      <c r="BWL29" s="170">
        <v>2</v>
      </c>
      <c r="BWM29" s="170">
        <v>69.72</v>
      </c>
      <c r="BWN29" s="170">
        <f>ROUNDDOWN(BWM29*($G$10+1),2)</f>
        <v>5173.22</v>
      </c>
      <c r="BWO29" s="170">
        <f>BWL29*BWN29</f>
        <v>10346.44</v>
      </c>
      <c r="BWP29" s="170" t="s">
        <v>151</v>
      </c>
      <c r="BWQ29" s="170" t="s">
        <v>152</v>
      </c>
      <c r="BWR29" s="170" t="s">
        <v>153</v>
      </c>
      <c r="BWS29" s="170" t="s">
        <v>150</v>
      </c>
      <c r="BWT29" s="170">
        <v>2</v>
      </c>
      <c r="BWU29" s="170">
        <v>69.72</v>
      </c>
      <c r="BWV29" s="170">
        <f>ROUNDDOWN(BWU29*($G$10+1),2)</f>
        <v>5173.22</v>
      </c>
      <c r="BWW29" s="170">
        <f>BWT29*BWV29</f>
        <v>10346.44</v>
      </c>
      <c r="BWX29" s="170" t="s">
        <v>151</v>
      </c>
      <c r="BWY29" s="170" t="s">
        <v>152</v>
      </c>
      <c r="BWZ29" s="170" t="s">
        <v>153</v>
      </c>
      <c r="BXA29" s="170" t="s">
        <v>150</v>
      </c>
      <c r="BXB29" s="170">
        <v>2</v>
      </c>
      <c r="BXC29" s="170">
        <v>69.72</v>
      </c>
      <c r="BXD29" s="170">
        <f>ROUNDDOWN(BXC29*($G$10+1),2)</f>
        <v>5173.22</v>
      </c>
      <c r="BXE29" s="170">
        <f>BXB29*BXD29</f>
        <v>10346.44</v>
      </c>
      <c r="BXF29" s="170" t="s">
        <v>151</v>
      </c>
      <c r="BXG29" s="170" t="s">
        <v>152</v>
      </c>
      <c r="BXH29" s="170" t="s">
        <v>153</v>
      </c>
      <c r="BXI29" s="170" t="s">
        <v>150</v>
      </c>
      <c r="BXJ29" s="170">
        <v>2</v>
      </c>
      <c r="BXK29" s="170">
        <v>69.72</v>
      </c>
      <c r="BXL29" s="170">
        <f>ROUNDDOWN(BXK29*($G$10+1),2)</f>
        <v>5173.22</v>
      </c>
      <c r="BXM29" s="170">
        <f>BXJ29*BXL29</f>
        <v>10346.44</v>
      </c>
      <c r="BXN29" s="170" t="s">
        <v>151</v>
      </c>
      <c r="BXO29" s="170" t="s">
        <v>152</v>
      </c>
      <c r="BXP29" s="170" t="s">
        <v>153</v>
      </c>
      <c r="BXQ29" s="170" t="s">
        <v>150</v>
      </c>
      <c r="BXR29" s="170">
        <v>2</v>
      </c>
      <c r="BXS29" s="170">
        <v>69.72</v>
      </c>
      <c r="BXT29" s="170">
        <f>ROUNDDOWN(BXS29*($G$10+1),2)</f>
        <v>5173.22</v>
      </c>
      <c r="BXU29" s="170">
        <f>BXR29*BXT29</f>
        <v>10346.44</v>
      </c>
      <c r="BXV29" s="170" t="s">
        <v>151</v>
      </c>
      <c r="BXW29" s="170" t="s">
        <v>152</v>
      </c>
      <c r="BXX29" s="170" t="s">
        <v>153</v>
      </c>
      <c r="BXY29" s="170" t="s">
        <v>150</v>
      </c>
      <c r="BXZ29" s="170">
        <v>2</v>
      </c>
      <c r="BYA29" s="170">
        <v>69.72</v>
      </c>
      <c r="BYB29" s="170">
        <f>ROUNDDOWN(BYA29*($G$10+1),2)</f>
        <v>5173.22</v>
      </c>
      <c r="BYC29" s="170">
        <f>BXZ29*BYB29</f>
        <v>10346.44</v>
      </c>
      <c r="BYD29" s="170" t="s">
        <v>151</v>
      </c>
      <c r="BYE29" s="170" t="s">
        <v>152</v>
      </c>
      <c r="BYF29" s="170" t="s">
        <v>153</v>
      </c>
      <c r="BYG29" s="170" t="s">
        <v>150</v>
      </c>
      <c r="BYH29" s="170">
        <v>2</v>
      </c>
      <c r="BYI29" s="170">
        <v>69.72</v>
      </c>
      <c r="BYJ29" s="170">
        <f>ROUNDDOWN(BYI29*($G$10+1),2)</f>
        <v>5173.22</v>
      </c>
      <c r="BYK29" s="170">
        <f>BYH29*BYJ29</f>
        <v>10346.44</v>
      </c>
      <c r="BYL29" s="170" t="s">
        <v>151</v>
      </c>
      <c r="BYM29" s="170" t="s">
        <v>152</v>
      </c>
      <c r="BYN29" s="170" t="s">
        <v>153</v>
      </c>
      <c r="BYO29" s="170" t="s">
        <v>150</v>
      </c>
      <c r="BYP29" s="170">
        <v>2</v>
      </c>
      <c r="BYQ29" s="170">
        <v>69.72</v>
      </c>
      <c r="BYR29" s="170">
        <f>ROUNDDOWN(BYQ29*($G$10+1),2)</f>
        <v>5173.22</v>
      </c>
      <c r="BYS29" s="170">
        <f>BYP29*BYR29</f>
        <v>10346.44</v>
      </c>
      <c r="BYT29" s="170" t="s">
        <v>151</v>
      </c>
      <c r="BYU29" s="170" t="s">
        <v>152</v>
      </c>
      <c r="BYV29" s="170" t="s">
        <v>153</v>
      </c>
      <c r="BYW29" s="170" t="s">
        <v>150</v>
      </c>
      <c r="BYX29" s="170">
        <v>2</v>
      </c>
      <c r="BYY29" s="170">
        <v>69.72</v>
      </c>
      <c r="BYZ29" s="170">
        <f>ROUNDDOWN(BYY29*($G$10+1),2)</f>
        <v>5173.22</v>
      </c>
      <c r="BZA29" s="170">
        <f>BYX29*BYZ29</f>
        <v>10346.44</v>
      </c>
      <c r="BZB29" s="170" t="s">
        <v>151</v>
      </c>
      <c r="BZC29" s="170" t="s">
        <v>152</v>
      </c>
      <c r="BZD29" s="170" t="s">
        <v>153</v>
      </c>
      <c r="BZE29" s="170" t="s">
        <v>150</v>
      </c>
      <c r="BZF29" s="170">
        <v>2</v>
      </c>
      <c r="BZG29" s="170">
        <v>69.72</v>
      </c>
      <c r="BZH29" s="170">
        <f>ROUNDDOWN(BZG29*($G$10+1),2)</f>
        <v>5173.22</v>
      </c>
      <c r="BZI29" s="170">
        <f>BZF29*BZH29</f>
        <v>10346.44</v>
      </c>
      <c r="BZJ29" s="170" t="s">
        <v>151</v>
      </c>
      <c r="BZK29" s="170" t="s">
        <v>152</v>
      </c>
      <c r="BZL29" s="170" t="s">
        <v>153</v>
      </c>
      <c r="BZM29" s="170" t="s">
        <v>150</v>
      </c>
      <c r="BZN29" s="170">
        <v>2</v>
      </c>
      <c r="BZO29" s="170">
        <v>69.72</v>
      </c>
      <c r="BZP29" s="170">
        <f>ROUNDDOWN(BZO29*($G$10+1),2)</f>
        <v>5173.22</v>
      </c>
      <c r="BZQ29" s="170">
        <f>BZN29*BZP29</f>
        <v>10346.44</v>
      </c>
      <c r="BZR29" s="170" t="s">
        <v>151</v>
      </c>
      <c r="BZS29" s="170" t="s">
        <v>152</v>
      </c>
      <c r="BZT29" s="170" t="s">
        <v>153</v>
      </c>
      <c r="BZU29" s="170" t="s">
        <v>150</v>
      </c>
      <c r="BZV29" s="170">
        <v>2</v>
      </c>
      <c r="BZW29" s="170">
        <v>69.72</v>
      </c>
      <c r="BZX29" s="170">
        <f>ROUNDDOWN(BZW29*($G$10+1),2)</f>
        <v>5173.22</v>
      </c>
      <c r="BZY29" s="170">
        <f>BZV29*BZX29</f>
        <v>10346.44</v>
      </c>
      <c r="BZZ29" s="170" t="s">
        <v>151</v>
      </c>
      <c r="CAA29" s="170" t="s">
        <v>152</v>
      </c>
      <c r="CAB29" s="170" t="s">
        <v>153</v>
      </c>
      <c r="CAC29" s="170" t="s">
        <v>150</v>
      </c>
      <c r="CAD29" s="170">
        <v>2</v>
      </c>
      <c r="CAE29" s="170">
        <v>69.72</v>
      </c>
      <c r="CAF29" s="170">
        <f>ROUNDDOWN(CAE29*($G$10+1),2)</f>
        <v>5173.22</v>
      </c>
      <c r="CAG29" s="170">
        <f>CAD29*CAF29</f>
        <v>10346.44</v>
      </c>
      <c r="CAH29" s="170" t="s">
        <v>151</v>
      </c>
      <c r="CAI29" s="170" t="s">
        <v>152</v>
      </c>
      <c r="CAJ29" s="170" t="s">
        <v>153</v>
      </c>
      <c r="CAK29" s="170" t="s">
        <v>150</v>
      </c>
      <c r="CAL29" s="170">
        <v>2</v>
      </c>
      <c r="CAM29" s="170">
        <v>69.72</v>
      </c>
      <c r="CAN29" s="170">
        <f>ROUNDDOWN(CAM29*($G$10+1),2)</f>
        <v>5173.22</v>
      </c>
      <c r="CAO29" s="170">
        <f>CAL29*CAN29</f>
        <v>10346.44</v>
      </c>
      <c r="CAP29" s="170" t="s">
        <v>151</v>
      </c>
      <c r="CAQ29" s="170" t="s">
        <v>152</v>
      </c>
      <c r="CAR29" s="170" t="s">
        <v>153</v>
      </c>
      <c r="CAS29" s="170" t="s">
        <v>150</v>
      </c>
      <c r="CAT29" s="170">
        <v>2</v>
      </c>
      <c r="CAU29" s="170">
        <v>69.72</v>
      </c>
      <c r="CAV29" s="170">
        <f>ROUNDDOWN(CAU29*($G$10+1),2)</f>
        <v>5173.22</v>
      </c>
      <c r="CAW29" s="170">
        <f>CAT29*CAV29</f>
        <v>10346.44</v>
      </c>
      <c r="CAX29" s="170" t="s">
        <v>151</v>
      </c>
      <c r="CAY29" s="170" t="s">
        <v>152</v>
      </c>
      <c r="CAZ29" s="170" t="s">
        <v>153</v>
      </c>
      <c r="CBA29" s="170" t="s">
        <v>150</v>
      </c>
      <c r="CBB29" s="170">
        <v>2</v>
      </c>
      <c r="CBC29" s="170">
        <v>69.72</v>
      </c>
      <c r="CBD29" s="170">
        <f>ROUNDDOWN(CBC29*($G$10+1),2)</f>
        <v>5173.22</v>
      </c>
      <c r="CBE29" s="170">
        <f>CBB29*CBD29</f>
        <v>10346.44</v>
      </c>
      <c r="CBF29" s="170" t="s">
        <v>151</v>
      </c>
      <c r="CBG29" s="170" t="s">
        <v>152</v>
      </c>
      <c r="CBH29" s="170" t="s">
        <v>153</v>
      </c>
      <c r="CBI29" s="170" t="s">
        <v>150</v>
      </c>
      <c r="CBJ29" s="170">
        <v>2</v>
      </c>
      <c r="CBK29" s="170">
        <v>69.72</v>
      </c>
      <c r="CBL29" s="170">
        <f>ROUNDDOWN(CBK29*($G$10+1),2)</f>
        <v>5173.22</v>
      </c>
      <c r="CBM29" s="170">
        <f>CBJ29*CBL29</f>
        <v>10346.44</v>
      </c>
      <c r="CBN29" s="170" t="s">
        <v>151</v>
      </c>
      <c r="CBO29" s="170" t="s">
        <v>152</v>
      </c>
      <c r="CBP29" s="170" t="s">
        <v>153</v>
      </c>
      <c r="CBQ29" s="170" t="s">
        <v>150</v>
      </c>
      <c r="CBR29" s="170">
        <v>2</v>
      </c>
      <c r="CBS29" s="170">
        <v>69.72</v>
      </c>
      <c r="CBT29" s="170">
        <f>ROUNDDOWN(CBS29*($G$10+1),2)</f>
        <v>5173.22</v>
      </c>
      <c r="CBU29" s="170">
        <f>CBR29*CBT29</f>
        <v>10346.44</v>
      </c>
      <c r="CBV29" s="170" t="s">
        <v>151</v>
      </c>
      <c r="CBW29" s="170" t="s">
        <v>152</v>
      </c>
      <c r="CBX29" s="170" t="s">
        <v>153</v>
      </c>
      <c r="CBY29" s="170" t="s">
        <v>150</v>
      </c>
      <c r="CBZ29" s="170">
        <v>2</v>
      </c>
      <c r="CCA29" s="170">
        <v>69.72</v>
      </c>
      <c r="CCB29" s="170">
        <f>ROUNDDOWN(CCA29*($G$10+1),2)</f>
        <v>5173.22</v>
      </c>
      <c r="CCC29" s="170">
        <f>CBZ29*CCB29</f>
        <v>10346.44</v>
      </c>
      <c r="CCD29" s="170" t="s">
        <v>151</v>
      </c>
      <c r="CCE29" s="170" t="s">
        <v>152</v>
      </c>
      <c r="CCF29" s="170" t="s">
        <v>153</v>
      </c>
      <c r="CCG29" s="170" t="s">
        <v>150</v>
      </c>
      <c r="CCH29" s="170">
        <v>2</v>
      </c>
      <c r="CCI29" s="170">
        <v>69.72</v>
      </c>
      <c r="CCJ29" s="170">
        <f>ROUNDDOWN(CCI29*($G$10+1),2)</f>
        <v>5173.22</v>
      </c>
      <c r="CCK29" s="170">
        <f>CCH29*CCJ29</f>
        <v>10346.44</v>
      </c>
      <c r="CCL29" s="170" t="s">
        <v>151</v>
      </c>
      <c r="CCM29" s="170" t="s">
        <v>152</v>
      </c>
      <c r="CCN29" s="170" t="s">
        <v>153</v>
      </c>
      <c r="CCO29" s="170" t="s">
        <v>150</v>
      </c>
      <c r="CCP29" s="170">
        <v>2</v>
      </c>
      <c r="CCQ29" s="170">
        <v>69.72</v>
      </c>
      <c r="CCR29" s="170">
        <f>ROUNDDOWN(CCQ29*($G$10+1),2)</f>
        <v>5173.22</v>
      </c>
      <c r="CCS29" s="170">
        <f>CCP29*CCR29</f>
        <v>10346.44</v>
      </c>
      <c r="CCT29" s="170" t="s">
        <v>151</v>
      </c>
      <c r="CCU29" s="170" t="s">
        <v>152</v>
      </c>
      <c r="CCV29" s="170" t="s">
        <v>153</v>
      </c>
      <c r="CCW29" s="170" t="s">
        <v>150</v>
      </c>
      <c r="CCX29" s="170">
        <v>2</v>
      </c>
      <c r="CCY29" s="170">
        <v>69.72</v>
      </c>
      <c r="CCZ29" s="170">
        <f>ROUNDDOWN(CCY29*($G$10+1),2)</f>
        <v>5173.22</v>
      </c>
      <c r="CDA29" s="170">
        <f>CCX29*CCZ29</f>
        <v>10346.44</v>
      </c>
      <c r="CDB29" s="170" t="s">
        <v>151</v>
      </c>
      <c r="CDC29" s="170" t="s">
        <v>152</v>
      </c>
      <c r="CDD29" s="170" t="s">
        <v>153</v>
      </c>
      <c r="CDE29" s="170" t="s">
        <v>150</v>
      </c>
      <c r="CDF29" s="170">
        <v>2</v>
      </c>
      <c r="CDG29" s="170">
        <v>69.72</v>
      </c>
      <c r="CDH29" s="170">
        <f>ROUNDDOWN(CDG29*($G$10+1),2)</f>
        <v>5173.22</v>
      </c>
      <c r="CDI29" s="170">
        <f>CDF29*CDH29</f>
        <v>10346.44</v>
      </c>
      <c r="CDJ29" s="170" t="s">
        <v>151</v>
      </c>
      <c r="CDK29" s="170" t="s">
        <v>152</v>
      </c>
      <c r="CDL29" s="170" t="s">
        <v>153</v>
      </c>
      <c r="CDM29" s="170" t="s">
        <v>150</v>
      </c>
      <c r="CDN29" s="170">
        <v>2</v>
      </c>
      <c r="CDO29" s="170">
        <v>69.72</v>
      </c>
      <c r="CDP29" s="170">
        <f>ROUNDDOWN(CDO29*($G$10+1),2)</f>
        <v>5173.22</v>
      </c>
      <c r="CDQ29" s="170">
        <f>CDN29*CDP29</f>
        <v>10346.44</v>
      </c>
      <c r="CDR29" s="170" t="s">
        <v>151</v>
      </c>
      <c r="CDS29" s="170" t="s">
        <v>152</v>
      </c>
      <c r="CDT29" s="170" t="s">
        <v>153</v>
      </c>
      <c r="CDU29" s="170" t="s">
        <v>150</v>
      </c>
      <c r="CDV29" s="170">
        <v>2</v>
      </c>
      <c r="CDW29" s="170">
        <v>69.72</v>
      </c>
      <c r="CDX29" s="170">
        <f>ROUNDDOWN(CDW29*($G$10+1),2)</f>
        <v>5173.22</v>
      </c>
      <c r="CDY29" s="170">
        <f>CDV29*CDX29</f>
        <v>10346.44</v>
      </c>
      <c r="CDZ29" s="170" t="s">
        <v>151</v>
      </c>
      <c r="CEA29" s="170" t="s">
        <v>152</v>
      </c>
      <c r="CEB29" s="170" t="s">
        <v>153</v>
      </c>
      <c r="CEC29" s="170" t="s">
        <v>150</v>
      </c>
      <c r="CED29" s="170">
        <v>2</v>
      </c>
      <c r="CEE29" s="170">
        <v>69.72</v>
      </c>
      <c r="CEF29" s="170">
        <f>ROUNDDOWN(CEE29*($G$10+1),2)</f>
        <v>5173.22</v>
      </c>
      <c r="CEG29" s="170">
        <f>CED29*CEF29</f>
        <v>10346.44</v>
      </c>
      <c r="CEH29" s="170" t="s">
        <v>151</v>
      </c>
      <c r="CEI29" s="170" t="s">
        <v>152</v>
      </c>
      <c r="CEJ29" s="170" t="s">
        <v>153</v>
      </c>
      <c r="CEK29" s="170" t="s">
        <v>150</v>
      </c>
      <c r="CEL29" s="170">
        <v>2</v>
      </c>
      <c r="CEM29" s="170">
        <v>69.72</v>
      </c>
      <c r="CEN29" s="170">
        <f>ROUNDDOWN(CEM29*($G$10+1),2)</f>
        <v>5173.22</v>
      </c>
      <c r="CEO29" s="170">
        <f>CEL29*CEN29</f>
        <v>10346.44</v>
      </c>
      <c r="CEP29" s="170" t="s">
        <v>151</v>
      </c>
      <c r="CEQ29" s="170" t="s">
        <v>152</v>
      </c>
      <c r="CER29" s="170" t="s">
        <v>153</v>
      </c>
      <c r="CES29" s="170" t="s">
        <v>150</v>
      </c>
      <c r="CET29" s="170">
        <v>2</v>
      </c>
      <c r="CEU29" s="170">
        <v>69.72</v>
      </c>
      <c r="CEV29" s="170">
        <f>ROUNDDOWN(CEU29*($G$10+1),2)</f>
        <v>5173.22</v>
      </c>
      <c r="CEW29" s="170">
        <f>CET29*CEV29</f>
        <v>10346.44</v>
      </c>
      <c r="CEX29" s="170" t="s">
        <v>151</v>
      </c>
      <c r="CEY29" s="170" t="s">
        <v>152</v>
      </c>
      <c r="CEZ29" s="170" t="s">
        <v>153</v>
      </c>
      <c r="CFA29" s="170" t="s">
        <v>150</v>
      </c>
      <c r="CFB29" s="170">
        <v>2</v>
      </c>
      <c r="CFC29" s="170">
        <v>69.72</v>
      </c>
      <c r="CFD29" s="170">
        <f>ROUNDDOWN(CFC29*($G$10+1),2)</f>
        <v>5173.22</v>
      </c>
      <c r="CFE29" s="170">
        <f>CFB29*CFD29</f>
        <v>10346.44</v>
      </c>
      <c r="CFF29" s="170" t="s">
        <v>151</v>
      </c>
      <c r="CFG29" s="170" t="s">
        <v>152</v>
      </c>
      <c r="CFH29" s="170" t="s">
        <v>153</v>
      </c>
      <c r="CFI29" s="170" t="s">
        <v>150</v>
      </c>
      <c r="CFJ29" s="170">
        <v>2</v>
      </c>
      <c r="CFK29" s="170">
        <v>69.72</v>
      </c>
      <c r="CFL29" s="170">
        <f>ROUNDDOWN(CFK29*($G$10+1),2)</f>
        <v>5173.22</v>
      </c>
      <c r="CFM29" s="170">
        <f>CFJ29*CFL29</f>
        <v>10346.44</v>
      </c>
      <c r="CFN29" s="170" t="s">
        <v>151</v>
      </c>
      <c r="CFO29" s="170" t="s">
        <v>152</v>
      </c>
      <c r="CFP29" s="170" t="s">
        <v>153</v>
      </c>
      <c r="CFQ29" s="170" t="s">
        <v>150</v>
      </c>
      <c r="CFR29" s="170">
        <v>2</v>
      </c>
      <c r="CFS29" s="170">
        <v>69.72</v>
      </c>
      <c r="CFT29" s="170">
        <f>ROUNDDOWN(CFS29*($G$10+1),2)</f>
        <v>5173.22</v>
      </c>
      <c r="CFU29" s="170">
        <f>CFR29*CFT29</f>
        <v>10346.44</v>
      </c>
      <c r="CFV29" s="170" t="s">
        <v>151</v>
      </c>
      <c r="CFW29" s="170" t="s">
        <v>152</v>
      </c>
      <c r="CFX29" s="170" t="s">
        <v>153</v>
      </c>
      <c r="CFY29" s="170" t="s">
        <v>150</v>
      </c>
      <c r="CFZ29" s="170">
        <v>2</v>
      </c>
      <c r="CGA29" s="170">
        <v>69.72</v>
      </c>
      <c r="CGB29" s="170">
        <f>ROUNDDOWN(CGA29*($G$10+1),2)</f>
        <v>5173.22</v>
      </c>
      <c r="CGC29" s="170">
        <f>CFZ29*CGB29</f>
        <v>10346.44</v>
      </c>
      <c r="CGD29" s="170" t="s">
        <v>151</v>
      </c>
      <c r="CGE29" s="170" t="s">
        <v>152</v>
      </c>
      <c r="CGF29" s="170" t="s">
        <v>153</v>
      </c>
      <c r="CGG29" s="170" t="s">
        <v>150</v>
      </c>
      <c r="CGH29" s="170">
        <v>2</v>
      </c>
      <c r="CGI29" s="170">
        <v>69.72</v>
      </c>
      <c r="CGJ29" s="170">
        <f>ROUNDDOWN(CGI29*($G$10+1),2)</f>
        <v>5173.22</v>
      </c>
      <c r="CGK29" s="170">
        <f>CGH29*CGJ29</f>
        <v>10346.44</v>
      </c>
      <c r="CGL29" s="170" t="s">
        <v>151</v>
      </c>
      <c r="CGM29" s="170" t="s">
        <v>152</v>
      </c>
      <c r="CGN29" s="170" t="s">
        <v>153</v>
      </c>
      <c r="CGO29" s="170" t="s">
        <v>150</v>
      </c>
      <c r="CGP29" s="170">
        <v>2</v>
      </c>
      <c r="CGQ29" s="170">
        <v>69.72</v>
      </c>
      <c r="CGR29" s="170">
        <f>ROUNDDOWN(CGQ29*($G$10+1),2)</f>
        <v>5173.22</v>
      </c>
      <c r="CGS29" s="170">
        <f>CGP29*CGR29</f>
        <v>10346.44</v>
      </c>
      <c r="CGT29" s="170" t="s">
        <v>151</v>
      </c>
      <c r="CGU29" s="170" t="s">
        <v>152</v>
      </c>
      <c r="CGV29" s="170" t="s">
        <v>153</v>
      </c>
      <c r="CGW29" s="170" t="s">
        <v>150</v>
      </c>
      <c r="CGX29" s="170">
        <v>2</v>
      </c>
      <c r="CGY29" s="170">
        <v>69.72</v>
      </c>
      <c r="CGZ29" s="170">
        <f>ROUNDDOWN(CGY29*($G$10+1),2)</f>
        <v>5173.22</v>
      </c>
      <c r="CHA29" s="170">
        <f>CGX29*CGZ29</f>
        <v>10346.44</v>
      </c>
      <c r="CHB29" s="170" t="s">
        <v>151</v>
      </c>
      <c r="CHC29" s="170" t="s">
        <v>152</v>
      </c>
      <c r="CHD29" s="170" t="s">
        <v>153</v>
      </c>
      <c r="CHE29" s="170" t="s">
        <v>150</v>
      </c>
      <c r="CHF29" s="170">
        <v>2</v>
      </c>
      <c r="CHG29" s="170">
        <v>69.72</v>
      </c>
      <c r="CHH29" s="170">
        <f>ROUNDDOWN(CHG29*($G$10+1),2)</f>
        <v>5173.22</v>
      </c>
      <c r="CHI29" s="170">
        <f>CHF29*CHH29</f>
        <v>10346.44</v>
      </c>
      <c r="CHJ29" s="170" t="s">
        <v>151</v>
      </c>
      <c r="CHK29" s="170" t="s">
        <v>152</v>
      </c>
      <c r="CHL29" s="170" t="s">
        <v>153</v>
      </c>
      <c r="CHM29" s="170" t="s">
        <v>150</v>
      </c>
      <c r="CHN29" s="170">
        <v>2</v>
      </c>
      <c r="CHO29" s="170">
        <v>69.72</v>
      </c>
      <c r="CHP29" s="170">
        <f>ROUNDDOWN(CHO29*($G$10+1),2)</f>
        <v>5173.22</v>
      </c>
      <c r="CHQ29" s="170">
        <f>CHN29*CHP29</f>
        <v>10346.44</v>
      </c>
      <c r="CHR29" s="170" t="s">
        <v>151</v>
      </c>
      <c r="CHS29" s="170" t="s">
        <v>152</v>
      </c>
      <c r="CHT29" s="170" t="s">
        <v>153</v>
      </c>
      <c r="CHU29" s="170" t="s">
        <v>150</v>
      </c>
      <c r="CHV29" s="170">
        <v>2</v>
      </c>
      <c r="CHW29" s="170">
        <v>69.72</v>
      </c>
      <c r="CHX29" s="170">
        <f>ROUNDDOWN(CHW29*($G$10+1),2)</f>
        <v>5173.22</v>
      </c>
      <c r="CHY29" s="170">
        <f>CHV29*CHX29</f>
        <v>10346.44</v>
      </c>
      <c r="CHZ29" s="170" t="s">
        <v>151</v>
      </c>
      <c r="CIA29" s="170" t="s">
        <v>152</v>
      </c>
      <c r="CIB29" s="170" t="s">
        <v>153</v>
      </c>
      <c r="CIC29" s="170" t="s">
        <v>150</v>
      </c>
      <c r="CID29" s="170">
        <v>2</v>
      </c>
      <c r="CIE29" s="170">
        <v>69.72</v>
      </c>
      <c r="CIF29" s="170">
        <f>ROUNDDOWN(CIE29*($G$10+1),2)</f>
        <v>5173.22</v>
      </c>
      <c r="CIG29" s="170">
        <f>CID29*CIF29</f>
        <v>10346.44</v>
      </c>
      <c r="CIH29" s="170" t="s">
        <v>151</v>
      </c>
      <c r="CII29" s="170" t="s">
        <v>152</v>
      </c>
      <c r="CIJ29" s="170" t="s">
        <v>153</v>
      </c>
      <c r="CIK29" s="170" t="s">
        <v>150</v>
      </c>
      <c r="CIL29" s="170">
        <v>2</v>
      </c>
      <c r="CIM29" s="170">
        <v>69.72</v>
      </c>
      <c r="CIN29" s="170">
        <f>ROUNDDOWN(CIM29*($G$10+1),2)</f>
        <v>5173.22</v>
      </c>
      <c r="CIO29" s="170">
        <f>CIL29*CIN29</f>
        <v>10346.44</v>
      </c>
      <c r="CIP29" s="170" t="s">
        <v>151</v>
      </c>
      <c r="CIQ29" s="170" t="s">
        <v>152</v>
      </c>
      <c r="CIR29" s="170" t="s">
        <v>153</v>
      </c>
      <c r="CIS29" s="170" t="s">
        <v>150</v>
      </c>
      <c r="CIT29" s="170">
        <v>2</v>
      </c>
      <c r="CIU29" s="170">
        <v>69.72</v>
      </c>
      <c r="CIV29" s="170">
        <f>ROUNDDOWN(CIU29*($G$10+1),2)</f>
        <v>5173.22</v>
      </c>
      <c r="CIW29" s="170">
        <f>CIT29*CIV29</f>
        <v>10346.44</v>
      </c>
      <c r="CIX29" s="170" t="s">
        <v>151</v>
      </c>
      <c r="CIY29" s="170" t="s">
        <v>152</v>
      </c>
      <c r="CIZ29" s="170" t="s">
        <v>153</v>
      </c>
      <c r="CJA29" s="170" t="s">
        <v>150</v>
      </c>
      <c r="CJB29" s="170">
        <v>2</v>
      </c>
      <c r="CJC29" s="170">
        <v>69.72</v>
      </c>
      <c r="CJD29" s="170">
        <f>ROUNDDOWN(CJC29*($G$10+1),2)</f>
        <v>5173.22</v>
      </c>
      <c r="CJE29" s="170">
        <f>CJB29*CJD29</f>
        <v>10346.44</v>
      </c>
      <c r="CJF29" s="170" t="s">
        <v>151</v>
      </c>
      <c r="CJG29" s="170" t="s">
        <v>152</v>
      </c>
      <c r="CJH29" s="170" t="s">
        <v>153</v>
      </c>
      <c r="CJI29" s="170" t="s">
        <v>150</v>
      </c>
      <c r="CJJ29" s="170">
        <v>2</v>
      </c>
      <c r="CJK29" s="170">
        <v>69.72</v>
      </c>
      <c r="CJL29" s="170">
        <f>ROUNDDOWN(CJK29*($G$10+1),2)</f>
        <v>5173.22</v>
      </c>
      <c r="CJM29" s="170">
        <f>CJJ29*CJL29</f>
        <v>10346.44</v>
      </c>
      <c r="CJN29" s="170" t="s">
        <v>151</v>
      </c>
      <c r="CJO29" s="170" t="s">
        <v>152</v>
      </c>
      <c r="CJP29" s="170" t="s">
        <v>153</v>
      </c>
      <c r="CJQ29" s="170" t="s">
        <v>150</v>
      </c>
      <c r="CJR29" s="170">
        <v>2</v>
      </c>
      <c r="CJS29" s="170">
        <v>69.72</v>
      </c>
      <c r="CJT29" s="170">
        <f>ROUNDDOWN(CJS29*($G$10+1),2)</f>
        <v>5173.22</v>
      </c>
      <c r="CJU29" s="170">
        <f>CJR29*CJT29</f>
        <v>10346.44</v>
      </c>
      <c r="CJV29" s="170" t="s">
        <v>151</v>
      </c>
      <c r="CJW29" s="170" t="s">
        <v>152</v>
      </c>
      <c r="CJX29" s="170" t="s">
        <v>153</v>
      </c>
      <c r="CJY29" s="170" t="s">
        <v>150</v>
      </c>
      <c r="CJZ29" s="170">
        <v>2</v>
      </c>
      <c r="CKA29" s="170">
        <v>69.72</v>
      </c>
      <c r="CKB29" s="170">
        <f>ROUNDDOWN(CKA29*($G$10+1),2)</f>
        <v>5173.22</v>
      </c>
      <c r="CKC29" s="170">
        <f>CJZ29*CKB29</f>
        <v>10346.44</v>
      </c>
      <c r="CKD29" s="170" t="s">
        <v>151</v>
      </c>
      <c r="CKE29" s="170" t="s">
        <v>152</v>
      </c>
      <c r="CKF29" s="170" t="s">
        <v>153</v>
      </c>
      <c r="CKG29" s="170" t="s">
        <v>150</v>
      </c>
      <c r="CKH29" s="170">
        <v>2</v>
      </c>
      <c r="CKI29" s="170">
        <v>69.72</v>
      </c>
      <c r="CKJ29" s="170">
        <f>ROUNDDOWN(CKI29*($G$10+1),2)</f>
        <v>5173.22</v>
      </c>
      <c r="CKK29" s="170">
        <f>CKH29*CKJ29</f>
        <v>10346.44</v>
      </c>
      <c r="CKL29" s="170" t="s">
        <v>151</v>
      </c>
      <c r="CKM29" s="170" t="s">
        <v>152</v>
      </c>
      <c r="CKN29" s="170" t="s">
        <v>153</v>
      </c>
      <c r="CKO29" s="170" t="s">
        <v>150</v>
      </c>
      <c r="CKP29" s="170">
        <v>2</v>
      </c>
      <c r="CKQ29" s="170">
        <v>69.72</v>
      </c>
      <c r="CKR29" s="170">
        <f>ROUNDDOWN(CKQ29*($G$10+1),2)</f>
        <v>5173.22</v>
      </c>
      <c r="CKS29" s="170">
        <f>CKP29*CKR29</f>
        <v>10346.44</v>
      </c>
      <c r="CKT29" s="170" t="s">
        <v>151</v>
      </c>
      <c r="CKU29" s="170" t="s">
        <v>152</v>
      </c>
      <c r="CKV29" s="170" t="s">
        <v>153</v>
      </c>
      <c r="CKW29" s="170" t="s">
        <v>150</v>
      </c>
      <c r="CKX29" s="170">
        <v>2</v>
      </c>
      <c r="CKY29" s="170">
        <v>69.72</v>
      </c>
      <c r="CKZ29" s="170">
        <f>ROUNDDOWN(CKY29*($G$10+1),2)</f>
        <v>5173.22</v>
      </c>
      <c r="CLA29" s="170">
        <f>CKX29*CKZ29</f>
        <v>10346.44</v>
      </c>
      <c r="CLB29" s="170" t="s">
        <v>151</v>
      </c>
      <c r="CLC29" s="170" t="s">
        <v>152</v>
      </c>
      <c r="CLD29" s="170" t="s">
        <v>153</v>
      </c>
      <c r="CLE29" s="170" t="s">
        <v>150</v>
      </c>
      <c r="CLF29" s="170">
        <v>2</v>
      </c>
      <c r="CLG29" s="170">
        <v>69.72</v>
      </c>
      <c r="CLH29" s="170">
        <f>ROUNDDOWN(CLG29*($G$10+1),2)</f>
        <v>5173.22</v>
      </c>
      <c r="CLI29" s="170">
        <f>CLF29*CLH29</f>
        <v>10346.44</v>
      </c>
      <c r="CLJ29" s="170" t="s">
        <v>151</v>
      </c>
      <c r="CLK29" s="170" t="s">
        <v>152</v>
      </c>
      <c r="CLL29" s="170" t="s">
        <v>153</v>
      </c>
      <c r="CLM29" s="170" t="s">
        <v>150</v>
      </c>
      <c r="CLN29" s="170">
        <v>2</v>
      </c>
      <c r="CLO29" s="170">
        <v>69.72</v>
      </c>
      <c r="CLP29" s="170">
        <f>ROUNDDOWN(CLO29*($G$10+1),2)</f>
        <v>5173.22</v>
      </c>
      <c r="CLQ29" s="170">
        <f>CLN29*CLP29</f>
        <v>10346.44</v>
      </c>
      <c r="CLR29" s="170" t="s">
        <v>151</v>
      </c>
      <c r="CLS29" s="170" t="s">
        <v>152</v>
      </c>
      <c r="CLT29" s="170" t="s">
        <v>153</v>
      </c>
      <c r="CLU29" s="170" t="s">
        <v>150</v>
      </c>
      <c r="CLV29" s="170">
        <v>2</v>
      </c>
      <c r="CLW29" s="170">
        <v>69.72</v>
      </c>
      <c r="CLX29" s="170">
        <f>ROUNDDOWN(CLW29*($G$10+1),2)</f>
        <v>5173.22</v>
      </c>
      <c r="CLY29" s="170">
        <f>CLV29*CLX29</f>
        <v>10346.44</v>
      </c>
      <c r="CLZ29" s="170" t="s">
        <v>151</v>
      </c>
      <c r="CMA29" s="170" t="s">
        <v>152</v>
      </c>
      <c r="CMB29" s="170" t="s">
        <v>153</v>
      </c>
      <c r="CMC29" s="170" t="s">
        <v>150</v>
      </c>
      <c r="CMD29" s="170">
        <v>2</v>
      </c>
      <c r="CME29" s="170">
        <v>69.72</v>
      </c>
      <c r="CMF29" s="170">
        <f>ROUNDDOWN(CME29*($G$10+1),2)</f>
        <v>5173.22</v>
      </c>
      <c r="CMG29" s="170">
        <f>CMD29*CMF29</f>
        <v>10346.44</v>
      </c>
      <c r="CMH29" s="170" t="s">
        <v>151</v>
      </c>
      <c r="CMI29" s="170" t="s">
        <v>152</v>
      </c>
      <c r="CMJ29" s="170" t="s">
        <v>153</v>
      </c>
      <c r="CMK29" s="170" t="s">
        <v>150</v>
      </c>
      <c r="CML29" s="170">
        <v>2</v>
      </c>
      <c r="CMM29" s="170">
        <v>69.72</v>
      </c>
      <c r="CMN29" s="170">
        <f>ROUNDDOWN(CMM29*($G$10+1),2)</f>
        <v>5173.22</v>
      </c>
      <c r="CMO29" s="170">
        <f>CML29*CMN29</f>
        <v>10346.44</v>
      </c>
      <c r="CMP29" s="170" t="s">
        <v>151</v>
      </c>
      <c r="CMQ29" s="170" t="s">
        <v>152</v>
      </c>
      <c r="CMR29" s="170" t="s">
        <v>153</v>
      </c>
      <c r="CMS29" s="170" t="s">
        <v>150</v>
      </c>
      <c r="CMT29" s="170">
        <v>2</v>
      </c>
      <c r="CMU29" s="170">
        <v>69.72</v>
      </c>
      <c r="CMV29" s="170">
        <f>ROUNDDOWN(CMU29*($G$10+1),2)</f>
        <v>5173.22</v>
      </c>
      <c r="CMW29" s="170">
        <f>CMT29*CMV29</f>
        <v>10346.44</v>
      </c>
      <c r="CMX29" s="170" t="s">
        <v>151</v>
      </c>
      <c r="CMY29" s="170" t="s">
        <v>152</v>
      </c>
      <c r="CMZ29" s="170" t="s">
        <v>153</v>
      </c>
      <c r="CNA29" s="170" t="s">
        <v>150</v>
      </c>
      <c r="CNB29" s="170">
        <v>2</v>
      </c>
      <c r="CNC29" s="170">
        <v>69.72</v>
      </c>
      <c r="CND29" s="170">
        <f>ROUNDDOWN(CNC29*($G$10+1),2)</f>
        <v>5173.22</v>
      </c>
      <c r="CNE29" s="170">
        <f>CNB29*CND29</f>
        <v>10346.44</v>
      </c>
      <c r="CNF29" s="170" t="s">
        <v>151</v>
      </c>
      <c r="CNG29" s="170" t="s">
        <v>152</v>
      </c>
      <c r="CNH29" s="170" t="s">
        <v>153</v>
      </c>
      <c r="CNI29" s="170" t="s">
        <v>150</v>
      </c>
      <c r="CNJ29" s="170">
        <v>2</v>
      </c>
      <c r="CNK29" s="170">
        <v>69.72</v>
      </c>
      <c r="CNL29" s="170">
        <f>ROUNDDOWN(CNK29*($G$10+1),2)</f>
        <v>5173.22</v>
      </c>
      <c r="CNM29" s="170">
        <f>CNJ29*CNL29</f>
        <v>10346.44</v>
      </c>
      <c r="CNN29" s="170" t="s">
        <v>151</v>
      </c>
      <c r="CNO29" s="170" t="s">
        <v>152</v>
      </c>
      <c r="CNP29" s="170" t="s">
        <v>153</v>
      </c>
      <c r="CNQ29" s="170" t="s">
        <v>150</v>
      </c>
      <c r="CNR29" s="170">
        <v>2</v>
      </c>
      <c r="CNS29" s="170">
        <v>69.72</v>
      </c>
      <c r="CNT29" s="170">
        <f>ROUNDDOWN(CNS29*($G$10+1),2)</f>
        <v>5173.22</v>
      </c>
      <c r="CNU29" s="170">
        <f>CNR29*CNT29</f>
        <v>10346.44</v>
      </c>
      <c r="CNV29" s="170" t="s">
        <v>151</v>
      </c>
      <c r="CNW29" s="170" t="s">
        <v>152</v>
      </c>
      <c r="CNX29" s="170" t="s">
        <v>153</v>
      </c>
      <c r="CNY29" s="170" t="s">
        <v>150</v>
      </c>
      <c r="CNZ29" s="170">
        <v>2</v>
      </c>
      <c r="COA29" s="170">
        <v>69.72</v>
      </c>
      <c r="COB29" s="170">
        <f>ROUNDDOWN(COA29*($G$10+1),2)</f>
        <v>5173.22</v>
      </c>
      <c r="COC29" s="170">
        <f>CNZ29*COB29</f>
        <v>10346.44</v>
      </c>
      <c r="COD29" s="170" t="s">
        <v>151</v>
      </c>
      <c r="COE29" s="170" t="s">
        <v>152</v>
      </c>
      <c r="COF29" s="170" t="s">
        <v>153</v>
      </c>
      <c r="COG29" s="170" t="s">
        <v>150</v>
      </c>
      <c r="COH29" s="170">
        <v>2</v>
      </c>
      <c r="COI29" s="170">
        <v>69.72</v>
      </c>
      <c r="COJ29" s="170">
        <f>ROUNDDOWN(COI29*($G$10+1),2)</f>
        <v>5173.22</v>
      </c>
      <c r="COK29" s="170">
        <f>COH29*COJ29</f>
        <v>10346.44</v>
      </c>
      <c r="COL29" s="170" t="s">
        <v>151</v>
      </c>
      <c r="COM29" s="170" t="s">
        <v>152</v>
      </c>
      <c r="CON29" s="170" t="s">
        <v>153</v>
      </c>
      <c r="COO29" s="170" t="s">
        <v>150</v>
      </c>
      <c r="COP29" s="170">
        <v>2</v>
      </c>
      <c r="COQ29" s="170">
        <v>69.72</v>
      </c>
      <c r="COR29" s="170">
        <f>ROUNDDOWN(COQ29*($G$10+1),2)</f>
        <v>5173.22</v>
      </c>
      <c r="COS29" s="170">
        <f>COP29*COR29</f>
        <v>10346.44</v>
      </c>
      <c r="COT29" s="170" t="s">
        <v>151</v>
      </c>
      <c r="COU29" s="170" t="s">
        <v>152</v>
      </c>
      <c r="COV29" s="170" t="s">
        <v>153</v>
      </c>
      <c r="COW29" s="170" t="s">
        <v>150</v>
      </c>
      <c r="COX29" s="170">
        <v>2</v>
      </c>
      <c r="COY29" s="170">
        <v>69.72</v>
      </c>
      <c r="COZ29" s="170">
        <f>ROUNDDOWN(COY29*($G$10+1),2)</f>
        <v>5173.22</v>
      </c>
      <c r="CPA29" s="170">
        <f>COX29*COZ29</f>
        <v>10346.44</v>
      </c>
      <c r="CPB29" s="170" t="s">
        <v>151</v>
      </c>
      <c r="CPC29" s="170" t="s">
        <v>152</v>
      </c>
      <c r="CPD29" s="170" t="s">
        <v>153</v>
      </c>
      <c r="CPE29" s="170" t="s">
        <v>150</v>
      </c>
      <c r="CPF29" s="170">
        <v>2</v>
      </c>
      <c r="CPG29" s="170">
        <v>69.72</v>
      </c>
      <c r="CPH29" s="170">
        <f>ROUNDDOWN(CPG29*($G$10+1),2)</f>
        <v>5173.22</v>
      </c>
      <c r="CPI29" s="170">
        <f>CPF29*CPH29</f>
        <v>10346.44</v>
      </c>
      <c r="CPJ29" s="170" t="s">
        <v>151</v>
      </c>
      <c r="CPK29" s="170" t="s">
        <v>152</v>
      </c>
      <c r="CPL29" s="170" t="s">
        <v>153</v>
      </c>
      <c r="CPM29" s="170" t="s">
        <v>150</v>
      </c>
      <c r="CPN29" s="170">
        <v>2</v>
      </c>
      <c r="CPO29" s="170">
        <v>69.72</v>
      </c>
      <c r="CPP29" s="170">
        <f>ROUNDDOWN(CPO29*($G$10+1),2)</f>
        <v>5173.22</v>
      </c>
      <c r="CPQ29" s="170">
        <f>CPN29*CPP29</f>
        <v>10346.44</v>
      </c>
      <c r="CPR29" s="170" t="s">
        <v>151</v>
      </c>
      <c r="CPS29" s="170" t="s">
        <v>152</v>
      </c>
      <c r="CPT29" s="170" t="s">
        <v>153</v>
      </c>
      <c r="CPU29" s="170" t="s">
        <v>150</v>
      </c>
      <c r="CPV29" s="170">
        <v>2</v>
      </c>
      <c r="CPW29" s="170">
        <v>69.72</v>
      </c>
      <c r="CPX29" s="170">
        <f>ROUNDDOWN(CPW29*($G$10+1),2)</f>
        <v>5173.22</v>
      </c>
      <c r="CPY29" s="170">
        <f>CPV29*CPX29</f>
        <v>10346.44</v>
      </c>
      <c r="CPZ29" s="170" t="s">
        <v>151</v>
      </c>
      <c r="CQA29" s="170" t="s">
        <v>152</v>
      </c>
      <c r="CQB29" s="170" t="s">
        <v>153</v>
      </c>
      <c r="CQC29" s="170" t="s">
        <v>150</v>
      </c>
      <c r="CQD29" s="170">
        <v>2</v>
      </c>
      <c r="CQE29" s="170">
        <v>69.72</v>
      </c>
      <c r="CQF29" s="170">
        <f>ROUNDDOWN(CQE29*($G$10+1),2)</f>
        <v>5173.22</v>
      </c>
      <c r="CQG29" s="170">
        <f>CQD29*CQF29</f>
        <v>10346.44</v>
      </c>
      <c r="CQH29" s="170" t="s">
        <v>151</v>
      </c>
      <c r="CQI29" s="170" t="s">
        <v>152</v>
      </c>
      <c r="CQJ29" s="170" t="s">
        <v>153</v>
      </c>
      <c r="CQK29" s="170" t="s">
        <v>150</v>
      </c>
      <c r="CQL29" s="170">
        <v>2</v>
      </c>
      <c r="CQM29" s="170">
        <v>69.72</v>
      </c>
      <c r="CQN29" s="170">
        <f>ROUNDDOWN(CQM29*($G$10+1),2)</f>
        <v>5173.22</v>
      </c>
      <c r="CQO29" s="170">
        <f>CQL29*CQN29</f>
        <v>10346.44</v>
      </c>
      <c r="CQP29" s="170" t="s">
        <v>151</v>
      </c>
      <c r="CQQ29" s="170" t="s">
        <v>152</v>
      </c>
      <c r="CQR29" s="170" t="s">
        <v>153</v>
      </c>
      <c r="CQS29" s="170" t="s">
        <v>150</v>
      </c>
      <c r="CQT29" s="170">
        <v>2</v>
      </c>
      <c r="CQU29" s="170">
        <v>69.72</v>
      </c>
      <c r="CQV29" s="170">
        <f>ROUNDDOWN(CQU29*($G$10+1),2)</f>
        <v>5173.22</v>
      </c>
      <c r="CQW29" s="170">
        <f>CQT29*CQV29</f>
        <v>10346.44</v>
      </c>
      <c r="CQX29" s="170" t="s">
        <v>151</v>
      </c>
      <c r="CQY29" s="170" t="s">
        <v>152</v>
      </c>
      <c r="CQZ29" s="170" t="s">
        <v>153</v>
      </c>
      <c r="CRA29" s="170" t="s">
        <v>150</v>
      </c>
      <c r="CRB29" s="170">
        <v>2</v>
      </c>
      <c r="CRC29" s="170">
        <v>69.72</v>
      </c>
      <c r="CRD29" s="170">
        <f>ROUNDDOWN(CRC29*($G$10+1),2)</f>
        <v>5173.22</v>
      </c>
      <c r="CRE29" s="170">
        <f>CRB29*CRD29</f>
        <v>10346.44</v>
      </c>
      <c r="CRF29" s="170" t="s">
        <v>151</v>
      </c>
      <c r="CRG29" s="170" t="s">
        <v>152</v>
      </c>
      <c r="CRH29" s="170" t="s">
        <v>153</v>
      </c>
      <c r="CRI29" s="170" t="s">
        <v>150</v>
      </c>
      <c r="CRJ29" s="170">
        <v>2</v>
      </c>
      <c r="CRK29" s="170">
        <v>69.72</v>
      </c>
      <c r="CRL29" s="170">
        <f>ROUNDDOWN(CRK29*($G$10+1),2)</f>
        <v>5173.22</v>
      </c>
      <c r="CRM29" s="170">
        <f>CRJ29*CRL29</f>
        <v>10346.44</v>
      </c>
      <c r="CRN29" s="170" t="s">
        <v>151</v>
      </c>
      <c r="CRO29" s="170" t="s">
        <v>152</v>
      </c>
      <c r="CRP29" s="170" t="s">
        <v>153</v>
      </c>
      <c r="CRQ29" s="170" t="s">
        <v>150</v>
      </c>
      <c r="CRR29" s="170">
        <v>2</v>
      </c>
      <c r="CRS29" s="170">
        <v>69.72</v>
      </c>
      <c r="CRT29" s="170">
        <f>ROUNDDOWN(CRS29*($G$10+1),2)</f>
        <v>5173.22</v>
      </c>
      <c r="CRU29" s="170">
        <f>CRR29*CRT29</f>
        <v>10346.44</v>
      </c>
      <c r="CRV29" s="170" t="s">
        <v>151</v>
      </c>
      <c r="CRW29" s="170" t="s">
        <v>152</v>
      </c>
      <c r="CRX29" s="170" t="s">
        <v>153</v>
      </c>
      <c r="CRY29" s="170" t="s">
        <v>150</v>
      </c>
      <c r="CRZ29" s="170">
        <v>2</v>
      </c>
      <c r="CSA29" s="170">
        <v>69.72</v>
      </c>
      <c r="CSB29" s="170">
        <f>ROUNDDOWN(CSA29*($G$10+1),2)</f>
        <v>5173.22</v>
      </c>
      <c r="CSC29" s="170">
        <f>CRZ29*CSB29</f>
        <v>10346.44</v>
      </c>
      <c r="CSD29" s="170" t="s">
        <v>151</v>
      </c>
      <c r="CSE29" s="170" t="s">
        <v>152</v>
      </c>
      <c r="CSF29" s="170" t="s">
        <v>153</v>
      </c>
      <c r="CSG29" s="170" t="s">
        <v>150</v>
      </c>
      <c r="CSH29" s="170">
        <v>2</v>
      </c>
      <c r="CSI29" s="170">
        <v>69.72</v>
      </c>
      <c r="CSJ29" s="170">
        <f>ROUNDDOWN(CSI29*($G$10+1),2)</f>
        <v>5173.22</v>
      </c>
      <c r="CSK29" s="170">
        <f>CSH29*CSJ29</f>
        <v>10346.44</v>
      </c>
      <c r="CSL29" s="170" t="s">
        <v>151</v>
      </c>
      <c r="CSM29" s="170" t="s">
        <v>152</v>
      </c>
      <c r="CSN29" s="170" t="s">
        <v>153</v>
      </c>
      <c r="CSO29" s="170" t="s">
        <v>150</v>
      </c>
      <c r="CSP29" s="170">
        <v>2</v>
      </c>
      <c r="CSQ29" s="170">
        <v>69.72</v>
      </c>
      <c r="CSR29" s="170">
        <f>ROUNDDOWN(CSQ29*($G$10+1),2)</f>
        <v>5173.22</v>
      </c>
      <c r="CSS29" s="170">
        <f>CSP29*CSR29</f>
        <v>10346.44</v>
      </c>
      <c r="CST29" s="170" t="s">
        <v>151</v>
      </c>
      <c r="CSU29" s="170" t="s">
        <v>152</v>
      </c>
      <c r="CSV29" s="170" t="s">
        <v>153</v>
      </c>
      <c r="CSW29" s="170" t="s">
        <v>150</v>
      </c>
      <c r="CSX29" s="170">
        <v>2</v>
      </c>
      <c r="CSY29" s="170">
        <v>69.72</v>
      </c>
      <c r="CSZ29" s="170">
        <f>ROUNDDOWN(CSY29*($G$10+1),2)</f>
        <v>5173.22</v>
      </c>
      <c r="CTA29" s="170">
        <f>CSX29*CSZ29</f>
        <v>10346.44</v>
      </c>
      <c r="CTB29" s="170" t="s">
        <v>151</v>
      </c>
      <c r="CTC29" s="170" t="s">
        <v>152</v>
      </c>
      <c r="CTD29" s="170" t="s">
        <v>153</v>
      </c>
      <c r="CTE29" s="170" t="s">
        <v>150</v>
      </c>
      <c r="CTF29" s="170">
        <v>2</v>
      </c>
      <c r="CTG29" s="170">
        <v>69.72</v>
      </c>
      <c r="CTH29" s="170">
        <f>ROUNDDOWN(CTG29*($G$10+1),2)</f>
        <v>5173.22</v>
      </c>
      <c r="CTI29" s="170">
        <f>CTF29*CTH29</f>
        <v>10346.44</v>
      </c>
      <c r="CTJ29" s="170" t="s">
        <v>151</v>
      </c>
      <c r="CTK29" s="170" t="s">
        <v>152</v>
      </c>
      <c r="CTL29" s="170" t="s">
        <v>153</v>
      </c>
      <c r="CTM29" s="170" t="s">
        <v>150</v>
      </c>
      <c r="CTN29" s="170">
        <v>2</v>
      </c>
      <c r="CTO29" s="170">
        <v>69.72</v>
      </c>
      <c r="CTP29" s="170">
        <f>ROUNDDOWN(CTO29*($G$10+1),2)</f>
        <v>5173.22</v>
      </c>
      <c r="CTQ29" s="170">
        <f>CTN29*CTP29</f>
        <v>10346.44</v>
      </c>
      <c r="CTR29" s="170" t="s">
        <v>151</v>
      </c>
      <c r="CTS29" s="170" t="s">
        <v>152</v>
      </c>
      <c r="CTT29" s="170" t="s">
        <v>153</v>
      </c>
      <c r="CTU29" s="170" t="s">
        <v>150</v>
      </c>
      <c r="CTV29" s="170">
        <v>2</v>
      </c>
      <c r="CTW29" s="170">
        <v>69.72</v>
      </c>
      <c r="CTX29" s="170">
        <f>ROUNDDOWN(CTW29*($G$10+1),2)</f>
        <v>5173.22</v>
      </c>
      <c r="CTY29" s="170">
        <f>CTV29*CTX29</f>
        <v>10346.44</v>
      </c>
      <c r="CTZ29" s="170" t="s">
        <v>151</v>
      </c>
      <c r="CUA29" s="170" t="s">
        <v>152</v>
      </c>
      <c r="CUB29" s="170" t="s">
        <v>153</v>
      </c>
      <c r="CUC29" s="170" t="s">
        <v>150</v>
      </c>
      <c r="CUD29" s="170">
        <v>2</v>
      </c>
      <c r="CUE29" s="170">
        <v>69.72</v>
      </c>
      <c r="CUF29" s="170">
        <f>ROUNDDOWN(CUE29*($G$10+1),2)</f>
        <v>5173.22</v>
      </c>
      <c r="CUG29" s="170">
        <f>CUD29*CUF29</f>
        <v>10346.44</v>
      </c>
      <c r="CUH29" s="170" t="s">
        <v>151</v>
      </c>
      <c r="CUI29" s="170" t="s">
        <v>152</v>
      </c>
      <c r="CUJ29" s="170" t="s">
        <v>153</v>
      </c>
      <c r="CUK29" s="170" t="s">
        <v>150</v>
      </c>
      <c r="CUL29" s="170">
        <v>2</v>
      </c>
      <c r="CUM29" s="170">
        <v>69.72</v>
      </c>
      <c r="CUN29" s="170">
        <f>ROUNDDOWN(CUM29*($G$10+1),2)</f>
        <v>5173.22</v>
      </c>
      <c r="CUO29" s="170">
        <f>CUL29*CUN29</f>
        <v>10346.44</v>
      </c>
      <c r="CUP29" s="170" t="s">
        <v>151</v>
      </c>
      <c r="CUQ29" s="170" t="s">
        <v>152</v>
      </c>
      <c r="CUR29" s="170" t="s">
        <v>153</v>
      </c>
      <c r="CUS29" s="170" t="s">
        <v>150</v>
      </c>
      <c r="CUT29" s="170">
        <v>2</v>
      </c>
      <c r="CUU29" s="170">
        <v>69.72</v>
      </c>
      <c r="CUV29" s="170">
        <f>ROUNDDOWN(CUU29*($G$10+1),2)</f>
        <v>5173.22</v>
      </c>
      <c r="CUW29" s="170">
        <f>CUT29*CUV29</f>
        <v>10346.44</v>
      </c>
      <c r="CUX29" s="170" t="s">
        <v>151</v>
      </c>
      <c r="CUY29" s="170" t="s">
        <v>152</v>
      </c>
      <c r="CUZ29" s="170" t="s">
        <v>153</v>
      </c>
      <c r="CVA29" s="170" t="s">
        <v>150</v>
      </c>
      <c r="CVB29" s="170">
        <v>2</v>
      </c>
      <c r="CVC29" s="170">
        <v>69.72</v>
      </c>
      <c r="CVD29" s="170">
        <f>ROUNDDOWN(CVC29*($G$10+1),2)</f>
        <v>5173.22</v>
      </c>
      <c r="CVE29" s="170">
        <f>CVB29*CVD29</f>
        <v>10346.44</v>
      </c>
      <c r="CVF29" s="170" t="s">
        <v>151</v>
      </c>
      <c r="CVG29" s="170" t="s">
        <v>152</v>
      </c>
      <c r="CVH29" s="170" t="s">
        <v>153</v>
      </c>
      <c r="CVI29" s="170" t="s">
        <v>150</v>
      </c>
      <c r="CVJ29" s="170">
        <v>2</v>
      </c>
      <c r="CVK29" s="170">
        <v>69.72</v>
      </c>
      <c r="CVL29" s="170">
        <f>ROUNDDOWN(CVK29*($G$10+1),2)</f>
        <v>5173.22</v>
      </c>
      <c r="CVM29" s="170">
        <f>CVJ29*CVL29</f>
        <v>10346.44</v>
      </c>
      <c r="CVN29" s="170" t="s">
        <v>151</v>
      </c>
      <c r="CVO29" s="170" t="s">
        <v>152</v>
      </c>
      <c r="CVP29" s="170" t="s">
        <v>153</v>
      </c>
      <c r="CVQ29" s="170" t="s">
        <v>150</v>
      </c>
      <c r="CVR29" s="170">
        <v>2</v>
      </c>
      <c r="CVS29" s="170">
        <v>69.72</v>
      </c>
      <c r="CVT29" s="170">
        <f>ROUNDDOWN(CVS29*($G$10+1),2)</f>
        <v>5173.22</v>
      </c>
      <c r="CVU29" s="170">
        <f>CVR29*CVT29</f>
        <v>10346.44</v>
      </c>
      <c r="CVV29" s="170" t="s">
        <v>151</v>
      </c>
      <c r="CVW29" s="170" t="s">
        <v>152</v>
      </c>
      <c r="CVX29" s="170" t="s">
        <v>153</v>
      </c>
      <c r="CVY29" s="170" t="s">
        <v>150</v>
      </c>
      <c r="CVZ29" s="170">
        <v>2</v>
      </c>
      <c r="CWA29" s="170">
        <v>69.72</v>
      </c>
      <c r="CWB29" s="170">
        <f>ROUNDDOWN(CWA29*($G$10+1),2)</f>
        <v>5173.22</v>
      </c>
      <c r="CWC29" s="170">
        <f>CVZ29*CWB29</f>
        <v>10346.44</v>
      </c>
      <c r="CWD29" s="170" t="s">
        <v>151</v>
      </c>
      <c r="CWE29" s="170" t="s">
        <v>152</v>
      </c>
      <c r="CWF29" s="170" t="s">
        <v>153</v>
      </c>
      <c r="CWG29" s="170" t="s">
        <v>150</v>
      </c>
      <c r="CWH29" s="170">
        <v>2</v>
      </c>
      <c r="CWI29" s="170">
        <v>69.72</v>
      </c>
      <c r="CWJ29" s="170">
        <f>ROUNDDOWN(CWI29*($G$10+1),2)</f>
        <v>5173.22</v>
      </c>
      <c r="CWK29" s="170">
        <f>CWH29*CWJ29</f>
        <v>10346.44</v>
      </c>
      <c r="CWL29" s="170" t="s">
        <v>151</v>
      </c>
      <c r="CWM29" s="170" t="s">
        <v>152</v>
      </c>
      <c r="CWN29" s="170" t="s">
        <v>153</v>
      </c>
      <c r="CWO29" s="170" t="s">
        <v>150</v>
      </c>
      <c r="CWP29" s="170">
        <v>2</v>
      </c>
      <c r="CWQ29" s="170">
        <v>69.72</v>
      </c>
      <c r="CWR29" s="170">
        <f>ROUNDDOWN(CWQ29*($G$10+1),2)</f>
        <v>5173.22</v>
      </c>
      <c r="CWS29" s="170">
        <f>CWP29*CWR29</f>
        <v>10346.44</v>
      </c>
      <c r="CWT29" s="170" t="s">
        <v>151</v>
      </c>
      <c r="CWU29" s="170" t="s">
        <v>152</v>
      </c>
      <c r="CWV29" s="170" t="s">
        <v>153</v>
      </c>
      <c r="CWW29" s="170" t="s">
        <v>150</v>
      </c>
      <c r="CWX29" s="170">
        <v>2</v>
      </c>
      <c r="CWY29" s="170">
        <v>69.72</v>
      </c>
      <c r="CWZ29" s="170">
        <f>ROUNDDOWN(CWY29*($G$10+1),2)</f>
        <v>5173.22</v>
      </c>
      <c r="CXA29" s="170">
        <f>CWX29*CWZ29</f>
        <v>10346.44</v>
      </c>
      <c r="CXB29" s="170" t="s">
        <v>151</v>
      </c>
      <c r="CXC29" s="170" t="s">
        <v>152</v>
      </c>
      <c r="CXD29" s="170" t="s">
        <v>153</v>
      </c>
      <c r="CXE29" s="170" t="s">
        <v>150</v>
      </c>
      <c r="CXF29" s="170">
        <v>2</v>
      </c>
      <c r="CXG29" s="170">
        <v>69.72</v>
      </c>
      <c r="CXH29" s="170">
        <f>ROUNDDOWN(CXG29*($G$10+1),2)</f>
        <v>5173.22</v>
      </c>
      <c r="CXI29" s="170">
        <f>CXF29*CXH29</f>
        <v>10346.44</v>
      </c>
      <c r="CXJ29" s="170" t="s">
        <v>151</v>
      </c>
      <c r="CXK29" s="170" t="s">
        <v>152</v>
      </c>
      <c r="CXL29" s="170" t="s">
        <v>153</v>
      </c>
      <c r="CXM29" s="170" t="s">
        <v>150</v>
      </c>
      <c r="CXN29" s="170">
        <v>2</v>
      </c>
      <c r="CXO29" s="170">
        <v>69.72</v>
      </c>
      <c r="CXP29" s="170">
        <f>ROUNDDOWN(CXO29*($G$10+1),2)</f>
        <v>5173.22</v>
      </c>
      <c r="CXQ29" s="170">
        <f>CXN29*CXP29</f>
        <v>10346.44</v>
      </c>
      <c r="CXR29" s="170" t="s">
        <v>151</v>
      </c>
      <c r="CXS29" s="170" t="s">
        <v>152</v>
      </c>
      <c r="CXT29" s="170" t="s">
        <v>153</v>
      </c>
      <c r="CXU29" s="170" t="s">
        <v>150</v>
      </c>
      <c r="CXV29" s="170">
        <v>2</v>
      </c>
      <c r="CXW29" s="170">
        <v>69.72</v>
      </c>
      <c r="CXX29" s="170">
        <f>ROUNDDOWN(CXW29*($G$10+1),2)</f>
        <v>5173.22</v>
      </c>
      <c r="CXY29" s="170">
        <f>CXV29*CXX29</f>
        <v>10346.44</v>
      </c>
      <c r="CXZ29" s="170" t="s">
        <v>151</v>
      </c>
      <c r="CYA29" s="170" t="s">
        <v>152</v>
      </c>
      <c r="CYB29" s="170" t="s">
        <v>153</v>
      </c>
      <c r="CYC29" s="170" t="s">
        <v>150</v>
      </c>
      <c r="CYD29" s="170">
        <v>2</v>
      </c>
      <c r="CYE29" s="170">
        <v>69.72</v>
      </c>
      <c r="CYF29" s="170">
        <f>ROUNDDOWN(CYE29*($G$10+1),2)</f>
        <v>5173.22</v>
      </c>
      <c r="CYG29" s="170">
        <f>CYD29*CYF29</f>
        <v>10346.44</v>
      </c>
      <c r="CYH29" s="170" t="s">
        <v>151</v>
      </c>
      <c r="CYI29" s="170" t="s">
        <v>152</v>
      </c>
      <c r="CYJ29" s="170" t="s">
        <v>153</v>
      </c>
      <c r="CYK29" s="170" t="s">
        <v>150</v>
      </c>
      <c r="CYL29" s="170">
        <v>2</v>
      </c>
      <c r="CYM29" s="170">
        <v>69.72</v>
      </c>
      <c r="CYN29" s="170">
        <f>ROUNDDOWN(CYM29*($G$10+1),2)</f>
        <v>5173.22</v>
      </c>
      <c r="CYO29" s="170">
        <f>CYL29*CYN29</f>
        <v>10346.44</v>
      </c>
      <c r="CYP29" s="170" t="s">
        <v>151</v>
      </c>
      <c r="CYQ29" s="170" t="s">
        <v>152</v>
      </c>
      <c r="CYR29" s="170" t="s">
        <v>153</v>
      </c>
      <c r="CYS29" s="170" t="s">
        <v>150</v>
      </c>
      <c r="CYT29" s="170">
        <v>2</v>
      </c>
      <c r="CYU29" s="170">
        <v>69.72</v>
      </c>
      <c r="CYV29" s="170">
        <f>ROUNDDOWN(CYU29*($G$10+1),2)</f>
        <v>5173.22</v>
      </c>
      <c r="CYW29" s="170">
        <f>CYT29*CYV29</f>
        <v>10346.44</v>
      </c>
      <c r="CYX29" s="170" t="s">
        <v>151</v>
      </c>
      <c r="CYY29" s="170" t="s">
        <v>152</v>
      </c>
      <c r="CYZ29" s="170" t="s">
        <v>153</v>
      </c>
      <c r="CZA29" s="170" t="s">
        <v>150</v>
      </c>
      <c r="CZB29" s="170">
        <v>2</v>
      </c>
      <c r="CZC29" s="170">
        <v>69.72</v>
      </c>
      <c r="CZD29" s="170">
        <f>ROUNDDOWN(CZC29*($G$10+1),2)</f>
        <v>5173.22</v>
      </c>
      <c r="CZE29" s="170">
        <f>CZB29*CZD29</f>
        <v>10346.44</v>
      </c>
      <c r="CZF29" s="170" t="s">
        <v>151</v>
      </c>
      <c r="CZG29" s="170" t="s">
        <v>152</v>
      </c>
      <c r="CZH29" s="170" t="s">
        <v>153</v>
      </c>
      <c r="CZI29" s="170" t="s">
        <v>150</v>
      </c>
      <c r="CZJ29" s="170">
        <v>2</v>
      </c>
      <c r="CZK29" s="170">
        <v>69.72</v>
      </c>
      <c r="CZL29" s="170">
        <f>ROUNDDOWN(CZK29*($G$10+1),2)</f>
        <v>5173.22</v>
      </c>
      <c r="CZM29" s="170">
        <f>CZJ29*CZL29</f>
        <v>10346.44</v>
      </c>
      <c r="CZN29" s="170" t="s">
        <v>151</v>
      </c>
      <c r="CZO29" s="170" t="s">
        <v>152</v>
      </c>
      <c r="CZP29" s="170" t="s">
        <v>153</v>
      </c>
      <c r="CZQ29" s="170" t="s">
        <v>150</v>
      </c>
      <c r="CZR29" s="170">
        <v>2</v>
      </c>
      <c r="CZS29" s="170">
        <v>69.72</v>
      </c>
      <c r="CZT29" s="170">
        <f>ROUNDDOWN(CZS29*($G$10+1),2)</f>
        <v>5173.22</v>
      </c>
      <c r="CZU29" s="170">
        <f>CZR29*CZT29</f>
        <v>10346.44</v>
      </c>
      <c r="CZV29" s="170" t="s">
        <v>151</v>
      </c>
      <c r="CZW29" s="170" t="s">
        <v>152</v>
      </c>
      <c r="CZX29" s="170" t="s">
        <v>153</v>
      </c>
      <c r="CZY29" s="170" t="s">
        <v>150</v>
      </c>
      <c r="CZZ29" s="170">
        <v>2</v>
      </c>
      <c r="DAA29" s="170">
        <v>69.72</v>
      </c>
      <c r="DAB29" s="170">
        <f>ROUNDDOWN(DAA29*($G$10+1),2)</f>
        <v>5173.22</v>
      </c>
      <c r="DAC29" s="170">
        <f>CZZ29*DAB29</f>
        <v>10346.44</v>
      </c>
      <c r="DAD29" s="170" t="s">
        <v>151</v>
      </c>
      <c r="DAE29" s="170" t="s">
        <v>152</v>
      </c>
      <c r="DAF29" s="170" t="s">
        <v>153</v>
      </c>
      <c r="DAG29" s="170" t="s">
        <v>150</v>
      </c>
      <c r="DAH29" s="170">
        <v>2</v>
      </c>
      <c r="DAI29" s="170">
        <v>69.72</v>
      </c>
      <c r="DAJ29" s="170">
        <f>ROUNDDOWN(DAI29*($G$10+1),2)</f>
        <v>5173.22</v>
      </c>
      <c r="DAK29" s="170">
        <f>DAH29*DAJ29</f>
        <v>10346.44</v>
      </c>
      <c r="DAL29" s="170" t="s">
        <v>151</v>
      </c>
      <c r="DAM29" s="170" t="s">
        <v>152</v>
      </c>
      <c r="DAN29" s="170" t="s">
        <v>153</v>
      </c>
      <c r="DAO29" s="170" t="s">
        <v>150</v>
      </c>
      <c r="DAP29" s="170">
        <v>2</v>
      </c>
      <c r="DAQ29" s="170">
        <v>69.72</v>
      </c>
      <c r="DAR29" s="170">
        <f>ROUNDDOWN(DAQ29*($G$10+1),2)</f>
        <v>5173.22</v>
      </c>
      <c r="DAS29" s="170">
        <f>DAP29*DAR29</f>
        <v>10346.44</v>
      </c>
      <c r="DAT29" s="170" t="s">
        <v>151</v>
      </c>
      <c r="DAU29" s="170" t="s">
        <v>152</v>
      </c>
      <c r="DAV29" s="170" t="s">
        <v>153</v>
      </c>
      <c r="DAW29" s="170" t="s">
        <v>150</v>
      </c>
      <c r="DAX29" s="170">
        <v>2</v>
      </c>
      <c r="DAY29" s="170">
        <v>69.72</v>
      </c>
      <c r="DAZ29" s="170">
        <f>ROUNDDOWN(DAY29*($G$10+1),2)</f>
        <v>5173.22</v>
      </c>
      <c r="DBA29" s="170">
        <f>DAX29*DAZ29</f>
        <v>10346.44</v>
      </c>
      <c r="DBB29" s="170" t="s">
        <v>151</v>
      </c>
      <c r="DBC29" s="170" t="s">
        <v>152</v>
      </c>
      <c r="DBD29" s="170" t="s">
        <v>153</v>
      </c>
      <c r="DBE29" s="170" t="s">
        <v>150</v>
      </c>
      <c r="DBF29" s="170">
        <v>2</v>
      </c>
      <c r="DBG29" s="170">
        <v>69.72</v>
      </c>
      <c r="DBH29" s="170">
        <f>ROUNDDOWN(DBG29*($G$10+1),2)</f>
        <v>5173.22</v>
      </c>
      <c r="DBI29" s="170">
        <f>DBF29*DBH29</f>
        <v>10346.44</v>
      </c>
      <c r="DBJ29" s="170" t="s">
        <v>151</v>
      </c>
      <c r="DBK29" s="170" t="s">
        <v>152</v>
      </c>
      <c r="DBL29" s="170" t="s">
        <v>153</v>
      </c>
      <c r="DBM29" s="170" t="s">
        <v>150</v>
      </c>
      <c r="DBN29" s="170">
        <v>2</v>
      </c>
      <c r="DBO29" s="170">
        <v>69.72</v>
      </c>
      <c r="DBP29" s="170">
        <f>ROUNDDOWN(DBO29*($G$10+1),2)</f>
        <v>5173.22</v>
      </c>
      <c r="DBQ29" s="170">
        <f>DBN29*DBP29</f>
        <v>10346.44</v>
      </c>
      <c r="DBR29" s="170" t="s">
        <v>151</v>
      </c>
      <c r="DBS29" s="170" t="s">
        <v>152</v>
      </c>
      <c r="DBT29" s="170" t="s">
        <v>153</v>
      </c>
      <c r="DBU29" s="170" t="s">
        <v>150</v>
      </c>
      <c r="DBV29" s="170">
        <v>2</v>
      </c>
      <c r="DBW29" s="170">
        <v>69.72</v>
      </c>
      <c r="DBX29" s="170">
        <f>ROUNDDOWN(DBW29*($G$10+1),2)</f>
        <v>5173.22</v>
      </c>
      <c r="DBY29" s="170">
        <f>DBV29*DBX29</f>
        <v>10346.44</v>
      </c>
      <c r="DBZ29" s="170" t="s">
        <v>151</v>
      </c>
      <c r="DCA29" s="170" t="s">
        <v>152</v>
      </c>
      <c r="DCB29" s="170" t="s">
        <v>153</v>
      </c>
      <c r="DCC29" s="170" t="s">
        <v>150</v>
      </c>
      <c r="DCD29" s="170">
        <v>2</v>
      </c>
      <c r="DCE29" s="170">
        <v>69.72</v>
      </c>
      <c r="DCF29" s="170">
        <f>ROUNDDOWN(DCE29*($G$10+1),2)</f>
        <v>5173.22</v>
      </c>
      <c r="DCG29" s="170">
        <f>DCD29*DCF29</f>
        <v>10346.44</v>
      </c>
      <c r="DCH29" s="170" t="s">
        <v>151</v>
      </c>
      <c r="DCI29" s="170" t="s">
        <v>152</v>
      </c>
      <c r="DCJ29" s="170" t="s">
        <v>153</v>
      </c>
      <c r="DCK29" s="170" t="s">
        <v>150</v>
      </c>
      <c r="DCL29" s="170">
        <v>2</v>
      </c>
      <c r="DCM29" s="170">
        <v>69.72</v>
      </c>
      <c r="DCN29" s="170">
        <f>ROUNDDOWN(DCM29*($G$10+1),2)</f>
        <v>5173.22</v>
      </c>
      <c r="DCO29" s="170">
        <f>DCL29*DCN29</f>
        <v>10346.44</v>
      </c>
      <c r="DCP29" s="170" t="s">
        <v>151</v>
      </c>
      <c r="DCQ29" s="170" t="s">
        <v>152</v>
      </c>
      <c r="DCR29" s="170" t="s">
        <v>153</v>
      </c>
      <c r="DCS29" s="170" t="s">
        <v>150</v>
      </c>
      <c r="DCT29" s="170">
        <v>2</v>
      </c>
      <c r="DCU29" s="170">
        <v>69.72</v>
      </c>
      <c r="DCV29" s="170">
        <f>ROUNDDOWN(DCU29*($G$10+1),2)</f>
        <v>5173.22</v>
      </c>
      <c r="DCW29" s="170">
        <f>DCT29*DCV29</f>
        <v>10346.44</v>
      </c>
      <c r="DCX29" s="170" t="s">
        <v>151</v>
      </c>
      <c r="DCY29" s="170" t="s">
        <v>152</v>
      </c>
      <c r="DCZ29" s="170" t="s">
        <v>153</v>
      </c>
      <c r="DDA29" s="170" t="s">
        <v>150</v>
      </c>
      <c r="DDB29" s="170">
        <v>2</v>
      </c>
      <c r="DDC29" s="170">
        <v>69.72</v>
      </c>
      <c r="DDD29" s="170">
        <f>ROUNDDOWN(DDC29*($G$10+1),2)</f>
        <v>5173.22</v>
      </c>
      <c r="DDE29" s="170">
        <f>DDB29*DDD29</f>
        <v>10346.44</v>
      </c>
      <c r="DDF29" s="170" t="s">
        <v>151</v>
      </c>
      <c r="DDG29" s="170" t="s">
        <v>152</v>
      </c>
      <c r="DDH29" s="170" t="s">
        <v>153</v>
      </c>
      <c r="DDI29" s="170" t="s">
        <v>150</v>
      </c>
      <c r="DDJ29" s="170">
        <v>2</v>
      </c>
      <c r="DDK29" s="170">
        <v>69.72</v>
      </c>
      <c r="DDL29" s="170">
        <f>ROUNDDOWN(DDK29*($G$10+1),2)</f>
        <v>5173.22</v>
      </c>
      <c r="DDM29" s="170">
        <f>DDJ29*DDL29</f>
        <v>10346.44</v>
      </c>
      <c r="DDN29" s="170" t="s">
        <v>151</v>
      </c>
      <c r="DDO29" s="170" t="s">
        <v>152</v>
      </c>
      <c r="DDP29" s="170" t="s">
        <v>153</v>
      </c>
      <c r="DDQ29" s="170" t="s">
        <v>150</v>
      </c>
      <c r="DDR29" s="170">
        <v>2</v>
      </c>
      <c r="DDS29" s="170">
        <v>69.72</v>
      </c>
      <c r="DDT29" s="170">
        <f>ROUNDDOWN(DDS29*($G$10+1),2)</f>
        <v>5173.22</v>
      </c>
      <c r="DDU29" s="170">
        <f>DDR29*DDT29</f>
        <v>10346.44</v>
      </c>
      <c r="DDV29" s="170" t="s">
        <v>151</v>
      </c>
      <c r="DDW29" s="170" t="s">
        <v>152</v>
      </c>
      <c r="DDX29" s="170" t="s">
        <v>153</v>
      </c>
      <c r="DDY29" s="170" t="s">
        <v>150</v>
      </c>
      <c r="DDZ29" s="170">
        <v>2</v>
      </c>
      <c r="DEA29" s="170">
        <v>69.72</v>
      </c>
      <c r="DEB29" s="170">
        <f>ROUNDDOWN(DEA29*($G$10+1),2)</f>
        <v>5173.22</v>
      </c>
      <c r="DEC29" s="170">
        <f>DDZ29*DEB29</f>
        <v>10346.44</v>
      </c>
      <c r="DED29" s="170" t="s">
        <v>151</v>
      </c>
      <c r="DEE29" s="170" t="s">
        <v>152</v>
      </c>
      <c r="DEF29" s="170" t="s">
        <v>153</v>
      </c>
      <c r="DEG29" s="170" t="s">
        <v>150</v>
      </c>
      <c r="DEH29" s="170">
        <v>2</v>
      </c>
      <c r="DEI29" s="170">
        <v>69.72</v>
      </c>
      <c r="DEJ29" s="170">
        <f>ROUNDDOWN(DEI29*($G$10+1),2)</f>
        <v>5173.22</v>
      </c>
      <c r="DEK29" s="170">
        <f>DEH29*DEJ29</f>
        <v>10346.44</v>
      </c>
      <c r="DEL29" s="170" t="s">
        <v>151</v>
      </c>
      <c r="DEM29" s="170" t="s">
        <v>152</v>
      </c>
      <c r="DEN29" s="170" t="s">
        <v>153</v>
      </c>
      <c r="DEO29" s="170" t="s">
        <v>150</v>
      </c>
      <c r="DEP29" s="170">
        <v>2</v>
      </c>
      <c r="DEQ29" s="170">
        <v>69.72</v>
      </c>
      <c r="DER29" s="170">
        <f>ROUNDDOWN(DEQ29*($G$10+1),2)</f>
        <v>5173.22</v>
      </c>
      <c r="DES29" s="170">
        <f>DEP29*DER29</f>
        <v>10346.44</v>
      </c>
      <c r="DET29" s="170" t="s">
        <v>151</v>
      </c>
      <c r="DEU29" s="170" t="s">
        <v>152</v>
      </c>
      <c r="DEV29" s="170" t="s">
        <v>153</v>
      </c>
      <c r="DEW29" s="170" t="s">
        <v>150</v>
      </c>
      <c r="DEX29" s="170">
        <v>2</v>
      </c>
      <c r="DEY29" s="170">
        <v>69.72</v>
      </c>
      <c r="DEZ29" s="170">
        <f>ROUNDDOWN(DEY29*($G$10+1),2)</f>
        <v>5173.22</v>
      </c>
      <c r="DFA29" s="170">
        <f>DEX29*DEZ29</f>
        <v>10346.44</v>
      </c>
      <c r="DFB29" s="170" t="s">
        <v>151</v>
      </c>
      <c r="DFC29" s="170" t="s">
        <v>152</v>
      </c>
      <c r="DFD29" s="170" t="s">
        <v>153</v>
      </c>
      <c r="DFE29" s="170" t="s">
        <v>150</v>
      </c>
      <c r="DFF29" s="170">
        <v>2</v>
      </c>
      <c r="DFG29" s="170">
        <v>69.72</v>
      </c>
      <c r="DFH29" s="170">
        <f>ROUNDDOWN(DFG29*($G$10+1),2)</f>
        <v>5173.22</v>
      </c>
      <c r="DFI29" s="170">
        <f>DFF29*DFH29</f>
        <v>10346.44</v>
      </c>
      <c r="DFJ29" s="170" t="s">
        <v>151</v>
      </c>
      <c r="DFK29" s="170" t="s">
        <v>152</v>
      </c>
      <c r="DFL29" s="170" t="s">
        <v>153</v>
      </c>
      <c r="DFM29" s="170" t="s">
        <v>150</v>
      </c>
      <c r="DFN29" s="170">
        <v>2</v>
      </c>
      <c r="DFO29" s="170">
        <v>69.72</v>
      </c>
      <c r="DFP29" s="170">
        <f>ROUNDDOWN(DFO29*($G$10+1),2)</f>
        <v>5173.22</v>
      </c>
      <c r="DFQ29" s="170">
        <f>DFN29*DFP29</f>
        <v>10346.44</v>
      </c>
      <c r="DFR29" s="170" t="s">
        <v>151</v>
      </c>
      <c r="DFS29" s="170" t="s">
        <v>152</v>
      </c>
      <c r="DFT29" s="170" t="s">
        <v>153</v>
      </c>
      <c r="DFU29" s="170" t="s">
        <v>150</v>
      </c>
      <c r="DFV29" s="170">
        <v>2</v>
      </c>
      <c r="DFW29" s="170">
        <v>69.72</v>
      </c>
      <c r="DFX29" s="170">
        <f>ROUNDDOWN(DFW29*($G$10+1),2)</f>
        <v>5173.22</v>
      </c>
      <c r="DFY29" s="170">
        <f>DFV29*DFX29</f>
        <v>10346.44</v>
      </c>
      <c r="DFZ29" s="170" t="s">
        <v>151</v>
      </c>
      <c r="DGA29" s="170" t="s">
        <v>152</v>
      </c>
      <c r="DGB29" s="170" t="s">
        <v>153</v>
      </c>
      <c r="DGC29" s="170" t="s">
        <v>150</v>
      </c>
      <c r="DGD29" s="170">
        <v>2</v>
      </c>
      <c r="DGE29" s="170">
        <v>69.72</v>
      </c>
      <c r="DGF29" s="170">
        <f>ROUNDDOWN(DGE29*($G$10+1),2)</f>
        <v>5173.22</v>
      </c>
      <c r="DGG29" s="170">
        <f>DGD29*DGF29</f>
        <v>10346.44</v>
      </c>
      <c r="DGH29" s="170" t="s">
        <v>151</v>
      </c>
      <c r="DGI29" s="170" t="s">
        <v>152</v>
      </c>
      <c r="DGJ29" s="170" t="s">
        <v>153</v>
      </c>
      <c r="DGK29" s="170" t="s">
        <v>150</v>
      </c>
      <c r="DGL29" s="170">
        <v>2</v>
      </c>
      <c r="DGM29" s="170">
        <v>69.72</v>
      </c>
      <c r="DGN29" s="170">
        <f>ROUNDDOWN(DGM29*($G$10+1),2)</f>
        <v>5173.22</v>
      </c>
      <c r="DGO29" s="170">
        <f>DGL29*DGN29</f>
        <v>10346.44</v>
      </c>
      <c r="DGP29" s="170" t="s">
        <v>151</v>
      </c>
      <c r="DGQ29" s="170" t="s">
        <v>152</v>
      </c>
      <c r="DGR29" s="170" t="s">
        <v>153</v>
      </c>
      <c r="DGS29" s="170" t="s">
        <v>150</v>
      </c>
      <c r="DGT29" s="170">
        <v>2</v>
      </c>
      <c r="DGU29" s="170">
        <v>69.72</v>
      </c>
      <c r="DGV29" s="170">
        <f>ROUNDDOWN(DGU29*($G$10+1),2)</f>
        <v>5173.22</v>
      </c>
      <c r="DGW29" s="170">
        <f>DGT29*DGV29</f>
        <v>10346.44</v>
      </c>
      <c r="DGX29" s="170" t="s">
        <v>151</v>
      </c>
      <c r="DGY29" s="170" t="s">
        <v>152</v>
      </c>
      <c r="DGZ29" s="170" t="s">
        <v>153</v>
      </c>
      <c r="DHA29" s="170" t="s">
        <v>150</v>
      </c>
      <c r="DHB29" s="170">
        <v>2</v>
      </c>
      <c r="DHC29" s="170">
        <v>69.72</v>
      </c>
      <c r="DHD29" s="170">
        <f>ROUNDDOWN(DHC29*($G$10+1),2)</f>
        <v>5173.22</v>
      </c>
      <c r="DHE29" s="170">
        <f>DHB29*DHD29</f>
        <v>10346.44</v>
      </c>
      <c r="DHF29" s="170" t="s">
        <v>151</v>
      </c>
      <c r="DHG29" s="170" t="s">
        <v>152</v>
      </c>
      <c r="DHH29" s="170" t="s">
        <v>153</v>
      </c>
      <c r="DHI29" s="170" t="s">
        <v>150</v>
      </c>
      <c r="DHJ29" s="170">
        <v>2</v>
      </c>
      <c r="DHK29" s="170">
        <v>69.72</v>
      </c>
      <c r="DHL29" s="170">
        <f>ROUNDDOWN(DHK29*($G$10+1),2)</f>
        <v>5173.22</v>
      </c>
      <c r="DHM29" s="170">
        <f>DHJ29*DHL29</f>
        <v>10346.44</v>
      </c>
      <c r="DHN29" s="170" t="s">
        <v>151</v>
      </c>
      <c r="DHO29" s="170" t="s">
        <v>152</v>
      </c>
      <c r="DHP29" s="170" t="s">
        <v>153</v>
      </c>
      <c r="DHQ29" s="170" t="s">
        <v>150</v>
      </c>
      <c r="DHR29" s="170">
        <v>2</v>
      </c>
      <c r="DHS29" s="170">
        <v>69.72</v>
      </c>
      <c r="DHT29" s="170">
        <f>ROUNDDOWN(DHS29*($G$10+1),2)</f>
        <v>5173.22</v>
      </c>
      <c r="DHU29" s="170">
        <f>DHR29*DHT29</f>
        <v>10346.44</v>
      </c>
      <c r="DHV29" s="170" t="s">
        <v>151</v>
      </c>
      <c r="DHW29" s="170" t="s">
        <v>152</v>
      </c>
      <c r="DHX29" s="170" t="s">
        <v>153</v>
      </c>
      <c r="DHY29" s="170" t="s">
        <v>150</v>
      </c>
      <c r="DHZ29" s="170">
        <v>2</v>
      </c>
      <c r="DIA29" s="170">
        <v>69.72</v>
      </c>
      <c r="DIB29" s="170">
        <f>ROUNDDOWN(DIA29*($G$10+1),2)</f>
        <v>5173.22</v>
      </c>
      <c r="DIC29" s="170">
        <f>DHZ29*DIB29</f>
        <v>10346.44</v>
      </c>
      <c r="DID29" s="170" t="s">
        <v>151</v>
      </c>
      <c r="DIE29" s="170" t="s">
        <v>152</v>
      </c>
      <c r="DIF29" s="170" t="s">
        <v>153</v>
      </c>
      <c r="DIG29" s="170" t="s">
        <v>150</v>
      </c>
      <c r="DIH29" s="170">
        <v>2</v>
      </c>
      <c r="DII29" s="170">
        <v>69.72</v>
      </c>
      <c r="DIJ29" s="170">
        <f>ROUNDDOWN(DII29*($G$10+1),2)</f>
        <v>5173.22</v>
      </c>
      <c r="DIK29" s="170">
        <f>DIH29*DIJ29</f>
        <v>10346.44</v>
      </c>
      <c r="DIL29" s="170" t="s">
        <v>151</v>
      </c>
      <c r="DIM29" s="170" t="s">
        <v>152</v>
      </c>
      <c r="DIN29" s="170" t="s">
        <v>153</v>
      </c>
      <c r="DIO29" s="170" t="s">
        <v>150</v>
      </c>
      <c r="DIP29" s="170">
        <v>2</v>
      </c>
      <c r="DIQ29" s="170">
        <v>69.72</v>
      </c>
      <c r="DIR29" s="170">
        <f>ROUNDDOWN(DIQ29*($G$10+1),2)</f>
        <v>5173.22</v>
      </c>
      <c r="DIS29" s="170">
        <f>DIP29*DIR29</f>
        <v>10346.44</v>
      </c>
      <c r="DIT29" s="170" t="s">
        <v>151</v>
      </c>
      <c r="DIU29" s="170" t="s">
        <v>152</v>
      </c>
      <c r="DIV29" s="170" t="s">
        <v>153</v>
      </c>
      <c r="DIW29" s="170" t="s">
        <v>150</v>
      </c>
      <c r="DIX29" s="170">
        <v>2</v>
      </c>
      <c r="DIY29" s="170">
        <v>69.72</v>
      </c>
      <c r="DIZ29" s="170">
        <f>ROUNDDOWN(DIY29*($G$10+1),2)</f>
        <v>5173.22</v>
      </c>
      <c r="DJA29" s="170">
        <f>DIX29*DIZ29</f>
        <v>10346.44</v>
      </c>
      <c r="DJB29" s="170" t="s">
        <v>151</v>
      </c>
      <c r="DJC29" s="170" t="s">
        <v>152</v>
      </c>
      <c r="DJD29" s="170" t="s">
        <v>153</v>
      </c>
      <c r="DJE29" s="170" t="s">
        <v>150</v>
      </c>
      <c r="DJF29" s="170">
        <v>2</v>
      </c>
      <c r="DJG29" s="170">
        <v>69.72</v>
      </c>
      <c r="DJH29" s="170">
        <f>ROUNDDOWN(DJG29*($G$10+1),2)</f>
        <v>5173.22</v>
      </c>
      <c r="DJI29" s="170">
        <f>DJF29*DJH29</f>
        <v>10346.44</v>
      </c>
      <c r="DJJ29" s="170" t="s">
        <v>151</v>
      </c>
      <c r="DJK29" s="170" t="s">
        <v>152</v>
      </c>
      <c r="DJL29" s="170" t="s">
        <v>153</v>
      </c>
      <c r="DJM29" s="170" t="s">
        <v>150</v>
      </c>
      <c r="DJN29" s="170">
        <v>2</v>
      </c>
      <c r="DJO29" s="170">
        <v>69.72</v>
      </c>
      <c r="DJP29" s="170">
        <f>ROUNDDOWN(DJO29*($G$10+1),2)</f>
        <v>5173.22</v>
      </c>
      <c r="DJQ29" s="170">
        <f>DJN29*DJP29</f>
        <v>10346.44</v>
      </c>
      <c r="DJR29" s="170" t="s">
        <v>151</v>
      </c>
      <c r="DJS29" s="170" t="s">
        <v>152</v>
      </c>
      <c r="DJT29" s="170" t="s">
        <v>153</v>
      </c>
      <c r="DJU29" s="170" t="s">
        <v>150</v>
      </c>
      <c r="DJV29" s="170">
        <v>2</v>
      </c>
      <c r="DJW29" s="170">
        <v>69.72</v>
      </c>
      <c r="DJX29" s="170">
        <f>ROUNDDOWN(DJW29*($G$10+1),2)</f>
        <v>5173.22</v>
      </c>
      <c r="DJY29" s="170">
        <f>DJV29*DJX29</f>
        <v>10346.44</v>
      </c>
      <c r="DJZ29" s="170" t="s">
        <v>151</v>
      </c>
      <c r="DKA29" s="170" t="s">
        <v>152</v>
      </c>
      <c r="DKB29" s="170" t="s">
        <v>153</v>
      </c>
      <c r="DKC29" s="170" t="s">
        <v>150</v>
      </c>
      <c r="DKD29" s="170">
        <v>2</v>
      </c>
      <c r="DKE29" s="170">
        <v>69.72</v>
      </c>
      <c r="DKF29" s="170">
        <f>ROUNDDOWN(DKE29*($G$10+1),2)</f>
        <v>5173.22</v>
      </c>
      <c r="DKG29" s="170">
        <f>DKD29*DKF29</f>
        <v>10346.44</v>
      </c>
      <c r="DKH29" s="170" t="s">
        <v>151</v>
      </c>
      <c r="DKI29" s="170" t="s">
        <v>152</v>
      </c>
      <c r="DKJ29" s="170" t="s">
        <v>153</v>
      </c>
      <c r="DKK29" s="170" t="s">
        <v>150</v>
      </c>
      <c r="DKL29" s="170">
        <v>2</v>
      </c>
      <c r="DKM29" s="170">
        <v>69.72</v>
      </c>
      <c r="DKN29" s="170">
        <f>ROUNDDOWN(DKM29*($G$10+1),2)</f>
        <v>5173.22</v>
      </c>
      <c r="DKO29" s="170">
        <f>DKL29*DKN29</f>
        <v>10346.44</v>
      </c>
      <c r="DKP29" s="170" t="s">
        <v>151</v>
      </c>
      <c r="DKQ29" s="170" t="s">
        <v>152</v>
      </c>
      <c r="DKR29" s="170" t="s">
        <v>153</v>
      </c>
      <c r="DKS29" s="170" t="s">
        <v>150</v>
      </c>
      <c r="DKT29" s="170">
        <v>2</v>
      </c>
      <c r="DKU29" s="170">
        <v>69.72</v>
      </c>
      <c r="DKV29" s="170">
        <f>ROUNDDOWN(DKU29*($G$10+1),2)</f>
        <v>5173.22</v>
      </c>
      <c r="DKW29" s="170">
        <f>DKT29*DKV29</f>
        <v>10346.44</v>
      </c>
      <c r="DKX29" s="170" t="s">
        <v>151</v>
      </c>
      <c r="DKY29" s="170" t="s">
        <v>152</v>
      </c>
      <c r="DKZ29" s="170" t="s">
        <v>153</v>
      </c>
      <c r="DLA29" s="170" t="s">
        <v>150</v>
      </c>
      <c r="DLB29" s="170">
        <v>2</v>
      </c>
      <c r="DLC29" s="170">
        <v>69.72</v>
      </c>
      <c r="DLD29" s="170">
        <f>ROUNDDOWN(DLC29*($G$10+1),2)</f>
        <v>5173.22</v>
      </c>
      <c r="DLE29" s="170">
        <f>DLB29*DLD29</f>
        <v>10346.44</v>
      </c>
      <c r="DLF29" s="170" t="s">
        <v>151</v>
      </c>
      <c r="DLG29" s="170" t="s">
        <v>152</v>
      </c>
      <c r="DLH29" s="170" t="s">
        <v>153</v>
      </c>
      <c r="DLI29" s="170" t="s">
        <v>150</v>
      </c>
      <c r="DLJ29" s="170">
        <v>2</v>
      </c>
      <c r="DLK29" s="170">
        <v>69.72</v>
      </c>
      <c r="DLL29" s="170">
        <f>ROUNDDOWN(DLK29*($G$10+1),2)</f>
        <v>5173.22</v>
      </c>
      <c r="DLM29" s="170">
        <f>DLJ29*DLL29</f>
        <v>10346.44</v>
      </c>
      <c r="DLN29" s="170" t="s">
        <v>151</v>
      </c>
      <c r="DLO29" s="170" t="s">
        <v>152</v>
      </c>
      <c r="DLP29" s="170" t="s">
        <v>153</v>
      </c>
      <c r="DLQ29" s="170" t="s">
        <v>150</v>
      </c>
      <c r="DLR29" s="170">
        <v>2</v>
      </c>
      <c r="DLS29" s="170">
        <v>69.72</v>
      </c>
      <c r="DLT29" s="170">
        <f>ROUNDDOWN(DLS29*($G$10+1),2)</f>
        <v>5173.22</v>
      </c>
      <c r="DLU29" s="170">
        <f>DLR29*DLT29</f>
        <v>10346.44</v>
      </c>
      <c r="DLV29" s="170" t="s">
        <v>151</v>
      </c>
      <c r="DLW29" s="170" t="s">
        <v>152</v>
      </c>
      <c r="DLX29" s="170" t="s">
        <v>153</v>
      </c>
      <c r="DLY29" s="170" t="s">
        <v>150</v>
      </c>
      <c r="DLZ29" s="170">
        <v>2</v>
      </c>
      <c r="DMA29" s="170">
        <v>69.72</v>
      </c>
      <c r="DMB29" s="170">
        <f>ROUNDDOWN(DMA29*($G$10+1),2)</f>
        <v>5173.22</v>
      </c>
      <c r="DMC29" s="170">
        <f>DLZ29*DMB29</f>
        <v>10346.44</v>
      </c>
      <c r="DMD29" s="170" t="s">
        <v>151</v>
      </c>
      <c r="DME29" s="170" t="s">
        <v>152</v>
      </c>
      <c r="DMF29" s="170" t="s">
        <v>153</v>
      </c>
      <c r="DMG29" s="170" t="s">
        <v>150</v>
      </c>
      <c r="DMH29" s="170">
        <v>2</v>
      </c>
      <c r="DMI29" s="170">
        <v>69.72</v>
      </c>
      <c r="DMJ29" s="170">
        <f>ROUNDDOWN(DMI29*($G$10+1),2)</f>
        <v>5173.22</v>
      </c>
      <c r="DMK29" s="170">
        <f>DMH29*DMJ29</f>
        <v>10346.44</v>
      </c>
      <c r="DML29" s="170" t="s">
        <v>151</v>
      </c>
      <c r="DMM29" s="170" t="s">
        <v>152</v>
      </c>
      <c r="DMN29" s="170" t="s">
        <v>153</v>
      </c>
      <c r="DMO29" s="170" t="s">
        <v>150</v>
      </c>
      <c r="DMP29" s="170">
        <v>2</v>
      </c>
      <c r="DMQ29" s="170">
        <v>69.72</v>
      </c>
      <c r="DMR29" s="170">
        <f>ROUNDDOWN(DMQ29*($G$10+1),2)</f>
        <v>5173.22</v>
      </c>
      <c r="DMS29" s="170">
        <f>DMP29*DMR29</f>
        <v>10346.44</v>
      </c>
      <c r="DMT29" s="170" t="s">
        <v>151</v>
      </c>
      <c r="DMU29" s="170" t="s">
        <v>152</v>
      </c>
      <c r="DMV29" s="170" t="s">
        <v>153</v>
      </c>
      <c r="DMW29" s="170" t="s">
        <v>150</v>
      </c>
      <c r="DMX29" s="170">
        <v>2</v>
      </c>
      <c r="DMY29" s="170">
        <v>69.72</v>
      </c>
      <c r="DMZ29" s="170">
        <f>ROUNDDOWN(DMY29*($G$10+1),2)</f>
        <v>5173.22</v>
      </c>
      <c r="DNA29" s="170">
        <f>DMX29*DMZ29</f>
        <v>10346.44</v>
      </c>
      <c r="DNB29" s="170" t="s">
        <v>151</v>
      </c>
      <c r="DNC29" s="170" t="s">
        <v>152</v>
      </c>
      <c r="DND29" s="170" t="s">
        <v>153</v>
      </c>
      <c r="DNE29" s="170" t="s">
        <v>150</v>
      </c>
      <c r="DNF29" s="170">
        <v>2</v>
      </c>
      <c r="DNG29" s="170">
        <v>69.72</v>
      </c>
      <c r="DNH29" s="170">
        <f>ROUNDDOWN(DNG29*($G$10+1),2)</f>
        <v>5173.22</v>
      </c>
      <c r="DNI29" s="170">
        <f>DNF29*DNH29</f>
        <v>10346.44</v>
      </c>
      <c r="DNJ29" s="170" t="s">
        <v>151</v>
      </c>
      <c r="DNK29" s="170" t="s">
        <v>152</v>
      </c>
      <c r="DNL29" s="170" t="s">
        <v>153</v>
      </c>
      <c r="DNM29" s="170" t="s">
        <v>150</v>
      </c>
      <c r="DNN29" s="170">
        <v>2</v>
      </c>
      <c r="DNO29" s="170">
        <v>69.72</v>
      </c>
      <c r="DNP29" s="170">
        <f>ROUNDDOWN(DNO29*($G$10+1),2)</f>
        <v>5173.22</v>
      </c>
      <c r="DNQ29" s="170">
        <f>DNN29*DNP29</f>
        <v>10346.44</v>
      </c>
      <c r="DNR29" s="170" t="s">
        <v>151</v>
      </c>
      <c r="DNS29" s="170" t="s">
        <v>152</v>
      </c>
      <c r="DNT29" s="170" t="s">
        <v>153</v>
      </c>
      <c r="DNU29" s="170" t="s">
        <v>150</v>
      </c>
      <c r="DNV29" s="170">
        <v>2</v>
      </c>
      <c r="DNW29" s="170">
        <v>69.72</v>
      </c>
      <c r="DNX29" s="170">
        <f>ROUNDDOWN(DNW29*($G$10+1),2)</f>
        <v>5173.22</v>
      </c>
      <c r="DNY29" s="170">
        <f>DNV29*DNX29</f>
        <v>10346.44</v>
      </c>
      <c r="DNZ29" s="170" t="s">
        <v>151</v>
      </c>
      <c r="DOA29" s="170" t="s">
        <v>152</v>
      </c>
      <c r="DOB29" s="170" t="s">
        <v>153</v>
      </c>
      <c r="DOC29" s="170" t="s">
        <v>150</v>
      </c>
      <c r="DOD29" s="170">
        <v>2</v>
      </c>
      <c r="DOE29" s="170">
        <v>69.72</v>
      </c>
      <c r="DOF29" s="170">
        <f>ROUNDDOWN(DOE29*($G$10+1),2)</f>
        <v>5173.22</v>
      </c>
      <c r="DOG29" s="170">
        <f>DOD29*DOF29</f>
        <v>10346.44</v>
      </c>
      <c r="DOH29" s="170" t="s">
        <v>151</v>
      </c>
      <c r="DOI29" s="170" t="s">
        <v>152</v>
      </c>
      <c r="DOJ29" s="170" t="s">
        <v>153</v>
      </c>
      <c r="DOK29" s="170" t="s">
        <v>150</v>
      </c>
      <c r="DOL29" s="170">
        <v>2</v>
      </c>
      <c r="DOM29" s="170">
        <v>69.72</v>
      </c>
      <c r="DON29" s="170">
        <f>ROUNDDOWN(DOM29*($G$10+1),2)</f>
        <v>5173.22</v>
      </c>
      <c r="DOO29" s="170">
        <f>DOL29*DON29</f>
        <v>10346.44</v>
      </c>
      <c r="DOP29" s="170" t="s">
        <v>151</v>
      </c>
      <c r="DOQ29" s="170" t="s">
        <v>152</v>
      </c>
      <c r="DOR29" s="170" t="s">
        <v>153</v>
      </c>
      <c r="DOS29" s="170" t="s">
        <v>150</v>
      </c>
      <c r="DOT29" s="170">
        <v>2</v>
      </c>
      <c r="DOU29" s="170">
        <v>69.72</v>
      </c>
      <c r="DOV29" s="170">
        <f>ROUNDDOWN(DOU29*($G$10+1),2)</f>
        <v>5173.22</v>
      </c>
      <c r="DOW29" s="170">
        <f>DOT29*DOV29</f>
        <v>10346.44</v>
      </c>
      <c r="DOX29" s="170" t="s">
        <v>151</v>
      </c>
      <c r="DOY29" s="170" t="s">
        <v>152</v>
      </c>
      <c r="DOZ29" s="170" t="s">
        <v>153</v>
      </c>
      <c r="DPA29" s="170" t="s">
        <v>150</v>
      </c>
      <c r="DPB29" s="170">
        <v>2</v>
      </c>
      <c r="DPC29" s="170">
        <v>69.72</v>
      </c>
      <c r="DPD29" s="170">
        <f>ROUNDDOWN(DPC29*($G$10+1),2)</f>
        <v>5173.22</v>
      </c>
      <c r="DPE29" s="170">
        <f>DPB29*DPD29</f>
        <v>10346.44</v>
      </c>
      <c r="DPF29" s="170" t="s">
        <v>151</v>
      </c>
      <c r="DPG29" s="170" t="s">
        <v>152</v>
      </c>
      <c r="DPH29" s="170" t="s">
        <v>153</v>
      </c>
      <c r="DPI29" s="170" t="s">
        <v>150</v>
      </c>
      <c r="DPJ29" s="170">
        <v>2</v>
      </c>
      <c r="DPK29" s="170">
        <v>69.72</v>
      </c>
      <c r="DPL29" s="170">
        <f>ROUNDDOWN(DPK29*($G$10+1),2)</f>
        <v>5173.22</v>
      </c>
      <c r="DPM29" s="170">
        <f>DPJ29*DPL29</f>
        <v>10346.44</v>
      </c>
      <c r="DPN29" s="170" t="s">
        <v>151</v>
      </c>
      <c r="DPO29" s="170" t="s">
        <v>152</v>
      </c>
      <c r="DPP29" s="170" t="s">
        <v>153</v>
      </c>
      <c r="DPQ29" s="170" t="s">
        <v>150</v>
      </c>
      <c r="DPR29" s="170">
        <v>2</v>
      </c>
      <c r="DPS29" s="170">
        <v>69.72</v>
      </c>
      <c r="DPT29" s="170">
        <f>ROUNDDOWN(DPS29*($G$10+1),2)</f>
        <v>5173.22</v>
      </c>
      <c r="DPU29" s="170">
        <f>DPR29*DPT29</f>
        <v>10346.44</v>
      </c>
      <c r="DPV29" s="170" t="s">
        <v>151</v>
      </c>
      <c r="DPW29" s="170" t="s">
        <v>152</v>
      </c>
      <c r="DPX29" s="170" t="s">
        <v>153</v>
      </c>
      <c r="DPY29" s="170" t="s">
        <v>150</v>
      </c>
      <c r="DPZ29" s="170">
        <v>2</v>
      </c>
      <c r="DQA29" s="170">
        <v>69.72</v>
      </c>
      <c r="DQB29" s="170">
        <f>ROUNDDOWN(DQA29*($G$10+1),2)</f>
        <v>5173.22</v>
      </c>
      <c r="DQC29" s="170">
        <f>DPZ29*DQB29</f>
        <v>10346.44</v>
      </c>
      <c r="DQD29" s="170" t="s">
        <v>151</v>
      </c>
      <c r="DQE29" s="170" t="s">
        <v>152</v>
      </c>
      <c r="DQF29" s="170" t="s">
        <v>153</v>
      </c>
      <c r="DQG29" s="170" t="s">
        <v>150</v>
      </c>
      <c r="DQH29" s="170">
        <v>2</v>
      </c>
      <c r="DQI29" s="170">
        <v>69.72</v>
      </c>
      <c r="DQJ29" s="170">
        <f>ROUNDDOWN(DQI29*($G$10+1),2)</f>
        <v>5173.22</v>
      </c>
      <c r="DQK29" s="170">
        <f>DQH29*DQJ29</f>
        <v>10346.44</v>
      </c>
      <c r="DQL29" s="170" t="s">
        <v>151</v>
      </c>
      <c r="DQM29" s="170" t="s">
        <v>152</v>
      </c>
      <c r="DQN29" s="170" t="s">
        <v>153</v>
      </c>
      <c r="DQO29" s="170" t="s">
        <v>150</v>
      </c>
      <c r="DQP29" s="170">
        <v>2</v>
      </c>
      <c r="DQQ29" s="170">
        <v>69.72</v>
      </c>
      <c r="DQR29" s="170">
        <f>ROUNDDOWN(DQQ29*($G$10+1),2)</f>
        <v>5173.22</v>
      </c>
      <c r="DQS29" s="170">
        <f>DQP29*DQR29</f>
        <v>10346.44</v>
      </c>
      <c r="DQT29" s="170" t="s">
        <v>151</v>
      </c>
      <c r="DQU29" s="170" t="s">
        <v>152</v>
      </c>
      <c r="DQV29" s="170" t="s">
        <v>153</v>
      </c>
      <c r="DQW29" s="170" t="s">
        <v>150</v>
      </c>
      <c r="DQX29" s="170">
        <v>2</v>
      </c>
      <c r="DQY29" s="170">
        <v>69.72</v>
      </c>
      <c r="DQZ29" s="170">
        <f>ROUNDDOWN(DQY29*($G$10+1),2)</f>
        <v>5173.22</v>
      </c>
      <c r="DRA29" s="170">
        <f>DQX29*DQZ29</f>
        <v>10346.44</v>
      </c>
      <c r="DRB29" s="170" t="s">
        <v>151</v>
      </c>
      <c r="DRC29" s="170" t="s">
        <v>152</v>
      </c>
      <c r="DRD29" s="170" t="s">
        <v>153</v>
      </c>
      <c r="DRE29" s="170" t="s">
        <v>150</v>
      </c>
      <c r="DRF29" s="170">
        <v>2</v>
      </c>
      <c r="DRG29" s="170">
        <v>69.72</v>
      </c>
      <c r="DRH29" s="170">
        <f>ROUNDDOWN(DRG29*($G$10+1),2)</f>
        <v>5173.22</v>
      </c>
      <c r="DRI29" s="170">
        <f>DRF29*DRH29</f>
        <v>10346.44</v>
      </c>
      <c r="DRJ29" s="170" t="s">
        <v>151</v>
      </c>
      <c r="DRK29" s="170" t="s">
        <v>152</v>
      </c>
      <c r="DRL29" s="170" t="s">
        <v>153</v>
      </c>
      <c r="DRM29" s="170" t="s">
        <v>150</v>
      </c>
      <c r="DRN29" s="170">
        <v>2</v>
      </c>
      <c r="DRO29" s="170">
        <v>69.72</v>
      </c>
      <c r="DRP29" s="170">
        <f>ROUNDDOWN(DRO29*($G$10+1),2)</f>
        <v>5173.22</v>
      </c>
      <c r="DRQ29" s="170">
        <f>DRN29*DRP29</f>
        <v>10346.44</v>
      </c>
      <c r="DRR29" s="170" t="s">
        <v>151</v>
      </c>
      <c r="DRS29" s="170" t="s">
        <v>152</v>
      </c>
      <c r="DRT29" s="170" t="s">
        <v>153</v>
      </c>
      <c r="DRU29" s="170" t="s">
        <v>150</v>
      </c>
      <c r="DRV29" s="170">
        <v>2</v>
      </c>
      <c r="DRW29" s="170">
        <v>69.72</v>
      </c>
      <c r="DRX29" s="170">
        <f>ROUNDDOWN(DRW29*($G$10+1),2)</f>
        <v>5173.22</v>
      </c>
      <c r="DRY29" s="170">
        <f>DRV29*DRX29</f>
        <v>10346.44</v>
      </c>
      <c r="DRZ29" s="170" t="s">
        <v>151</v>
      </c>
      <c r="DSA29" s="170" t="s">
        <v>152</v>
      </c>
      <c r="DSB29" s="170" t="s">
        <v>153</v>
      </c>
      <c r="DSC29" s="170" t="s">
        <v>150</v>
      </c>
      <c r="DSD29" s="170">
        <v>2</v>
      </c>
      <c r="DSE29" s="170">
        <v>69.72</v>
      </c>
      <c r="DSF29" s="170">
        <f>ROUNDDOWN(DSE29*($G$10+1),2)</f>
        <v>5173.22</v>
      </c>
      <c r="DSG29" s="170">
        <f>DSD29*DSF29</f>
        <v>10346.44</v>
      </c>
      <c r="DSH29" s="170" t="s">
        <v>151</v>
      </c>
      <c r="DSI29" s="170" t="s">
        <v>152</v>
      </c>
      <c r="DSJ29" s="170" t="s">
        <v>153</v>
      </c>
      <c r="DSK29" s="170" t="s">
        <v>150</v>
      </c>
      <c r="DSL29" s="170">
        <v>2</v>
      </c>
      <c r="DSM29" s="170">
        <v>69.72</v>
      </c>
      <c r="DSN29" s="170">
        <f>ROUNDDOWN(DSM29*($G$10+1),2)</f>
        <v>5173.22</v>
      </c>
      <c r="DSO29" s="170">
        <f>DSL29*DSN29</f>
        <v>10346.44</v>
      </c>
      <c r="DSP29" s="170" t="s">
        <v>151</v>
      </c>
      <c r="DSQ29" s="170" t="s">
        <v>152</v>
      </c>
      <c r="DSR29" s="170" t="s">
        <v>153</v>
      </c>
      <c r="DSS29" s="170" t="s">
        <v>150</v>
      </c>
      <c r="DST29" s="170">
        <v>2</v>
      </c>
      <c r="DSU29" s="170">
        <v>69.72</v>
      </c>
      <c r="DSV29" s="170">
        <f>ROUNDDOWN(DSU29*($G$10+1),2)</f>
        <v>5173.22</v>
      </c>
      <c r="DSW29" s="170">
        <f>DST29*DSV29</f>
        <v>10346.44</v>
      </c>
      <c r="DSX29" s="170" t="s">
        <v>151</v>
      </c>
      <c r="DSY29" s="170" t="s">
        <v>152</v>
      </c>
      <c r="DSZ29" s="170" t="s">
        <v>153</v>
      </c>
      <c r="DTA29" s="170" t="s">
        <v>150</v>
      </c>
      <c r="DTB29" s="170">
        <v>2</v>
      </c>
      <c r="DTC29" s="170">
        <v>69.72</v>
      </c>
      <c r="DTD29" s="170">
        <f>ROUNDDOWN(DTC29*($G$10+1),2)</f>
        <v>5173.22</v>
      </c>
      <c r="DTE29" s="170">
        <f>DTB29*DTD29</f>
        <v>10346.44</v>
      </c>
      <c r="DTF29" s="170" t="s">
        <v>151</v>
      </c>
      <c r="DTG29" s="170" t="s">
        <v>152</v>
      </c>
      <c r="DTH29" s="170" t="s">
        <v>153</v>
      </c>
      <c r="DTI29" s="170" t="s">
        <v>150</v>
      </c>
      <c r="DTJ29" s="170">
        <v>2</v>
      </c>
      <c r="DTK29" s="170">
        <v>69.72</v>
      </c>
      <c r="DTL29" s="170">
        <f>ROUNDDOWN(DTK29*($G$10+1),2)</f>
        <v>5173.22</v>
      </c>
      <c r="DTM29" s="170">
        <f>DTJ29*DTL29</f>
        <v>10346.44</v>
      </c>
      <c r="DTN29" s="170" t="s">
        <v>151</v>
      </c>
      <c r="DTO29" s="170" t="s">
        <v>152</v>
      </c>
      <c r="DTP29" s="170" t="s">
        <v>153</v>
      </c>
      <c r="DTQ29" s="170" t="s">
        <v>150</v>
      </c>
      <c r="DTR29" s="170">
        <v>2</v>
      </c>
      <c r="DTS29" s="170">
        <v>69.72</v>
      </c>
      <c r="DTT29" s="170">
        <f>ROUNDDOWN(DTS29*($G$10+1),2)</f>
        <v>5173.22</v>
      </c>
      <c r="DTU29" s="170">
        <f>DTR29*DTT29</f>
        <v>10346.44</v>
      </c>
      <c r="DTV29" s="170" t="s">
        <v>151</v>
      </c>
      <c r="DTW29" s="170" t="s">
        <v>152</v>
      </c>
      <c r="DTX29" s="170" t="s">
        <v>153</v>
      </c>
      <c r="DTY29" s="170" t="s">
        <v>150</v>
      </c>
      <c r="DTZ29" s="170">
        <v>2</v>
      </c>
      <c r="DUA29" s="170">
        <v>69.72</v>
      </c>
      <c r="DUB29" s="170">
        <f>ROUNDDOWN(DUA29*($G$10+1),2)</f>
        <v>5173.22</v>
      </c>
      <c r="DUC29" s="170">
        <f>DTZ29*DUB29</f>
        <v>10346.44</v>
      </c>
      <c r="DUD29" s="170" t="s">
        <v>151</v>
      </c>
      <c r="DUE29" s="170" t="s">
        <v>152</v>
      </c>
      <c r="DUF29" s="170" t="s">
        <v>153</v>
      </c>
      <c r="DUG29" s="170" t="s">
        <v>150</v>
      </c>
      <c r="DUH29" s="170">
        <v>2</v>
      </c>
      <c r="DUI29" s="170">
        <v>69.72</v>
      </c>
      <c r="DUJ29" s="170">
        <f>ROUNDDOWN(DUI29*($G$10+1),2)</f>
        <v>5173.22</v>
      </c>
      <c r="DUK29" s="170">
        <f>DUH29*DUJ29</f>
        <v>10346.44</v>
      </c>
      <c r="DUL29" s="170" t="s">
        <v>151</v>
      </c>
      <c r="DUM29" s="170" t="s">
        <v>152</v>
      </c>
      <c r="DUN29" s="170" t="s">
        <v>153</v>
      </c>
      <c r="DUO29" s="170" t="s">
        <v>150</v>
      </c>
      <c r="DUP29" s="170">
        <v>2</v>
      </c>
      <c r="DUQ29" s="170">
        <v>69.72</v>
      </c>
      <c r="DUR29" s="170">
        <f>ROUNDDOWN(DUQ29*($G$10+1),2)</f>
        <v>5173.22</v>
      </c>
      <c r="DUS29" s="170">
        <f>DUP29*DUR29</f>
        <v>10346.44</v>
      </c>
      <c r="DUT29" s="170" t="s">
        <v>151</v>
      </c>
      <c r="DUU29" s="170" t="s">
        <v>152</v>
      </c>
      <c r="DUV29" s="170" t="s">
        <v>153</v>
      </c>
      <c r="DUW29" s="170" t="s">
        <v>150</v>
      </c>
      <c r="DUX29" s="170">
        <v>2</v>
      </c>
      <c r="DUY29" s="170">
        <v>69.72</v>
      </c>
      <c r="DUZ29" s="170">
        <f>ROUNDDOWN(DUY29*($G$10+1),2)</f>
        <v>5173.22</v>
      </c>
      <c r="DVA29" s="170">
        <f>DUX29*DUZ29</f>
        <v>10346.44</v>
      </c>
      <c r="DVB29" s="170" t="s">
        <v>151</v>
      </c>
      <c r="DVC29" s="170" t="s">
        <v>152</v>
      </c>
      <c r="DVD29" s="170" t="s">
        <v>153</v>
      </c>
      <c r="DVE29" s="170" t="s">
        <v>150</v>
      </c>
      <c r="DVF29" s="170">
        <v>2</v>
      </c>
      <c r="DVG29" s="170">
        <v>69.72</v>
      </c>
      <c r="DVH29" s="170">
        <f>ROUNDDOWN(DVG29*($G$10+1),2)</f>
        <v>5173.22</v>
      </c>
      <c r="DVI29" s="170">
        <f>DVF29*DVH29</f>
        <v>10346.44</v>
      </c>
      <c r="DVJ29" s="170" t="s">
        <v>151</v>
      </c>
      <c r="DVK29" s="170" t="s">
        <v>152</v>
      </c>
      <c r="DVL29" s="170" t="s">
        <v>153</v>
      </c>
      <c r="DVM29" s="170" t="s">
        <v>150</v>
      </c>
      <c r="DVN29" s="170">
        <v>2</v>
      </c>
      <c r="DVO29" s="170">
        <v>69.72</v>
      </c>
      <c r="DVP29" s="170">
        <f>ROUNDDOWN(DVO29*($G$10+1),2)</f>
        <v>5173.22</v>
      </c>
      <c r="DVQ29" s="170">
        <f>DVN29*DVP29</f>
        <v>10346.44</v>
      </c>
      <c r="DVR29" s="170" t="s">
        <v>151</v>
      </c>
      <c r="DVS29" s="170" t="s">
        <v>152</v>
      </c>
      <c r="DVT29" s="170" t="s">
        <v>153</v>
      </c>
      <c r="DVU29" s="170" t="s">
        <v>150</v>
      </c>
      <c r="DVV29" s="170">
        <v>2</v>
      </c>
      <c r="DVW29" s="170">
        <v>69.72</v>
      </c>
      <c r="DVX29" s="170">
        <f>ROUNDDOWN(DVW29*($G$10+1),2)</f>
        <v>5173.22</v>
      </c>
      <c r="DVY29" s="170">
        <f>DVV29*DVX29</f>
        <v>10346.44</v>
      </c>
      <c r="DVZ29" s="170" t="s">
        <v>151</v>
      </c>
      <c r="DWA29" s="170" t="s">
        <v>152</v>
      </c>
      <c r="DWB29" s="170" t="s">
        <v>153</v>
      </c>
      <c r="DWC29" s="170" t="s">
        <v>150</v>
      </c>
      <c r="DWD29" s="170">
        <v>2</v>
      </c>
      <c r="DWE29" s="170">
        <v>69.72</v>
      </c>
      <c r="DWF29" s="170">
        <f>ROUNDDOWN(DWE29*($G$10+1),2)</f>
        <v>5173.22</v>
      </c>
      <c r="DWG29" s="170">
        <f>DWD29*DWF29</f>
        <v>10346.44</v>
      </c>
      <c r="DWH29" s="170" t="s">
        <v>151</v>
      </c>
      <c r="DWI29" s="170" t="s">
        <v>152</v>
      </c>
      <c r="DWJ29" s="170" t="s">
        <v>153</v>
      </c>
      <c r="DWK29" s="170" t="s">
        <v>150</v>
      </c>
      <c r="DWL29" s="170">
        <v>2</v>
      </c>
      <c r="DWM29" s="170">
        <v>69.72</v>
      </c>
      <c r="DWN29" s="170">
        <f>ROUNDDOWN(DWM29*($G$10+1),2)</f>
        <v>5173.22</v>
      </c>
      <c r="DWO29" s="170">
        <f>DWL29*DWN29</f>
        <v>10346.44</v>
      </c>
      <c r="DWP29" s="170" t="s">
        <v>151</v>
      </c>
      <c r="DWQ29" s="170" t="s">
        <v>152</v>
      </c>
      <c r="DWR29" s="170" t="s">
        <v>153</v>
      </c>
      <c r="DWS29" s="170" t="s">
        <v>150</v>
      </c>
      <c r="DWT29" s="170">
        <v>2</v>
      </c>
      <c r="DWU29" s="170">
        <v>69.72</v>
      </c>
      <c r="DWV29" s="170">
        <f>ROUNDDOWN(DWU29*($G$10+1),2)</f>
        <v>5173.22</v>
      </c>
      <c r="DWW29" s="170">
        <f>DWT29*DWV29</f>
        <v>10346.44</v>
      </c>
      <c r="DWX29" s="170" t="s">
        <v>151</v>
      </c>
      <c r="DWY29" s="170" t="s">
        <v>152</v>
      </c>
      <c r="DWZ29" s="170" t="s">
        <v>153</v>
      </c>
      <c r="DXA29" s="170" t="s">
        <v>150</v>
      </c>
      <c r="DXB29" s="170">
        <v>2</v>
      </c>
      <c r="DXC29" s="170">
        <v>69.72</v>
      </c>
      <c r="DXD29" s="170">
        <f>ROUNDDOWN(DXC29*($G$10+1),2)</f>
        <v>5173.22</v>
      </c>
      <c r="DXE29" s="170">
        <f>DXB29*DXD29</f>
        <v>10346.44</v>
      </c>
      <c r="DXF29" s="170" t="s">
        <v>151</v>
      </c>
      <c r="DXG29" s="170" t="s">
        <v>152</v>
      </c>
      <c r="DXH29" s="170" t="s">
        <v>153</v>
      </c>
      <c r="DXI29" s="170" t="s">
        <v>150</v>
      </c>
      <c r="DXJ29" s="170">
        <v>2</v>
      </c>
      <c r="DXK29" s="170">
        <v>69.72</v>
      </c>
      <c r="DXL29" s="170">
        <f>ROUNDDOWN(DXK29*($G$10+1),2)</f>
        <v>5173.22</v>
      </c>
      <c r="DXM29" s="170">
        <f>DXJ29*DXL29</f>
        <v>10346.44</v>
      </c>
      <c r="DXN29" s="170" t="s">
        <v>151</v>
      </c>
      <c r="DXO29" s="170" t="s">
        <v>152</v>
      </c>
      <c r="DXP29" s="170" t="s">
        <v>153</v>
      </c>
      <c r="DXQ29" s="170" t="s">
        <v>150</v>
      </c>
      <c r="DXR29" s="170">
        <v>2</v>
      </c>
      <c r="DXS29" s="170">
        <v>69.72</v>
      </c>
      <c r="DXT29" s="170">
        <f>ROUNDDOWN(DXS29*($G$10+1),2)</f>
        <v>5173.22</v>
      </c>
      <c r="DXU29" s="170">
        <f>DXR29*DXT29</f>
        <v>10346.44</v>
      </c>
      <c r="DXV29" s="170" t="s">
        <v>151</v>
      </c>
      <c r="DXW29" s="170" t="s">
        <v>152</v>
      </c>
      <c r="DXX29" s="170" t="s">
        <v>153</v>
      </c>
      <c r="DXY29" s="170" t="s">
        <v>150</v>
      </c>
      <c r="DXZ29" s="170">
        <v>2</v>
      </c>
      <c r="DYA29" s="170">
        <v>69.72</v>
      </c>
      <c r="DYB29" s="170">
        <f>ROUNDDOWN(DYA29*($G$10+1),2)</f>
        <v>5173.22</v>
      </c>
      <c r="DYC29" s="170">
        <f>DXZ29*DYB29</f>
        <v>10346.44</v>
      </c>
      <c r="DYD29" s="170" t="s">
        <v>151</v>
      </c>
      <c r="DYE29" s="170" t="s">
        <v>152</v>
      </c>
      <c r="DYF29" s="170" t="s">
        <v>153</v>
      </c>
      <c r="DYG29" s="170" t="s">
        <v>150</v>
      </c>
      <c r="DYH29" s="170">
        <v>2</v>
      </c>
      <c r="DYI29" s="170">
        <v>69.72</v>
      </c>
      <c r="DYJ29" s="170">
        <f>ROUNDDOWN(DYI29*($G$10+1),2)</f>
        <v>5173.22</v>
      </c>
      <c r="DYK29" s="170">
        <f>DYH29*DYJ29</f>
        <v>10346.44</v>
      </c>
      <c r="DYL29" s="170" t="s">
        <v>151</v>
      </c>
      <c r="DYM29" s="170" t="s">
        <v>152</v>
      </c>
      <c r="DYN29" s="170" t="s">
        <v>153</v>
      </c>
      <c r="DYO29" s="170" t="s">
        <v>150</v>
      </c>
      <c r="DYP29" s="170">
        <v>2</v>
      </c>
      <c r="DYQ29" s="170">
        <v>69.72</v>
      </c>
      <c r="DYR29" s="170">
        <f>ROUNDDOWN(DYQ29*($G$10+1),2)</f>
        <v>5173.22</v>
      </c>
      <c r="DYS29" s="170">
        <f>DYP29*DYR29</f>
        <v>10346.44</v>
      </c>
      <c r="DYT29" s="170" t="s">
        <v>151</v>
      </c>
      <c r="DYU29" s="170" t="s">
        <v>152</v>
      </c>
      <c r="DYV29" s="170" t="s">
        <v>153</v>
      </c>
      <c r="DYW29" s="170" t="s">
        <v>150</v>
      </c>
      <c r="DYX29" s="170">
        <v>2</v>
      </c>
      <c r="DYY29" s="170">
        <v>69.72</v>
      </c>
      <c r="DYZ29" s="170">
        <f>ROUNDDOWN(DYY29*($G$10+1),2)</f>
        <v>5173.22</v>
      </c>
      <c r="DZA29" s="170">
        <f>DYX29*DYZ29</f>
        <v>10346.44</v>
      </c>
      <c r="DZB29" s="170" t="s">
        <v>151</v>
      </c>
      <c r="DZC29" s="170" t="s">
        <v>152</v>
      </c>
      <c r="DZD29" s="170" t="s">
        <v>153</v>
      </c>
      <c r="DZE29" s="170" t="s">
        <v>150</v>
      </c>
      <c r="DZF29" s="170">
        <v>2</v>
      </c>
      <c r="DZG29" s="170">
        <v>69.72</v>
      </c>
      <c r="DZH29" s="170">
        <f>ROUNDDOWN(DZG29*($G$10+1),2)</f>
        <v>5173.22</v>
      </c>
      <c r="DZI29" s="170">
        <f>DZF29*DZH29</f>
        <v>10346.44</v>
      </c>
      <c r="DZJ29" s="170" t="s">
        <v>151</v>
      </c>
      <c r="DZK29" s="170" t="s">
        <v>152</v>
      </c>
      <c r="DZL29" s="170" t="s">
        <v>153</v>
      </c>
      <c r="DZM29" s="170" t="s">
        <v>150</v>
      </c>
      <c r="DZN29" s="170">
        <v>2</v>
      </c>
      <c r="DZO29" s="170">
        <v>69.72</v>
      </c>
      <c r="DZP29" s="170">
        <f>ROUNDDOWN(DZO29*($G$10+1),2)</f>
        <v>5173.22</v>
      </c>
      <c r="DZQ29" s="170">
        <f>DZN29*DZP29</f>
        <v>10346.44</v>
      </c>
      <c r="DZR29" s="170" t="s">
        <v>151</v>
      </c>
      <c r="DZS29" s="170" t="s">
        <v>152</v>
      </c>
      <c r="DZT29" s="170" t="s">
        <v>153</v>
      </c>
      <c r="DZU29" s="170" t="s">
        <v>150</v>
      </c>
      <c r="DZV29" s="170">
        <v>2</v>
      </c>
      <c r="DZW29" s="170">
        <v>69.72</v>
      </c>
      <c r="DZX29" s="170">
        <f>ROUNDDOWN(DZW29*($G$10+1),2)</f>
        <v>5173.22</v>
      </c>
      <c r="DZY29" s="170">
        <f>DZV29*DZX29</f>
        <v>10346.44</v>
      </c>
      <c r="DZZ29" s="170" t="s">
        <v>151</v>
      </c>
      <c r="EAA29" s="170" t="s">
        <v>152</v>
      </c>
      <c r="EAB29" s="170" t="s">
        <v>153</v>
      </c>
      <c r="EAC29" s="170" t="s">
        <v>150</v>
      </c>
      <c r="EAD29" s="170">
        <v>2</v>
      </c>
      <c r="EAE29" s="170">
        <v>69.72</v>
      </c>
      <c r="EAF29" s="170">
        <f>ROUNDDOWN(EAE29*($G$10+1),2)</f>
        <v>5173.22</v>
      </c>
      <c r="EAG29" s="170">
        <f>EAD29*EAF29</f>
        <v>10346.44</v>
      </c>
      <c r="EAH29" s="170" t="s">
        <v>151</v>
      </c>
      <c r="EAI29" s="170" t="s">
        <v>152</v>
      </c>
      <c r="EAJ29" s="170" t="s">
        <v>153</v>
      </c>
      <c r="EAK29" s="170" t="s">
        <v>150</v>
      </c>
      <c r="EAL29" s="170">
        <v>2</v>
      </c>
      <c r="EAM29" s="170">
        <v>69.72</v>
      </c>
      <c r="EAN29" s="170">
        <f>ROUNDDOWN(EAM29*($G$10+1),2)</f>
        <v>5173.22</v>
      </c>
      <c r="EAO29" s="170">
        <f>EAL29*EAN29</f>
        <v>10346.44</v>
      </c>
      <c r="EAP29" s="170" t="s">
        <v>151</v>
      </c>
      <c r="EAQ29" s="170" t="s">
        <v>152</v>
      </c>
      <c r="EAR29" s="170" t="s">
        <v>153</v>
      </c>
      <c r="EAS29" s="170" t="s">
        <v>150</v>
      </c>
      <c r="EAT29" s="170">
        <v>2</v>
      </c>
      <c r="EAU29" s="170">
        <v>69.72</v>
      </c>
      <c r="EAV29" s="170">
        <f>ROUNDDOWN(EAU29*($G$10+1),2)</f>
        <v>5173.22</v>
      </c>
      <c r="EAW29" s="170">
        <f>EAT29*EAV29</f>
        <v>10346.44</v>
      </c>
      <c r="EAX29" s="170" t="s">
        <v>151</v>
      </c>
      <c r="EAY29" s="170" t="s">
        <v>152</v>
      </c>
      <c r="EAZ29" s="170" t="s">
        <v>153</v>
      </c>
      <c r="EBA29" s="170" t="s">
        <v>150</v>
      </c>
      <c r="EBB29" s="170">
        <v>2</v>
      </c>
      <c r="EBC29" s="170">
        <v>69.72</v>
      </c>
      <c r="EBD29" s="170">
        <f>ROUNDDOWN(EBC29*($G$10+1),2)</f>
        <v>5173.22</v>
      </c>
      <c r="EBE29" s="170">
        <f>EBB29*EBD29</f>
        <v>10346.44</v>
      </c>
      <c r="EBF29" s="170" t="s">
        <v>151</v>
      </c>
      <c r="EBG29" s="170" t="s">
        <v>152</v>
      </c>
      <c r="EBH29" s="170" t="s">
        <v>153</v>
      </c>
      <c r="EBI29" s="170" t="s">
        <v>150</v>
      </c>
      <c r="EBJ29" s="170">
        <v>2</v>
      </c>
      <c r="EBK29" s="170">
        <v>69.72</v>
      </c>
      <c r="EBL29" s="170">
        <f>ROUNDDOWN(EBK29*($G$10+1),2)</f>
        <v>5173.22</v>
      </c>
      <c r="EBM29" s="170">
        <f>EBJ29*EBL29</f>
        <v>10346.44</v>
      </c>
      <c r="EBN29" s="170" t="s">
        <v>151</v>
      </c>
      <c r="EBO29" s="170" t="s">
        <v>152</v>
      </c>
      <c r="EBP29" s="170" t="s">
        <v>153</v>
      </c>
      <c r="EBQ29" s="170" t="s">
        <v>150</v>
      </c>
      <c r="EBR29" s="170">
        <v>2</v>
      </c>
      <c r="EBS29" s="170">
        <v>69.72</v>
      </c>
      <c r="EBT29" s="170">
        <f>ROUNDDOWN(EBS29*($G$10+1),2)</f>
        <v>5173.22</v>
      </c>
      <c r="EBU29" s="170">
        <f>EBR29*EBT29</f>
        <v>10346.44</v>
      </c>
      <c r="EBV29" s="170" t="s">
        <v>151</v>
      </c>
      <c r="EBW29" s="170" t="s">
        <v>152</v>
      </c>
      <c r="EBX29" s="170" t="s">
        <v>153</v>
      </c>
      <c r="EBY29" s="170" t="s">
        <v>150</v>
      </c>
      <c r="EBZ29" s="170">
        <v>2</v>
      </c>
      <c r="ECA29" s="170">
        <v>69.72</v>
      </c>
      <c r="ECB29" s="170">
        <f>ROUNDDOWN(ECA29*($G$10+1),2)</f>
        <v>5173.22</v>
      </c>
      <c r="ECC29" s="170">
        <f>EBZ29*ECB29</f>
        <v>10346.44</v>
      </c>
      <c r="ECD29" s="170" t="s">
        <v>151</v>
      </c>
      <c r="ECE29" s="170" t="s">
        <v>152</v>
      </c>
      <c r="ECF29" s="170" t="s">
        <v>153</v>
      </c>
      <c r="ECG29" s="170" t="s">
        <v>150</v>
      </c>
      <c r="ECH29" s="170">
        <v>2</v>
      </c>
      <c r="ECI29" s="170">
        <v>69.72</v>
      </c>
      <c r="ECJ29" s="170">
        <f>ROUNDDOWN(ECI29*($G$10+1),2)</f>
        <v>5173.22</v>
      </c>
      <c r="ECK29" s="170">
        <f>ECH29*ECJ29</f>
        <v>10346.44</v>
      </c>
      <c r="ECL29" s="170" t="s">
        <v>151</v>
      </c>
      <c r="ECM29" s="170" t="s">
        <v>152</v>
      </c>
      <c r="ECN29" s="170" t="s">
        <v>153</v>
      </c>
      <c r="ECO29" s="170" t="s">
        <v>150</v>
      </c>
      <c r="ECP29" s="170">
        <v>2</v>
      </c>
      <c r="ECQ29" s="170">
        <v>69.72</v>
      </c>
      <c r="ECR29" s="170">
        <f>ROUNDDOWN(ECQ29*($G$10+1),2)</f>
        <v>5173.22</v>
      </c>
      <c r="ECS29" s="170">
        <f>ECP29*ECR29</f>
        <v>10346.44</v>
      </c>
      <c r="ECT29" s="170" t="s">
        <v>151</v>
      </c>
      <c r="ECU29" s="170" t="s">
        <v>152</v>
      </c>
      <c r="ECV29" s="170" t="s">
        <v>153</v>
      </c>
      <c r="ECW29" s="170" t="s">
        <v>150</v>
      </c>
      <c r="ECX29" s="170">
        <v>2</v>
      </c>
      <c r="ECY29" s="170">
        <v>69.72</v>
      </c>
      <c r="ECZ29" s="170">
        <f>ROUNDDOWN(ECY29*($G$10+1),2)</f>
        <v>5173.22</v>
      </c>
      <c r="EDA29" s="170">
        <f>ECX29*ECZ29</f>
        <v>10346.44</v>
      </c>
      <c r="EDB29" s="170" t="s">
        <v>151</v>
      </c>
      <c r="EDC29" s="170" t="s">
        <v>152</v>
      </c>
      <c r="EDD29" s="170" t="s">
        <v>153</v>
      </c>
      <c r="EDE29" s="170" t="s">
        <v>150</v>
      </c>
      <c r="EDF29" s="170">
        <v>2</v>
      </c>
      <c r="EDG29" s="170">
        <v>69.72</v>
      </c>
      <c r="EDH29" s="170">
        <f>ROUNDDOWN(EDG29*($G$10+1),2)</f>
        <v>5173.22</v>
      </c>
      <c r="EDI29" s="170">
        <f>EDF29*EDH29</f>
        <v>10346.44</v>
      </c>
      <c r="EDJ29" s="170" t="s">
        <v>151</v>
      </c>
      <c r="EDK29" s="170" t="s">
        <v>152</v>
      </c>
      <c r="EDL29" s="170" t="s">
        <v>153</v>
      </c>
      <c r="EDM29" s="170" t="s">
        <v>150</v>
      </c>
      <c r="EDN29" s="170">
        <v>2</v>
      </c>
      <c r="EDO29" s="170">
        <v>69.72</v>
      </c>
      <c r="EDP29" s="170">
        <f>ROUNDDOWN(EDO29*($G$10+1),2)</f>
        <v>5173.22</v>
      </c>
      <c r="EDQ29" s="170">
        <f>EDN29*EDP29</f>
        <v>10346.44</v>
      </c>
      <c r="EDR29" s="170" t="s">
        <v>151</v>
      </c>
      <c r="EDS29" s="170" t="s">
        <v>152</v>
      </c>
      <c r="EDT29" s="170" t="s">
        <v>153</v>
      </c>
      <c r="EDU29" s="170" t="s">
        <v>150</v>
      </c>
      <c r="EDV29" s="170">
        <v>2</v>
      </c>
      <c r="EDW29" s="170">
        <v>69.72</v>
      </c>
      <c r="EDX29" s="170">
        <f>ROUNDDOWN(EDW29*($G$10+1),2)</f>
        <v>5173.22</v>
      </c>
      <c r="EDY29" s="170">
        <f>EDV29*EDX29</f>
        <v>10346.44</v>
      </c>
      <c r="EDZ29" s="170" t="s">
        <v>151</v>
      </c>
      <c r="EEA29" s="170" t="s">
        <v>152</v>
      </c>
      <c r="EEB29" s="170" t="s">
        <v>153</v>
      </c>
      <c r="EEC29" s="170" t="s">
        <v>150</v>
      </c>
      <c r="EED29" s="170">
        <v>2</v>
      </c>
      <c r="EEE29" s="170">
        <v>69.72</v>
      </c>
      <c r="EEF29" s="170">
        <f>ROUNDDOWN(EEE29*($G$10+1),2)</f>
        <v>5173.22</v>
      </c>
      <c r="EEG29" s="170">
        <f>EED29*EEF29</f>
        <v>10346.44</v>
      </c>
      <c r="EEH29" s="170" t="s">
        <v>151</v>
      </c>
      <c r="EEI29" s="170" t="s">
        <v>152</v>
      </c>
      <c r="EEJ29" s="170" t="s">
        <v>153</v>
      </c>
      <c r="EEK29" s="170" t="s">
        <v>150</v>
      </c>
      <c r="EEL29" s="170">
        <v>2</v>
      </c>
      <c r="EEM29" s="170">
        <v>69.72</v>
      </c>
      <c r="EEN29" s="170">
        <f>ROUNDDOWN(EEM29*($G$10+1),2)</f>
        <v>5173.22</v>
      </c>
      <c r="EEO29" s="170">
        <f>EEL29*EEN29</f>
        <v>10346.44</v>
      </c>
      <c r="EEP29" s="170" t="s">
        <v>151</v>
      </c>
      <c r="EEQ29" s="170" t="s">
        <v>152</v>
      </c>
      <c r="EER29" s="170" t="s">
        <v>153</v>
      </c>
      <c r="EES29" s="170" t="s">
        <v>150</v>
      </c>
      <c r="EET29" s="170">
        <v>2</v>
      </c>
      <c r="EEU29" s="170">
        <v>69.72</v>
      </c>
      <c r="EEV29" s="170">
        <f>ROUNDDOWN(EEU29*($G$10+1),2)</f>
        <v>5173.22</v>
      </c>
      <c r="EEW29" s="170">
        <f>EET29*EEV29</f>
        <v>10346.44</v>
      </c>
      <c r="EEX29" s="170" t="s">
        <v>151</v>
      </c>
      <c r="EEY29" s="170" t="s">
        <v>152</v>
      </c>
      <c r="EEZ29" s="170" t="s">
        <v>153</v>
      </c>
      <c r="EFA29" s="170" t="s">
        <v>150</v>
      </c>
      <c r="EFB29" s="170">
        <v>2</v>
      </c>
      <c r="EFC29" s="170">
        <v>69.72</v>
      </c>
      <c r="EFD29" s="170">
        <f>ROUNDDOWN(EFC29*($G$10+1),2)</f>
        <v>5173.22</v>
      </c>
      <c r="EFE29" s="170">
        <f>EFB29*EFD29</f>
        <v>10346.44</v>
      </c>
      <c r="EFF29" s="170" t="s">
        <v>151</v>
      </c>
      <c r="EFG29" s="170" t="s">
        <v>152</v>
      </c>
      <c r="EFH29" s="170" t="s">
        <v>153</v>
      </c>
      <c r="EFI29" s="170" t="s">
        <v>150</v>
      </c>
      <c r="EFJ29" s="170">
        <v>2</v>
      </c>
      <c r="EFK29" s="170">
        <v>69.72</v>
      </c>
      <c r="EFL29" s="170">
        <f>ROUNDDOWN(EFK29*($G$10+1),2)</f>
        <v>5173.22</v>
      </c>
      <c r="EFM29" s="170">
        <f>EFJ29*EFL29</f>
        <v>10346.44</v>
      </c>
      <c r="EFN29" s="170" t="s">
        <v>151</v>
      </c>
      <c r="EFO29" s="170" t="s">
        <v>152</v>
      </c>
      <c r="EFP29" s="170" t="s">
        <v>153</v>
      </c>
      <c r="EFQ29" s="170" t="s">
        <v>150</v>
      </c>
      <c r="EFR29" s="170">
        <v>2</v>
      </c>
      <c r="EFS29" s="170">
        <v>69.72</v>
      </c>
      <c r="EFT29" s="170">
        <f>ROUNDDOWN(EFS29*($G$10+1),2)</f>
        <v>5173.22</v>
      </c>
      <c r="EFU29" s="170">
        <f>EFR29*EFT29</f>
        <v>10346.44</v>
      </c>
      <c r="EFV29" s="170" t="s">
        <v>151</v>
      </c>
      <c r="EFW29" s="170" t="s">
        <v>152</v>
      </c>
      <c r="EFX29" s="170" t="s">
        <v>153</v>
      </c>
      <c r="EFY29" s="170" t="s">
        <v>150</v>
      </c>
      <c r="EFZ29" s="170">
        <v>2</v>
      </c>
      <c r="EGA29" s="170">
        <v>69.72</v>
      </c>
      <c r="EGB29" s="170">
        <f>ROUNDDOWN(EGA29*($G$10+1),2)</f>
        <v>5173.22</v>
      </c>
      <c r="EGC29" s="170">
        <f>EFZ29*EGB29</f>
        <v>10346.44</v>
      </c>
      <c r="EGD29" s="170" t="s">
        <v>151</v>
      </c>
      <c r="EGE29" s="170" t="s">
        <v>152</v>
      </c>
      <c r="EGF29" s="170" t="s">
        <v>153</v>
      </c>
      <c r="EGG29" s="170" t="s">
        <v>150</v>
      </c>
      <c r="EGH29" s="170">
        <v>2</v>
      </c>
      <c r="EGI29" s="170">
        <v>69.72</v>
      </c>
      <c r="EGJ29" s="170">
        <f>ROUNDDOWN(EGI29*($G$10+1),2)</f>
        <v>5173.22</v>
      </c>
      <c r="EGK29" s="170">
        <f>EGH29*EGJ29</f>
        <v>10346.44</v>
      </c>
      <c r="EGL29" s="170" t="s">
        <v>151</v>
      </c>
      <c r="EGM29" s="170" t="s">
        <v>152</v>
      </c>
      <c r="EGN29" s="170" t="s">
        <v>153</v>
      </c>
      <c r="EGO29" s="170" t="s">
        <v>150</v>
      </c>
      <c r="EGP29" s="170">
        <v>2</v>
      </c>
      <c r="EGQ29" s="170">
        <v>69.72</v>
      </c>
      <c r="EGR29" s="170">
        <f>ROUNDDOWN(EGQ29*($G$10+1),2)</f>
        <v>5173.22</v>
      </c>
      <c r="EGS29" s="170">
        <f>EGP29*EGR29</f>
        <v>10346.44</v>
      </c>
      <c r="EGT29" s="170" t="s">
        <v>151</v>
      </c>
      <c r="EGU29" s="170" t="s">
        <v>152</v>
      </c>
      <c r="EGV29" s="170" t="s">
        <v>153</v>
      </c>
      <c r="EGW29" s="170" t="s">
        <v>150</v>
      </c>
      <c r="EGX29" s="170">
        <v>2</v>
      </c>
      <c r="EGY29" s="170">
        <v>69.72</v>
      </c>
      <c r="EGZ29" s="170">
        <f>ROUNDDOWN(EGY29*($G$10+1),2)</f>
        <v>5173.22</v>
      </c>
      <c r="EHA29" s="170">
        <f>EGX29*EGZ29</f>
        <v>10346.44</v>
      </c>
      <c r="EHB29" s="170" t="s">
        <v>151</v>
      </c>
      <c r="EHC29" s="170" t="s">
        <v>152</v>
      </c>
      <c r="EHD29" s="170" t="s">
        <v>153</v>
      </c>
      <c r="EHE29" s="170" t="s">
        <v>150</v>
      </c>
      <c r="EHF29" s="170">
        <v>2</v>
      </c>
      <c r="EHG29" s="170">
        <v>69.72</v>
      </c>
      <c r="EHH29" s="170">
        <f>ROUNDDOWN(EHG29*($G$10+1),2)</f>
        <v>5173.22</v>
      </c>
      <c r="EHI29" s="170">
        <f>EHF29*EHH29</f>
        <v>10346.44</v>
      </c>
      <c r="EHJ29" s="170" t="s">
        <v>151</v>
      </c>
      <c r="EHK29" s="170" t="s">
        <v>152</v>
      </c>
      <c r="EHL29" s="170" t="s">
        <v>153</v>
      </c>
      <c r="EHM29" s="170" t="s">
        <v>150</v>
      </c>
      <c r="EHN29" s="170">
        <v>2</v>
      </c>
      <c r="EHO29" s="170">
        <v>69.72</v>
      </c>
      <c r="EHP29" s="170">
        <f>ROUNDDOWN(EHO29*($G$10+1),2)</f>
        <v>5173.22</v>
      </c>
      <c r="EHQ29" s="170">
        <f>EHN29*EHP29</f>
        <v>10346.44</v>
      </c>
      <c r="EHR29" s="170" t="s">
        <v>151</v>
      </c>
      <c r="EHS29" s="170" t="s">
        <v>152</v>
      </c>
      <c r="EHT29" s="170" t="s">
        <v>153</v>
      </c>
      <c r="EHU29" s="170" t="s">
        <v>150</v>
      </c>
      <c r="EHV29" s="170">
        <v>2</v>
      </c>
      <c r="EHW29" s="170">
        <v>69.72</v>
      </c>
      <c r="EHX29" s="170">
        <f>ROUNDDOWN(EHW29*($G$10+1),2)</f>
        <v>5173.22</v>
      </c>
      <c r="EHY29" s="170">
        <f>EHV29*EHX29</f>
        <v>10346.44</v>
      </c>
      <c r="EHZ29" s="170" t="s">
        <v>151</v>
      </c>
      <c r="EIA29" s="170" t="s">
        <v>152</v>
      </c>
      <c r="EIB29" s="170" t="s">
        <v>153</v>
      </c>
      <c r="EIC29" s="170" t="s">
        <v>150</v>
      </c>
      <c r="EID29" s="170">
        <v>2</v>
      </c>
      <c r="EIE29" s="170">
        <v>69.72</v>
      </c>
      <c r="EIF29" s="170">
        <f>ROUNDDOWN(EIE29*($G$10+1),2)</f>
        <v>5173.22</v>
      </c>
      <c r="EIG29" s="170">
        <f>EID29*EIF29</f>
        <v>10346.44</v>
      </c>
      <c r="EIH29" s="170" t="s">
        <v>151</v>
      </c>
      <c r="EII29" s="170" t="s">
        <v>152</v>
      </c>
      <c r="EIJ29" s="170" t="s">
        <v>153</v>
      </c>
      <c r="EIK29" s="170" t="s">
        <v>150</v>
      </c>
      <c r="EIL29" s="170">
        <v>2</v>
      </c>
      <c r="EIM29" s="170">
        <v>69.72</v>
      </c>
      <c r="EIN29" s="170">
        <f>ROUNDDOWN(EIM29*($G$10+1),2)</f>
        <v>5173.22</v>
      </c>
      <c r="EIO29" s="170">
        <f>EIL29*EIN29</f>
        <v>10346.44</v>
      </c>
      <c r="EIP29" s="170" t="s">
        <v>151</v>
      </c>
      <c r="EIQ29" s="170" t="s">
        <v>152</v>
      </c>
      <c r="EIR29" s="170" t="s">
        <v>153</v>
      </c>
      <c r="EIS29" s="170" t="s">
        <v>150</v>
      </c>
      <c r="EIT29" s="170">
        <v>2</v>
      </c>
      <c r="EIU29" s="170">
        <v>69.72</v>
      </c>
      <c r="EIV29" s="170">
        <f>ROUNDDOWN(EIU29*($G$10+1),2)</f>
        <v>5173.22</v>
      </c>
      <c r="EIW29" s="170">
        <f>EIT29*EIV29</f>
        <v>10346.44</v>
      </c>
      <c r="EIX29" s="170" t="s">
        <v>151</v>
      </c>
      <c r="EIY29" s="170" t="s">
        <v>152</v>
      </c>
      <c r="EIZ29" s="170" t="s">
        <v>153</v>
      </c>
      <c r="EJA29" s="170" t="s">
        <v>150</v>
      </c>
      <c r="EJB29" s="170">
        <v>2</v>
      </c>
      <c r="EJC29" s="170">
        <v>69.72</v>
      </c>
      <c r="EJD29" s="170">
        <f>ROUNDDOWN(EJC29*($G$10+1),2)</f>
        <v>5173.22</v>
      </c>
      <c r="EJE29" s="170">
        <f>EJB29*EJD29</f>
        <v>10346.44</v>
      </c>
      <c r="EJF29" s="170" t="s">
        <v>151</v>
      </c>
      <c r="EJG29" s="170" t="s">
        <v>152</v>
      </c>
      <c r="EJH29" s="170" t="s">
        <v>153</v>
      </c>
      <c r="EJI29" s="170" t="s">
        <v>150</v>
      </c>
      <c r="EJJ29" s="170">
        <v>2</v>
      </c>
      <c r="EJK29" s="170">
        <v>69.72</v>
      </c>
      <c r="EJL29" s="170">
        <f>ROUNDDOWN(EJK29*($G$10+1),2)</f>
        <v>5173.22</v>
      </c>
      <c r="EJM29" s="170">
        <f>EJJ29*EJL29</f>
        <v>10346.44</v>
      </c>
      <c r="EJN29" s="170" t="s">
        <v>151</v>
      </c>
      <c r="EJO29" s="170" t="s">
        <v>152</v>
      </c>
      <c r="EJP29" s="170" t="s">
        <v>153</v>
      </c>
      <c r="EJQ29" s="170" t="s">
        <v>150</v>
      </c>
      <c r="EJR29" s="170">
        <v>2</v>
      </c>
      <c r="EJS29" s="170">
        <v>69.72</v>
      </c>
      <c r="EJT29" s="170">
        <f>ROUNDDOWN(EJS29*($G$10+1),2)</f>
        <v>5173.22</v>
      </c>
      <c r="EJU29" s="170">
        <f>EJR29*EJT29</f>
        <v>10346.44</v>
      </c>
      <c r="EJV29" s="170" t="s">
        <v>151</v>
      </c>
      <c r="EJW29" s="170" t="s">
        <v>152</v>
      </c>
      <c r="EJX29" s="170" t="s">
        <v>153</v>
      </c>
      <c r="EJY29" s="170" t="s">
        <v>150</v>
      </c>
      <c r="EJZ29" s="170">
        <v>2</v>
      </c>
      <c r="EKA29" s="170">
        <v>69.72</v>
      </c>
      <c r="EKB29" s="170">
        <f>ROUNDDOWN(EKA29*($G$10+1),2)</f>
        <v>5173.22</v>
      </c>
      <c r="EKC29" s="170">
        <f>EJZ29*EKB29</f>
        <v>10346.44</v>
      </c>
      <c r="EKD29" s="170" t="s">
        <v>151</v>
      </c>
      <c r="EKE29" s="170" t="s">
        <v>152</v>
      </c>
      <c r="EKF29" s="170" t="s">
        <v>153</v>
      </c>
      <c r="EKG29" s="170" t="s">
        <v>150</v>
      </c>
      <c r="EKH29" s="170">
        <v>2</v>
      </c>
      <c r="EKI29" s="170">
        <v>69.72</v>
      </c>
      <c r="EKJ29" s="170">
        <f>ROUNDDOWN(EKI29*($G$10+1),2)</f>
        <v>5173.22</v>
      </c>
      <c r="EKK29" s="170">
        <f>EKH29*EKJ29</f>
        <v>10346.44</v>
      </c>
      <c r="EKL29" s="170" t="s">
        <v>151</v>
      </c>
      <c r="EKM29" s="170" t="s">
        <v>152</v>
      </c>
      <c r="EKN29" s="170" t="s">
        <v>153</v>
      </c>
      <c r="EKO29" s="170" t="s">
        <v>150</v>
      </c>
      <c r="EKP29" s="170">
        <v>2</v>
      </c>
      <c r="EKQ29" s="170">
        <v>69.72</v>
      </c>
      <c r="EKR29" s="170">
        <f>ROUNDDOWN(EKQ29*($G$10+1),2)</f>
        <v>5173.22</v>
      </c>
      <c r="EKS29" s="170">
        <f>EKP29*EKR29</f>
        <v>10346.44</v>
      </c>
      <c r="EKT29" s="170" t="s">
        <v>151</v>
      </c>
      <c r="EKU29" s="170" t="s">
        <v>152</v>
      </c>
      <c r="EKV29" s="170" t="s">
        <v>153</v>
      </c>
      <c r="EKW29" s="170" t="s">
        <v>150</v>
      </c>
      <c r="EKX29" s="170">
        <v>2</v>
      </c>
      <c r="EKY29" s="170">
        <v>69.72</v>
      </c>
      <c r="EKZ29" s="170">
        <f>ROUNDDOWN(EKY29*($G$10+1),2)</f>
        <v>5173.22</v>
      </c>
      <c r="ELA29" s="170">
        <f>EKX29*EKZ29</f>
        <v>10346.44</v>
      </c>
      <c r="ELB29" s="170" t="s">
        <v>151</v>
      </c>
      <c r="ELC29" s="170" t="s">
        <v>152</v>
      </c>
      <c r="ELD29" s="170" t="s">
        <v>153</v>
      </c>
      <c r="ELE29" s="170" t="s">
        <v>150</v>
      </c>
      <c r="ELF29" s="170">
        <v>2</v>
      </c>
      <c r="ELG29" s="170">
        <v>69.72</v>
      </c>
      <c r="ELH29" s="170">
        <f>ROUNDDOWN(ELG29*($G$10+1),2)</f>
        <v>5173.22</v>
      </c>
      <c r="ELI29" s="170">
        <f>ELF29*ELH29</f>
        <v>10346.44</v>
      </c>
      <c r="ELJ29" s="170" t="s">
        <v>151</v>
      </c>
      <c r="ELK29" s="170" t="s">
        <v>152</v>
      </c>
      <c r="ELL29" s="170" t="s">
        <v>153</v>
      </c>
      <c r="ELM29" s="170" t="s">
        <v>150</v>
      </c>
      <c r="ELN29" s="170">
        <v>2</v>
      </c>
      <c r="ELO29" s="170">
        <v>69.72</v>
      </c>
      <c r="ELP29" s="170">
        <f>ROUNDDOWN(ELO29*($G$10+1),2)</f>
        <v>5173.22</v>
      </c>
      <c r="ELQ29" s="170">
        <f>ELN29*ELP29</f>
        <v>10346.44</v>
      </c>
      <c r="ELR29" s="170" t="s">
        <v>151</v>
      </c>
      <c r="ELS29" s="170" t="s">
        <v>152</v>
      </c>
      <c r="ELT29" s="170" t="s">
        <v>153</v>
      </c>
      <c r="ELU29" s="170" t="s">
        <v>150</v>
      </c>
      <c r="ELV29" s="170">
        <v>2</v>
      </c>
      <c r="ELW29" s="170">
        <v>69.72</v>
      </c>
      <c r="ELX29" s="170">
        <f>ROUNDDOWN(ELW29*($G$10+1),2)</f>
        <v>5173.22</v>
      </c>
      <c r="ELY29" s="170">
        <f>ELV29*ELX29</f>
        <v>10346.44</v>
      </c>
      <c r="ELZ29" s="170" t="s">
        <v>151</v>
      </c>
      <c r="EMA29" s="170" t="s">
        <v>152</v>
      </c>
      <c r="EMB29" s="170" t="s">
        <v>153</v>
      </c>
      <c r="EMC29" s="170" t="s">
        <v>150</v>
      </c>
      <c r="EMD29" s="170">
        <v>2</v>
      </c>
      <c r="EME29" s="170">
        <v>69.72</v>
      </c>
      <c r="EMF29" s="170">
        <f>ROUNDDOWN(EME29*($G$10+1),2)</f>
        <v>5173.22</v>
      </c>
      <c r="EMG29" s="170">
        <f>EMD29*EMF29</f>
        <v>10346.44</v>
      </c>
      <c r="EMH29" s="170" t="s">
        <v>151</v>
      </c>
      <c r="EMI29" s="170" t="s">
        <v>152</v>
      </c>
      <c r="EMJ29" s="170" t="s">
        <v>153</v>
      </c>
      <c r="EMK29" s="170" t="s">
        <v>150</v>
      </c>
      <c r="EML29" s="170">
        <v>2</v>
      </c>
      <c r="EMM29" s="170">
        <v>69.72</v>
      </c>
      <c r="EMN29" s="170">
        <f>ROUNDDOWN(EMM29*($G$10+1),2)</f>
        <v>5173.22</v>
      </c>
      <c r="EMO29" s="170">
        <f>EML29*EMN29</f>
        <v>10346.44</v>
      </c>
      <c r="EMP29" s="170" t="s">
        <v>151</v>
      </c>
      <c r="EMQ29" s="170" t="s">
        <v>152</v>
      </c>
      <c r="EMR29" s="170" t="s">
        <v>153</v>
      </c>
      <c r="EMS29" s="170" t="s">
        <v>150</v>
      </c>
      <c r="EMT29" s="170">
        <v>2</v>
      </c>
      <c r="EMU29" s="170">
        <v>69.72</v>
      </c>
      <c r="EMV29" s="170">
        <f>ROUNDDOWN(EMU29*($G$10+1),2)</f>
        <v>5173.22</v>
      </c>
      <c r="EMW29" s="170">
        <f>EMT29*EMV29</f>
        <v>10346.44</v>
      </c>
      <c r="EMX29" s="170" t="s">
        <v>151</v>
      </c>
      <c r="EMY29" s="170" t="s">
        <v>152</v>
      </c>
      <c r="EMZ29" s="170" t="s">
        <v>153</v>
      </c>
      <c r="ENA29" s="170" t="s">
        <v>150</v>
      </c>
      <c r="ENB29" s="170">
        <v>2</v>
      </c>
      <c r="ENC29" s="170">
        <v>69.72</v>
      </c>
      <c r="END29" s="170">
        <f>ROUNDDOWN(ENC29*($G$10+1),2)</f>
        <v>5173.22</v>
      </c>
      <c r="ENE29" s="170">
        <f>ENB29*END29</f>
        <v>10346.44</v>
      </c>
      <c r="ENF29" s="170" t="s">
        <v>151</v>
      </c>
      <c r="ENG29" s="170" t="s">
        <v>152</v>
      </c>
      <c r="ENH29" s="170" t="s">
        <v>153</v>
      </c>
      <c r="ENI29" s="170" t="s">
        <v>150</v>
      </c>
      <c r="ENJ29" s="170">
        <v>2</v>
      </c>
      <c r="ENK29" s="170">
        <v>69.72</v>
      </c>
      <c r="ENL29" s="170">
        <f>ROUNDDOWN(ENK29*($G$10+1),2)</f>
        <v>5173.22</v>
      </c>
      <c r="ENM29" s="170">
        <f>ENJ29*ENL29</f>
        <v>10346.44</v>
      </c>
      <c r="ENN29" s="170" t="s">
        <v>151</v>
      </c>
      <c r="ENO29" s="170" t="s">
        <v>152</v>
      </c>
      <c r="ENP29" s="170" t="s">
        <v>153</v>
      </c>
      <c r="ENQ29" s="170" t="s">
        <v>150</v>
      </c>
      <c r="ENR29" s="170">
        <v>2</v>
      </c>
      <c r="ENS29" s="170">
        <v>69.72</v>
      </c>
      <c r="ENT29" s="170">
        <f>ROUNDDOWN(ENS29*($G$10+1),2)</f>
        <v>5173.22</v>
      </c>
      <c r="ENU29" s="170">
        <f>ENR29*ENT29</f>
        <v>10346.44</v>
      </c>
      <c r="ENV29" s="170" t="s">
        <v>151</v>
      </c>
      <c r="ENW29" s="170" t="s">
        <v>152</v>
      </c>
      <c r="ENX29" s="170" t="s">
        <v>153</v>
      </c>
      <c r="ENY29" s="170" t="s">
        <v>150</v>
      </c>
      <c r="ENZ29" s="170">
        <v>2</v>
      </c>
      <c r="EOA29" s="170">
        <v>69.72</v>
      </c>
      <c r="EOB29" s="170">
        <f>ROUNDDOWN(EOA29*($G$10+1),2)</f>
        <v>5173.22</v>
      </c>
      <c r="EOC29" s="170">
        <f>ENZ29*EOB29</f>
        <v>10346.44</v>
      </c>
      <c r="EOD29" s="170" t="s">
        <v>151</v>
      </c>
      <c r="EOE29" s="170" t="s">
        <v>152</v>
      </c>
      <c r="EOF29" s="170" t="s">
        <v>153</v>
      </c>
      <c r="EOG29" s="170" t="s">
        <v>150</v>
      </c>
      <c r="EOH29" s="170">
        <v>2</v>
      </c>
      <c r="EOI29" s="170">
        <v>69.72</v>
      </c>
      <c r="EOJ29" s="170">
        <f>ROUNDDOWN(EOI29*($G$10+1),2)</f>
        <v>5173.22</v>
      </c>
      <c r="EOK29" s="170">
        <f>EOH29*EOJ29</f>
        <v>10346.44</v>
      </c>
      <c r="EOL29" s="170" t="s">
        <v>151</v>
      </c>
      <c r="EOM29" s="170" t="s">
        <v>152</v>
      </c>
      <c r="EON29" s="170" t="s">
        <v>153</v>
      </c>
      <c r="EOO29" s="170" t="s">
        <v>150</v>
      </c>
      <c r="EOP29" s="170">
        <v>2</v>
      </c>
      <c r="EOQ29" s="170">
        <v>69.72</v>
      </c>
      <c r="EOR29" s="170">
        <f>ROUNDDOWN(EOQ29*($G$10+1),2)</f>
        <v>5173.22</v>
      </c>
      <c r="EOS29" s="170">
        <f>EOP29*EOR29</f>
        <v>10346.44</v>
      </c>
      <c r="EOT29" s="170" t="s">
        <v>151</v>
      </c>
      <c r="EOU29" s="170" t="s">
        <v>152</v>
      </c>
      <c r="EOV29" s="170" t="s">
        <v>153</v>
      </c>
      <c r="EOW29" s="170" t="s">
        <v>150</v>
      </c>
      <c r="EOX29" s="170">
        <v>2</v>
      </c>
      <c r="EOY29" s="170">
        <v>69.72</v>
      </c>
      <c r="EOZ29" s="170">
        <f>ROUNDDOWN(EOY29*($G$10+1),2)</f>
        <v>5173.22</v>
      </c>
      <c r="EPA29" s="170">
        <f>EOX29*EOZ29</f>
        <v>10346.44</v>
      </c>
      <c r="EPB29" s="170" t="s">
        <v>151</v>
      </c>
      <c r="EPC29" s="170" t="s">
        <v>152</v>
      </c>
      <c r="EPD29" s="170" t="s">
        <v>153</v>
      </c>
      <c r="EPE29" s="170" t="s">
        <v>150</v>
      </c>
      <c r="EPF29" s="170">
        <v>2</v>
      </c>
      <c r="EPG29" s="170">
        <v>69.72</v>
      </c>
      <c r="EPH29" s="170">
        <f>ROUNDDOWN(EPG29*($G$10+1),2)</f>
        <v>5173.22</v>
      </c>
      <c r="EPI29" s="170">
        <f>EPF29*EPH29</f>
        <v>10346.44</v>
      </c>
      <c r="EPJ29" s="170" t="s">
        <v>151</v>
      </c>
      <c r="EPK29" s="170" t="s">
        <v>152</v>
      </c>
      <c r="EPL29" s="170" t="s">
        <v>153</v>
      </c>
      <c r="EPM29" s="170" t="s">
        <v>150</v>
      </c>
      <c r="EPN29" s="170">
        <v>2</v>
      </c>
      <c r="EPO29" s="170">
        <v>69.72</v>
      </c>
      <c r="EPP29" s="170">
        <f>ROUNDDOWN(EPO29*($G$10+1),2)</f>
        <v>5173.22</v>
      </c>
      <c r="EPQ29" s="170">
        <f>EPN29*EPP29</f>
        <v>10346.44</v>
      </c>
      <c r="EPR29" s="170" t="s">
        <v>151</v>
      </c>
      <c r="EPS29" s="170" t="s">
        <v>152</v>
      </c>
      <c r="EPT29" s="170" t="s">
        <v>153</v>
      </c>
      <c r="EPU29" s="170" t="s">
        <v>150</v>
      </c>
      <c r="EPV29" s="170">
        <v>2</v>
      </c>
      <c r="EPW29" s="170">
        <v>69.72</v>
      </c>
      <c r="EPX29" s="170">
        <f>ROUNDDOWN(EPW29*($G$10+1),2)</f>
        <v>5173.22</v>
      </c>
      <c r="EPY29" s="170">
        <f>EPV29*EPX29</f>
        <v>10346.44</v>
      </c>
      <c r="EPZ29" s="170" t="s">
        <v>151</v>
      </c>
      <c r="EQA29" s="170" t="s">
        <v>152</v>
      </c>
      <c r="EQB29" s="170" t="s">
        <v>153</v>
      </c>
      <c r="EQC29" s="170" t="s">
        <v>150</v>
      </c>
      <c r="EQD29" s="170">
        <v>2</v>
      </c>
      <c r="EQE29" s="170">
        <v>69.72</v>
      </c>
      <c r="EQF29" s="170">
        <f>ROUNDDOWN(EQE29*($G$10+1),2)</f>
        <v>5173.22</v>
      </c>
      <c r="EQG29" s="170">
        <f>EQD29*EQF29</f>
        <v>10346.44</v>
      </c>
      <c r="EQH29" s="170" t="s">
        <v>151</v>
      </c>
      <c r="EQI29" s="170" t="s">
        <v>152</v>
      </c>
      <c r="EQJ29" s="170" t="s">
        <v>153</v>
      </c>
      <c r="EQK29" s="170" t="s">
        <v>150</v>
      </c>
      <c r="EQL29" s="170">
        <v>2</v>
      </c>
      <c r="EQM29" s="170">
        <v>69.72</v>
      </c>
      <c r="EQN29" s="170">
        <f>ROUNDDOWN(EQM29*($G$10+1),2)</f>
        <v>5173.22</v>
      </c>
      <c r="EQO29" s="170">
        <f>EQL29*EQN29</f>
        <v>10346.44</v>
      </c>
      <c r="EQP29" s="170" t="s">
        <v>151</v>
      </c>
      <c r="EQQ29" s="170" t="s">
        <v>152</v>
      </c>
      <c r="EQR29" s="170" t="s">
        <v>153</v>
      </c>
      <c r="EQS29" s="170" t="s">
        <v>150</v>
      </c>
      <c r="EQT29" s="170">
        <v>2</v>
      </c>
      <c r="EQU29" s="170">
        <v>69.72</v>
      </c>
      <c r="EQV29" s="170">
        <f>ROUNDDOWN(EQU29*($G$10+1),2)</f>
        <v>5173.22</v>
      </c>
      <c r="EQW29" s="170">
        <f>EQT29*EQV29</f>
        <v>10346.44</v>
      </c>
      <c r="EQX29" s="170" t="s">
        <v>151</v>
      </c>
      <c r="EQY29" s="170" t="s">
        <v>152</v>
      </c>
      <c r="EQZ29" s="170" t="s">
        <v>153</v>
      </c>
      <c r="ERA29" s="170" t="s">
        <v>150</v>
      </c>
      <c r="ERB29" s="170">
        <v>2</v>
      </c>
      <c r="ERC29" s="170">
        <v>69.72</v>
      </c>
      <c r="ERD29" s="170">
        <f>ROUNDDOWN(ERC29*($G$10+1),2)</f>
        <v>5173.22</v>
      </c>
      <c r="ERE29" s="170">
        <f>ERB29*ERD29</f>
        <v>10346.44</v>
      </c>
      <c r="ERF29" s="170" t="s">
        <v>151</v>
      </c>
      <c r="ERG29" s="170" t="s">
        <v>152</v>
      </c>
      <c r="ERH29" s="170" t="s">
        <v>153</v>
      </c>
      <c r="ERI29" s="170" t="s">
        <v>150</v>
      </c>
      <c r="ERJ29" s="170">
        <v>2</v>
      </c>
      <c r="ERK29" s="170">
        <v>69.72</v>
      </c>
      <c r="ERL29" s="170">
        <f>ROUNDDOWN(ERK29*($G$10+1),2)</f>
        <v>5173.22</v>
      </c>
      <c r="ERM29" s="170">
        <f>ERJ29*ERL29</f>
        <v>10346.44</v>
      </c>
      <c r="ERN29" s="170" t="s">
        <v>151</v>
      </c>
      <c r="ERO29" s="170" t="s">
        <v>152</v>
      </c>
      <c r="ERP29" s="170" t="s">
        <v>153</v>
      </c>
      <c r="ERQ29" s="170" t="s">
        <v>150</v>
      </c>
      <c r="ERR29" s="170">
        <v>2</v>
      </c>
      <c r="ERS29" s="170">
        <v>69.72</v>
      </c>
      <c r="ERT29" s="170">
        <f>ROUNDDOWN(ERS29*($G$10+1),2)</f>
        <v>5173.22</v>
      </c>
      <c r="ERU29" s="170">
        <f>ERR29*ERT29</f>
        <v>10346.44</v>
      </c>
      <c r="ERV29" s="170" t="s">
        <v>151</v>
      </c>
      <c r="ERW29" s="170" t="s">
        <v>152</v>
      </c>
      <c r="ERX29" s="170" t="s">
        <v>153</v>
      </c>
      <c r="ERY29" s="170" t="s">
        <v>150</v>
      </c>
      <c r="ERZ29" s="170">
        <v>2</v>
      </c>
      <c r="ESA29" s="170">
        <v>69.72</v>
      </c>
      <c r="ESB29" s="170">
        <f>ROUNDDOWN(ESA29*($G$10+1),2)</f>
        <v>5173.22</v>
      </c>
      <c r="ESC29" s="170">
        <f>ERZ29*ESB29</f>
        <v>10346.44</v>
      </c>
      <c r="ESD29" s="170" t="s">
        <v>151</v>
      </c>
      <c r="ESE29" s="170" t="s">
        <v>152</v>
      </c>
      <c r="ESF29" s="170" t="s">
        <v>153</v>
      </c>
      <c r="ESG29" s="170" t="s">
        <v>150</v>
      </c>
      <c r="ESH29" s="170">
        <v>2</v>
      </c>
      <c r="ESI29" s="170">
        <v>69.72</v>
      </c>
      <c r="ESJ29" s="170">
        <f>ROUNDDOWN(ESI29*($G$10+1),2)</f>
        <v>5173.22</v>
      </c>
      <c r="ESK29" s="170">
        <f>ESH29*ESJ29</f>
        <v>10346.44</v>
      </c>
      <c r="ESL29" s="170" t="s">
        <v>151</v>
      </c>
      <c r="ESM29" s="170" t="s">
        <v>152</v>
      </c>
      <c r="ESN29" s="170" t="s">
        <v>153</v>
      </c>
      <c r="ESO29" s="170" t="s">
        <v>150</v>
      </c>
      <c r="ESP29" s="170">
        <v>2</v>
      </c>
      <c r="ESQ29" s="170">
        <v>69.72</v>
      </c>
      <c r="ESR29" s="170">
        <f>ROUNDDOWN(ESQ29*($G$10+1),2)</f>
        <v>5173.22</v>
      </c>
      <c r="ESS29" s="170">
        <f>ESP29*ESR29</f>
        <v>10346.44</v>
      </c>
      <c r="EST29" s="170" t="s">
        <v>151</v>
      </c>
      <c r="ESU29" s="170" t="s">
        <v>152</v>
      </c>
      <c r="ESV29" s="170" t="s">
        <v>153</v>
      </c>
      <c r="ESW29" s="170" t="s">
        <v>150</v>
      </c>
      <c r="ESX29" s="170">
        <v>2</v>
      </c>
      <c r="ESY29" s="170">
        <v>69.72</v>
      </c>
      <c r="ESZ29" s="170">
        <f>ROUNDDOWN(ESY29*($G$10+1),2)</f>
        <v>5173.22</v>
      </c>
      <c r="ETA29" s="170">
        <f>ESX29*ESZ29</f>
        <v>10346.44</v>
      </c>
      <c r="ETB29" s="170" t="s">
        <v>151</v>
      </c>
      <c r="ETC29" s="170" t="s">
        <v>152</v>
      </c>
      <c r="ETD29" s="170" t="s">
        <v>153</v>
      </c>
      <c r="ETE29" s="170" t="s">
        <v>150</v>
      </c>
      <c r="ETF29" s="170">
        <v>2</v>
      </c>
      <c r="ETG29" s="170">
        <v>69.72</v>
      </c>
      <c r="ETH29" s="170">
        <f>ROUNDDOWN(ETG29*($G$10+1),2)</f>
        <v>5173.22</v>
      </c>
      <c r="ETI29" s="170">
        <f>ETF29*ETH29</f>
        <v>10346.44</v>
      </c>
      <c r="ETJ29" s="170" t="s">
        <v>151</v>
      </c>
      <c r="ETK29" s="170" t="s">
        <v>152</v>
      </c>
      <c r="ETL29" s="170" t="s">
        <v>153</v>
      </c>
      <c r="ETM29" s="170" t="s">
        <v>150</v>
      </c>
      <c r="ETN29" s="170">
        <v>2</v>
      </c>
      <c r="ETO29" s="170">
        <v>69.72</v>
      </c>
      <c r="ETP29" s="170">
        <f>ROUNDDOWN(ETO29*($G$10+1),2)</f>
        <v>5173.22</v>
      </c>
      <c r="ETQ29" s="170">
        <f>ETN29*ETP29</f>
        <v>10346.44</v>
      </c>
      <c r="ETR29" s="170" t="s">
        <v>151</v>
      </c>
      <c r="ETS29" s="170" t="s">
        <v>152</v>
      </c>
      <c r="ETT29" s="170" t="s">
        <v>153</v>
      </c>
      <c r="ETU29" s="170" t="s">
        <v>150</v>
      </c>
      <c r="ETV29" s="170">
        <v>2</v>
      </c>
      <c r="ETW29" s="170">
        <v>69.72</v>
      </c>
      <c r="ETX29" s="170">
        <f>ROUNDDOWN(ETW29*($G$10+1),2)</f>
        <v>5173.22</v>
      </c>
      <c r="ETY29" s="170">
        <f>ETV29*ETX29</f>
        <v>10346.44</v>
      </c>
      <c r="ETZ29" s="170" t="s">
        <v>151</v>
      </c>
      <c r="EUA29" s="170" t="s">
        <v>152</v>
      </c>
      <c r="EUB29" s="170" t="s">
        <v>153</v>
      </c>
      <c r="EUC29" s="170" t="s">
        <v>150</v>
      </c>
      <c r="EUD29" s="170">
        <v>2</v>
      </c>
      <c r="EUE29" s="170">
        <v>69.72</v>
      </c>
      <c r="EUF29" s="170">
        <f>ROUNDDOWN(EUE29*($G$10+1),2)</f>
        <v>5173.22</v>
      </c>
      <c r="EUG29" s="170">
        <f>EUD29*EUF29</f>
        <v>10346.44</v>
      </c>
      <c r="EUH29" s="170" t="s">
        <v>151</v>
      </c>
      <c r="EUI29" s="170" t="s">
        <v>152</v>
      </c>
      <c r="EUJ29" s="170" t="s">
        <v>153</v>
      </c>
      <c r="EUK29" s="170" t="s">
        <v>150</v>
      </c>
      <c r="EUL29" s="170">
        <v>2</v>
      </c>
      <c r="EUM29" s="170">
        <v>69.72</v>
      </c>
      <c r="EUN29" s="170">
        <f>ROUNDDOWN(EUM29*($G$10+1),2)</f>
        <v>5173.22</v>
      </c>
      <c r="EUO29" s="170">
        <f>EUL29*EUN29</f>
        <v>10346.44</v>
      </c>
      <c r="EUP29" s="170" t="s">
        <v>151</v>
      </c>
      <c r="EUQ29" s="170" t="s">
        <v>152</v>
      </c>
      <c r="EUR29" s="170" t="s">
        <v>153</v>
      </c>
      <c r="EUS29" s="170" t="s">
        <v>150</v>
      </c>
      <c r="EUT29" s="170">
        <v>2</v>
      </c>
      <c r="EUU29" s="170">
        <v>69.72</v>
      </c>
      <c r="EUV29" s="170">
        <f>ROUNDDOWN(EUU29*($G$10+1),2)</f>
        <v>5173.22</v>
      </c>
      <c r="EUW29" s="170">
        <f>EUT29*EUV29</f>
        <v>10346.44</v>
      </c>
      <c r="EUX29" s="170" t="s">
        <v>151</v>
      </c>
      <c r="EUY29" s="170" t="s">
        <v>152</v>
      </c>
      <c r="EUZ29" s="170" t="s">
        <v>153</v>
      </c>
      <c r="EVA29" s="170" t="s">
        <v>150</v>
      </c>
      <c r="EVB29" s="170">
        <v>2</v>
      </c>
      <c r="EVC29" s="170">
        <v>69.72</v>
      </c>
      <c r="EVD29" s="170">
        <f>ROUNDDOWN(EVC29*($G$10+1),2)</f>
        <v>5173.22</v>
      </c>
      <c r="EVE29" s="170">
        <f>EVB29*EVD29</f>
        <v>10346.44</v>
      </c>
      <c r="EVF29" s="170" t="s">
        <v>151</v>
      </c>
      <c r="EVG29" s="170" t="s">
        <v>152</v>
      </c>
      <c r="EVH29" s="170" t="s">
        <v>153</v>
      </c>
      <c r="EVI29" s="170" t="s">
        <v>150</v>
      </c>
      <c r="EVJ29" s="170">
        <v>2</v>
      </c>
      <c r="EVK29" s="170">
        <v>69.72</v>
      </c>
      <c r="EVL29" s="170">
        <f>ROUNDDOWN(EVK29*($G$10+1),2)</f>
        <v>5173.22</v>
      </c>
      <c r="EVM29" s="170">
        <f>EVJ29*EVL29</f>
        <v>10346.44</v>
      </c>
      <c r="EVN29" s="170" t="s">
        <v>151</v>
      </c>
      <c r="EVO29" s="170" t="s">
        <v>152</v>
      </c>
      <c r="EVP29" s="170" t="s">
        <v>153</v>
      </c>
      <c r="EVQ29" s="170" t="s">
        <v>150</v>
      </c>
      <c r="EVR29" s="170">
        <v>2</v>
      </c>
      <c r="EVS29" s="170">
        <v>69.72</v>
      </c>
      <c r="EVT29" s="170">
        <f>ROUNDDOWN(EVS29*($G$10+1),2)</f>
        <v>5173.22</v>
      </c>
      <c r="EVU29" s="170">
        <f>EVR29*EVT29</f>
        <v>10346.44</v>
      </c>
      <c r="EVV29" s="170" t="s">
        <v>151</v>
      </c>
      <c r="EVW29" s="170" t="s">
        <v>152</v>
      </c>
      <c r="EVX29" s="170" t="s">
        <v>153</v>
      </c>
      <c r="EVY29" s="170" t="s">
        <v>150</v>
      </c>
      <c r="EVZ29" s="170">
        <v>2</v>
      </c>
      <c r="EWA29" s="170">
        <v>69.72</v>
      </c>
      <c r="EWB29" s="170">
        <f>ROUNDDOWN(EWA29*($G$10+1),2)</f>
        <v>5173.22</v>
      </c>
      <c r="EWC29" s="170">
        <f>EVZ29*EWB29</f>
        <v>10346.44</v>
      </c>
      <c r="EWD29" s="170" t="s">
        <v>151</v>
      </c>
      <c r="EWE29" s="170" t="s">
        <v>152</v>
      </c>
      <c r="EWF29" s="170" t="s">
        <v>153</v>
      </c>
      <c r="EWG29" s="170" t="s">
        <v>150</v>
      </c>
      <c r="EWH29" s="170">
        <v>2</v>
      </c>
      <c r="EWI29" s="170">
        <v>69.72</v>
      </c>
      <c r="EWJ29" s="170">
        <f>ROUNDDOWN(EWI29*($G$10+1),2)</f>
        <v>5173.22</v>
      </c>
      <c r="EWK29" s="170">
        <f>EWH29*EWJ29</f>
        <v>10346.44</v>
      </c>
      <c r="EWL29" s="170" t="s">
        <v>151</v>
      </c>
      <c r="EWM29" s="170" t="s">
        <v>152</v>
      </c>
      <c r="EWN29" s="170" t="s">
        <v>153</v>
      </c>
      <c r="EWO29" s="170" t="s">
        <v>150</v>
      </c>
      <c r="EWP29" s="170">
        <v>2</v>
      </c>
      <c r="EWQ29" s="170">
        <v>69.72</v>
      </c>
      <c r="EWR29" s="170">
        <f>ROUNDDOWN(EWQ29*($G$10+1),2)</f>
        <v>5173.22</v>
      </c>
      <c r="EWS29" s="170">
        <f>EWP29*EWR29</f>
        <v>10346.44</v>
      </c>
      <c r="EWT29" s="170" t="s">
        <v>151</v>
      </c>
      <c r="EWU29" s="170" t="s">
        <v>152</v>
      </c>
      <c r="EWV29" s="170" t="s">
        <v>153</v>
      </c>
      <c r="EWW29" s="170" t="s">
        <v>150</v>
      </c>
      <c r="EWX29" s="170">
        <v>2</v>
      </c>
      <c r="EWY29" s="170">
        <v>69.72</v>
      </c>
      <c r="EWZ29" s="170">
        <f>ROUNDDOWN(EWY29*($G$10+1),2)</f>
        <v>5173.22</v>
      </c>
      <c r="EXA29" s="170">
        <f>EWX29*EWZ29</f>
        <v>10346.44</v>
      </c>
      <c r="EXB29" s="170" t="s">
        <v>151</v>
      </c>
      <c r="EXC29" s="170" t="s">
        <v>152</v>
      </c>
      <c r="EXD29" s="170" t="s">
        <v>153</v>
      </c>
      <c r="EXE29" s="170" t="s">
        <v>150</v>
      </c>
      <c r="EXF29" s="170">
        <v>2</v>
      </c>
      <c r="EXG29" s="170">
        <v>69.72</v>
      </c>
      <c r="EXH29" s="170">
        <f>ROUNDDOWN(EXG29*($G$10+1),2)</f>
        <v>5173.22</v>
      </c>
      <c r="EXI29" s="170">
        <f>EXF29*EXH29</f>
        <v>10346.44</v>
      </c>
      <c r="EXJ29" s="170" t="s">
        <v>151</v>
      </c>
      <c r="EXK29" s="170" t="s">
        <v>152</v>
      </c>
      <c r="EXL29" s="170" t="s">
        <v>153</v>
      </c>
      <c r="EXM29" s="170" t="s">
        <v>150</v>
      </c>
      <c r="EXN29" s="170">
        <v>2</v>
      </c>
      <c r="EXO29" s="170">
        <v>69.72</v>
      </c>
      <c r="EXP29" s="170">
        <f>ROUNDDOWN(EXO29*($G$10+1),2)</f>
        <v>5173.22</v>
      </c>
      <c r="EXQ29" s="170">
        <f>EXN29*EXP29</f>
        <v>10346.44</v>
      </c>
      <c r="EXR29" s="170" t="s">
        <v>151</v>
      </c>
      <c r="EXS29" s="170" t="s">
        <v>152</v>
      </c>
      <c r="EXT29" s="170" t="s">
        <v>153</v>
      </c>
      <c r="EXU29" s="170" t="s">
        <v>150</v>
      </c>
      <c r="EXV29" s="170">
        <v>2</v>
      </c>
      <c r="EXW29" s="170">
        <v>69.72</v>
      </c>
      <c r="EXX29" s="170">
        <f>ROUNDDOWN(EXW29*($G$10+1),2)</f>
        <v>5173.22</v>
      </c>
      <c r="EXY29" s="170">
        <f>EXV29*EXX29</f>
        <v>10346.44</v>
      </c>
      <c r="EXZ29" s="170" t="s">
        <v>151</v>
      </c>
      <c r="EYA29" s="170" t="s">
        <v>152</v>
      </c>
      <c r="EYB29" s="170" t="s">
        <v>153</v>
      </c>
      <c r="EYC29" s="170" t="s">
        <v>150</v>
      </c>
      <c r="EYD29" s="170">
        <v>2</v>
      </c>
      <c r="EYE29" s="170">
        <v>69.72</v>
      </c>
      <c r="EYF29" s="170">
        <f>ROUNDDOWN(EYE29*($G$10+1),2)</f>
        <v>5173.22</v>
      </c>
      <c r="EYG29" s="170">
        <f>EYD29*EYF29</f>
        <v>10346.44</v>
      </c>
      <c r="EYH29" s="170" t="s">
        <v>151</v>
      </c>
      <c r="EYI29" s="170" t="s">
        <v>152</v>
      </c>
      <c r="EYJ29" s="170" t="s">
        <v>153</v>
      </c>
      <c r="EYK29" s="170" t="s">
        <v>150</v>
      </c>
      <c r="EYL29" s="170">
        <v>2</v>
      </c>
      <c r="EYM29" s="170">
        <v>69.72</v>
      </c>
      <c r="EYN29" s="170">
        <f>ROUNDDOWN(EYM29*($G$10+1),2)</f>
        <v>5173.22</v>
      </c>
      <c r="EYO29" s="170">
        <f>EYL29*EYN29</f>
        <v>10346.44</v>
      </c>
      <c r="EYP29" s="170" t="s">
        <v>151</v>
      </c>
      <c r="EYQ29" s="170" t="s">
        <v>152</v>
      </c>
      <c r="EYR29" s="170" t="s">
        <v>153</v>
      </c>
      <c r="EYS29" s="170" t="s">
        <v>150</v>
      </c>
      <c r="EYT29" s="170">
        <v>2</v>
      </c>
      <c r="EYU29" s="170">
        <v>69.72</v>
      </c>
      <c r="EYV29" s="170">
        <f>ROUNDDOWN(EYU29*($G$10+1),2)</f>
        <v>5173.22</v>
      </c>
      <c r="EYW29" s="170">
        <f>EYT29*EYV29</f>
        <v>10346.44</v>
      </c>
      <c r="EYX29" s="170" t="s">
        <v>151</v>
      </c>
      <c r="EYY29" s="170" t="s">
        <v>152</v>
      </c>
      <c r="EYZ29" s="170" t="s">
        <v>153</v>
      </c>
      <c r="EZA29" s="170" t="s">
        <v>150</v>
      </c>
      <c r="EZB29" s="170">
        <v>2</v>
      </c>
      <c r="EZC29" s="170">
        <v>69.72</v>
      </c>
      <c r="EZD29" s="170">
        <f>ROUNDDOWN(EZC29*($G$10+1),2)</f>
        <v>5173.22</v>
      </c>
      <c r="EZE29" s="170">
        <f>EZB29*EZD29</f>
        <v>10346.44</v>
      </c>
      <c r="EZF29" s="170" t="s">
        <v>151</v>
      </c>
      <c r="EZG29" s="170" t="s">
        <v>152</v>
      </c>
      <c r="EZH29" s="170" t="s">
        <v>153</v>
      </c>
      <c r="EZI29" s="170" t="s">
        <v>150</v>
      </c>
      <c r="EZJ29" s="170">
        <v>2</v>
      </c>
      <c r="EZK29" s="170">
        <v>69.72</v>
      </c>
      <c r="EZL29" s="170">
        <f>ROUNDDOWN(EZK29*($G$10+1),2)</f>
        <v>5173.22</v>
      </c>
      <c r="EZM29" s="170">
        <f>EZJ29*EZL29</f>
        <v>10346.44</v>
      </c>
      <c r="EZN29" s="170" t="s">
        <v>151</v>
      </c>
      <c r="EZO29" s="170" t="s">
        <v>152</v>
      </c>
      <c r="EZP29" s="170" t="s">
        <v>153</v>
      </c>
      <c r="EZQ29" s="170" t="s">
        <v>150</v>
      </c>
      <c r="EZR29" s="170">
        <v>2</v>
      </c>
      <c r="EZS29" s="170">
        <v>69.72</v>
      </c>
      <c r="EZT29" s="170">
        <f>ROUNDDOWN(EZS29*($G$10+1),2)</f>
        <v>5173.22</v>
      </c>
      <c r="EZU29" s="170">
        <f>EZR29*EZT29</f>
        <v>10346.44</v>
      </c>
      <c r="EZV29" s="170" t="s">
        <v>151</v>
      </c>
      <c r="EZW29" s="170" t="s">
        <v>152</v>
      </c>
      <c r="EZX29" s="170" t="s">
        <v>153</v>
      </c>
      <c r="EZY29" s="170" t="s">
        <v>150</v>
      </c>
      <c r="EZZ29" s="170">
        <v>2</v>
      </c>
      <c r="FAA29" s="170">
        <v>69.72</v>
      </c>
      <c r="FAB29" s="170">
        <f>ROUNDDOWN(FAA29*($G$10+1),2)</f>
        <v>5173.22</v>
      </c>
      <c r="FAC29" s="170">
        <f>EZZ29*FAB29</f>
        <v>10346.44</v>
      </c>
      <c r="FAD29" s="170" t="s">
        <v>151</v>
      </c>
      <c r="FAE29" s="170" t="s">
        <v>152</v>
      </c>
      <c r="FAF29" s="170" t="s">
        <v>153</v>
      </c>
      <c r="FAG29" s="170" t="s">
        <v>150</v>
      </c>
      <c r="FAH29" s="170">
        <v>2</v>
      </c>
      <c r="FAI29" s="170">
        <v>69.72</v>
      </c>
      <c r="FAJ29" s="170">
        <f>ROUNDDOWN(FAI29*($G$10+1),2)</f>
        <v>5173.22</v>
      </c>
      <c r="FAK29" s="170">
        <f>FAH29*FAJ29</f>
        <v>10346.44</v>
      </c>
      <c r="FAL29" s="170" t="s">
        <v>151</v>
      </c>
      <c r="FAM29" s="170" t="s">
        <v>152</v>
      </c>
      <c r="FAN29" s="170" t="s">
        <v>153</v>
      </c>
      <c r="FAO29" s="170" t="s">
        <v>150</v>
      </c>
      <c r="FAP29" s="170">
        <v>2</v>
      </c>
      <c r="FAQ29" s="170">
        <v>69.72</v>
      </c>
      <c r="FAR29" s="170">
        <f>ROUNDDOWN(FAQ29*($G$10+1),2)</f>
        <v>5173.22</v>
      </c>
      <c r="FAS29" s="170">
        <f>FAP29*FAR29</f>
        <v>10346.44</v>
      </c>
      <c r="FAT29" s="170" t="s">
        <v>151</v>
      </c>
      <c r="FAU29" s="170" t="s">
        <v>152</v>
      </c>
      <c r="FAV29" s="170" t="s">
        <v>153</v>
      </c>
      <c r="FAW29" s="170" t="s">
        <v>150</v>
      </c>
      <c r="FAX29" s="170">
        <v>2</v>
      </c>
      <c r="FAY29" s="170">
        <v>69.72</v>
      </c>
      <c r="FAZ29" s="170">
        <f>ROUNDDOWN(FAY29*($G$10+1),2)</f>
        <v>5173.22</v>
      </c>
      <c r="FBA29" s="170">
        <f>FAX29*FAZ29</f>
        <v>10346.44</v>
      </c>
      <c r="FBB29" s="170" t="s">
        <v>151</v>
      </c>
      <c r="FBC29" s="170" t="s">
        <v>152</v>
      </c>
      <c r="FBD29" s="170" t="s">
        <v>153</v>
      </c>
      <c r="FBE29" s="170" t="s">
        <v>150</v>
      </c>
      <c r="FBF29" s="170">
        <v>2</v>
      </c>
      <c r="FBG29" s="170">
        <v>69.72</v>
      </c>
      <c r="FBH29" s="170">
        <f>ROUNDDOWN(FBG29*($G$10+1),2)</f>
        <v>5173.22</v>
      </c>
      <c r="FBI29" s="170">
        <f>FBF29*FBH29</f>
        <v>10346.44</v>
      </c>
      <c r="FBJ29" s="170" t="s">
        <v>151</v>
      </c>
      <c r="FBK29" s="170" t="s">
        <v>152</v>
      </c>
      <c r="FBL29" s="170" t="s">
        <v>153</v>
      </c>
      <c r="FBM29" s="170" t="s">
        <v>150</v>
      </c>
      <c r="FBN29" s="170">
        <v>2</v>
      </c>
      <c r="FBO29" s="170">
        <v>69.72</v>
      </c>
      <c r="FBP29" s="170">
        <f>ROUNDDOWN(FBO29*($G$10+1),2)</f>
        <v>5173.22</v>
      </c>
      <c r="FBQ29" s="170">
        <f>FBN29*FBP29</f>
        <v>10346.44</v>
      </c>
      <c r="FBR29" s="170" t="s">
        <v>151</v>
      </c>
      <c r="FBS29" s="170" t="s">
        <v>152</v>
      </c>
      <c r="FBT29" s="170" t="s">
        <v>153</v>
      </c>
      <c r="FBU29" s="170" t="s">
        <v>150</v>
      </c>
      <c r="FBV29" s="170">
        <v>2</v>
      </c>
      <c r="FBW29" s="170">
        <v>69.72</v>
      </c>
      <c r="FBX29" s="170">
        <f>ROUNDDOWN(FBW29*($G$10+1),2)</f>
        <v>5173.22</v>
      </c>
      <c r="FBY29" s="170">
        <f>FBV29*FBX29</f>
        <v>10346.44</v>
      </c>
      <c r="FBZ29" s="170" t="s">
        <v>151</v>
      </c>
      <c r="FCA29" s="170" t="s">
        <v>152</v>
      </c>
      <c r="FCB29" s="170" t="s">
        <v>153</v>
      </c>
      <c r="FCC29" s="170" t="s">
        <v>150</v>
      </c>
      <c r="FCD29" s="170">
        <v>2</v>
      </c>
      <c r="FCE29" s="170">
        <v>69.72</v>
      </c>
      <c r="FCF29" s="170">
        <f>ROUNDDOWN(FCE29*($G$10+1),2)</f>
        <v>5173.22</v>
      </c>
      <c r="FCG29" s="170">
        <f>FCD29*FCF29</f>
        <v>10346.44</v>
      </c>
      <c r="FCH29" s="170" t="s">
        <v>151</v>
      </c>
      <c r="FCI29" s="170" t="s">
        <v>152</v>
      </c>
      <c r="FCJ29" s="170" t="s">
        <v>153</v>
      </c>
      <c r="FCK29" s="170" t="s">
        <v>150</v>
      </c>
      <c r="FCL29" s="170">
        <v>2</v>
      </c>
      <c r="FCM29" s="170">
        <v>69.72</v>
      </c>
      <c r="FCN29" s="170">
        <f>ROUNDDOWN(FCM29*($G$10+1),2)</f>
        <v>5173.22</v>
      </c>
      <c r="FCO29" s="170">
        <f>FCL29*FCN29</f>
        <v>10346.44</v>
      </c>
      <c r="FCP29" s="170" t="s">
        <v>151</v>
      </c>
      <c r="FCQ29" s="170" t="s">
        <v>152</v>
      </c>
      <c r="FCR29" s="170" t="s">
        <v>153</v>
      </c>
      <c r="FCS29" s="170" t="s">
        <v>150</v>
      </c>
      <c r="FCT29" s="170">
        <v>2</v>
      </c>
      <c r="FCU29" s="170">
        <v>69.72</v>
      </c>
      <c r="FCV29" s="170">
        <f>ROUNDDOWN(FCU29*($G$10+1),2)</f>
        <v>5173.22</v>
      </c>
      <c r="FCW29" s="170">
        <f>FCT29*FCV29</f>
        <v>10346.44</v>
      </c>
      <c r="FCX29" s="170" t="s">
        <v>151</v>
      </c>
      <c r="FCY29" s="170" t="s">
        <v>152</v>
      </c>
      <c r="FCZ29" s="170" t="s">
        <v>153</v>
      </c>
      <c r="FDA29" s="170" t="s">
        <v>150</v>
      </c>
      <c r="FDB29" s="170">
        <v>2</v>
      </c>
      <c r="FDC29" s="170">
        <v>69.72</v>
      </c>
      <c r="FDD29" s="170">
        <f>ROUNDDOWN(FDC29*($G$10+1),2)</f>
        <v>5173.22</v>
      </c>
      <c r="FDE29" s="170">
        <f>FDB29*FDD29</f>
        <v>10346.44</v>
      </c>
      <c r="FDF29" s="170" t="s">
        <v>151</v>
      </c>
      <c r="FDG29" s="170" t="s">
        <v>152</v>
      </c>
      <c r="FDH29" s="170" t="s">
        <v>153</v>
      </c>
      <c r="FDI29" s="170" t="s">
        <v>150</v>
      </c>
      <c r="FDJ29" s="170">
        <v>2</v>
      </c>
      <c r="FDK29" s="170">
        <v>69.72</v>
      </c>
      <c r="FDL29" s="170">
        <f>ROUNDDOWN(FDK29*($G$10+1),2)</f>
        <v>5173.22</v>
      </c>
      <c r="FDM29" s="170">
        <f>FDJ29*FDL29</f>
        <v>10346.44</v>
      </c>
      <c r="FDN29" s="170" t="s">
        <v>151</v>
      </c>
      <c r="FDO29" s="170" t="s">
        <v>152</v>
      </c>
      <c r="FDP29" s="170" t="s">
        <v>153</v>
      </c>
      <c r="FDQ29" s="170" t="s">
        <v>150</v>
      </c>
      <c r="FDR29" s="170">
        <v>2</v>
      </c>
      <c r="FDS29" s="170">
        <v>69.72</v>
      </c>
      <c r="FDT29" s="170">
        <f>ROUNDDOWN(FDS29*($G$10+1),2)</f>
        <v>5173.22</v>
      </c>
      <c r="FDU29" s="170">
        <f>FDR29*FDT29</f>
        <v>10346.44</v>
      </c>
      <c r="FDV29" s="170" t="s">
        <v>151</v>
      </c>
      <c r="FDW29" s="170" t="s">
        <v>152</v>
      </c>
      <c r="FDX29" s="170" t="s">
        <v>153</v>
      </c>
      <c r="FDY29" s="170" t="s">
        <v>150</v>
      </c>
      <c r="FDZ29" s="170">
        <v>2</v>
      </c>
      <c r="FEA29" s="170">
        <v>69.72</v>
      </c>
      <c r="FEB29" s="170">
        <f>ROUNDDOWN(FEA29*($G$10+1),2)</f>
        <v>5173.22</v>
      </c>
      <c r="FEC29" s="170">
        <f>FDZ29*FEB29</f>
        <v>10346.44</v>
      </c>
      <c r="FED29" s="170" t="s">
        <v>151</v>
      </c>
      <c r="FEE29" s="170" t="s">
        <v>152</v>
      </c>
      <c r="FEF29" s="170" t="s">
        <v>153</v>
      </c>
      <c r="FEG29" s="170" t="s">
        <v>150</v>
      </c>
      <c r="FEH29" s="170">
        <v>2</v>
      </c>
      <c r="FEI29" s="170">
        <v>69.72</v>
      </c>
      <c r="FEJ29" s="170">
        <f>ROUNDDOWN(FEI29*($G$10+1),2)</f>
        <v>5173.22</v>
      </c>
      <c r="FEK29" s="170">
        <f>FEH29*FEJ29</f>
        <v>10346.44</v>
      </c>
      <c r="FEL29" s="170" t="s">
        <v>151</v>
      </c>
      <c r="FEM29" s="170" t="s">
        <v>152</v>
      </c>
      <c r="FEN29" s="170" t="s">
        <v>153</v>
      </c>
      <c r="FEO29" s="170" t="s">
        <v>150</v>
      </c>
      <c r="FEP29" s="170">
        <v>2</v>
      </c>
      <c r="FEQ29" s="170">
        <v>69.72</v>
      </c>
      <c r="FER29" s="170">
        <f>ROUNDDOWN(FEQ29*($G$10+1),2)</f>
        <v>5173.22</v>
      </c>
      <c r="FES29" s="170">
        <f>FEP29*FER29</f>
        <v>10346.44</v>
      </c>
      <c r="FET29" s="170" t="s">
        <v>151</v>
      </c>
      <c r="FEU29" s="170" t="s">
        <v>152</v>
      </c>
      <c r="FEV29" s="170" t="s">
        <v>153</v>
      </c>
      <c r="FEW29" s="170" t="s">
        <v>150</v>
      </c>
      <c r="FEX29" s="170">
        <v>2</v>
      </c>
      <c r="FEY29" s="170">
        <v>69.72</v>
      </c>
      <c r="FEZ29" s="170">
        <f>ROUNDDOWN(FEY29*($G$10+1),2)</f>
        <v>5173.22</v>
      </c>
      <c r="FFA29" s="170">
        <f>FEX29*FEZ29</f>
        <v>10346.44</v>
      </c>
      <c r="FFB29" s="170" t="s">
        <v>151</v>
      </c>
      <c r="FFC29" s="170" t="s">
        <v>152</v>
      </c>
      <c r="FFD29" s="170" t="s">
        <v>153</v>
      </c>
      <c r="FFE29" s="170" t="s">
        <v>150</v>
      </c>
      <c r="FFF29" s="170">
        <v>2</v>
      </c>
      <c r="FFG29" s="170">
        <v>69.72</v>
      </c>
      <c r="FFH29" s="170">
        <f>ROUNDDOWN(FFG29*($G$10+1),2)</f>
        <v>5173.22</v>
      </c>
      <c r="FFI29" s="170">
        <f>FFF29*FFH29</f>
        <v>10346.44</v>
      </c>
      <c r="FFJ29" s="170" t="s">
        <v>151</v>
      </c>
      <c r="FFK29" s="170" t="s">
        <v>152</v>
      </c>
      <c r="FFL29" s="170" t="s">
        <v>153</v>
      </c>
      <c r="FFM29" s="170" t="s">
        <v>150</v>
      </c>
      <c r="FFN29" s="170">
        <v>2</v>
      </c>
      <c r="FFO29" s="170">
        <v>69.72</v>
      </c>
      <c r="FFP29" s="170">
        <f>ROUNDDOWN(FFO29*($G$10+1),2)</f>
        <v>5173.22</v>
      </c>
      <c r="FFQ29" s="170">
        <f>FFN29*FFP29</f>
        <v>10346.44</v>
      </c>
      <c r="FFR29" s="170" t="s">
        <v>151</v>
      </c>
      <c r="FFS29" s="170" t="s">
        <v>152</v>
      </c>
      <c r="FFT29" s="170" t="s">
        <v>153</v>
      </c>
      <c r="FFU29" s="170" t="s">
        <v>150</v>
      </c>
      <c r="FFV29" s="170">
        <v>2</v>
      </c>
      <c r="FFW29" s="170">
        <v>69.72</v>
      </c>
      <c r="FFX29" s="170">
        <f>ROUNDDOWN(FFW29*($G$10+1),2)</f>
        <v>5173.22</v>
      </c>
      <c r="FFY29" s="170">
        <f>FFV29*FFX29</f>
        <v>10346.44</v>
      </c>
      <c r="FFZ29" s="170" t="s">
        <v>151</v>
      </c>
      <c r="FGA29" s="170" t="s">
        <v>152</v>
      </c>
      <c r="FGB29" s="170" t="s">
        <v>153</v>
      </c>
      <c r="FGC29" s="170" t="s">
        <v>150</v>
      </c>
      <c r="FGD29" s="170">
        <v>2</v>
      </c>
      <c r="FGE29" s="170">
        <v>69.72</v>
      </c>
      <c r="FGF29" s="170">
        <f>ROUNDDOWN(FGE29*($G$10+1),2)</f>
        <v>5173.22</v>
      </c>
      <c r="FGG29" s="170">
        <f>FGD29*FGF29</f>
        <v>10346.44</v>
      </c>
      <c r="FGH29" s="170" t="s">
        <v>151</v>
      </c>
      <c r="FGI29" s="170" t="s">
        <v>152</v>
      </c>
      <c r="FGJ29" s="170" t="s">
        <v>153</v>
      </c>
      <c r="FGK29" s="170" t="s">
        <v>150</v>
      </c>
      <c r="FGL29" s="170">
        <v>2</v>
      </c>
      <c r="FGM29" s="170">
        <v>69.72</v>
      </c>
      <c r="FGN29" s="170">
        <f>ROUNDDOWN(FGM29*($G$10+1),2)</f>
        <v>5173.22</v>
      </c>
      <c r="FGO29" s="170">
        <f>FGL29*FGN29</f>
        <v>10346.44</v>
      </c>
      <c r="FGP29" s="170" t="s">
        <v>151</v>
      </c>
      <c r="FGQ29" s="170" t="s">
        <v>152</v>
      </c>
      <c r="FGR29" s="170" t="s">
        <v>153</v>
      </c>
      <c r="FGS29" s="170" t="s">
        <v>150</v>
      </c>
      <c r="FGT29" s="170">
        <v>2</v>
      </c>
      <c r="FGU29" s="170">
        <v>69.72</v>
      </c>
      <c r="FGV29" s="170">
        <f>ROUNDDOWN(FGU29*($G$10+1),2)</f>
        <v>5173.22</v>
      </c>
      <c r="FGW29" s="170">
        <f>FGT29*FGV29</f>
        <v>10346.44</v>
      </c>
      <c r="FGX29" s="170" t="s">
        <v>151</v>
      </c>
      <c r="FGY29" s="170" t="s">
        <v>152</v>
      </c>
      <c r="FGZ29" s="170" t="s">
        <v>153</v>
      </c>
      <c r="FHA29" s="170" t="s">
        <v>150</v>
      </c>
      <c r="FHB29" s="170">
        <v>2</v>
      </c>
      <c r="FHC29" s="170">
        <v>69.72</v>
      </c>
      <c r="FHD29" s="170">
        <f>ROUNDDOWN(FHC29*($G$10+1),2)</f>
        <v>5173.22</v>
      </c>
      <c r="FHE29" s="170">
        <f>FHB29*FHD29</f>
        <v>10346.44</v>
      </c>
      <c r="FHF29" s="170" t="s">
        <v>151</v>
      </c>
      <c r="FHG29" s="170" t="s">
        <v>152</v>
      </c>
      <c r="FHH29" s="170" t="s">
        <v>153</v>
      </c>
      <c r="FHI29" s="170" t="s">
        <v>150</v>
      </c>
      <c r="FHJ29" s="170">
        <v>2</v>
      </c>
      <c r="FHK29" s="170">
        <v>69.72</v>
      </c>
      <c r="FHL29" s="170">
        <f>ROUNDDOWN(FHK29*($G$10+1),2)</f>
        <v>5173.22</v>
      </c>
      <c r="FHM29" s="170">
        <f>FHJ29*FHL29</f>
        <v>10346.44</v>
      </c>
      <c r="FHN29" s="170" t="s">
        <v>151</v>
      </c>
      <c r="FHO29" s="170" t="s">
        <v>152</v>
      </c>
      <c r="FHP29" s="170" t="s">
        <v>153</v>
      </c>
      <c r="FHQ29" s="170" t="s">
        <v>150</v>
      </c>
      <c r="FHR29" s="170">
        <v>2</v>
      </c>
      <c r="FHS29" s="170">
        <v>69.72</v>
      </c>
      <c r="FHT29" s="170">
        <f>ROUNDDOWN(FHS29*($G$10+1),2)</f>
        <v>5173.22</v>
      </c>
      <c r="FHU29" s="170">
        <f>FHR29*FHT29</f>
        <v>10346.44</v>
      </c>
      <c r="FHV29" s="170" t="s">
        <v>151</v>
      </c>
      <c r="FHW29" s="170" t="s">
        <v>152</v>
      </c>
      <c r="FHX29" s="170" t="s">
        <v>153</v>
      </c>
      <c r="FHY29" s="170" t="s">
        <v>150</v>
      </c>
      <c r="FHZ29" s="170">
        <v>2</v>
      </c>
      <c r="FIA29" s="170">
        <v>69.72</v>
      </c>
      <c r="FIB29" s="170">
        <f>ROUNDDOWN(FIA29*($G$10+1),2)</f>
        <v>5173.22</v>
      </c>
      <c r="FIC29" s="170">
        <f>FHZ29*FIB29</f>
        <v>10346.44</v>
      </c>
      <c r="FID29" s="170" t="s">
        <v>151</v>
      </c>
      <c r="FIE29" s="170" t="s">
        <v>152</v>
      </c>
      <c r="FIF29" s="170" t="s">
        <v>153</v>
      </c>
      <c r="FIG29" s="170" t="s">
        <v>150</v>
      </c>
      <c r="FIH29" s="170">
        <v>2</v>
      </c>
      <c r="FII29" s="170">
        <v>69.72</v>
      </c>
      <c r="FIJ29" s="170">
        <f>ROUNDDOWN(FII29*($G$10+1),2)</f>
        <v>5173.22</v>
      </c>
      <c r="FIK29" s="170">
        <f>FIH29*FIJ29</f>
        <v>10346.44</v>
      </c>
      <c r="FIL29" s="170" t="s">
        <v>151</v>
      </c>
      <c r="FIM29" s="170" t="s">
        <v>152</v>
      </c>
      <c r="FIN29" s="170" t="s">
        <v>153</v>
      </c>
      <c r="FIO29" s="170" t="s">
        <v>150</v>
      </c>
      <c r="FIP29" s="170">
        <v>2</v>
      </c>
      <c r="FIQ29" s="170">
        <v>69.72</v>
      </c>
      <c r="FIR29" s="170">
        <f>ROUNDDOWN(FIQ29*($G$10+1),2)</f>
        <v>5173.22</v>
      </c>
      <c r="FIS29" s="170">
        <f>FIP29*FIR29</f>
        <v>10346.44</v>
      </c>
      <c r="FIT29" s="170" t="s">
        <v>151</v>
      </c>
      <c r="FIU29" s="170" t="s">
        <v>152</v>
      </c>
      <c r="FIV29" s="170" t="s">
        <v>153</v>
      </c>
      <c r="FIW29" s="170" t="s">
        <v>150</v>
      </c>
      <c r="FIX29" s="170">
        <v>2</v>
      </c>
      <c r="FIY29" s="170">
        <v>69.72</v>
      </c>
      <c r="FIZ29" s="170">
        <f>ROUNDDOWN(FIY29*($G$10+1),2)</f>
        <v>5173.22</v>
      </c>
      <c r="FJA29" s="170">
        <f>FIX29*FIZ29</f>
        <v>10346.44</v>
      </c>
      <c r="FJB29" s="170" t="s">
        <v>151</v>
      </c>
      <c r="FJC29" s="170" t="s">
        <v>152</v>
      </c>
      <c r="FJD29" s="170" t="s">
        <v>153</v>
      </c>
      <c r="FJE29" s="170" t="s">
        <v>150</v>
      </c>
      <c r="FJF29" s="170">
        <v>2</v>
      </c>
      <c r="FJG29" s="170">
        <v>69.72</v>
      </c>
      <c r="FJH29" s="170">
        <f>ROUNDDOWN(FJG29*($G$10+1),2)</f>
        <v>5173.22</v>
      </c>
      <c r="FJI29" s="170">
        <f>FJF29*FJH29</f>
        <v>10346.44</v>
      </c>
      <c r="FJJ29" s="170" t="s">
        <v>151</v>
      </c>
      <c r="FJK29" s="170" t="s">
        <v>152</v>
      </c>
      <c r="FJL29" s="170" t="s">
        <v>153</v>
      </c>
      <c r="FJM29" s="170" t="s">
        <v>150</v>
      </c>
      <c r="FJN29" s="170">
        <v>2</v>
      </c>
      <c r="FJO29" s="170">
        <v>69.72</v>
      </c>
      <c r="FJP29" s="170">
        <f>ROUNDDOWN(FJO29*($G$10+1),2)</f>
        <v>5173.22</v>
      </c>
      <c r="FJQ29" s="170">
        <f>FJN29*FJP29</f>
        <v>10346.44</v>
      </c>
      <c r="FJR29" s="170" t="s">
        <v>151</v>
      </c>
      <c r="FJS29" s="170" t="s">
        <v>152</v>
      </c>
      <c r="FJT29" s="170" t="s">
        <v>153</v>
      </c>
      <c r="FJU29" s="170" t="s">
        <v>150</v>
      </c>
      <c r="FJV29" s="170">
        <v>2</v>
      </c>
      <c r="FJW29" s="170">
        <v>69.72</v>
      </c>
      <c r="FJX29" s="170">
        <f>ROUNDDOWN(FJW29*($G$10+1),2)</f>
        <v>5173.22</v>
      </c>
      <c r="FJY29" s="170">
        <f>FJV29*FJX29</f>
        <v>10346.44</v>
      </c>
      <c r="FJZ29" s="170" t="s">
        <v>151</v>
      </c>
      <c r="FKA29" s="170" t="s">
        <v>152</v>
      </c>
      <c r="FKB29" s="170" t="s">
        <v>153</v>
      </c>
      <c r="FKC29" s="170" t="s">
        <v>150</v>
      </c>
      <c r="FKD29" s="170">
        <v>2</v>
      </c>
      <c r="FKE29" s="170">
        <v>69.72</v>
      </c>
      <c r="FKF29" s="170">
        <f>ROUNDDOWN(FKE29*($G$10+1),2)</f>
        <v>5173.22</v>
      </c>
      <c r="FKG29" s="170">
        <f>FKD29*FKF29</f>
        <v>10346.44</v>
      </c>
      <c r="FKH29" s="170" t="s">
        <v>151</v>
      </c>
      <c r="FKI29" s="170" t="s">
        <v>152</v>
      </c>
      <c r="FKJ29" s="170" t="s">
        <v>153</v>
      </c>
      <c r="FKK29" s="170" t="s">
        <v>150</v>
      </c>
      <c r="FKL29" s="170">
        <v>2</v>
      </c>
      <c r="FKM29" s="170">
        <v>69.72</v>
      </c>
      <c r="FKN29" s="170">
        <f>ROUNDDOWN(FKM29*($G$10+1),2)</f>
        <v>5173.22</v>
      </c>
      <c r="FKO29" s="170">
        <f>FKL29*FKN29</f>
        <v>10346.44</v>
      </c>
      <c r="FKP29" s="170" t="s">
        <v>151</v>
      </c>
      <c r="FKQ29" s="170" t="s">
        <v>152</v>
      </c>
      <c r="FKR29" s="170" t="s">
        <v>153</v>
      </c>
      <c r="FKS29" s="170" t="s">
        <v>150</v>
      </c>
      <c r="FKT29" s="170">
        <v>2</v>
      </c>
      <c r="FKU29" s="170">
        <v>69.72</v>
      </c>
      <c r="FKV29" s="170">
        <f>ROUNDDOWN(FKU29*($G$10+1),2)</f>
        <v>5173.22</v>
      </c>
      <c r="FKW29" s="170">
        <f>FKT29*FKV29</f>
        <v>10346.44</v>
      </c>
      <c r="FKX29" s="170" t="s">
        <v>151</v>
      </c>
      <c r="FKY29" s="170" t="s">
        <v>152</v>
      </c>
      <c r="FKZ29" s="170" t="s">
        <v>153</v>
      </c>
      <c r="FLA29" s="170" t="s">
        <v>150</v>
      </c>
      <c r="FLB29" s="170">
        <v>2</v>
      </c>
      <c r="FLC29" s="170">
        <v>69.72</v>
      </c>
      <c r="FLD29" s="170">
        <f>ROUNDDOWN(FLC29*($G$10+1),2)</f>
        <v>5173.22</v>
      </c>
      <c r="FLE29" s="170">
        <f>FLB29*FLD29</f>
        <v>10346.44</v>
      </c>
      <c r="FLF29" s="170" t="s">
        <v>151</v>
      </c>
      <c r="FLG29" s="170" t="s">
        <v>152</v>
      </c>
      <c r="FLH29" s="170" t="s">
        <v>153</v>
      </c>
      <c r="FLI29" s="170" t="s">
        <v>150</v>
      </c>
      <c r="FLJ29" s="170">
        <v>2</v>
      </c>
      <c r="FLK29" s="170">
        <v>69.72</v>
      </c>
      <c r="FLL29" s="170">
        <f>ROUNDDOWN(FLK29*($G$10+1),2)</f>
        <v>5173.22</v>
      </c>
      <c r="FLM29" s="170">
        <f>FLJ29*FLL29</f>
        <v>10346.44</v>
      </c>
      <c r="FLN29" s="170" t="s">
        <v>151</v>
      </c>
      <c r="FLO29" s="170" t="s">
        <v>152</v>
      </c>
      <c r="FLP29" s="170" t="s">
        <v>153</v>
      </c>
      <c r="FLQ29" s="170" t="s">
        <v>150</v>
      </c>
      <c r="FLR29" s="170">
        <v>2</v>
      </c>
      <c r="FLS29" s="170">
        <v>69.72</v>
      </c>
      <c r="FLT29" s="170">
        <f>ROUNDDOWN(FLS29*($G$10+1),2)</f>
        <v>5173.22</v>
      </c>
      <c r="FLU29" s="170">
        <f>FLR29*FLT29</f>
        <v>10346.44</v>
      </c>
      <c r="FLV29" s="170" t="s">
        <v>151</v>
      </c>
      <c r="FLW29" s="170" t="s">
        <v>152</v>
      </c>
      <c r="FLX29" s="170" t="s">
        <v>153</v>
      </c>
      <c r="FLY29" s="170" t="s">
        <v>150</v>
      </c>
      <c r="FLZ29" s="170">
        <v>2</v>
      </c>
      <c r="FMA29" s="170">
        <v>69.72</v>
      </c>
      <c r="FMB29" s="170">
        <f>ROUNDDOWN(FMA29*($G$10+1),2)</f>
        <v>5173.22</v>
      </c>
      <c r="FMC29" s="170">
        <f>FLZ29*FMB29</f>
        <v>10346.44</v>
      </c>
      <c r="FMD29" s="170" t="s">
        <v>151</v>
      </c>
      <c r="FME29" s="170" t="s">
        <v>152</v>
      </c>
      <c r="FMF29" s="170" t="s">
        <v>153</v>
      </c>
      <c r="FMG29" s="170" t="s">
        <v>150</v>
      </c>
      <c r="FMH29" s="170">
        <v>2</v>
      </c>
      <c r="FMI29" s="170">
        <v>69.72</v>
      </c>
      <c r="FMJ29" s="170">
        <f>ROUNDDOWN(FMI29*($G$10+1),2)</f>
        <v>5173.22</v>
      </c>
      <c r="FMK29" s="170">
        <f>FMH29*FMJ29</f>
        <v>10346.44</v>
      </c>
      <c r="FML29" s="170" t="s">
        <v>151</v>
      </c>
      <c r="FMM29" s="170" t="s">
        <v>152</v>
      </c>
      <c r="FMN29" s="170" t="s">
        <v>153</v>
      </c>
      <c r="FMO29" s="170" t="s">
        <v>150</v>
      </c>
      <c r="FMP29" s="170">
        <v>2</v>
      </c>
      <c r="FMQ29" s="170">
        <v>69.72</v>
      </c>
      <c r="FMR29" s="170">
        <f>ROUNDDOWN(FMQ29*($G$10+1),2)</f>
        <v>5173.22</v>
      </c>
      <c r="FMS29" s="170">
        <f>FMP29*FMR29</f>
        <v>10346.44</v>
      </c>
      <c r="FMT29" s="170" t="s">
        <v>151</v>
      </c>
      <c r="FMU29" s="170" t="s">
        <v>152</v>
      </c>
      <c r="FMV29" s="170" t="s">
        <v>153</v>
      </c>
      <c r="FMW29" s="170" t="s">
        <v>150</v>
      </c>
      <c r="FMX29" s="170">
        <v>2</v>
      </c>
      <c r="FMY29" s="170">
        <v>69.72</v>
      </c>
      <c r="FMZ29" s="170">
        <f>ROUNDDOWN(FMY29*($G$10+1),2)</f>
        <v>5173.22</v>
      </c>
      <c r="FNA29" s="170">
        <f>FMX29*FMZ29</f>
        <v>10346.44</v>
      </c>
      <c r="FNB29" s="170" t="s">
        <v>151</v>
      </c>
      <c r="FNC29" s="170" t="s">
        <v>152</v>
      </c>
      <c r="FND29" s="170" t="s">
        <v>153</v>
      </c>
      <c r="FNE29" s="170" t="s">
        <v>150</v>
      </c>
      <c r="FNF29" s="170">
        <v>2</v>
      </c>
      <c r="FNG29" s="170">
        <v>69.72</v>
      </c>
      <c r="FNH29" s="170">
        <f>ROUNDDOWN(FNG29*($G$10+1),2)</f>
        <v>5173.22</v>
      </c>
      <c r="FNI29" s="170">
        <f>FNF29*FNH29</f>
        <v>10346.44</v>
      </c>
      <c r="FNJ29" s="170" t="s">
        <v>151</v>
      </c>
      <c r="FNK29" s="170" t="s">
        <v>152</v>
      </c>
      <c r="FNL29" s="170" t="s">
        <v>153</v>
      </c>
      <c r="FNM29" s="170" t="s">
        <v>150</v>
      </c>
      <c r="FNN29" s="170">
        <v>2</v>
      </c>
      <c r="FNO29" s="170">
        <v>69.72</v>
      </c>
      <c r="FNP29" s="170">
        <f>ROUNDDOWN(FNO29*($G$10+1),2)</f>
        <v>5173.22</v>
      </c>
      <c r="FNQ29" s="170">
        <f>FNN29*FNP29</f>
        <v>10346.44</v>
      </c>
      <c r="FNR29" s="170" t="s">
        <v>151</v>
      </c>
      <c r="FNS29" s="170" t="s">
        <v>152</v>
      </c>
      <c r="FNT29" s="170" t="s">
        <v>153</v>
      </c>
      <c r="FNU29" s="170" t="s">
        <v>150</v>
      </c>
      <c r="FNV29" s="170">
        <v>2</v>
      </c>
      <c r="FNW29" s="170">
        <v>69.72</v>
      </c>
      <c r="FNX29" s="170">
        <f>ROUNDDOWN(FNW29*($G$10+1),2)</f>
        <v>5173.22</v>
      </c>
      <c r="FNY29" s="170">
        <f>FNV29*FNX29</f>
        <v>10346.44</v>
      </c>
      <c r="FNZ29" s="170" t="s">
        <v>151</v>
      </c>
      <c r="FOA29" s="170" t="s">
        <v>152</v>
      </c>
      <c r="FOB29" s="170" t="s">
        <v>153</v>
      </c>
      <c r="FOC29" s="170" t="s">
        <v>150</v>
      </c>
      <c r="FOD29" s="170">
        <v>2</v>
      </c>
      <c r="FOE29" s="170">
        <v>69.72</v>
      </c>
      <c r="FOF29" s="170">
        <f>ROUNDDOWN(FOE29*($G$10+1),2)</f>
        <v>5173.22</v>
      </c>
      <c r="FOG29" s="170">
        <f>FOD29*FOF29</f>
        <v>10346.44</v>
      </c>
      <c r="FOH29" s="170" t="s">
        <v>151</v>
      </c>
      <c r="FOI29" s="170" t="s">
        <v>152</v>
      </c>
      <c r="FOJ29" s="170" t="s">
        <v>153</v>
      </c>
      <c r="FOK29" s="170" t="s">
        <v>150</v>
      </c>
      <c r="FOL29" s="170">
        <v>2</v>
      </c>
      <c r="FOM29" s="170">
        <v>69.72</v>
      </c>
      <c r="FON29" s="170">
        <f>ROUNDDOWN(FOM29*($G$10+1),2)</f>
        <v>5173.22</v>
      </c>
      <c r="FOO29" s="170">
        <f>FOL29*FON29</f>
        <v>10346.44</v>
      </c>
      <c r="FOP29" s="170" t="s">
        <v>151</v>
      </c>
      <c r="FOQ29" s="170" t="s">
        <v>152</v>
      </c>
      <c r="FOR29" s="170" t="s">
        <v>153</v>
      </c>
      <c r="FOS29" s="170" t="s">
        <v>150</v>
      </c>
      <c r="FOT29" s="170">
        <v>2</v>
      </c>
      <c r="FOU29" s="170">
        <v>69.72</v>
      </c>
      <c r="FOV29" s="170">
        <f>ROUNDDOWN(FOU29*($G$10+1),2)</f>
        <v>5173.22</v>
      </c>
      <c r="FOW29" s="170">
        <f>FOT29*FOV29</f>
        <v>10346.44</v>
      </c>
      <c r="FOX29" s="170" t="s">
        <v>151</v>
      </c>
      <c r="FOY29" s="170" t="s">
        <v>152</v>
      </c>
      <c r="FOZ29" s="170" t="s">
        <v>153</v>
      </c>
      <c r="FPA29" s="170" t="s">
        <v>150</v>
      </c>
      <c r="FPB29" s="170">
        <v>2</v>
      </c>
      <c r="FPC29" s="170">
        <v>69.72</v>
      </c>
      <c r="FPD29" s="170">
        <f>ROUNDDOWN(FPC29*($G$10+1),2)</f>
        <v>5173.22</v>
      </c>
      <c r="FPE29" s="170">
        <f>FPB29*FPD29</f>
        <v>10346.44</v>
      </c>
      <c r="FPF29" s="170" t="s">
        <v>151</v>
      </c>
      <c r="FPG29" s="170" t="s">
        <v>152</v>
      </c>
      <c r="FPH29" s="170" t="s">
        <v>153</v>
      </c>
      <c r="FPI29" s="170" t="s">
        <v>150</v>
      </c>
      <c r="FPJ29" s="170">
        <v>2</v>
      </c>
      <c r="FPK29" s="170">
        <v>69.72</v>
      </c>
      <c r="FPL29" s="170">
        <f>ROUNDDOWN(FPK29*($G$10+1),2)</f>
        <v>5173.22</v>
      </c>
      <c r="FPM29" s="170">
        <f>FPJ29*FPL29</f>
        <v>10346.44</v>
      </c>
      <c r="FPN29" s="170" t="s">
        <v>151</v>
      </c>
      <c r="FPO29" s="170" t="s">
        <v>152</v>
      </c>
      <c r="FPP29" s="170" t="s">
        <v>153</v>
      </c>
      <c r="FPQ29" s="170" t="s">
        <v>150</v>
      </c>
      <c r="FPR29" s="170">
        <v>2</v>
      </c>
      <c r="FPS29" s="170">
        <v>69.72</v>
      </c>
      <c r="FPT29" s="170">
        <f>ROUNDDOWN(FPS29*($G$10+1),2)</f>
        <v>5173.22</v>
      </c>
      <c r="FPU29" s="170">
        <f>FPR29*FPT29</f>
        <v>10346.44</v>
      </c>
      <c r="FPV29" s="170" t="s">
        <v>151</v>
      </c>
      <c r="FPW29" s="170" t="s">
        <v>152</v>
      </c>
      <c r="FPX29" s="170" t="s">
        <v>153</v>
      </c>
      <c r="FPY29" s="170" t="s">
        <v>150</v>
      </c>
      <c r="FPZ29" s="170">
        <v>2</v>
      </c>
      <c r="FQA29" s="170">
        <v>69.72</v>
      </c>
      <c r="FQB29" s="170">
        <f>ROUNDDOWN(FQA29*($G$10+1),2)</f>
        <v>5173.22</v>
      </c>
      <c r="FQC29" s="170">
        <f>FPZ29*FQB29</f>
        <v>10346.44</v>
      </c>
      <c r="FQD29" s="170" t="s">
        <v>151</v>
      </c>
      <c r="FQE29" s="170" t="s">
        <v>152</v>
      </c>
      <c r="FQF29" s="170" t="s">
        <v>153</v>
      </c>
      <c r="FQG29" s="170" t="s">
        <v>150</v>
      </c>
      <c r="FQH29" s="170">
        <v>2</v>
      </c>
      <c r="FQI29" s="170">
        <v>69.72</v>
      </c>
      <c r="FQJ29" s="170">
        <f>ROUNDDOWN(FQI29*($G$10+1),2)</f>
        <v>5173.22</v>
      </c>
      <c r="FQK29" s="170">
        <f>FQH29*FQJ29</f>
        <v>10346.44</v>
      </c>
      <c r="FQL29" s="170" t="s">
        <v>151</v>
      </c>
      <c r="FQM29" s="170" t="s">
        <v>152</v>
      </c>
      <c r="FQN29" s="170" t="s">
        <v>153</v>
      </c>
      <c r="FQO29" s="170" t="s">
        <v>150</v>
      </c>
      <c r="FQP29" s="170">
        <v>2</v>
      </c>
      <c r="FQQ29" s="170">
        <v>69.72</v>
      </c>
      <c r="FQR29" s="170">
        <f>ROUNDDOWN(FQQ29*($G$10+1),2)</f>
        <v>5173.22</v>
      </c>
      <c r="FQS29" s="170">
        <f>FQP29*FQR29</f>
        <v>10346.44</v>
      </c>
      <c r="FQT29" s="170" t="s">
        <v>151</v>
      </c>
      <c r="FQU29" s="170" t="s">
        <v>152</v>
      </c>
      <c r="FQV29" s="170" t="s">
        <v>153</v>
      </c>
      <c r="FQW29" s="170" t="s">
        <v>150</v>
      </c>
      <c r="FQX29" s="170">
        <v>2</v>
      </c>
      <c r="FQY29" s="170">
        <v>69.72</v>
      </c>
      <c r="FQZ29" s="170">
        <f>ROUNDDOWN(FQY29*($G$10+1),2)</f>
        <v>5173.22</v>
      </c>
      <c r="FRA29" s="170">
        <f>FQX29*FQZ29</f>
        <v>10346.44</v>
      </c>
      <c r="FRB29" s="170" t="s">
        <v>151</v>
      </c>
      <c r="FRC29" s="170" t="s">
        <v>152</v>
      </c>
      <c r="FRD29" s="170" t="s">
        <v>153</v>
      </c>
      <c r="FRE29" s="170" t="s">
        <v>150</v>
      </c>
      <c r="FRF29" s="170">
        <v>2</v>
      </c>
      <c r="FRG29" s="170">
        <v>69.72</v>
      </c>
      <c r="FRH29" s="170">
        <f>ROUNDDOWN(FRG29*($G$10+1),2)</f>
        <v>5173.22</v>
      </c>
      <c r="FRI29" s="170">
        <f>FRF29*FRH29</f>
        <v>10346.44</v>
      </c>
      <c r="FRJ29" s="170" t="s">
        <v>151</v>
      </c>
      <c r="FRK29" s="170" t="s">
        <v>152</v>
      </c>
      <c r="FRL29" s="170" t="s">
        <v>153</v>
      </c>
      <c r="FRM29" s="170" t="s">
        <v>150</v>
      </c>
      <c r="FRN29" s="170">
        <v>2</v>
      </c>
      <c r="FRO29" s="170">
        <v>69.72</v>
      </c>
      <c r="FRP29" s="170">
        <f>ROUNDDOWN(FRO29*($G$10+1),2)</f>
        <v>5173.22</v>
      </c>
      <c r="FRQ29" s="170">
        <f>FRN29*FRP29</f>
        <v>10346.44</v>
      </c>
      <c r="FRR29" s="170" t="s">
        <v>151</v>
      </c>
      <c r="FRS29" s="170" t="s">
        <v>152</v>
      </c>
      <c r="FRT29" s="170" t="s">
        <v>153</v>
      </c>
      <c r="FRU29" s="170" t="s">
        <v>150</v>
      </c>
      <c r="FRV29" s="170">
        <v>2</v>
      </c>
      <c r="FRW29" s="170">
        <v>69.72</v>
      </c>
      <c r="FRX29" s="170">
        <f>ROUNDDOWN(FRW29*($G$10+1),2)</f>
        <v>5173.22</v>
      </c>
      <c r="FRY29" s="170">
        <f>FRV29*FRX29</f>
        <v>10346.44</v>
      </c>
      <c r="FRZ29" s="170" t="s">
        <v>151</v>
      </c>
      <c r="FSA29" s="170" t="s">
        <v>152</v>
      </c>
      <c r="FSB29" s="170" t="s">
        <v>153</v>
      </c>
      <c r="FSC29" s="170" t="s">
        <v>150</v>
      </c>
      <c r="FSD29" s="170">
        <v>2</v>
      </c>
      <c r="FSE29" s="170">
        <v>69.72</v>
      </c>
      <c r="FSF29" s="170">
        <f>ROUNDDOWN(FSE29*($G$10+1),2)</f>
        <v>5173.22</v>
      </c>
      <c r="FSG29" s="170">
        <f>FSD29*FSF29</f>
        <v>10346.44</v>
      </c>
      <c r="FSH29" s="170" t="s">
        <v>151</v>
      </c>
      <c r="FSI29" s="170" t="s">
        <v>152</v>
      </c>
      <c r="FSJ29" s="170" t="s">
        <v>153</v>
      </c>
      <c r="FSK29" s="170" t="s">
        <v>150</v>
      </c>
      <c r="FSL29" s="170">
        <v>2</v>
      </c>
      <c r="FSM29" s="170">
        <v>69.72</v>
      </c>
      <c r="FSN29" s="170">
        <f>ROUNDDOWN(FSM29*($G$10+1),2)</f>
        <v>5173.22</v>
      </c>
      <c r="FSO29" s="170">
        <f>FSL29*FSN29</f>
        <v>10346.44</v>
      </c>
      <c r="FSP29" s="170" t="s">
        <v>151</v>
      </c>
      <c r="FSQ29" s="170" t="s">
        <v>152</v>
      </c>
      <c r="FSR29" s="170" t="s">
        <v>153</v>
      </c>
      <c r="FSS29" s="170" t="s">
        <v>150</v>
      </c>
      <c r="FST29" s="170">
        <v>2</v>
      </c>
      <c r="FSU29" s="170">
        <v>69.72</v>
      </c>
      <c r="FSV29" s="170">
        <f>ROUNDDOWN(FSU29*($G$10+1),2)</f>
        <v>5173.22</v>
      </c>
      <c r="FSW29" s="170">
        <f>FST29*FSV29</f>
        <v>10346.44</v>
      </c>
      <c r="FSX29" s="170" t="s">
        <v>151</v>
      </c>
      <c r="FSY29" s="170" t="s">
        <v>152</v>
      </c>
      <c r="FSZ29" s="170" t="s">
        <v>153</v>
      </c>
      <c r="FTA29" s="170" t="s">
        <v>150</v>
      </c>
      <c r="FTB29" s="170">
        <v>2</v>
      </c>
      <c r="FTC29" s="170">
        <v>69.72</v>
      </c>
      <c r="FTD29" s="170">
        <f>ROUNDDOWN(FTC29*($G$10+1),2)</f>
        <v>5173.22</v>
      </c>
      <c r="FTE29" s="170">
        <f>FTB29*FTD29</f>
        <v>10346.44</v>
      </c>
      <c r="FTF29" s="170" t="s">
        <v>151</v>
      </c>
      <c r="FTG29" s="170" t="s">
        <v>152</v>
      </c>
      <c r="FTH29" s="170" t="s">
        <v>153</v>
      </c>
      <c r="FTI29" s="170" t="s">
        <v>150</v>
      </c>
      <c r="FTJ29" s="170">
        <v>2</v>
      </c>
      <c r="FTK29" s="170">
        <v>69.72</v>
      </c>
      <c r="FTL29" s="170">
        <f>ROUNDDOWN(FTK29*($G$10+1),2)</f>
        <v>5173.22</v>
      </c>
      <c r="FTM29" s="170">
        <f>FTJ29*FTL29</f>
        <v>10346.44</v>
      </c>
      <c r="FTN29" s="170" t="s">
        <v>151</v>
      </c>
      <c r="FTO29" s="170" t="s">
        <v>152</v>
      </c>
      <c r="FTP29" s="170" t="s">
        <v>153</v>
      </c>
      <c r="FTQ29" s="170" t="s">
        <v>150</v>
      </c>
      <c r="FTR29" s="170">
        <v>2</v>
      </c>
      <c r="FTS29" s="170">
        <v>69.72</v>
      </c>
      <c r="FTT29" s="170">
        <f>ROUNDDOWN(FTS29*($G$10+1),2)</f>
        <v>5173.22</v>
      </c>
      <c r="FTU29" s="170">
        <f>FTR29*FTT29</f>
        <v>10346.44</v>
      </c>
      <c r="FTV29" s="170" t="s">
        <v>151</v>
      </c>
      <c r="FTW29" s="170" t="s">
        <v>152</v>
      </c>
      <c r="FTX29" s="170" t="s">
        <v>153</v>
      </c>
      <c r="FTY29" s="170" t="s">
        <v>150</v>
      </c>
      <c r="FTZ29" s="170">
        <v>2</v>
      </c>
      <c r="FUA29" s="170">
        <v>69.72</v>
      </c>
      <c r="FUB29" s="170">
        <f>ROUNDDOWN(FUA29*($G$10+1),2)</f>
        <v>5173.22</v>
      </c>
      <c r="FUC29" s="170">
        <f>FTZ29*FUB29</f>
        <v>10346.44</v>
      </c>
      <c r="FUD29" s="170" t="s">
        <v>151</v>
      </c>
      <c r="FUE29" s="170" t="s">
        <v>152</v>
      </c>
      <c r="FUF29" s="170" t="s">
        <v>153</v>
      </c>
      <c r="FUG29" s="170" t="s">
        <v>150</v>
      </c>
      <c r="FUH29" s="170">
        <v>2</v>
      </c>
      <c r="FUI29" s="170">
        <v>69.72</v>
      </c>
      <c r="FUJ29" s="170">
        <f>ROUNDDOWN(FUI29*($G$10+1),2)</f>
        <v>5173.22</v>
      </c>
      <c r="FUK29" s="170">
        <f>FUH29*FUJ29</f>
        <v>10346.44</v>
      </c>
      <c r="FUL29" s="170" t="s">
        <v>151</v>
      </c>
      <c r="FUM29" s="170" t="s">
        <v>152</v>
      </c>
      <c r="FUN29" s="170" t="s">
        <v>153</v>
      </c>
      <c r="FUO29" s="170" t="s">
        <v>150</v>
      </c>
      <c r="FUP29" s="170">
        <v>2</v>
      </c>
      <c r="FUQ29" s="170">
        <v>69.72</v>
      </c>
      <c r="FUR29" s="170">
        <f>ROUNDDOWN(FUQ29*($G$10+1),2)</f>
        <v>5173.22</v>
      </c>
      <c r="FUS29" s="170">
        <f>FUP29*FUR29</f>
        <v>10346.44</v>
      </c>
      <c r="FUT29" s="170" t="s">
        <v>151</v>
      </c>
      <c r="FUU29" s="170" t="s">
        <v>152</v>
      </c>
      <c r="FUV29" s="170" t="s">
        <v>153</v>
      </c>
      <c r="FUW29" s="170" t="s">
        <v>150</v>
      </c>
      <c r="FUX29" s="170">
        <v>2</v>
      </c>
      <c r="FUY29" s="170">
        <v>69.72</v>
      </c>
      <c r="FUZ29" s="170">
        <f>ROUNDDOWN(FUY29*($G$10+1),2)</f>
        <v>5173.22</v>
      </c>
      <c r="FVA29" s="170">
        <f>FUX29*FUZ29</f>
        <v>10346.44</v>
      </c>
      <c r="FVB29" s="170" t="s">
        <v>151</v>
      </c>
      <c r="FVC29" s="170" t="s">
        <v>152</v>
      </c>
      <c r="FVD29" s="170" t="s">
        <v>153</v>
      </c>
      <c r="FVE29" s="170" t="s">
        <v>150</v>
      </c>
      <c r="FVF29" s="170">
        <v>2</v>
      </c>
      <c r="FVG29" s="170">
        <v>69.72</v>
      </c>
      <c r="FVH29" s="170">
        <f>ROUNDDOWN(FVG29*($G$10+1),2)</f>
        <v>5173.22</v>
      </c>
      <c r="FVI29" s="170">
        <f>FVF29*FVH29</f>
        <v>10346.44</v>
      </c>
      <c r="FVJ29" s="170" t="s">
        <v>151</v>
      </c>
      <c r="FVK29" s="170" t="s">
        <v>152</v>
      </c>
      <c r="FVL29" s="170" t="s">
        <v>153</v>
      </c>
      <c r="FVM29" s="170" t="s">
        <v>150</v>
      </c>
      <c r="FVN29" s="170">
        <v>2</v>
      </c>
      <c r="FVO29" s="170">
        <v>69.72</v>
      </c>
      <c r="FVP29" s="170">
        <f>ROUNDDOWN(FVO29*($G$10+1),2)</f>
        <v>5173.22</v>
      </c>
      <c r="FVQ29" s="170">
        <f>FVN29*FVP29</f>
        <v>10346.44</v>
      </c>
      <c r="FVR29" s="170" t="s">
        <v>151</v>
      </c>
      <c r="FVS29" s="170" t="s">
        <v>152</v>
      </c>
      <c r="FVT29" s="170" t="s">
        <v>153</v>
      </c>
      <c r="FVU29" s="170" t="s">
        <v>150</v>
      </c>
      <c r="FVV29" s="170">
        <v>2</v>
      </c>
      <c r="FVW29" s="170">
        <v>69.72</v>
      </c>
      <c r="FVX29" s="170">
        <f>ROUNDDOWN(FVW29*($G$10+1),2)</f>
        <v>5173.22</v>
      </c>
      <c r="FVY29" s="170">
        <f>FVV29*FVX29</f>
        <v>10346.44</v>
      </c>
      <c r="FVZ29" s="170" t="s">
        <v>151</v>
      </c>
      <c r="FWA29" s="170" t="s">
        <v>152</v>
      </c>
      <c r="FWB29" s="170" t="s">
        <v>153</v>
      </c>
      <c r="FWC29" s="170" t="s">
        <v>150</v>
      </c>
      <c r="FWD29" s="170">
        <v>2</v>
      </c>
      <c r="FWE29" s="170">
        <v>69.72</v>
      </c>
      <c r="FWF29" s="170">
        <f>ROUNDDOWN(FWE29*($G$10+1),2)</f>
        <v>5173.22</v>
      </c>
      <c r="FWG29" s="170">
        <f>FWD29*FWF29</f>
        <v>10346.44</v>
      </c>
      <c r="FWH29" s="170" t="s">
        <v>151</v>
      </c>
      <c r="FWI29" s="170" t="s">
        <v>152</v>
      </c>
      <c r="FWJ29" s="170" t="s">
        <v>153</v>
      </c>
      <c r="FWK29" s="170" t="s">
        <v>150</v>
      </c>
      <c r="FWL29" s="170">
        <v>2</v>
      </c>
      <c r="FWM29" s="170">
        <v>69.72</v>
      </c>
      <c r="FWN29" s="170">
        <f>ROUNDDOWN(FWM29*($G$10+1),2)</f>
        <v>5173.22</v>
      </c>
      <c r="FWO29" s="170">
        <f>FWL29*FWN29</f>
        <v>10346.44</v>
      </c>
      <c r="FWP29" s="170" t="s">
        <v>151</v>
      </c>
      <c r="FWQ29" s="170" t="s">
        <v>152</v>
      </c>
      <c r="FWR29" s="170" t="s">
        <v>153</v>
      </c>
      <c r="FWS29" s="170" t="s">
        <v>150</v>
      </c>
      <c r="FWT29" s="170">
        <v>2</v>
      </c>
      <c r="FWU29" s="170">
        <v>69.72</v>
      </c>
      <c r="FWV29" s="170">
        <f>ROUNDDOWN(FWU29*($G$10+1),2)</f>
        <v>5173.22</v>
      </c>
      <c r="FWW29" s="170">
        <f>FWT29*FWV29</f>
        <v>10346.44</v>
      </c>
      <c r="FWX29" s="170" t="s">
        <v>151</v>
      </c>
      <c r="FWY29" s="170" t="s">
        <v>152</v>
      </c>
      <c r="FWZ29" s="170" t="s">
        <v>153</v>
      </c>
      <c r="FXA29" s="170" t="s">
        <v>150</v>
      </c>
      <c r="FXB29" s="170">
        <v>2</v>
      </c>
      <c r="FXC29" s="170">
        <v>69.72</v>
      </c>
      <c r="FXD29" s="170">
        <f>ROUNDDOWN(FXC29*($G$10+1),2)</f>
        <v>5173.22</v>
      </c>
      <c r="FXE29" s="170">
        <f>FXB29*FXD29</f>
        <v>10346.44</v>
      </c>
      <c r="FXF29" s="170" t="s">
        <v>151</v>
      </c>
      <c r="FXG29" s="170" t="s">
        <v>152</v>
      </c>
      <c r="FXH29" s="170" t="s">
        <v>153</v>
      </c>
      <c r="FXI29" s="170" t="s">
        <v>150</v>
      </c>
      <c r="FXJ29" s="170">
        <v>2</v>
      </c>
      <c r="FXK29" s="170">
        <v>69.72</v>
      </c>
      <c r="FXL29" s="170">
        <f>ROUNDDOWN(FXK29*($G$10+1),2)</f>
        <v>5173.22</v>
      </c>
      <c r="FXM29" s="170">
        <f>FXJ29*FXL29</f>
        <v>10346.44</v>
      </c>
      <c r="FXN29" s="170" t="s">
        <v>151</v>
      </c>
      <c r="FXO29" s="170" t="s">
        <v>152</v>
      </c>
      <c r="FXP29" s="170" t="s">
        <v>153</v>
      </c>
      <c r="FXQ29" s="170" t="s">
        <v>150</v>
      </c>
      <c r="FXR29" s="170">
        <v>2</v>
      </c>
      <c r="FXS29" s="170">
        <v>69.72</v>
      </c>
      <c r="FXT29" s="170">
        <f>ROUNDDOWN(FXS29*($G$10+1),2)</f>
        <v>5173.22</v>
      </c>
      <c r="FXU29" s="170">
        <f>FXR29*FXT29</f>
        <v>10346.44</v>
      </c>
      <c r="FXV29" s="170" t="s">
        <v>151</v>
      </c>
      <c r="FXW29" s="170" t="s">
        <v>152</v>
      </c>
      <c r="FXX29" s="170" t="s">
        <v>153</v>
      </c>
      <c r="FXY29" s="170" t="s">
        <v>150</v>
      </c>
      <c r="FXZ29" s="170">
        <v>2</v>
      </c>
      <c r="FYA29" s="170">
        <v>69.72</v>
      </c>
      <c r="FYB29" s="170">
        <f>ROUNDDOWN(FYA29*($G$10+1),2)</f>
        <v>5173.22</v>
      </c>
      <c r="FYC29" s="170">
        <f>FXZ29*FYB29</f>
        <v>10346.44</v>
      </c>
      <c r="FYD29" s="170" t="s">
        <v>151</v>
      </c>
      <c r="FYE29" s="170" t="s">
        <v>152</v>
      </c>
      <c r="FYF29" s="170" t="s">
        <v>153</v>
      </c>
      <c r="FYG29" s="170" t="s">
        <v>150</v>
      </c>
      <c r="FYH29" s="170">
        <v>2</v>
      </c>
      <c r="FYI29" s="170">
        <v>69.72</v>
      </c>
      <c r="FYJ29" s="170">
        <f>ROUNDDOWN(FYI29*($G$10+1),2)</f>
        <v>5173.22</v>
      </c>
      <c r="FYK29" s="170">
        <f>FYH29*FYJ29</f>
        <v>10346.44</v>
      </c>
      <c r="FYL29" s="170" t="s">
        <v>151</v>
      </c>
      <c r="FYM29" s="170" t="s">
        <v>152</v>
      </c>
      <c r="FYN29" s="170" t="s">
        <v>153</v>
      </c>
      <c r="FYO29" s="170" t="s">
        <v>150</v>
      </c>
      <c r="FYP29" s="170">
        <v>2</v>
      </c>
      <c r="FYQ29" s="170">
        <v>69.72</v>
      </c>
      <c r="FYR29" s="170">
        <f>ROUNDDOWN(FYQ29*($G$10+1),2)</f>
        <v>5173.22</v>
      </c>
      <c r="FYS29" s="170">
        <f>FYP29*FYR29</f>
        <v>10346.44</v>
      </c>
      <c r="FYT29" s="170" t="s">
        <v>151</v>
      </c>
      <c r="FYU29" s="170" t="s">
        <v>152</v>
      </c>
      <c r="FYV29" s="170" t="s">
        <v>153</v>
      </c>
      <c r="FYW29" s="170" t="s">
        <v>150</v>
      </c>
      <c r="FYX29" s="170">
        <v>2</v>
      </c>
      <c r="FYY29" s="170">
        <v>69.72</v>
      </c>
      <c r="FYZ29" s="170">
        <f>ROUNDDOWN(FYY29*($G$10+1),2)</f>
        <v>5173.22</v>
      </c>
      <c r="FZA29" s="170">
        <f>FYX29*FYZ29</f>
        <v>10346.44</v>
      </c>
      <c r="FZB29" s="170" t="s">
        <v>151</v>
      </c>
      <c r="FZC29" s="170" t="s">
        <v>152</v>
      </c>
      <c r="FZD29" s="170" t="s">
        <v>153</v>
      </c>
      <c r="FZE29" s="170" t="s">
        <v>150</v>
      </c>
      <c r="FZF29" s="170">
        <v>2</v>
      </c>
      <c r="FZG29" s="170">
        <v>69.72</v>
      </c>
      <c r="FZH29" s="170">
        <f>ROUNDDOWN(FZG29*($G$10+1),2)</f>
        <v>5173.22</v>
      </c>
      <c r="FZI29" s="170">
        <f>FZF29*FZH29</f>
        <v>10346.44</v>
      </c>
      <c r="FZJ29" s="170" t="s">
        <v>151</v>
      </c>
      <c r="FZK29" s="170" t="s">
        <v>152</v>
      </c>
      <c r="FZL29" s="170" t="s">
        <v>153</v>
      </c>
      <c r="FZM29" s="170" t="s">
        <v>150</v>
      </c>
      <c r="FZN29" s="170">
        <v>2</v>
      </c>
      <c r="FZO29" s="170">
        <v>69.72</v>
      </c>
      <c r="FZP29" s="170">
        <f>ROUNDDOWN(FZO29*($G$10+1),2)</f>
        <v>5173.22</v>
      </c>
      <c r="FZQ29" s="170">
        <f>FZN29*FZP29</f>
        <v>10346.44</v>
      </c>
      <c r="FZR29" s="170" t="s">
        <v>151</v>
      </c>
      <c r="FZS29" s="170" t="s">
        <v>152</v>
      </c>
      <c r="FZT29" s="170" t="s">
        <v>153</v>
      </c>
      <c r="FZU29" s="170" t="s">
        <v>150</v>
      </c>
      <c r="FZV29" s="170">
        <v>2</v>
      </c>
      <c r="FZW29" s="170">
        <v>69.72</v>
      </c>
      <c r="FZX29" s="170">
        <f>ROUNDDOWN(FZW29*($G$10+1),2)</f>
        <v>5173.22</v>
      </c>
      <c r="FZY29" s="170">
        <f>FZV29*FZX29</f>
        <v>10346.44</v>
      </c>
      <c r="FZZ29" s="170" t="s">
        <v>151</v>
      </c>
      <c r="GAA29" s="170" t="s">
        <v>152</v>
      </c>
      <c r="GAB29" s="170" t="s">
        <v>153</v>
      </c>
      <c r="GAC29" s="170" t="s">
        <v>150</v>
      </c>
      <c r="GAD29" s="170">
        <v>2</v>
      </c>
      <c r="GAE29" s="170">
        <v>69.72</v>
      </c>
      <c r="GAF29" s="170">
        <f>ROUNDDOWN(GAE29*($G$10+1),2)</f>
        <v>5173.22</v>
      </c>
      <c r="GAG29" s="170">
        <f>GAD29*GAF29</f>
        <v>10346.44</v>
      </c>
      <c r="GAH29" s="170" t="s">
        <v>151</v>
      </c>
      <c r="GAI29" s="170" t="s">
        <v>152</v>
      </c>
      <c r="GAJ29" s="170" t="s">
        <v>153</v>
      </c>
      <c r="GAK29" s="170" t="s">
        <v>150</v>
      </c>
      <c r="GAL29" s="170">
        <v>2</v>
      </c>
      <c r="GAM29" s="170">
        <v>69.72</v>
      </c>
      <c r="GAN29" s="170">
        <f>ROUNDDOWN(GAM29*($G$10+1),2)</f>
        <v>5173.22</v>
      </c>
      <c r="GAO29" s="170">
        <f>GAL29*GAN29</f>
        <v>10346.44</v>
      </c>
      <c r="GAP29" s="170" t="s">
        <v>151</v>
      </c>
      <c r="GAQ29" s="170" t="s">
        <v>152</v>
      </c>
      <c r="GAR29" s="170" t="s">
        <v>153</v>
      </c>
      <c r="GAS29" s="170" t="s">
        <v>150</v>
      </c>
      <c r="GAT29" s="170">
        <v>2</v>
      </c>
      <c r="GAU29" s="170">
        <v>69.72</v>
      </c>
      <c r="GAV29" s="170">
        <f>ROUNDDOWN(GAU29*($G$10+1),2)</f>
        <v>5173.22</v>
      </c>
      <c r="GAW29" s="170">
        <f>GAT29*GAV29</f>
        <v>10346.44</v>
      </c>
      <c r="GAX29" s="170" t="s">
        <v>151</v>
      </c>
      <c r="GAY29" s="170" t="s">
        <v>152</v>
      </c>
      <c r="GAZ29" s="170" t="s">
        <v>153</v>
      </c>
      <c r="GBA29" s="170" t="s">
        <v>150</v>
      </c>
      <c r="GBB29" s="170">
        <v>2</v>
      </c>
      <c r="GBC29" s="170">
        <v>69.72</v>
      </c>
      <c r="GBD29" s="170">
        <f>ROUNDDOWN(GBC29*($G$10+1),2)</f>
        <v>5173.22</v>
      </c>
      <c r="GBE29" s="170">
        <f>GBB29*GBD29</f>
        <v>10346.44</v>
      </c>
      <c r="GBF29" s="170" t="s">
        <v>151</v>
      </c>
      <c r="GBG29" s="170" t="s">
        <v>152</v>
      </c>
      <c r="GBH29" s="170" t="s">
        <v>153</v>
      </c>
      <c r="GBI29" s="170" t="s">
        <v>150</v>
      </c>
      <c r="GBJ29" s="170">
        <v>2</v>
      </c>
      <c r="GBK29" s="170">
        <v>69.72</v>
      </c>
      <c r="GBL29" s="170">
        <f>ROUNDDOWN(GBK29*($G$10+1),2)</f>
        <v>5173.22</v>
      </c>
      <c r="GBM29" s="170">
        <f>GBJ29*GBL29</f>
        <v>10346.44</v>
      </c>
      <c r="GBN29" s="170" t="s">
        <v>151</v>
      </c>
      <c r="GBO29" s="170" t="s">
        <v>152</v>
      </c>
      <c r="GBP29" s="170" t="s">
        <v>153</v>
      </c>
      <c r="GBQ29" s="170" t="s">
        <v>150</v>
      </c>
      <c r="GBR29" s="170">
        <v>2</v>
      </c>
      <c r="GBS29" s="170">
        <v>69.72</v>
      </c>
      <c r="GBT29" s="170">
        <f>ROUNDDOWN(GBS29*($G$10+1),2)</f>
        <v>5173.22</v>
      </c>
      <c r="GBU29" s="170">
        <f>GBR29*GBT29</f>
        <v>10346.44</v>
      </c>
      <c r="GBV29" s="170" t="s">
        <v>151</v>
      </c>
      <c r="GBW29" s="170" t="s">
        <v>152</v>
      </c>
      <c r="GBX29" s="170" t="s">
        <v>153</v>
      </c>
      <c r="GBY29" s="170" t="s">
        <v>150</v>
      </c>
      <c r="GBZ29" s="170">
        <v>2</v>
      </c>
      <c r="GCA29" s="170">
        <v>69.72</v>
      </c>
      <c r="GCB29" s="170">
        <f>ROUNDDOWN(GCA29*($G$10+1),2)</f>
        <v>5173.22</v>
      </c>
      <c r="GCC29" s="170">
        <f>GBZ29*GCB29</f>
        <v>10346.44</v>
      </c>
      <c r="GCD29" s="170" t="s">
        <v>151</v>
      </c>
      <c r="GCE29" s="170" t="s">
        <v>152</v>
      </c>
      <c r="GCF29" s="170" t="s">
        <v>153</v>
      </c>
      <c r="GCG29" s="170" t="s">
        <v>150</v>
      </c>
      <c r="GCH29" s="170">
        <v>2</v>
      </c>
      <c r="GCI29" s="170">
        <v>69.72</v>
      </c>
      <c r="GCJ29" s="170">
        <f>ROUNDDOWN(GCI29*($G$10+1),2)</f>
        <v>5173.22</v>
      </c>
      <c r="GCK29" s="170">
        <f>GCH29*GCJ29</f>
        <v>10346.44</v>
      </c>
      <c r="GCL29" s="170" t="s">
        <v>151</v>
      </c>
      <c r="GCM29" s="170" t="s">
        <v>152</v>
      </c>
      <c r="GCN29" s="170" t="s">
        <v>153</v>
      </c>
      <c r="GCO29" s="170" t="s">
        <v>150</v>
      </c>
      <c r="GCP29" s="170">
        <v>2</v>
      </c>
      <c r="GCQ29" s="170">
        <v>69.72</v>
      </c>
      <c r="GCR29" s="170">
        <f>ROUNDDOWN(GCQ29*($G$10+1),2)</f>
        <v>5173.22</v>
      </c>
      <c r="GCS29" s="170">
        <f>GCP29*GCR29</f>
        <v>10346.44</v>
      </c>
      <c r="GCT29" s="170" t="s">
        <v>151</v>
      </c>
      <c r="GCU29" s="170" t="s">
        <v>152</v>
      </c>
      <c r="GCV29" s="170" t="s">
        <v>153</v>
      </c>
      <c r="GCW29" s="170" t="s">
        <v>150</v>
      </c>
      <c r="GCX29" s="170">
        <v>2</v>
      </c>
      <c r="GCY29" s="170">
        <v>69.72</v>
      </c>
      <c r="GCZ29" s="170">
        <f>ROUNDDOWN(GCY29*($G$10+1),2)</f>
        <v>5173.22</v>
      </c>
      <c r="GDA29" s="170">
        <f>GCX29*GCZ29</f>
        <v>10346.44</v>
      </c>
      <c r="GDB29" s="170" t="s">
        <v>151</v>
      </c>
      <c r="GDC29" s="170" t="s">
        <v>152</v>
      </c>
      <c r="GDD29" s="170" t="s">
        <v>153</v>
      </c>
      <c r="GDE29" s="170" t="s">
        <v>150</v>
      </c>
      <c r="GDF29" s="170">
        <v>2</v>
      </c>
      <c r="GDG29" s="170">
        <v>69.72</v>
      </c>
      <c r="GDH29" s="170">
        <f>ROUNDDOWN(GDG29*($G$10+1),2)</f>
        <v>5173.22</v>
      </c>
      <c r="GDI29" s="170">
        <f>GDF29*GDH29</f>
        <v>10346.44</v>
      </c>
      <c r="GDJ29" s="170" t="s">
        <v>151</v>
      </c>
      <c r="GDK29" s="170" t="s">
        <v>152</v>
      </c>
      <c r="GDL29" s="170" t="s">
        <v>153</v>
      </c>
      <c r="GDM29" s="170" t="s">
        <v>150</v>
      </c>
      <c r="GDN29" s="170">
        <v>2</v>
      </c>
      <c r="GDO29" s="170">
        <v>69.72</v>
      </c>
      <c r="GDP29" s="170">
        <f>ROUNDDOWN(GDO29*($G$10+1),2)</f>
        <v>5173.22</v>
      </c>
      <c r="GDQ29" s="170">
        <f>GDN29*GDP29</f>
        <v>10346.44</v>
      </c>
      <c r="GDR29" s="170" t="s">
        <v>151</v>
      </c>
      <c r="GDS29" s="170" t="s">
        <v>152</v>
      </c>
      <c r="GDT29" s="170" t="s">
        <v>153</v>
      </c>
      <c r="GDU29" s="170" t="s">
        <v>150</v>
      </c>
      <c r="GDV29" s="170">
        <v>2</v>
      </c>
      <c r="GDW29" s="170">
        <v>69.72</v>
      </c>
      <c r="GDX29" s="170">
        <f>ROUNDDOWN(GDW29*($G$10+1),2)</f>
        <v>5173.22</v>
      </c>
      <c r="GDY29" s="170">
        <f>GDV29*GDX29</f>
        <v>10346.44</v>
      </c>
      <c r="GDZ29" s="170" t="s">
        <v>151</v>
      </c>
      <c r="GEA29" s="170" t="s">
        <v>152</v>
      </c>
      <c r="GEB29" s="170" t="s">
        <v>153</v>
      </c>
      <c r="GEC29" s="170" t="s">
        <v>150</v>
      </c>
      <c r="GED29" s="170">
        <v>2</v>
      </c>
      <c r="GEE29" s="170">
        <v>69.72</v>
      </c>
      <c r="GEF29" s="170">
        <f>ROUNDDOWN(GEE29*($G$10+1),2)</f>
        <v>5173.22</v>
      </c>
      <c r="GEG29" s="170">
        <f>GED29*GEF29</f>
        <v>10346.44</v>
      </c>
      <c r="GEH29" s="170" t="s">
        <v>151</v>
      </c>
      <c r="GEI29" s="170" t="s">
        <v>152</v>
      </c>
      <c r="GEJ29" s="170" t="s">
        <v>153</v>
      </c>
      <c r="GEK29" s="170" t="s">
        <v>150</v>
      </c>
      <c r="GEL29" s="170">
        <v>2</v>
      </c>
      <c r="GEM29" s="170">
        <v>69.72</v>
      </c>
      <c r="GEN29" s="170">
        <f>ROUNDDOWN(GEM29*($G$10+1),2)</f>
        <v>5173.22</v>
      </c>
      <c r="GEO29" s="170">
        <f>GEL29*GEN29</f>
        <v>10346.44</v>
      </c>
      <c r="GEP29" s="170" t="s">
        <v>151</v>
      </c>
      <c r="GEQ29" s="170" t="s">
        <v>152</v>
      </c>
      <c r="GER29" s="170" t="s">
        <v>153</v>
      </c>
      <c r="GES29" s="170" t="s">
        <v>150</v>
      </c>
      <c r="GET29" s="170">
        <v>2</v>
      </c>
      <c r="GEU29" s="170">
        <v>69.72</v>
      </c>
      <c r="GEV29" s="170">
        <f>ROUNDDOWN(GEU29*($G$10+1),2)</f>
        <v>5173.22</v>
      </c>
      <c r="GEW29" s="170">
        <f>GET29*GEV29</f>
        <v>10346.44</v>
      </c>
      <c r="GEX29" s="170" t="s">
        <v>151</v>
      </c>
      <c r="GEY29" s="170" t="s">
        <v>152</v>
      </c>
      <c r="GEZ29" s="170" t="s">
        <v>153</v>
      </c>
      <c r="GFA29" s="170" t="s">
        <v>150</v>
      </c>
      <c r="GFB29" s="170">
        <v>2</v>
      </c>
      <c r="GFC29" s="170">
        <v>69.72</v>
      </c>
      <c r="GFD29" s="170">
        <f>ROUNDDOWN(GFC29*($G$10+1),2)</f>
        <v>5173.22</v>
      </c>
      <c r="GFE29" s="170">
        <f>GFB29*GFD29</f>
        <v>10346.44</v>
      </c>
      <c r="GFF29" s="170" t="s">
        <v>151</v>
      </c>
      <c r="GFG29" s="170" t="s">
        <v>152</v>
      </c>
      <c r="GFH29" s="170" t="s">
        <v>153</v>
      </c>
      <c r="GFI29" s="170" t="s">
        <v>150</v>
      </c>
      <c r="GFJ29" s="170">
        <v>2</v>
      </c>
      <c r="GFK29" s="170">
        <v>69.72</v>
      </c>
      <c r="GFL29" s="170">
        <f>ROUNDDOWN(GFK29*($G$10+1),2)</f>
        <v>5173.22</v>
      </c>
      <c r="GFM29" s="170">
        <f>GFJ29*GFL29</f>
        <v>10346.44</v>
      </c>
      <c r="GFN29" s="170" t="s">
        <v>151</v>
      </c>
      <c r="GFO29" s="170" t="s">
        <v>152</v>
      </c>
      <c r="GFP29" s="170" t="s">
        <v>153</v>
      </c>
      <c r="GFQ29" s="170" t="s">
        <v>150</v>
      </c>
      <c r="GFR29" s="170">
        <v>2</v>
      </c>
      <c r="GFS29" s="170">
        <v>69.72</v>
      </c>
      <c r="GFT29" s="170">
        <f>ROUNDDOWN(GFS29*($G$10+1),2)</f>
        <v>5173.22</v>
      </c>
      <c r="GFU29" s="170">
        <f>GFR29*GFT29</f>
        <v>10346.44</v>
      </c>
      <c r="GFV29" s="170" t="s">
        <v>151</v>
      </c>
      <c r="GFW29" s="170" t="s">
        <v>152</v>
      </c>
      <c r="GFX29" s="170" t="s">
        <v>153</v>
      </c>
      <c r="GFY29" s="170" t="s">
        <v>150</v>
      </c>
      <c r="GFZ29" s="170">
        <v>2</v>
      </c>
      <c r="GGA29" s="170">
        <v>69.72</v>
      </c>
      <c r="GGB29" s="170">
        <f>ROUNDDOWN(GGA29*($G$10+1),2)</f>
        <v>5173.22</v>
      </c>
      <c r="GGC29" s="170">
        <f>GFZ29*GGB29</f>
        <v>10346.44</v>
      </c>
      <c r="GGD29" s="170" t="s">
        <v>151</v>
      </c>
      <c r="GGE29" s="170" t="s">
        <v>152</v>
      </c>
      <c r="GGF29" s="170" t="s">
        <v>153</v>
      </c>
      <c r="GGG29" s="170" t="s">
        <v>150</v>
      </c>
      <c r="GGH29" s="170">
        <v>2</v>
      </c>
      <c r="GGI29" s="170">
        <v>69.72</v>
      </c>
      <c r="GGJ29" s="170">
        <f>ROUNDDOWN(GGI29*($G$10+1),2)</f>
        <v>5173.22</v>
      </c>
      <c r="GGK29" s="170">
        <f>GGH29*GGJ29</f>
        <v>10346.44</v>
      </c>
      <c r="GGL29" s="170" t="s">
        <v>151</v>
      </c>
      <c r="GGM29" s="170" t="s">
        <v>152</v>
      </c>
      <c r="GGN29" s="170" t="s">
        <v>153</v>
      </c>
      <c r="GGO29" s="170" t="s">
        <v>150</v>
      </c>
      <c r="GGP29" s="170">
        <v>2</v>
      </c>
      <c r="GGQ29" s="170">
        <v>69.72</v>
      </c>
      <c r="GGR29" s="170">
        <f>ROUNDDOWN(GGQ29*($G$10+1),2)</f>
        <v>5173.22</v>
      </c>
      <c r="GGS29" s="170">
        <f>GGP29*GGR29</f>
        <v>10346.44</v>
      </c>
      <c r="GGT29" s="170" t="s">
        <v>151</v>
      </c>
      <c r="GGU29" s="170" t="s">
        <v>152</v>
      </c>
      <c r="GGV29" s="170" t="s">
        <v>153</v>
      </c>
      <c r="GGW29" s="170" t="s">
        <v>150</v>
      </c>
      <c r="GGX29" s="170">
        <v>2</v>
      </c>
      <c r="GGY29" s="170">
        <v>69.72</v>
      </c>
      <c r="GGZ29" s="170">
        <f>ROUNDDOWN(GGY29*($G$10+1),2)</f>
        <v>5173.22</v>
      </c>
      <c r="GHA29" s="170">
        <f>GGX29*GGZ29</f>
        <v>10346.44</v>
      </c>
      <c r="GHB29" s="170" t="s">
        <v>151</v>
      </c>
      <c r="GHC29" s="170" t="s">
        <v>152</v>
      </c>
      <c r="GHD29" s="170" t="s">
        <v>153</v>
      </c>
      <c r="GHE29" s="170" t="s">
        <v>150</v>
      </c>
      <c r="GHF29" s="170">
        <v>2</v>
      </c>
      <c r="GHG29" s="170">
        <v>69.72</v>
      </c>
      <c r="GHH29" s="170">
        <f>ROUNDDOWN(GHG29*($G$10+1),2)</f>
        <v>5173.22</v>
      </c>
      <c r="GHI29" s="170">
        <f>GHF29*GHH29</f>
        <v>10346.44</v>
      </c>
      <c r="GHJ29" s="170" t="s">
        <v>151</v>
      </c>
      <c r="GHK29" s="170" t="s">
        <v>152</v>
      </c>
      <c r="GHL29" s="170" t="s">
        <v>153</v>
      </c>
      <c r="GHM29" s="170" t="s">
        <v>150</v>
      </c>
      <c r="GHN29" s="170">
        <v>2</v>
      </c>
      <c r="GHO29" s="170">
        <v>69.72</v>
      </c>
      <c r="GHP29" s="170">
        <f>ROUNDDOWN(GHO29*($G$10+1),2)</f>
        <v>5173.22</v>
      </c>
      <c r="GHQ29" s="170">
        <f>GHN29*GHP29</f>
        <v>10346.44</v>
      </c>
      <c r="GHR29" s="170" t="s">
        <v>151</v>
      </c>
      <c r="GHS29" s="170" t="s">
        <v>152</v>
      </c>
      <c r="GHT29" s="170" t="s">
        <v>153</v>
      </c>
      <c r="GHU29" s="170" t="s">
        <v>150</v>
      </c>
      <c r="GHV29" s="170">
        <v>2</v>
      </c>
      <c r="GHW29" s="170">
        <v>69.72</v>
      </c>
      <c r="GHX29" s="170">
        <f>ROUNDDOWN(GHW29*($G$10+1),2)</f>
        <v>5173.22</v>
      </c>
      <c r="GHY29" s="170">
        <f>GHV29*GHX29</f>
        <v>10346.44</v>
      </c>
      <c r="GHZ29" s="170" t="s">
        <v>151</v>
      </c>
      <c r="GIA29" s="170" t="s">
        <v>152</v>
      </c>
      <c r="GIB29" s="170" t="s">
        <v>153</v>
      </c>
      <c r="GIC29" s="170" t="s">
        <v>150</v>
      </c>
      <c r="GID29" s="170">
        <v>2</v>
      </c>
      <c r="GIE29" s="170">
        <v>69.72</v>
      </c>
      <c r="GIF29" s="170">
        <f>ROUNDDOWN(GIE29*($G$10+1),2)</f>
        <v>5173.22</v>
      </c>
      <c r="GIG29" s="170">
        <f>GID29*GIF29</f>
        <v>10346.44</v>
      </c>
      <c r="GIH29" s="170" t="s">
        <v>151</v>
      </c>
      <c r="GII29" s="170" t="s">
        <v>152</v>
      </c>
      <c r="GIJ29" s="170" t="s">
        <v>153</v>
      </c>
      <c r="GIK29" s="170" t="s">
        <v>150</v>
      </c>
      <c r="GIL29" s="170">
        <v>2</v>
      </c>
      <c r="GIM29" s="170">
        <v>69.72</v>
      </c>
      <c r="GIN29" s="170">
        <f>ROUNDDOWN(GIM29*($G$10+1),2)</f>
        <v>5173.22</v>
      </c>
      <c r="GIO29" s="170">
        <f>GIL29*GIN29</f>
        <v>10346.44</v>
      </c>
      <c r="GIP29" s="170" t="s">
        <v>151</v>
      </c>
      <c r="GIQ29" s="170" t="s">
        <v>152</v>
      </c>
      <c r="GIR29" s="170" t="s">
        <v>153</v>
      </c>
      <c r="GIS29" s="170" t="s">
        <v>150</v>
      </c>
      <c r="GIT29" s="170">
        <v>2</v>
      </c>
      <c r="GIU29" s="170">
        <v>69.72</v>
      </c>
      <c r="GIV29" s="170">
        <f>ROUNDDOWN(GIU29*($G$10+1),2)</f>
        <v>5173.22</v>
      </c>
      <c r="GIW29" s="170">
        <f>GIT29*GIV29</f>
        <v>10346.44</v>
      </c>
      <c r="GIX29" s="170" t="s">
        <v>151</v>
      </c>
      <c r="GIY29" s="170" t="s">
        <v>152</v>
      </c>
      <c r="GIZ29" s="170" t="s">
        <v>153</v>
      </c>
      <c r="GJA29" s="170" t="s">
        <v>150</v>
      </c>
      <c r="GJB29" s="170">
        <v>2</v>
      </c>
      <c r="GJC29" s="170">
        <v>69.72</v>
      </c>
      <c r="GJD29" s="170">
        <f>ROUNDDOWN(GJC29*($G$10+1),2)</f>
        <v>5173.22</v>
      </c>
      <c r="GJE29" s="170">
        <f>GJB29*GJD29</f>
        <v>10346.44</v>
      </c>
      <c r="GJF29" s="170" t="s">
        <v>151</v>
      </c>
      <c r="GJG29" s="170" t="s">
        <v>152</v>
      </c>
      <c r="GJH29" s="170" t="s">
        <v>153</v>
      </c>
      <c r="GJI29" s="170" t="s">
        <v>150</v>
      </c>
      <c r="GJJ29" s="170">
        <v>2</v>
      </c>
      <c r="GJK29" s="170">
        <v>69.72</v>
      </c>
      <c r="GJL29" s="170">
        <f>ROUNDDOWN(GJK29*($G$10+1),2)</f>
        <v>5173.22</v>
      </c>
      <c r="GJM29" s="170">
        <f>GJJ29*GJL29</f>
        <v>10346.44</v>
      </c>
      <c r="GJN29" s="170" t="s">
        <v>151</v>
      </c>
      <c r="GJO29" s="170" t="s">
        <v>152</v>
      </c>
      <c r="GJP29" s="170" t="s">
        <v>153</v>
      </c>
      <c r="GJQ29" s="170" t="s">
        <v>150</v>
      </c>
      <c r="GJR29" s="170">
        <v>2</v>
      </c>
      <c r="GJS29" s="170">
        <v>69.72</v>
      </c>
      <c r="GJT29" s="170">
        <f>ROUNDDOWN(GJS29*($G$10+1),2)</f>
        <v>5173.22</v>
      </c>
      <c r="GJU29" s="170">
        <f>GJR29*GJT29</f>
        <v>10346.44</v>
      </c>
      <c r="GJV29" s="170" t="s">
        <v>151</v>
      </c>
      <c r="GJW29" s="170" t="s">
        <v>152</v>
      </c>
      <c r="GJX29" s="170" t="s">
        <v>153</v>
      </c>
      <c r="GJY29" s="170" t="s">
        <v>150</v>
      </c>
      <c r="GJZ29" s="170">
        <v>2</v>
      </c>
      <c r="GKA29" s="170">
        <v>69.72</v>
      </c>
      <c r="GKB29" s="170">
        <f>ROUNDDOWN(GKA29*($G$10+1),2)</f>
        <v>5173.22</v>
      </c>
      <c r="GKC29" s="170">
        <f>GJZ29*GKB29</f>
        <v>10346.44</v>
      </c>
      <c r="GKD29" s="170" t="s">
        <v>151</v>
      </c>
      <c r="GKE29" s="170" t="s">
        <v>152</v>
      </c>
      <c r="GKF29" s="170" t="s">
        <v>153</v>
      </c>
      <c r="GKG29" s="170" t="s">
        <v>150</v>
      </c>
      <c r="GKH29" s="170">
        <v>2</v>
      </c>
      <c r="GKI29" s="170">
        <v>69.72</v>
      </c>
      <c r="GKJ29" s="170">
        <f>ROUNDDOWN(GKI29*($G$10+1),2)</f>
        <v>5173.22</v>
      </c>
      <c r="GKK29" s="170">
        <f>GKH29*GKJ29</f>
        <v>10346.44</v>
      </c>
      <c r="GKL29" s="170" t="s">
        <v>151</v>
      </c>
      <c r="GKM29" s="170" t="s">
        <v>152</v>
      </c>
      <c r="GKN29" s="170" t="s">
        <v>153</v>
      </c>
      <c r="GKO29" s="170" t="s">
        <v>150</v>
      </c>
      <c r="GKP29" s="170">
        <v>2</v>
      </c>
      <c r="GKQ29" s="170">
        <v>69.72</v>
      </c>
      <c r="GKR29" s="170">
        <f>ROUNDDOWN(GKQ29*($G$10+1),2)</f>
        <v>5173.22</v>
      </c>
      <c r="GKS29" s="170">
        <f>GKP29*GKR29</f>
        <v>10346.44</v>
      </c>
      <c r="GKT29" s="170" t="s">
        <v>151</v>
      </c>
      <c r="GKU29" s="170" t="s">
        <v>152</v>
      </c>
      <c r="GKV29" s="170" t="s">
        <v>153</v>
      </c>
      <c r="GKW29" s="170" t="s">
        <v>150</v>
      </c>
      <c r="GKX29" s="170">
        <v>2</v>
      </c>
      <c r="GKY29" s="170">
        <v>69.72</v>
      </c>
      <c r="GKZ29" s="170">
        <f>ROUNDDOWN(GKY29*($G$10+1),2)</f>
        <v>5173.22</v>
      </c>
      <c r="GLA29" s="170">
        <f>GKX29*GKZ29</f>
        <v>10346.44</v>
      </c>
      <c r="GLB29" s="170" t="s">
        <v>151</v>
      </c>
      <c r="GLC29" s="170" t="s">
        <v>152</v>
      </c>
      <c r="GLD29" s="170" t="s">
        <v>153</v>
      </c>
      <c r="GLE29" s="170" t="s">
        <v>150</v>
      </c>
      <c r="GLF29" s="170">
        <v>2</v>
      </c>
      <c r="GLG29" s="170">
        <v>69.72</v>
      </c>
      <c r="GLH29" s="170">
        <f>ROUNDDOWN(GLG29*($G$10+1),2)</f>
        <v>5173.22</v>
      </c>
      <c r="GLI29" s="170">
        <f>GLF29*GLH29</f>
        <v>10346.44</v>
      </c>
      <c r="GLJ29" s="170" t="s">
        <v>151</v>
      </c>
      <c r="GLK29" s="170" t="s">
        <v>152</v>
      </c>
      <c r="GLL29" s="170" t="s">
        <v>153</v>
      </c>
      <c r="GLM29" s="170" t="s">
        <v>150</v>
      </c>
      <c r="GLN29" s="170">
        <v>2</v>
      </c>
      <c r="GLO29" s="170">
        <v>69.72</v>
      </c>
      <c r="GLP29" s="170">
        <f>ROUNDDOWN(GLO29*($G$10+1),2)</f>
        <v>5173.22</v>
      </c>
      <c r="GLQ29" s="170">
        <f>GLN29*GLP29</f>
        <v>10346.44</v>
      </c>
      <c r="GLR29" s="170" t="s">
        <v>151</v>
      </c>
      <c r="GLS29" s="170" t="s">
        <v>152</v>
      </c>
      <c r="GLT29" s="170" t="s">
        <v>153</v>
      </c>
      <c r="GLU29" s="170" t="s">
        <v>150</v>
      </c>
      <c r="GLV29" s="170">
        <v>2</v>
      </c>
      <c r="GLW29" s="170">
        <v>69.72</v>
      </c>
      <c r="GLX29" s="170">
        <f>ROUNDDOWN(GLW29*($G$10+1),2)</f>
        <v>5173.22</v>
      </c>
      <c r="GLY29" s="170">
        <f>GLV29*GLX29</f>
        <v>10346.44</v>
      </c>
      <c r="GLZ29" s="170" t="s">
        <v>151</v>
      </c>
      <c r="GMA29" s="170" t="s">
        <v>152</v>
      </c>
      <c r="GMB29" s="170" t="s">
        <v>153</v>
      </c>
      <c r="GMC29" s="170" t="s">
        <v>150</v>
      </c>
      <c r="GMD29" s="170">
        <v>2</v>
      </c>
      <c r="GME29" s="170">
        <v>69.72</v>
      </c>
      <c r="GMF29" s="170">
        <f>ROUNDDOWN(GME29*($G$10+1),2)</f>
        <v>5173.22</v>
      </c>
      <c r="GMG29" s="170">
        <f>GMD29*GMF29</f>
        <v>10346.44</v>
      </c>
      <c r="GMH29" s="170" t="s">
        <v>151</v>
      </c>
      <c r="GMI29" s="170" t="s">
        <v>152</v>
      </c>
      <c r="GMJ29" s="170" t="s">
        <v>153</v>
      </c>
      <c r="GMK29" s="170" t="s">
        <v>150</v>
      </c>
      <c r="GML29" s="170">
        <v>2</v>
      </c>
      <c r="GMM29" s="170">
        <v>69.72</v>
      </c>
      <c r="GMN29" s="170">
        <f>ROUNDDOWN(GMM29*($G$10+1),2)</f>
        <v>5173.22</v>
      </c>
      <c r="GMO29" s="170">
        <f>GML29*GMN29</f>
        <v>10346.44</v>
      </c>
      <c r="GMP29" s="170" t="s">
        <v>151</v>
      </c>
      <c r="GMQ29" s="170" t="s">
        <v>152</v>
      </c>
      <c r="GMR29" s="170" t="s">
        <v>153</v>
      </c>
      <c r="GMS29" s="170" t="s">
        <v>150</v>
      </c>
      <c r="GMT29" s="170">
        <v>2</v>
      </c>
      <c r="GMU29" s="170">
        <v>69.72</v>
      </c>
      <c r="GMV29" s="170">
        <f>ROUNDDOWN(GMU29*($G$10+1),2)</f>
        <v>5173.22</v>
      </c>
      <c r="GMW29" s="170">
        <f>GMT29*GMV29</f>
        <v>10346.44</v>
      </c>
      <c r="GMX29" s="170" t="s">
        <v>151</v>
      </c>
      <c r="GMY29" s="170" t="s">
        <v>152</v>
      </c>
      <c r="GMZ29" s="170" t="s">
        <v>153</v>
      </c>
      <c r="GNA29" s="170" t="s">
        <v>150</v>
      </c>
      <c r="GNB29" s="170">
        <v>2</v>
      </c>
      <c r="GNC29" s="170">
        <v>69.72</v>
      </c>
      <c r="GND29" s="170">
        <f>ROUNDDOWN(GNC29*($G$10+1),2)</f>
        <v>5173.22</v>
      </c>
      <c r="GNE29" s="170">
        <f>GNB29*GND29</f>
        <v>10346.44</v>
      </c>
      <c r="GNF29" s="170" t="s">
        <v>151</v>
      </c>
      <c r="GNG29" s="170" t="s">
        <v>152</v>
      </c>
      <c r="GNH29" s="170" t="s">
        <v>153</v>
      </c>
      <c r="GNI29" s="170" t="s">
        <v>150</v>
      </c>
      <c r="GNJ29" s="170">
        <v>2</v>
      </c>
      <c r="GNK29" s="170">
        <v>69.72</v>
      </c>
      <c r="GNL29" s="170">
        <f>ROUNDDOWN(GNK29*($G$10+1),2)</f>
        <v>5173.22</v>
      </c>
      <c r="GNM29" s="170">
        <f>GNJ29*GNL29</f>
        <v>10346.44</v>
      </c>
      <c r="GNN29" s="170" t="s">
        <v>151</v>
      </c>
      <c r="GNO29" s="170" t="s">
        <v>152</v>
      </c>
      <c r="GNP29" s="170" t="s">
        <v>153</v>
      </c>
      <c r="GNQ29" s="170" t="s">
        <v>150</v>
      </c>
      <c r="GNR29" s="170">
        <v>2</v>
      </c>
      <c r="GNS29" s="170">
        <v>69.72</v>
      </c>
      <c r="GNT29" s="170">
        <f>ROUNDDOWN(GNS29*($G$10+1),2)</f>
        <v>5173.22</v>
      </c>
      <c r="GNU29" s="170">
        <f>GNR29*GNT29</f>
        <v>10346.44</v>
      </c>
      <c r="GNV29" s="170" t="s">
        <v>151</v>
      </c>
      <c r="GNW29" s="170" t="s">
        <v>152</v>
      </c>
      <c r="GNX29" s="170" t="s">
        <v>153</v>
      </c>
      <c r="GNY29" s="170" t="s">
        <v>150</v>
      </c>
      <c r="GNZ29" s="170">
        <v>2</v>
      </c>
      <c r="GOA29" s="170">
        <v>69.72</v>
      </c>
      <c r="GOB29" s="170">
        <f>ROUNDDOWN(GOA29*($G$10+1),2)</f>
        <v>5173.22</v>
      </c>
      <c r="GOC29" s="170">
        <f>GNZ29*GOB29</f>
        <v>10346.44</v>
      </c>
      <c r="GOD29" s="170" t="s">
        <v>151</v>
      </c>
      <c r="GOE29" s="170" t="s">
        <v>152</v>
      </c>
      <c r="GOF29" s="170" t="s">
        <v>153</v>
      </c>
      <c r="GOG29" s="170" t="s">
        <v>150</v>
      </c>
      <c r="GOH29" s="170">
        <v>2</v>
      </c>
      <c r="GOI29" s="170">
        <v>69.72</v>
      </c>
      <c r="GOJ29" s="170">
        <f>ROUNDDOWN(GOI29*($G$10+1),2)</f>
        <v>5173.22</v>
      </c>
      <c r="GOK29" s="170">
        <f>GOH29*GOJ29</f>
        <v>10346.44</v>
      </c>
      <c r="GOL29" s="170" t="s">
        <v>151</v>
      </c>
      <c r="GOM29" s="170" t="s">
        <v>152</v>
      </c>
      <c r="GON29" s="170" t="s">
        <v>153</v>
      </c>
      <c r="GOO29" s="170" t="s">
        <v>150</v>
      </c>
      <c r="GOP29" s="170">
        <v>2</v>
      </c>
      <c r="GOQ29" s="170">
        <v>69.72</v>
      </c>
      <c r="GOR29" s="170">
        <f>ROUNDDOWN(GOQ29*($G$10+1),2)</f>
        <v>5173.22</v>
      </c>
      <c r="GOS29" s="170">
        <f>GOP29*GOR29</f>
        <v>10346.44</v>
      </c>
      <c r="GOT29" s="170" t="s">
        <v>151</v>
      </c>
      <c r="GOU29" s="170" t="s">
        <v>152</v>
      </c>
      <c r="GOV29" s="170" t="s">
        <v>153</v>
      </c>
      <c r="GOW29" s="170" t="s">
        <v>150</v>
      </c>
      <c r="GOX29" s="170">
        <v>2</v>
      </c>
      <c r="GOY29" s="170">
        <v>69.72</v>
      </c>
      <c r="GOZ29" s="170">
        <f>ROUNDDOWN(GOY29*($G$10+1),2)</f>
        <v>5173.22</v>
      </c>
      <c r="GPA29" s="170">
        <f>GOX29*GOZ29</f>
        <v>10346.44</v>
      </c>
      <c r="GPB29" s="170" t="s">
        <v>151</v>
      </c>
      <c r="GPC29" s="170" t="s">
        <v>152</v>
      </c>
      <c r="GPD29" s="170" t="s">
        <v>153</v>
      </c>
      <c r="GPE29" s="170" t="s">
        <v>150</v>
      </c>
      <c r="GPF29" s="170">
        <v>2</v>
      </c>
      <c r="GPG29" s="170">
        <v>69.72</v>
      </c>
      <c r="GPH29" s="170">
        <f>ROUNDDOWN(GPG29*($G$10+1),2)</f>
        <v>5173.22</v>
      </c>
      <c r="GPI29" s="170">
        <f>GPF29*GPH29</f>
        <v>10346.44</v>
      </c>
      <c r="GPJ29" s="170" t="s">
        <v>151</v>
      </c>
      <c r="GPK29" s="170" t="s">
        <v>152</v>
      </c>
      <c r="GPL29" s="170" t="s">
        <v>153</v>
      </c>
      <c r="GPM29" s="170" t="s">
        <v>150</v>
      </c>
      <c r="GPN29" s="170">
        <v>2</v>
      </c>
      <c r="GPO29" s="170">
        <v>69.72</v>
      </c>
      <c r="GPP29" s="170">
        <f>ROUNDDOWN(GPO29*($G$10+1),2)</f>
        <v>5173.22</v>
      </c>
      <c r="GPQ29" s="170">
        <f>GPN29*GPP29</f>
        <v>10346.44</v>
      </c>
      <c r="GPR29" s="170" t="s">
        <v>151</v>
      </c>
      <c r="GPS29" s="170" t="s">
        <v>152</v>
      </c>
      <c r="GPT29" s="170" t="s">
        <v>153</v>
      </c>
      <c r="GPU29" s="170" t="s">
        <v>150</v>
      </c>
      <c r="GPV29" s="170">
        <v>2</v>
      </c>
      <c r="GPW29" s="170">
        <v>69.72</v>
      </c>
      <c r="GPX29" s="170">
        <f>ROUNDDOWN(GPW29*($G$10+1),2)</f>
        <v>5173.22</v>
      </c>
      <c r="GPY29" s="170">
        <f>GPV29*GPX29</f>
        <v>10346.44</v>
      </c>
      <c r="GPZ29" s="170" t="s">
        <v>151</v>
      </c>
      <c r="GQA29" s="170" t="s">
        <v>152</v>
      </c>
      <c r="GQB29" s="170" t="s">
        <v>153</v>
      </c>
      <c r="GQC29" s="170" t="s">
        <v>150</v>
      </c>
      <c r="GQD29" s="170">
        <v>2</v>
      </c>
      <c r="GQE29" s="170">
        <v>69.72</v>
      </c>
      <c r="GQF29" s="170">
        <f>ROUNDDOWN(GQE29*($G$10+1),2)</f>
        <v>5173.22</v>
      </c>
      <c r="GQG29" s="170">
        <f>GQD29*GQF29</f>
        <v>10346.44</v>
      </c>
      <c r="GQH29" s="170" t="s">
        <v>151</v>
      </c>
      <c r="GQI29" s="170" t="s">
        <v>152</v>
      </c>
      <c r="GQJ29" s="170" t="s">
        <v>153</v>
      </c>
      <c r="GQK29" s="170" t="s">
        <v>150</v>
      </c>
      <c r="GQL29" s="170">
        <v>2</v>
      </c>
      <c r="GQM29" s="170">
        <v>69.72</v>
      </c>
      <c r="GQN29" s="170">
        <f>ROUNDDOWN(GQM29*($G$10+1),2)</f>
        <v>5173.22</v>
      </c>
      <c r="GQO29" s="170">
        <f>GQL29*GQN29</f>
        <v>10346.44</v>
      </c>
      <c r="GQP29" s="170" t="s">
        <v>151</v>
      </c>
      <c r="GQQ29" s="170" t="s">
        <v>152</v>
      </c>
      <c r="GQR29" s="170" t="s">
        <v>153</v>
      </c>
      <c r="GQS29" s="170" t="s">
        <v>150</v>
      </c>
      <c r="GQT29" s="170">
        <v>2</v>
      </c>
      <c r="GQU29" s="170">
        <v>69.72</v>
      </c>
      <c r="GQV29" s="170">
        <f>ROUNDDOWN(GQU29*($G$10+1),2)</f>
        <v>5173.22</v>
      </c>
      <c r="GQW29" s="170">
        <f>GQT29*GQV29</f>
        <v>10346.44</v>
      </c>
      <c r="GQX29" s="170" t="s">
        <v>151</v>
      </c>
      <c r="GQY29" s="170" t="s">
        <v>152</v>
      </c>
      <c r="GQZ29" s="170" t="s">
        <v>153</v>
      </c>
      <c r="GRA29" s="170" t="s">
        <v>150</v>
      </c>
      <c r="GRB29" s="170">
        <v>2</v>
      </c>
      <c r="GRC29" s="170">
        <v>69.72</v>
      </c>
      <c r="GRD29" s="170">
        <f>ROUNDDOWN(GRC29*($G$10+1),2)</f>
        <v>5173.22</v>
      </c>
      <c r="GRE29" s="170">
        <f>GRB29*GRD29</f>
        <v>10346.44</v>
      </c>
      <c r="GRF29" s="170" t="s">
        <v>151</v>
      </c>
      <c r="GRG29" s="170" t="s">
        <v>152</v>
      </c>
      <c r="GRH29" s="170" t="s">
        <v>153</v>
      </c>
      <c r="GRI29" s="170" t="s">
        <v>150</v>
      </c>
      <c r="GRJ29" s="170">
        <v>2</v>
      </c>
      <c r="GRK29" s="170">
        <v>69.72</v>
      </c>
      <c r="GRL29" s="170">
        <f>ROUNDDOWN(GRK29*($G$10+1),2)</f>
        <v>5173.22</v>
      </c>
      <c r="GRM29" s="170">
        <f>GRJ29*GRL29</f>
        <v>10346.44</v>
      </c>
      <c r="GRN29" s="170" t="s">
        <v>151</v>
      </c>
      <c r="GRO29" s="170" t="s">
        <v>152</v>
      </c>
      <c r="GRP29" s="170" t="s">
        <v>153</v>
      </c>
      <c r="GRQ29" s="170" t="s">
        <v>150</v>
      </c>
      <c r="GRR29" s="170">
        <v>2</v>
      </c>
      <c r="GRS29" s="170">
        <v>69.72</v>
      </c>
      <c r="GRT29" s="170">
        <f>ROUNDDOWN(GRS29*($G$10+1),2)</f>
        <v>5173.22</v>
      </c>
      <c r="GRU29" s="170">
        <f>GRR29*GRT29</f>
        <v>10346.44</v>
      </c>
      <c r="GRV29" s="170" t="s">
        <v>151</v>
      </c>
      <c r="GRW29" s="170" t="s">
        <v>152</v>
      </c>
      <c r="GRX29" s="170" t="s">
        <v>153</v>
      </c>
      <c r="GRY29" s="170" t="s">
        <v>150</v>
      </c>
      <c r="GRZ29" s="170">
        <v>2</v>
      </c>
      <c r="GSA29" s="170">
        <v>69.72</v>
      </c>
      <c r="GSB29" s="170">
        <f>ROUNDDOWN(GSA29*($G$10+1),2)</f>
        <v>5173.22</v>
      </c>
      <c r="GSC29" s="170">
        <f>GRZ29*GSB29</f>
        <v>10346.44</v>
      </c>
      <c r="GSD29" s="170" t="s">
        <v>151</v>
      </c>
      <c r="GSE29" s="170" t="s">
        <v>152</v>
      </c>
      <c r="GSF29" s="170" t="s">
        <v>153</v>
      </c>
      <c r="GSG29" s="170" t="s">
        <v>150</v>
      </c>
      <c r="GSH29" s="170">
        <v>2</v>
      </c>
      <c r="GSI29" s="170">
        <v>69.72</v>
      </c>
      <c r="GSJ29" s="170">
        <f>ROUNDDOWN(GSI29*($G$10+1),2)</f>
        <v>5173.22</v>
      </c>
      <c r="GSK29" s="170">
        <f>GSH29*GSJ29</f>
        <v>10346.44</v>
      </c>
      <c r="GSL29" s="170" t="s">
        <v>151</v>
      </c>
      <c r="GSM29" s="170" t="s">
        <v>152</v>
      </c>
      <c r="GSN29" s="170" t="s">
        <v>153</v>
      </c>
      <c r="GSO29" s="170" t="s">
        <v>150</v>
      </c>
      <c r="GSP29" s="170">
        <v>2</v>
      </c>
      <c r="GSQ29" s="170">
        <v>69.72</v>
      </c>
      <c r="GSR29" s="170">
        <f>ROUNDDOWN(GSQ29*($G$10+1),2)</f>
        <v>5173.22</v>
      </c>
      <c r="GSS29" s="170">
        <f>GSP29*GSR29</f>
        <v>10346.44</v>
      </c>
      <c r="GST29" s="170" t="s">
        <v>151</v>
      </c>
      <c r="GSU29" s="170" t="s">
        <v>152</v>
      </c>
      <c r="GSV29" s="170" t="s">
        <v>153</v>
      </c>
      <c r="GSW29" s="170" t="s">
        <v>150</v>
      </c>
      <c r="GSX29" s="170">
        <v>2</v>
      </c>
      <c r="GSY29" s="170">
        <v>69.72</v>
      </c>
      <c r="GSZ29" s="170">
        <f>ROUNDDOWN(GSY29*($G$10+1),2)</f>
        <v>5173.22</v>
      </c>
      <c r="GTA29" s="170">
        <f>GSX29*GSZ29</f>
        <v>10346.44</v>
      </c>
      <c r="GTB29" s="170" t="s">
        <v>151</v>
      </c>
      <c r="GTC29" s="170" t="s">
        <v>152</v>
      </c>
      <c r="GTD29" s="170" t="s">
        <v>153</v>
      </c>
      <c r="GTE29" s="170" t="s">
        <v>150</v>
      </c>
      <c r="GTF29" s="170">
        <v>2</v>
      </c>
      <c r="GTG29" s="170">
        <v>69.72</v>
      </c>
      <c r="GTH29" s="170">
        <f>ROUNDDOWN(GTG29*($G$10+1),2)</f>
        <v>5173.22</v>
      </c>
      <c r="GTI29" s="170">
        <f>GTF29*GTH29</f>
        <v>10346.44</v>
      </c>
      <c r="GTJ29" s="170" t="s">
        <v>151</v>
      </c>
      <c r="GTK29" s="170" t="s">
        <v>152</v>
      </c>
      <c r="GTL29" s="170" t="s">
        <v>153</v>
      </c>
      <c r="GTM29" s="170" t="s">
        <v>150</v>
      </c>
      <c r="GTN29" s="170">
        <v>2</v>
      </c>
      <c r="GTO29" s="170">
        <v>69.72</v>
      </c>
      <c r="GTP29" s="170">
        <f>ROUNDDOWN(GTO29*($G$10+1),2)</f>
        <v>5173.22</v>
      </c>
      <c r="GTQ29" s="170">
        <f>GTN29*GTP29</f>
        <v>10346.44</v>
      </c>
      <c r="GTR29" s="170" t="s">
        <v>151</v>
      </c>
      <c r="GTS29" s="170" t="s">
        <v>152</v>
      </c>
      <c r="GTT29" s="170" t="s">
        <v>153</v>
      </c>
      <c r="GTU29" s="170" t="s">
        <v>150</v>
      </c>
      <c r="GTV29" s="170">
        <v>2</v>
      </c>
      <c r="GTW29" s="170">
        <v>69.72</v>
      </c>
      <c r="GTX29" s="170">
        <f>ROUNDDOWN(GTW29*($G$10+1),2)</f>
        <v>5173.22</v>
      </c>
      <c r="GTY29" s="170">
        <f>GTV29*GTX29</f>
        <v>10346.44</v>
      </c>
      <c r="GTZ29" s="170" t="s">
        <v>151</v>
      </c>
      <c r="GUA29" s="170" t="s">
        <v>152</v>
      </c>
      <c r="GUB29" s="170" t="s">
        <v>153</v>
      </c>
      <c r="GUC29" s="170" t="s">
        <v>150</v>
      </c>
      <c r="GUD29" s="170">
        <v>2</v>
      </c>
      <c r="GUE29" s="170">
        <v>69.72</v>
      </c>
      <c r="GUF29" s="170">
        <f>ROUNDDOWN(GUE29*($G$10+1),2)</f>
        <v>5173.22</v>
      </c>
      <c r="GUG29" s="170">
        <f>GUD29*GUF29</f>
        <v>10346.44</v>
      </c>
      <c r="GUH29" s="170" t="s">
        <v>151</v>
      </c>
      <c r="GUI29" s="170" t="s">
        <v>152</v>
      </c>
      <c r="GUJ29" s="170" t="s">
        <v>153</v>
      </c>
      <c r="GUK29" s="170" t="s">
        <v>150</v>
      </c>
      <c r="GUL29" s="170">
        <v>2</v>
      </c>
      <c r="GUM29" s="170">
        <v>69.72</v>
      </c>
      <c r="GUN29" s="170">
        <f>ROUNDDOWN(GUM29*($G$10+1),2)</f>
        <v>5173.22</v>
      </c>
      <c r="GUO29" s="170">
        <f>GUL29*GUN29</f>
        <v>10346.44</v>
      </c>
      <c r="GUP29" s="170" t="s">
        <v>151</v>
      </c>
      <c r="GUQ29" s="170" t="s">
        <v>152</v>
      </c>
      <c r="GUR29" s="170" t="s">
        <v>153</v>
      </c>
      <c r="GUS29" s="170" t="s">
        <v>150</v>
      </c>
      <c r="GUT29" s="170">
        <v>2</v>
      </c>
      <c r="GUU29" s="170">
        <v>69.72</v>
      </c>
      <c r="GUV29" s="170">
        <f>ROUNDDOWN(GUU29*($G$10+1),2)</f>
        <v>5173.22</v>
      </c>
      <c r="GUW29" s="170">
        <f>GUT29*GUV29</f>
        <v>10346.44</v>
      </c>
      <c r="GUX29" s="170" t="s">
        <v>151</v>
      </c>
      <c r="GUY29" s="170" t="s">
        <v>152</v>
      </c>
      <c r="GUZ29" s="170" t="s">
        <v>153</v>
      </c>
      <c r="GVA29" s="170" t="s">
        <v>150</v>
      </c>
      <c r="GVB29" s="170">
        <v>2</v>
      </c>
      <c r="GVC29" s="170">
        <v>69.72</v>
      </c>
      <c r="GVD29" s="170">
        <f>ROUNDDOWN(GVC29*($G$10+1),2)</f>
        <v>5173.22</v>
      </c>
      <c r="GVE29" s="170">
        <f>GVB29*GVD29</f>
        <v>10346.44</v>
      </c>
      <c r="GVF29" s="170" t="s">
        <v>151</v>
      </c>
      <c r="GVG29" s="170" t="s">
        <v>152</v>
      </c>
      <c r="GVH29" s="170" t="s">
        <v>153</v>
      </c>
      <c r="GVI29" s="170" t="s">
        <v>150</v>
      </c>
      <c r="GVJ29" s="170">
        <v>2</v>
      </c>
      <c r="GVK29" s="170">
        <v>69.72</v>
      </c>
      <c r="GVL29" s="170">
        <f>ROUNDDOWN(GVK29*($G$10+1),2)</f>
        <v>5173.22</v>
      </c>
      <c r="GVM29" s="170">
        <f>GVJ29*GVL29</f>
        <v>10346.44</v>
      </c>
      <c r="GVN29" s="170" t="s">
        <v>151</v>
      </c>
      <c r="GVO29" s="170" t="s">
        <v>152</v>
      </c>
      <c r="GVP29" s="170" t="s">
        <v>153</v>
      </c>
      <c r="GVQ29" s="170" t="s">
        <v>150</v>
      </c>
      <c r="GVR29" s="170">
        <v>2</v>
      </c>
      <c r="GVS29" s="170">
        <v>69.72</v>
      </c>
      <c r="GVT29" s="170">
        <f>ROUNDDOWN(GVS29*($G$10+1),2)</f>
        <v>5173.22</v>
      </c>
      <c r="GVU29" s="170">
        <f>GVR29*GVT29</f>
        <v>10346.44</v>
      </c>
      <c r="GVV29" s="170" t="s">
        <v>151</v>
      </c>
      <c r="GVW29" s="170" t="s">
        <v>152</v>
      </c>
      <c r="GVX29" s="170" t="s">
        <v>153</v>
      </c>
      <c r="GVY29" s="170" t="s">
        <v>150</v>
      </c>
      <c r="GVZ29" s="170">
        <v>2</v>
      </c>
      <c r="GWA29" s="170">
        <v>69.72</v>
      </c>
      <c r="GWB29" s="170">
        <f>ROUNDDOWN(GWA29*($G$10+1),2)</f>
        <v>5173.22</v>
      </c>
      <c r="GWC29" s="170">
        <f>GVZ29*GWB29</f>
        <v>10346.44</v>
      </c>
      <c r="GWD29" s="170" t="s">
        <v>151</v>
      </c>
      <c r="GWE29" s="170" t="s">
        <v>152</v>
      </c>
      <c r="GWF29" s="170" t="s">
        <v>153</v>
      </c>
      <c r="GWG29" s="170" t="s">
        <v>150</v>
      </c>
      <c r="GWH29" s="170">
        <v>2</v>
      </c>
      <c r="GWI29" s="170">
        <v>69.72</v>
      </c>
      <c r="GWJ29" s="170">
        <f>ROUNDDOWN(GWI29*($G$10+1),2)</f>
        <v>5173.22</v>
      </c>
      <c r="GWK29" s="170">
        <f>GWH29*GWJ29</f>
        <v>10346.44</v>
      </c>
      <c r="GWL29" s="170" t="s">
        <v>151</v>
      </c>
      <c r="GWM29" s="170" t="s">
        <v>152</v>
      </c>
      <c r="GWN29" s="170" t="s">
        <v>153</v>
      </c>
      <c r="GWO29" s="170" t="s">
        <v>150</v>
      </c>
      <c r="GWP29" s="170">
        <v>2</v>
      </c>
      <c r="GWQ29" s="170">
        <v>69.72</v>
      </c>
      <c r="GWR29" s="170">
        <f>ROUNDDOWN(GWQ29*($G$10+1),2)</f>
        <v>5173.22</v>
      </c>
      <c r="GWS29" s="170">
        <f>GWP29*GWR29</f>
        <v>10346.44</v>
      </c>
      <c r="GWT29" s="170" t="s">
        <v>151</v>
      </c>
      <c r="GWU29" s="170" t="s">
        <v>152</v>
      </c>
      <c r="GWV29" s="170" t="s">
        <v>153</v>
      </c>
      <c r="GWW29" s="170" t="s">
        <v>150</v>
      </c>
      <c r="GWX29" s="170">
        <v>2</v>
      </c>
      <c r="GWY29" s="170">
        <v>69.72</v>
      </c>
      <c r="GWZ29" s="170">
        <f>ROUNDDOWN(GWY29*($G$10+1),2)</f>
        <v>5173.22</v>
      </c>
      <c r="GXA29" s="170">
        <f>GWX29*GWZ29</f>
        <v>10346.44</v>
      </c>
      <c r="GXB29" s="170" t="s">
        <v>151</v>
      </c>
      <c r="GXC29" s="170" t="s">
        <v>152</v>
      </c>
      <c r="GXD29" s="170" t="s">
        <v>153</v>
      </c>
      <c r="GXE29" s="170" t="s">
        <v>150</v>
      </c>
      <c r="GXF29" s="170">
        <v>2</v>
      </c>
      <c r="GXG29" s="170">
        <v>69.72</v>
      </c>
      <c r="GXH29" s="170">
        <f>ROUNDDOWN(GXG29*($G$10+1),2)</f>
        <v>5173.22</v>
      </c>
      <c r="GXI29" s="170">
        <f>GXF29*GXH29</f>
        <v>10346.44</v>
      </c>
      <c r="GXJ29" s="170" t="s">
        <v>151</v>
      </c>
      <c r="GXK29" s="170" t="s">
        <v>152</v>
      </c>
      <c r="GXL29" s="170" t="s">
        <v>153</v>
      </c>
      <c r="GXM29" s="170" t="s">
        <v>150</v>
      </c>
      <c r="GXN29" s="170">
        <v>2</v>
      </c>
      <c r="GXO29" s="170">
        <v>69.72</v>
      </c>
      <c r="GXP29" s="170">
        <f>ROUNDDOWN(GXO29*($G$10+1),2)</f>
        <v>5173.22</v>
      </c>
      <c r="GXQ29" s="170">
        <f>GXN29*GXP29</f>
        <v>10346.44</v>
      </c>
      <c r="GXR29" s="170" t="s">
        <v>151</v>
      </c>
      <c r="GXS29" s="170" t="s">
        <v>152</v>
      </c>
      <c r="GXT29" s="170" t="s">
        <v>153</v>
      </c>
      <c r="GXU29" s="170" t="s">
        <v>150</v>
      </c>
      <c r="GXV29" s="170">
        <v>2</v>
      </c>
      <c r="GXW29" s="170">
        <v>69.72</v>
      </c>
      <c r="GXX29" s="170">
        <f>ROUNDDOWN(GXW29*($G$10+1),2)</f>
        <v>5173.22</v>
      </c>
      <c r="GXY29" s="170">
        <f>GXV29*GXX29</f>
        <v>10346.44</v>
      </c>
      <c r="GXZ29" s="170" t="s">
        <v>151</v>
      </c>
      <c r="GYA29" s="170" t="s">
        <v>152</v>
      </c>
      <c r="GYB29" s="170" t="s">
        <v>153</v>
      </c>
      <c r="GYC29" s="170" t="s">
        <v>150</v>
      </c>
      <c r="GYD29" s="170">
        <v>2</v>
      </c>
      <c r="GYE29" s="170">
        <v>69.72</v>
      </c>
      <c r="GYF29" s="170">
        <f>ROUNDDOWN(GYE29*($G$10+1),2)</f>
        <v>5173.22</v>
      </c>
      <c r="GYG29" s="170">
        <f>GYD29*GYF29</f>
        <v>10346.44</v>
      </c>
      <c r="GYH29" s="170" t="s">
        <v>151</v>
      </c>
      <c r="GYI29" s="170" t="s">
        <v>152</v>
      </c>
      <c r="GYJ29" s="170" t="s">
        <v>153</v>
      </c>
      <c r="GYK29" s="170" t="s">
        <v>150</v>
      </c>
      <c r="GYL29" s="170">
        <v>2</v>
      </c>
      <c r="GYM29" s="170">
        <v>69.72</v>
      </c>
      <c r="GYN29" s="170">
        <f>ROUNDDOWN(GYM29*($G$10+1),2)</f>
        <v>5173.22</v>
      </c>
      <c r="GYO29" s="170">
        <f>GYL29*GYN29</f>
        <v>10346.44</v>
      </c>
      <c r="GYP29" s="170" t="s">
        <v>151</v>
      </c>
      <c r="GYQ29" s="170" t="s">
        <v>152</v>
      </c>
      <c r="GYR29" s="170" t="s">
        <v>153</v>
      </c>
      <c r="GYS29" s="170" t="s">
        <v>150</v>
      </c>
      <c r="GYT29" s="170">
        <v>2</v>
      </c>
      <c r="GYU29" s="170">
        <v>69.72</v>
      </c>
      <c r="GYV29" s="170">
        <f>ROUNDDOWN(GYU29*($G$10+1),2)</f>
        <v>5173.22</v>
      </c>
      <c r="GYW29" s="170">
        <f>GYT29*GYV29</f>
        <v>10346.44</v>
      </c>
      <c r="GYX29" s="170" t="s">
        <v>151</v>
      </c>
      <c r="GYY29" s="170" t="s">
        <v>152</v>
      </c>
      <c r="GYZ29" s="170" t="s">
        <v>153</v>
      </c>
      <c r="GZA29" s="170" t="s">
        <v>150</v>
      </c>
      <c r="GZB29" s="170">
        <v>2</v>
      </c>
      <c r="GZC29" s="170">
        <v>69.72</v>
      </c>
      <c r="GZD29" s="170">
        <f>ROUNDDOWN(GZC29*($G$10+1),2)</f>
        <v>5173.22</v>
      </c>
      <c r="GZE29" s="170">
        <f>GZB29*GZD29</f>
        <v>10346.44</v>
      </c>
      <c r="GZF29" s="170" t="s">
        <v>151</v>
      </c>
      <c r="GZG29" s="170" t="s">
        <v>152</v>
      </c>
      <c r="GZH29" s="170" t="s">
        <v>153</v>
      </c>
      <c r="GZI29" s="170" t="s">
        <v>150</v>
      </c>
      <c r="GZJ29" s="170">
        <v>2</v>
      </c>
      <c r="GZK29" s="170">
        <v>69.72</v>
      </c>
      <c r="GZL29" s="170">
        <f>ROUNDDOWN(GZK29*($G$10+1),2)</f>
        <v>5173.22</v>
      </c>
      <c r="GZM29" s="170">
        <f>GZJ29*GZL29</f>
        <v>10346.44</v>
      </c>
      <c r="GZN29" s="170" t="s">
        <v>151</v>
      </c>
      <c r="GZO29" s="170" t="s">
        <v>152</v>
      </c>
      <c r="GZP29" s="170" t="s">
        <v>153</v>
      </c>
      <c r="GZQ29" s="170" t="s">
        <v>150</v>
      </c>
      <c r="GZR29" s="170">
        <v>2</v>
      </c>
      <c r="GZS29" s="170">
        <v>69.72</v>
      </c>
      <c r="GZT29" s="170">
        <f>ROUNDDOWN(GZS29*($G$10+1),2)</f>
        <v>5173.22</v>
      </c>
      <c r="GZU29" s="170">
        <f>GZR29*GZT29</f>
        <v>10346.44</v>
      </c>
      <c r="GZV29" s="170" t="s">
        <v>151</v>
      </c>
      <c r="GZW29" s="170" t="s">
        <v>152</v>
      </c>
      <c r="GZX29" s="170" t="s">
        <v>153</v>
      </c>
      <c r="GZY29" s="170" t="s">
        <v>150</v>
      </c>
      <c r="GZZ29" s="170">
        <v>2</v>
      </c>
      <c r="HAA29" s="170">
        <v>69.72</v>
      </c>
      <c r="HAB29" s="170">
        <f>ROUNDDOWN(HAA29*($G$10+1),2)</f>
        <v>5173.22</v>
      </c>
      <c r="HAC29" s="170">
        <f>GZZ29*HAB29</f>
        <v>10346.44</v>
      </c>
      <c r="HAD29" s="170" t="s">
        <v>151</v>
      </c>
      <c r="HAE29" s="170" t="s">
        <v>152</v>
      </c>
      <c r="HAF29" s="170" t="s">
        <v>153</v>
      </c>
      <c r="HAG29" s="170" t="s">
        <v>150</v>
      </c>
      <c r="HAH29" s="170">
        <v>2</v>
      </c>
      <c r="HAI29" s="170">
        <v>69.72</v>
      </c>
      <c r="HAJ29" s="170">
        <f>ROUNDDOWN(HAI29*($G$10+1),2)</f>
        <v>5173.22</v>
      </c>
      <c r="HAK29" s="170">
        <f>HAH29*HAJ29</f>
        <v>10346.44</v>
      </c>
      <c r="HAL29" s="170" t="s">
        <v>151</v>
      </c>
      <c r="HAM29" s="170" t="s">
        <v>152</v>
      </c>
      <c r="HAN29" s="170" t="s">
        <v>153</v>
      </c>
      <c r="HAO29" s="170" t="s">
        <v>150</v>
      </c>
      <c r="HAP29" s="170">
        <v>2</v>
      </c>
      <c r="HAQ29" s="170">
        <v>69.72</v>
      </c>
      <c r="HAR29" s="170">
        <f>ROUNDDOWN(HAQ29*($G$10+1),2)</f>
        <v>5173.22</v>
      </c>
      <c r="HAS29" s="170">
        <f>HAP29*HAR29</f>
        <v>10346.44</v>
      </c>
      <c r="HAT29" s="170" t="s">
        <v>151</v>
      </c>
      <c r="HAU29" s="170" t="s">
        <v>152</v>
      </c>
      <c r="HAV29" s="170" t="s">
        <v>153</v>
      </c>
      <c r="HAW29" s="170" t="s">
        <v>150</v>
      </c>
      <c r="HAX29" s="170">
        <v>2</v>
      </c>
      <c r="HAY29" s="170">
        <v>69.72</v>
      </c>
      <c r="HAZ29" s="170">
        <f>ROUNDDOWN(HAY29*($G$10+1),2)</f>
        <v>5173.22</v>
      </c>
      <c r="HBA29" s="170">
        <f>HAX29*HAZ29</f>
        <v>10346.44</v>
      </c>
      <c r="HBB29" s="170" t="s">
        <v>151</v>
      </c>
      <c r="HBC29" s="170" t="s">
        <v>152</v>
      </c>
      <c r="HBD29" s="170" t="s">
        <v>153</v>
      </c>
      <c r="HBE29" s="170" t="s">
        <v>150</v>
      </c>
      <c r="HBF29" s="170">
        <v>2</v>
      </c>
      <c r="HBG29" s="170">
        <v>69.72</v>
      </c>
      <c r="HBH29" s="170">
        <f>ROUNDDOWN(HBG29*($G$10+1),2)</f>
        <v>5173.22</v>
      </c>
      <c r="HBI29" s="170">
        <f>HBF29*HBH29</f>
        <v>10346.44</v>
      </c>
      <c r="HBJ29" s="170" t="s">
        <v>151</v>
      </c>
      <c r="HBK29" s="170" t="s">
        <v>152</v>
      </c>
      <c r="HBL29" s="170" t="s">
        <v>153</v>
      </c>
      <c r="HBM29" s="170" t="s">
        <v>150</v>
      </c>
      <c r="HBN29" s="170">
        <v>2</v>
      </c>
      <c r="HBO29" s="170">
        <v>69.72</v>
      </c>
      <c r="HBP29" s="170">
        <f>ROUNDDOWN(HBO29*($G$10+1),2)</f>
        <v>5173.22</v>
      </c>
      <c r="HBQ29" s="170">
        <f>HBN29*HBP29</f>
        <v>10346.44</v>
      </c>
      <c r="HBR29" s="170" t="s">
        <v>151</v>
      </c>
      <c r="HBS29" s="170" t="s">
        <v>152</v>
      </c>
      <c r="HBT29" s="170" t="s">
        <v>153</v>
      </c>
      <c r="HBU29" s="170" t="s">
        <v>150</v>
      </c>
      <c r="HBV29" s="170">
        <v>2</v>
      </c>
      <c r="HBW29" s="170">
        <v>69.72</v>
      </c>
      <c r="HBX29" s="170">
        <f>ROUNDDOWN(HBW29*($G$10+1),2)</f>
        <v>5173.22</v>
      </c>
      <c r="HBY29" s="170">
        <f>HBV29*HBX29</f>
        <v>10346.44</v>
      </c>
      <c r="HBZ29" s="170" t="s">
        <v>151</v>
      </c>
      <c r="HCA29" s="170" t="s">
        <v>152</v>
      </c>
      <c r="HCB29" s="170" t="s">
        <v>153</v>
      </c>
      <c r="HCC29" s="170" t="s">
        <v>150</v>
      </c>
      <c r="HCD29" s="170">
        <v>2</v>
      </c>
      <c r="HCE29" s="170">
        <v>69.72</v>
      </c>
      <c r="HCF29" s="170">
        <f>ROUNDDOWN(HCE29*($G$10+1),2)</f>
        <v>5173.22</v>
      </c>
      <c r="HCG29" s="170">
        <f>HCD29*HCF29</f>
        <v>10346.44</v>
      </c>
      <c r="HCH29" s="170" t="s">
        <v>151</v>
      </c>
      <c r="HCI29" s="170" t="s">
        <v>152</v>
      </c>
      <c r="HCJ29" s="170" t="s">
        <v>153</v>
      </c>
      <c r="HCK29" s="170" t="s">
        <v>150</v>
      </c>
      <c r="HCL29" s="170">
        <v>2</v>
      </c>
      <c r="HCM29" s="170">
        <v>69.72</v>
      </c>
      <c r="HCN29" s="170">
        <f>ROUNDDOWN(HCM29*($G$10+1),2)</f>
        <v>5173.22</v>
      </c>
      <c r="HCO29" s="170">
        <f>HCL29*HCN29</f>
        <v>10346.44</v>
      </c>
      <c r="HCP29" s="170" t="s">
        <v>151</v>
      </c>
      <c r="HCQ29" s="170" t="s">
        <v>152</v>
      </c>
      <c r="HCR29" s="170" t="s">
        <v>153</v>
      </c>
      <c r="HCS29" s="170" t="s">
        <v>150</v>
      </c>
      <c r="HCT29" s="170">
        <v>2</v>
      </c>
      <c r="HCU29" s="170">
        <v>69.72</v>
      </c>
      <c r="HCV29" s="170">
        <f>ROUNDDOWN(HCU29*($G$10+1),2)</f>
        <v>5173.22</v>
      </c>
      <c r="HCW29" s="170">
        <f>HCT29*HCV29</f>
        <v>10346.44</v>
      </c>
      <c r="HCX29" s="170" t="s">
        <v>151</v>
      </c>
      <c r="HCY29" s="170" t="s">
        <v>152</v>
      </c>
      <c r="HCZ29" s="170" t="s">
        <v>153</v>
      </c>
      <c r="HDA29" s="170" t="s">
        <v>150</v>
      </c>
      <c r="HDB29" s="170">
        <v>2</v>
      </c>
      <c r="HDC29" s="170">
        <v>69.72</v>
      </c>
      <c r="HDD29" s="170">
        <f>ROUNDDOWN(HDC29*($G$10+1),2)</f>
        <v>5173.22</v>
      </c>
      <c r="HDE29" s="170">
        <f>HDB29*HDD29</f>
        <v>10346.44</v>
      </c>
      <c r="HDF29" s="170" t="s">
        <v>151</v>
      </c>
      <c r="HDG29" s="170" t="s">
        <v>152</v>
      </c>
      <c r="HDH29" s="170" t="s">
        <v>153</v>
      </c>
      <c r="HDI29" s="170" t="s">
        <v>150</v>
      </c>
      <c r="HDJ29" s="170">
        <v>2</v>
      </c>
      <c r="HDK29" s="170">
        <v>69.72</v>
      </c>
      <c r="HDL29" s="170">
        <f>ROUNDDOWN(HDK29*($G$10+1),2)</f>
        <v>5173.22</v>
      </c>
      <c r="HDM29" s="170">
        <f>HDJ29*HDL29</f>
        <v>10346.44</v>
      </c>
      <c r="HDN29" s="170" t="s">
        <v>151</v>
      </c>
      <c r="HDO29" s="170" t="s">
        <v>152</v>
      </c>
      <c r="HDP29" s="170" t="s">
        <v>153</v>
      </c>
      <c r="HDQ29" s="170" t="s">
        <v>150</v>
      </c>
      <c r="HDR29" s="170">
        <v>2</v>
      </c>
      <c r="HDS29" s="170">
        <v>69.72</v>
      </c>
      <c r="HDT29" s="170">
        <f>ROUNDDOWN(HDS29*($G$10+1),2)</f>
        <v>5173.22</v>
      </c>
      <c r="HDU29" s="170">
        <f>HDR29*HDT29</f>
        <v>10346.44</v>
      </c>
      <c r="HDV29" s="170" t="s">
        <v>151</v>
      </c>
      <c r="HDW29" s="170" t="s">
        <v>152</v>
      </c>
      <c r="HDX29" s="170" t="s">
        <v>153</v>
      </c>
      <c r="HDY29" s="170" t="s">
        <v>150</v>
      </c>
      <c r="HDZ29" s="170">
        <v>2</v>
      </c>
      <c r="HEA29" s="170">
        <v>69.72</v>
      </c>
      <c r="HEB29" s="170">
        <f>ROUNDDOWN(HEA29*($G$10+1),2)</f>
        <v>5173.22</v>
      </c>
      <c r="HEC29" s="170">
        <f>HDZ29*HEB29</f>
        <v>10346.44</v>
      </c>
      <c r="HED29" s="170" t="s">
        <v>151</v>
      </c>
      <c r="HEE29" s="170" t="s">
        <v>152</v>
      </c>
      <c r="HEF29" s="170" t="s">
        <v>153</v>
      </c>
      <c r="HEG29" s="170" t="s">
        <v>150</v>
      </c>
      <c r="HEH29" s="170">
        <v>2</v>
      </c>
      <c r="HEI29" s="170">
        <v>69.72</v>
      </c>
      <c r="HEJ29" s="170">
        <f>ROUNDDOWN(HEI29*($G$10+1),2)</f>
        <v>5173.22</v>
      </c>
      <c r="HEK29" s="170">
        <f>HEH29*HEJ29</f>
        <v>10346.44</v>
      </c>
      <c r="HEL29" s="170" t="s">
        <v>151</v>
      </c>
      <c r="HEM29" s="170" t="s">
        <v>152</v>
      </c>
      <c r="HEN29" s="170" t="s">
        <v>153</v>
      </c>
      <c r="HEO29" s="170" t="s">
        <v>150</v>
      </c>
      <c r="HEP29" s="170">
        <v>2</v>
      </c>
      <c r="HEQ29" s="170">
        <v>69.72</v>
      </c>
      <c r="HER29" s="170">
        <f>ROUNDDOWN(HEQ29*($G$10+1),2)</f>
        <v>5173.22</v>
      </c>
      <c r="HES29" s="170">
        <f>HEP29*HER29</f>
        <v>10346.44</v>
      </c>
      <c r="HET29" s="170" t="s">
        <v>151</v>
      </c>
      <c r="HEU29" s="170" t="s">
        <v>152</v>
      </c>
      <c r="HEV29" s="170" t="s">
        <v>153</v>
      </c>
      <c r="HEW29" s="170" t="s">
        <v>150</v>
      </c>
      <c r="HEX29" s="170">
        <v>2</v>
      </c>
      <c r="HEY29" s="170">
        <v>69.72</v>
      </c>
      <c r="HEZ29" s="170">
        <f>ROUNDDOWN(HEY29*($G$10+1),2)</f>
        <v>5173.22</v>
      </c>
      <c r="HFA29" s="170">
        <f>HEX29*HEZ29</f>
        <v>10346.44</v>
      </c>
      <c r="HFB29" s="170" t="s">
        <v>151</v>
      </c>
      <c r="HFC29" s="170" t="s">
        <v>152</v>
      </c>
      <c r="HFD29" s="170" t="s">
        <v>153</v>
      </c>
      <c r="HFE29" s="170" t="s">
        <v>150</v>
      </c>
      <c r="HFF29" s="170">
        <v>2</v>
      </c>
      <c r="HFG29" s="170">
        <v>69.72</v>
      </c>
      <c r="HFH29" s="170">
        <f>ROUNDDOWN(HFG29*($G$10+1),2)</f>
        <v>5173.22</v>
      </c>
      <c r="HFI29" s="170">
        <f>HFF29*HFH29</f>
        <v>10346.44</v>
      </c>
      <c r="HFJ29" s="170" t="s">
        <v>151</v>
      </c>
      <c r="HFK29" s="170" t="s">
        <v>152</v>
      </c>
      <c r="HFL29" s="170" t="s">
        <v>153</v>
      </c>
      <c r="HFM29" s="170" t="s">
        <v>150</v>
      </c>
      <c r="HFN29" s="170">
        <v>2</v>
      </c>
      <c r="HFO29" s="170">
        <v>69.72</v>
      </c>
      <c r="HFP29" s="170">
        <f>ROUNDDOWN(HFO29*($G$10+1),2)</f>
        <v>5173.22</v>
      </c>
      <c r="HFQ29" s="170">
        <f>HFN29*HFP29</f>
        <v>10346.44</v>
      </c>
      <c r="HFR29" s="170" t="s">
        <v>151</v>
      </c>
      <c r="HFS29" s="170" t="s">
        <v>152</v>
      </c>
      <c r="HFT29" s="170" t="s">
        <v>153</v>
      </c>
      <c r="HFU29" s="170" t="s">
        <v>150</v>
      </c>
      <c r="HFV29" s="170">
        <v>2</v>
      </c>
      <c r="HFW29" s="170">
        <v>69.72</v>
      </c>
      <c r="HFX29" s="170">
        <f>ROUNDDOWN(HFW29*($G$10+1),2)</f>
        <v>5173.22</v>
      </c>
      <c r="HFY29" s="170">
        <f>HFV29*HFX29</f>
        <v>10346.44</v>
      </c>
      <c r="HFZ29" s="170" t="s">
        <v>151</v>
      </c>
      <c r="HGA29" s="170" t="s">
        <v>152</v>
      </c>
      <c r="HGB29" s="170" t="s">
        <v>153</v>
      </c>
      <c r="HGC29" s="170" t="s">
        <v>150</v>
      </c>
      <c r="HGD29" s="170">
        <v>2</v>
      </c>
      <c r="HGE29" s="170">
        <v>69.72</v>
      </c>
      <c r="HGF29" s="170">
        <f>ROUNDDOWN(HGE29*($G$10+1),2)</f>
        <v>5173.22</v>
      </c>
      <c r="HGG29" s="170">
        <f>HGD29*HGF29</f>
        <v>10346.44</v>
      </c>
      <c r="HGH29" s="170" t="s">
        <v>151</v>
      </c>
      <c r="HGI29" s="170" t="s">
        <v>152</v>
      </c>
      <c r="HGJ29" s="170" t="s">
        <v>153</v>
      </c>
      <c r="HGK29" s="170" t="s">
        <v>150</v>
      </c>
      <c r="HGL29" s="170">
        <v>2</v>
      </c>
      <c r="HGM29" s="170">
        <v>69.72</v>
      </c>
      <c r="HGN29" s="170">
        <f>ROUNDDOWN(HGM29*($G$10+1),2)</f>
        <v>5173.22</v>
      </c>
      <c r="HGO29" s="170">
        <f>HGL29*HGN29</f>
        <v>10346.44</v>
      </c>
      <c r="HGP29" s="170" t="s">
        <v>151</v>
      </c>
      <c r="HGQ29" s="170" t="s">
        <v>152</v>
      </c>
      <c r="HGR29" s="170" t="s">
        <v>153</v>
      </c>
      <c r="HGS29" s="170" t="s">
        <v>150</v>
      </c>
      <c r="HGT29" s="170">
        <v>2</v>
      </c>
      <c r="HGU29" s="170">
        <v>69.72</v>
      </c>
      <c r="HGV29" s="170">
        <f>ROUNDDOWN(HGU29*($G$10+1),2)</f>
        <v>5173.22</v>
      </c>
      <c r="HGW29" s="170">
        <f>HGT29*HGV29</f>
        <v>10346.44</v>
      </c>
      <c r="HGX29" s="170" t="s">
        <v>151</v>
      </c>
      <c r="HGY29" s="170" t="s">
        <v>152</v>
      </c>
      <c r="HGZ29" s="170" t="s">
        <v>153</v>
      </c>
      <c r="HHA29" s="170" t="s">
        <v>150</v>
      </c>
      <c r="HHB29" s="170">
        <v>2</v>
      </c>
      <c r="HHC29" s="170">
        <v>69.72</v>
      </c>
      <c r="HHD29" s="170">
        <f>ROUNDDOWN(HHC29*($G$10+1),2)</f>
        <v>5173.22</v>
      </c>
      <c r="HHE29" s="170">
        <f>HHB29*HHD29</f>
        <v>10346.44</v>
      </c>
      <c r="HHF29" s="170" t="s">
        <v>151</v>
      </c>
      <c r="HHG29" s="170" t="s">
        <v>152</v>
      </c>
      <c r="HHH29" s="170" t="s">
        <v>153</v>
      </c>
      <c r="HHI29" s="170" t="s">
        <v>150</v>
      </c>
      <c r="HHJ29" s="170">
        <v>2</v>
      </c>
      <c r="HHK29" s="170">
        <v>69.72</v>
      </c>
      <c r="HHL29" s="170">
        <f>ROUNDDOWN(HHK29*($G$10+1),2)</f>
        <v>5173.22</v>
      </c>
      <c r="HHM29" s="170">
        <f>HHJ29*HHL29</f>
        <v>10346.44</v>
      </c>
      <c r="HHN29" s="170" t="s">
        <v>151</v>
      </c>
      <c r="HHO29" s="170" t="s">
        <v>152</v>
      </c>
      <c r="HHP29" s="170" t="s">
        <v>153</v>
      </c>
      <c r="HHQ29" s="170" t="s">
        <v>150</v>
      </c>
      <c r="HHR29" s="170">
        <v>2</v>
      </c>
      <c r="HHS29" s="170">
        <v>69.72</v>
      </c>
      <c r="HHT29" s="170">
        <f>ROUNDDOWN(HHS29*($G$10+1),2)</f>
        <v>5173.22</v>
      </c>
      <c r="HHU29" s="170">
        <f>HHR29*HHT29</f>
        <v>10346.44</v>
      </c>
      <c r="HHV29" s="170" t="s">
        <v>151</v>
      </c>
      <c r="HHW29" s="170" t="s">
        <v>152</v>
      </c>
      <c r="HHX29" s="170" t="s">
        <v>153</v>
      </c>
      <c r="HHY29" s="170" t="s">
        <v>150</v>
      </c>
      <c r="HHZ29" s="170">
        <v>2</v>
      </c>
      <c r="HIA29" s="170">
        <v>69.72</v>
      </c>
      <c r="HIB29" s="170">
        <f>ROUNDDOWN(HIA29*($G$10+1),2)</f>
        <v>5173.22</v>
      </c>
      <c r="HIC29" s="170">
        <f>HHZ29*HIB29</f>
        <v>10346.44</v>
      </c>
      <c r="HID29" s="170" t="s">
        <v>151</v>
      </c>
      <c r="HIE29" s="170" t="s">
        <v>152</v>
      </c>
      <c r="HIF29" s="170" t="s">
        <v>153</v>
      </c>
      <c r="HIG29" s="170" t="s">
        <v>150</v>
      </c>
      <c r="HIH29" s="170">
        <v>2</v>
      </c>
      <c r="HII29" s="170">
        <v>69.72</v>
      </c>
      <c r="HIJ29" s="170">
        <f>ROUNDDOWN(HII29*($G$10+1),2)</f>
        <v>5173.22</v>
      </c>
      <c r="HIK29" s="170">
        <f>HIH29*HIJ29</f>
        <v>10346.44</v>
      </c>
      <c r="HIL29" s="170" t="s">
        <v>151</v>
      </c>
      <c r="HIM29" s="170" t="s">
        <v>152</v>
      </c>
      <c r="HIN29" s="170" t="s">
        <v>153</v>
      </c>
      <c r="HIO29" s="170" t="s">
        <v>150</v>
      </c>
      <c r="HIP29" s="170">
        <v>2</v>
      </c>
      <c r="HIQ29" s="170">
        <v>69.72</v>
      </c>
      <c r="HIR29" s="170">
        <f>ROUNDDOWN(HIQ29*($G$10+1),2)</f>
        <v>5173.22</v>
      </c>
      <c r="HIS29" s="170">
        <f>HIP29*HIR29</f>
        <v>10346.44</v>
      </c>
      <c r="HIT29" s="170" t="s">
        <v>151</v>
      </c>
      <c r="HIU29" s="170" t="s">
        <v>152</v>
      </c>
      <c r="HIV29" s="170" t="s">
        <v>153</v>
      </c>
      <c r="HIW29" s="170" t="s">
        <v>150</v>
      </c>
      <c r="HIX29" s="170">
        <v>2</v>
      </c>
      <c r="HIY29" s="170">
        <v>69.72</v>
      </c>
      <c r="HIZ29" s="170">
        <f>ROUNDDOWN(HIY29*($G$10+1),2)</f>
        <v>5173.22</v>
      </c>
      <c r="HJA29" s="170">
        <f>HIX29*HIZ29</f>
        <v>10346.44</v>
      </c>
      <c r="HJB29" s="170" t="s">
        <v>151</v>
      </c>
      <c r="HJC29" s="170" t="s">
        <v>152</v>
      </c>
      <c r="HJD29" s="170" t="s">
        <v>153</v>
      </c>
      <c r="HJE29" s="170" t="s">
        <v>150</v>
      </c>
      <c r="HJF29" s="170">
        <v>2</v>
      </c>
      <c r="HJG29" s="170">
        <v>69.72</v>
      </c>
      <c r="HJH29" s="170">
        <f>ROUNDDOWN(HJG29*($G$10+1),2)</f>
        <v>5173.22</v>
      </c>
      <c r="HJI29" s="170">
        <f>HJF29*HJH29</f>
        <v>10346.44</v>
      </c>
      <c r="HJJ29" s="170" t="s">
        <v>151</v>
      </c>
      <c r="HJK29" s="170" t="s">
        <v>152</v>
      </c>
      <c r="HJL29" s="170" t="s">
        <v>153</v>
      </c>
      <c r="HJM29" s="170" t="s">
        <v>150</v>
      </c>
      <c r="HJN29" s="170">
        <v>2</v>
      </c>
      <c r="HJO29" s="170">
        <v>69.72</v>
      </c>
      <c r="HJP29" s="170">
        <f>ROUNDDOWN(HJO29*($G$10+1),2)</f>
        <v>5173.22</v>
      </c>
      <c r="HJQ29" s="170">
        <f>HJN29*HJP29</f>
        <v>10346.44</v>
      </c>
      <c r="HJR29" s="170" t="s">
        <v>151</v>
      </c>
      <c r="HJS29" s="170" t="s">
        <v>152</v>
      </c>
      <c r="HJT29" s="170" t="s">
        <v>153</v>
      </c>
      <c r="HJU29" s="170" t="s">
        <v>150</v>
      </c>
      <c r="HJV29" s="170">
        <v>2</v>
      </c>
      <c r="HJW29" s="170">
        <v>69.72</v>
      </c>
      <c r="HJX29" s="170">
        <f>ROUNDDOWN(HJW29*($G$10+1),2)</f>
        <v>5173.22</v>
      </c>
      <c r="HJY29" s="170">
        <f>HJV29*HJX29</f>
        <v>10346.44</v>
      </c>
      <c r="HJZ29" s="170" t="s">
        <v>151</v>
      </c>
      <c r="HKA29" s="170" t="s">
        <v>152</v>
      </c>
      <c r="HKB29" s="170" t="s">
        <v>153</v>
      </c>
      <c r="HKC29" s="170" t="s">
        <v>150</v>
      </c>
      <c r="HKD29" s="170">
        <v>2</v>
      </c>
      <c r="HKE29" s="170">
        <v>69.72</v>
      </c>
      <c r="HKF29" s="170">
        <f>ROUNDDOWN(HKE29*($G$10+1),2)</f>
        <v>5173.22</v>
      </c>
      <c r="HKG29" s="170">
        <f>HKD29*HKF29</f>
        <v>10346.44</v>
      </c>
      <c r="HKH29" s="170" t="s">
        <v>151</v>
      </c>
      <c r="HKI29" s="170" t="s">
        <v>152</v>
      </c>
      <c r="HKJ29" s="170" t="s">
        <v>153</v>
      </c>
      <c r="HKK29" s="170" t="s">
        <v>150</v>
      </c>
      <c r="HKL29" s="170">
        <v>2</v>
      </c>
      <c r="HKM29" s="170">
        <v>69.72</v>
      </c>
      <c r="HKN29" s="170">
        <f>ROUNDDOWN(HKM29*($G$10+1),2)</f>
        <v>5173.22</v>
      </c>
      <c r="HKO29" s="170">
        <f>HKL29*HKN29</f>
        <v>10346.44</v>
      </c>
      <c r="HKP29" s="170" t="s">
        <v>151</v>
      </c>
      <c r="HKQ29" s="170" t="s">
        <v>152</v>
      </c>
      <c r="HKR29" s="170" t="s">
        <v>153</v>
      </c>
      <c r="HKS29" s="170" t="s">
        <v>150</v>
      </c>
      <c r="HKT29" s="170">
        <v>2</v>
      </c>
      <c r="HKU29" s="170">
        <v>69.72</v>
      </c>
      <c r="HKV29" s="170">
        <f>ROUNDDOWN(HKU29*($G$10+1),2)</f>
        <v>5173.22</v>
      </c>
      <c r="HKW29" s="170">
        <f>HKT29*HKV29</f>
        <v>10346.44</v>
      </c>
      <c r="HKX29" s="170" t="s">
        <v>151</v>
      </c>
      <c r="HKY29" s="170" t="s">
        <v>152</v>
      </c>
      <c r="HKZ29" s="170" t="s">
        <v>153</v>
      </c>
      <c r="HLA29" s="170" t="s">
        <v>150</v>
      </c>
      <c r="HLB29" s="170">
        <v>2</v>
      </c>
      <c r="HLC29" s="170">
        <v>69.72</v>
      </c>
      <c r="HLD29" s="170">
        <f>ROUNDDOWN(HLC29*($G$10+1),2)</f>
        <v>5173.22</v>
      </c>
      <c r="HLE29" s="170">
        <f>HLB29*HLD29</f>
        <v>10346.44</v>
      </c>
      <c r="HLF29" s="170" t="s">
        <v>151</v>
      </c>
      <c r="HLG29" s="170" t="s">
        <v>152</v>
      </c>
      <c r="HLH29" s="170" t="s">
        <v>153</v>
      </c>
      <c r="HLI29" s="170" t="s">
        <v>150</v>
      </c>
      <c r="HLJ29" s="170">
        <v>2</v>
      </c>
      <c r="HLK29" s="170">
        <v>69.72</v>
      </c>
      <c r="HLL29" s="170">
        <f>ROUNDDOWN(HLK29*($G$10+1),2)</f>
        <v>5173.22</v>
      </c>
      <c r="HLM29" s="170">
        <f>HLJ29*HLL29</f>
        <v>10346.44</v>
      </c>
      <c r="HLN29" s="170" t="s">
        <v>151</v>
      </c>
      <c r="HLO29" s="170" t="s">
        <v>152</v>
      </c>
      <c r="HLP29" s="170" t="s">
        <v>153</v>
      </c>
      <c r="HLQ29" s="170" t="s">
        <v>150</v>
      </c>
      <c r="HLR29" s="170">
        <v>2</v>
      </c>
      <c r="HLS29" s="170">
        <v>69.72</v>
      </c>
      <c r="HLT29" s="170">
        <f>ROUNDDOWN(HLS29*($G$10+1),2)</f>
        <v>5173.22</v>
      </c>
      <c r="HLU29" s="170">
        <f>HLR29*HLT29</f>
        <v>10346.44</v>
      </c>
      <c r="HLV29" s="170" t="s">
        <v>151</v>
      </c>
      <c r="HLW29" s="170" t="s">
        <v>152</v>
      </c>
      <c r="HLX29" s="170" t="s">
        <v>153</v>
      </c>
      <c r="HLY29" s="170" t="s">
        <v>150</v>
      </c>
      <c r="HLZ29" s="170">
        <v>2</v>
      </c>
      <c r="HMA29" s="170">
        <v>69.72</v>
      </c>
      <c r="HMB29" s="170">
        <f>ROUNDDOWN(HMA29*($G$10+1),2)</f>
        <v>5173.22</v>
      </c>
      <c r="HMC29" s="170">
        <f>HLZ29*HMB29</f>
        <v>10346.44</v>
      </c>
      <c r="HMD29" s="170" t="s">
        <v>151</v>
      </c>
      <c r="HME29" s="170" t="s">
        <v>152</v>
      </c>
      <c r="HMF29" s="170" t="s">
        <v>153</v>
      </c>
      <c r="HMG29" s="170" t="s">
        <v>150</v>
      </c>
      <c r="HMH29" s="170">
        <v>2</v>
      </c>
      <c r="HMI29" s="170">
        <v>69.72</v>
      </c>
      <c r="HMJ29" s="170">
        <f>ROUNDDOWN(HMI29*($G$10+1),2)</f>
        <v>5173.22</v>
      </c>
      <c r="HMK29" s="170">
        <f>HMH29*HMJ29</f>
        <v>10346.44</v>
      </c>
      <c r="HML29" s="170" t="s">
        <v>151</v>
      </c>
      <c r="HMM29" s="170" t="s">
        <v>152</v>
      </c>
      <c r="HMN29" s="170" t="s">
        <v>153</v>
      </c>
      <c r="HMO29" s="170" t="s">
        <v>150</v>
      </c>
      <c r="HMP29" s="170">
        <v>2</v>
      </c>
      <c r="HMQ29" s="170">
        <v>69.72</v>
      </c>
      <c r="HMR29" s="170">
        <f>ROUNDDOWN(HMQ29*($G$10+1),2)</f>
        <v>5173.22</v>
      </c>
      <c r="HMS29" s="170">
        <f>HMP29*HMR29</f>
        <v>10346.44</v>
      </c>
      <c r="HMT29" s="170" t="s">
        <v>151</v>
      </c>
      <c r="HMU29" s="170" t="s">
        <v>152</v>
      </c>
      <c r="HMV29" s="170" t="s">
        <v>153</v>
      </c>
      <c r="HMW29" s="170" t="s">
        <v>150</v>
      </c>
      <c r="HMX29" s="170">
        <v>2</v>
      </c>
      <c r="HMY29" s="170">
        <v>69.72</v>
      </c>
      <c r="HMZ29" s="170">
        <f>ROUNDDOWN(HMY29*($G$10+1),2)</f>
        <v>5173.22</v>
      </c>
      <c r="HNA29" s="170">
        <f>HMX29*HMZ29</f>
        <v>10346.44</v>
      </c>
      <c r="HNB29" s="170" t="s">
        <v>151</v>
      </c>
      <c r="HNC29" s="170" t="s">
        <v>152</v>
      </c>
      <c r="HND29" s="170" t="s">
        <v>153</v>
      </c>
      <c r="HNE29" s="170" t="s">
        <v>150</v>
      </c>
      <c r="HNF29" s="170">
        <v>2</v>
      </c>
      <c r="HNG29" s="170">
        <v>69.72</v>
      </c>
      <c r="HNH29" s="170">
        <f>ROUNDDOWN(HNG29*($G$10+1),2)</f>
        <v>5173.22</v>
      </c>
      <c r="HNI29" s="170">
        <f>HNF29*HNH29</f>
        <v>10346.44</v>
      </c>
      <c r="HNJ29" s="170" t="s">
        <v>151</v>
      </c>
      <c r="HNK29" s="170" t="s">
        <v>152</v>
      </c>
      <c r="HNL29" s="170" t="s">
        <v>153</v>
      </c>
      <c r="HNM29" s="170" t="s">
        <v>150</v>
      </c>
      <c r="HNN29" s="170">
        <v>2</v>
      </c>
      <c r="HNO29" s="170">
        <v>69.72</v>
      </c>
      <c r="HNP29" s="170">
        <f>ROUNDDOWN(HNO29*($G$10+1),2)</f>
        <v>5173.22</v>
      </c>
      <c r="HNQ29" s="170">
        <f>HNN29*HNP29</f>
        <v>10346.44</v>
      </c>
      <c r="HNR29" s="170" t="s">
        <v>151</v>
      </c>
      <c r="HNS29" s="170" t="s">
        <v>152</v>
      </c>
      <c r="HNT29" s="170" t="s">
        <v>153</v>
      </c>
      <c r="HNU29" s="170" t="s">
        <v>150</v>
      </c>
      <c r="HNV29" s="170">
        <v>2</v>
      </c>
      <c r="HNW29" s="170">
        <v>69.72</v>
      </c>
      <c r="HNX29" s="170">
        <f>ROUNDDOWN(HNW29*($G$10+1),2)</f>
        <v>5173.22</v>
      </c>
      <c r="HNY29" s="170">
        <f>HNV29*HNX29</f>
        <v>10346.44</v>
      </c>
      <c r="HNZ29" s="170" t="s">
        <v>151</v>
      </c>
      <c r="HOA29" s="170" t="s">
        <v>152</v>
      </c>
      <c r="HOB29" s="170" t="s">
        <v>153</v>
      </c>
      <c r="HOC29" s="170" t="s">
        <v>150</v>
      </c>
      <c r="HOD29" s="170">
        <v>2</v>
      </c>
      <c r="HOE29" s="170">
        <v>69.72</v>
      </c>
      <c r="HOF29" s="170">
        <f>ROUNDDOWN(HOE29*($G$10+1),2)</f>
        <v>5173.22</v>
      </c>
      <c r="HOG29" s="170">
        <f>HOD29*HOF29</f>
        <v>10346.44</v>
      </c>
      <c r="HOH29" s="170" t="s">
        <v>151</v>
      </c>
      <c r="HOI29" s="170" t="s">
        <v>152</v>
      </c>
      <c r="HOJ29" s="170" t="s">
        <v>153</v>
      </c>
      <c r="HOK29" s="170" t="s">
        <v>150</v>
      </c>
      <c r="HOL29" s="170">
        <v>2</v>
      </c>
      <c r="HOM29" s="170">
        <v>69.72</v>
      </c>
      <c r="HON29" s="170">
        <f>ROUNDDOWN(HOM29*($G$10+1),2)</f>
        <v>5173.22</v>
      </c>
      <c r="HOO29" s="170">
        <f>HOL29*HON29</f>
        <v>10346.44</v>
      </c>
      <c r="HOP29" s="170" t="s">
        <v>151</v>
      </c>
      <c r="HOQ29" s="170" t="s">
        <v>152</v>
      </c>
      <c r="HOR29" s="170" t="s">
        <v>153</v>
      </c>
      <c r="HOS29" s="170" t="s">
        <v>150</v>
      </c>
      <c r="HOT29" s="170">
        <v>2</v>
      </c>
      <c r="HOU29" s="170">
        <v>69.72</v>
      </c>
      <c r="HOV29" s="170">
        <f>ROUNDDOWN(HOU29*($G$10+1),2)</f>
        <v>5173.22</v>
      </c>
      <c r="HOW29" s="170">
        <f>HOT29*HOV29</f>
        <v>10346.44</v>
      </c>
      <c r="HOX29" s="170" t="s">
        <v>151</v>
      </c>
      <c r="HOY29" s="170" t="s">
        <v>152</v>
      </c>
      <c r="HOZ29" s="170" t="s">
        <v>153</v>
      </c>
      <c r="HPA29" s="170" t="s">
        <v>150</v>
      </c>
      <c r="HPB29" s="170">
        <v>2</v>
      </c>
      <c r="HPC29" s="170">
        <v>69.72</v>
      </c>
      <c r="HPD29" s="170">
        <f>ROUNDDOWN(HPC29*($G$10+1),2)</f>
        <v>5173.22</v>
      </c>
      <c r="HPE29" s="170">
        <f>HPB29*HPD29</f>
        <v>10346.44</v>
      </c>
      <c r="HPF29" s="170" t="s">
        <v>151</v>
      </c>
      <c r="HPG29" s="170" t="s">
        <v>152</v>
      </c>
      <c r="HPH29" s="170" t="s">
        <v>153</v>
      </c>
      <c r="HPI29" s="170" t="s">
        <v>150</v>
      </c>
      <c r="HPJ29" s="170">
        <v>2</v>
      </c>
      <c r="HPK29" s="170">
        <v>69.72</v>
      </c>
      <c r="HPL29" s="170">
        <f>ROUNDDOWN(HPK29*($G$10+1),2)</f>
        <v>5173.22</v>
      </c>
      <c r="HPM29" s="170">
        <f>HPJ29*HPL29</f>
        <v>10346.44</v>
      </c>
      <c r="HPN29" s="170" t="s">
        <v>151</v>
      </c>
      <c r="HPO29" s="170" t="s">
        <v>152</v>
      </c>
      <c r="HPP29" s="170" t="s">
        <v>153</v>
      </c>
      <c r="HPQ29" s="170" t="s">
        <v>150</v>
      </c>
      <c r="HPR29" s="170">
        <v>2</v>
      </c>
      <c r="HPS29" s="170">
        <v>69.72</v>
      </c>
      <c r="HPT29" s="170">
        <f>ROUNDDOWN(HPS29*($G$10+1),2)</f>
        <v>5173.22</v>
      </c>
      <c r="HPU29" s="170">
        <f>HPR29*HPT29</f>
        <v>10346.44</v>
      </c>
      <c r="HPV29" s="170" t="s">
        <v>151</v>
      </c>
      <c r="HPW29" s="170" t="s">
        <v>152</v>
      </c>
      <c r="HPX29" s="170" t="s">
        <v>153</v>
      </c>
      <c r="HPY29" s="170" t="s">
        <v>150</v>
      </c>
      <c r="HPZ29" s="170">
        <v>2</v>
      </c>
      <c r="HQA29" s="170">
        <v>69.72</v>
      </c>
      <c r="HQB29" s="170">
        <f>ROUNDDOWN(HQA29*($G$10+1),2)</f>
        <v>5173.22</v>
      </c>
      <c r="HQC29" s="170">
        <f>HPZ29*HQB29</f>
        <v>10346.44</v>
      </c>
      <c r="HQD29" s="170" t="s">
        <v>151</v>
      </c>
      <c r="HQE29" s="170" t="s">
        <v>152</v>
      </c>
      <c r="HQF29" s="170" t="s">
        <v>153</v>
      </c>
      <c r="HQG29" s="170" t="s">
        <v>150</v>
      </c>
      <c r="HQH29" s="170">
        <v>2</v>
      </c>
      <c r="HQI29" s="170">
        <v>69.72</v>
      </c>
      <c r="HQJ29" s="170">
        <f>ROUNDDOWN(HQI29*($G$10+1),2)</f>
        <v>5173.22</v>
      </c>
      <c r="HQK29" s="170">
        <f>HQH29*HQJ29</f>
        <v>10346.44</v>
      </c>
      <c r="HQL29" s="170" t="s">
        <v>151</v>
      </c>
      <c r="HQM29" s="170" t="s">
        <v>152</v>
      </c>
      <c r="HQN29" s="170" t="s">
        <v>153</v>
      </c>
      <c r="HQO29" s="170" t="s">
        <v>150</v>
      </c>
      <c r="HQP29" s="170">
        <v>2</v>
      </c>
      <c r="HQQ29" s="170">
        <v>69.72</v>
      </c>
      <c r="HQR29" s="170">
        <f>ROUNDDOWN(HQQ29*($G$10+1),2)</f>
        <v>5173.22</v>
      </c>
      <c r="HQS29" s="170">
        <f>HQP29*HQR29</f>
        <v>10346.44</v>
      </c>
      <c r="HQT29" s="170" t="s">
        <v>151</v>
      </c>
      <c r="HQU29" s="170" t="s">
        <v>152</v>
      </c>
      <c r="HQV29" s="170" t="s">
        <v>153</v>
      </c>
      <c r="HQW29" s="170" t="s">
        <v>150</v>
      </c>
      <c r="HQX29" s="170">
        <v>2</v>
      </c>
      <c r="HQY29" s="170">
        <v>69.72</v>
      </c>
      <c r="HQZ29" s="170">
        <f>ROUNDDOWN(HQY29*($G$10+1),2)</f>
        <v>5173.22</v>
      </c>
      <c r="HRA29" s="170">
        <f>HQX29*HQZ29</f>
        <v>10346.44</v>
      </c>
      <c r="HRB29" s="170" t="s">
        <v>151</v>
      </c>
      <c r="HRC29" s="170" t="s">
        <v>152</v>
      </c>
      <c r="HRD29" s="170" t="s">
        <v>153</v>
      </c>
      <c r="HRE29" s="170" t="s">
        <v>150</v>
      </c>
      <c r="HRF29" s="170">
        <v>2</v>
      </c>
      <c r="HRG29" s="170">
        <v>69.72</v>
      </c>
      <c r="HRH29" s="170">
        <f>ROUNDDOWN(HRG29*($G$10+1),2)</f>
        <v>5173.22</v>
      </c>
      <c r="HRI29" s="170">
        <f>HRF29*HRH29</f>
        <v>10346.44</v>
      </c>
      <c r="HRJ29" s="170" t="s">
        <v>151</v>
      </c>
      <c r="HRK29" s="170" t="s">
        <v>152</v>
      </c>
      <c r="HRL29" s="170" t="s">
        <v>153</v>
      </c>
      <c r="HRM29" s="170" t="s">
        <v>150</v>
      </c>
      <c r="HRN29" s="170">
        <v>2</v>
      </c>
      <c r="HRO29" s="170">
        <v>69.72</v>
      </c>
      <c r="HRP29" s="170">
        <f>ROUNDDOWN(HRO29*($G$10+1),2)</f>
        <v>5173.22</v>
      </c>
      <c r="HRQ29" s="170">
        <f>HRN29*HRP29</f>
        <v>10346.44</v>
      </c>
      <c r="HRR29" s="170" t="s">
        <v>151</v>
      </c>
      <c r="HRS29" s="170" t="s">
        <v>152</v>
      </c>
      <c r="HRT29" s="170" t="s">
        <v>153</v>
      </c>
      <c r="HRU29" s="170" t="s">
        <v>150</v>
      </c>
      <c r="HRV29" s="170">
        <v>2</v>
      </c>
      <c r="HRW29" s="170">
        <v>69.72</v>
      </c>
      <c r="HRX29" s="170">
        <f>ROUNDDOWN(HRW29*($G$10+1),2)</f>
        <v>5173.22</v>
      </c>
      <c r="HRY29" s="170">
        <f>HRV29*HRX29</f>
        <v>10346.44</v>
      </c>
      <c r="HRZ29" s="170" t="s">
        <v>151</v>
      </c>
      <c r="HSA29" s="170" t="s">
        <v>152</v>
      </c>
      <c r="HSB29" s="170" t="s">
        <v>153</v>
      </c>
      <c r="HSC29" s="170" t="s">
        <v>150</v>
      </c>
      <c r="HSD29" s="170">
        <v>2</v>
      </c>
      <c r="HSE29" s="170">
        <v>69.72</v>
      </c>
      <c r="HSF29" s="170">
        <f>ROUNDDOWN(HSE29*($G$10+1),2)</f>
        <v>5173.22</v>
      </c>
      <c r="HSG29" s="170">
        <f>HSD29*HSF29</f>
        <v>10346.44</v>
      </c>
      <c r="HSH29" s="170" t="s">
        <v>151</v>
      </c>
      <c r="HSI29" s="170" t="s">
        <v>152</v>
      </c>
      <c r="HSJ29" s="170" t="s">
        <v>153</v>
      </c>
      <c r="HSK29" s="170" t="s">
        <v>150</v>
      </c>
      <c r="HSL29" s="170">
        <v>2</v>
      </c>
      <c r="HSM29" s="170">
        <v>69.72</v>
      </c>
      <c r="HSN29" s="170">
        <f>ROUNDDOWN(HSM29*($G$10+1),2)</f>
        <v>5173.22</v>
      </c>
      <c r="HSO29" s="170">
        <f>HSL29*HSN29</f>
        <v>10346.44</v>
      </c>
      <c r="HSP29" s="170" t="s">
        <v>151</v>
      </c>
      <c r="HSQ29" s="170" t="s">
        <v>152</v>
      </c>
      <c r="HSR29" s="170" t="s">
        <v>153</v>
      </c>
      <c r="HSS29" s="170" t="s">
        <v>150</v>
      </c>
      <c r="HST29" s="170">
        <v>2</v>
      </c>
      <c r="HSU29" s="170">
        <v>69.72</v>
      </c>
      <c r="HSV29" s="170">
        <f>ROUNDDOWN(HSU29*($G$10+1),2)</f>
        <v>5173.22</v>
      </c>
      <c r="HSW29" s="170">
        <f>HST29*HSV29</f>
        <v>10346.44</v>
      </c>
      <c r="HSX29" s="170" t="s">
        <v>151</v>
      </c>
      <c r="HSY29" s="170" t="s">
        <v>152</v>
      </c>
      <c r="HSZ29" s="170" t="s">
        <v>153</v>
      </c>
      <c r="HTA29" s="170" t="s">
        <v>150</v>
      </c>
      <c r="HTB29" s="170">
        <v>2</v>
      </c>
      <c r="HTC29" s="170">
        <v>69.72</v>
      </c>
      <c r="HTD29" s="170">
        <f>ROUNDDOWN(HTC29*($G$10+1),2)</f>
        <v>5173.22</v>
      </c>
      <c r="HTE29" s="170">
        <f>HTB29*HTD29</f>
        <v>10346.44</v>
      </c>
      <c r="HTF29" s="170" t="s">
        <v>151</v>
      </c>
      <c r="HTG29" s="170" t="s">
        <v>152</v>
      </c>
      <c r="HTH29" s="170" t="s">
        <v>153</v>
      </c>
      <c r="HTI29" s="170" t="s">
        <v>150</v>
      </c>
      <c r="HTJ29" s="170">
        <v>2</v>
      </c>
      <c r="HTK29" s="170">
        <v>69.72</v>
      </c>
      <c r="HTL29" s="170">
        <f>ROUNDDOWN(HTK29*($G$10+1),2)</f>
        <v>5173.22</v>
      </c>
      <c r="HTM29" s="170">
        <f>HTJ29*HTL29</f>
        <v>10346.44</v>
      </c>
      <c r="HTN29" s="170" t="s">
        <v>151</v>
      </c>
      <c r="HTO29" s="170" t="s">
        <v>152</v>
      </c>
      <c r="HTP29" s="170" t="s">
        <v>153</v>
      </c>
      <c r="HTQ29" s="170" t="s">
        <v>150</v>
      </c>
      <c r="HTR29" s="170">
        <v>2</v>
      </c>
      <c r="HTS29" s="170">
        <v>69.72</v>
      </c>
      <c r="HTT29" s="170">
        <f>ROUNDDOWN(HTS29*($G$10+1),2)</f>
        <v>5173.22</v>
      </c>
      <c r="HTU29" s="170">
        <f>HTR29*HTT29</f>
        <v>10346.44</v>
      </c>
      <c r="HTV29" s="170" t="s">
        <v>151</v>
      </c>
      <c r="HTW29" s="170" t="s">
        <v>152</v>
      </c>
      <c r="HTX29" s="170" t="s">
        <v>153</v>
      </c>
      <c r="HTY29" s="170" t="s">
        <v>150</v>
      </c>
      <c r="HTZ29" s="170">
        <v>2</v>
      </c>
      <c r="HUA29" s="170">
        <v>69.72</v>
      </c>
      <c r="HUB29" s="170">
        <f>ROUNDDOWN(HUA29*($G$10+1),2)</f>
        <v>5173.22</v>
      </c>
      <c r="HUC29" s="170">
        <f>HTZ29*HUB29</f>
        <v>10346.44</v>
      </c>
      <c r="HUD29" s="170" t="s">
        <v>151</v>
      </c>
      <c r="HUE29" s="170" t="s">
        <v>152</v>
      </c>
      <c r="HUF29" s="170" t="s">
        <v>153</v>
      </c>
      <c r="HUG29" s="170" t="s">
        <v>150</v>
      </c>
      <c r="HUH29" s="170">
        <v>2</v>
      </c>
      <c r="HUI29" s="170">
        <v>69.72</v>
      </c>
      <c r="HUJ29" s="170">
        <f>ROUNDDOWN(HUI29*($G$10+1),2)</f>
        <v>5173.22</v>
      </c>
      <c r="HUK29" s="170">
        <f>HUH29*HUJ29</f>
        <v>10346.44</v>
      </c>
      <c r="HUL29" s="170" t="s">
        <v>151</v>
      </c>
      <c r="HUM29" s="170" t="s">
        <v>152</v>
      </c>
      <c r="HUN29" s="170" t="s">
        <v>153</v>
      </c>
      <c r="HUO29" s="170" t="s">
        <v>150</v>
      </c>
      <c r="HUP29" s="170">
        <v>2</v>
      </c>
      <c r="HUQ29" s="170">
        <v>69.72</v>
      </c>
      <c r="HUR29" s="170">
        <f>ROUNDDOWN(HUQ29*($G$10+1),2)</f>
        <v>5173.22</v>
      </c>
      <c r="HUS29" s="170">
        <f>HUP29*HUR29</f>
        <v>10346.44</v>
      </c>
      <c r="HUT29" s="170" t="s">
        <v>151</v>
      </c>
      <c r="HUU29" s="170" t="s">
        <v>152</v>
      </c>
      <c r="HUV29" s="170" t="s">
        <v>153</v>
      </c>
      <c r="HUW29" s="170" t="s">
        <v>150</v>
      </c>
      <c r="HUX29" s="170">
        <v>2</v>
      </c>
      <c r="HUY29" s="170">
        <v>69.72</v>
      </c>
      <c r="HUZ29" s="170">
        <f>ROUNDDOWN(HUY29*($G$10+1),2)</f>
        <v>5173.22</v>
      </c>
      <c r="HVA29" s="170">
        <f>HUX29*HUZ29</f>
        <v>10346.44</v>
      </c>
      <c r="HVB29" s="170" t="s">
        <v>151</v>
      </c>
      <c r="HVC29" s="170" t="s">
        <v>152</v>
      </c>
      <c r="HVD29" s="170" t="s">
        <v>153</v>
      </c>
      <c r="HVE29" s="170" t="s">
        <v>150</v>
      </c>
      <c r="HVF29" s="170">
        <v>2</v>
      </c>
      <c r="HVG29" s="170">
        <v>69.72</v>
      </c>
      <c r="HVH29" s="170">
        <f>ROUNDDOWN(HVG29*($G$10+1),2)</f>
        <v>5173.22</v>
      </c>
      <c r="HVI29" s="170">
        <f>HVF29*HVH29</f>
        <v>10346.44</v>
      </c>
      <c r="HVJ29" s="170" t="s">
        <v>151</v>
      </c>
      <c r="HVK29" s="170" t="s">
        <v>152</v>
      </c>
      <c r="HVL29" s="170" t="s">
        <v>153</v>
      </c>
      <c r="HVM29" s="170" t="s">
        <v>150</v>
      </c>
      <c r="HVN29" s="170">
        <v>2</v>
      </c>
      <c r="HVO29" s="170">
        <v>69.72</v>
      </c>
      <c r="HVP29" s="170">
        <f>ROUNDDOWN(HVO29*($G$10+1),2)</f>
        <v>5173.22</v>
      </c>
      <c r="HVQ29" s="170">
        <f>HVN29*HVP29</f>
        <v>10346.44</v>
      </c>
      <c r="HVR29" s="170" t="s">
        <v>151</v>
      </c>
      <c r="HVS29" s="170" t="s">
        <v>152</v>
      </c>
      <c r="HVT29" s="170" t="s">
        <v>153</v>
      </c>
      <c r="HVU29" s="170" t="s">
        <v>150</v>
      </c>
      <c r="HVV29" s="170">
        <v>2</v>
      </c>
      <c r="HVW29" s="170">
        <v>69.72</v>
      </c>
      <c r="HVX29" s="170">
        <f>ROUNDDOWN(HVW29*($G$10+1),2)</f>
        <v>5173.22</v>
      </c>
      <c r="HVY29" s="170">
        <f>HVV29*HVX29</f>
        <v>10346.44</v>
      </c>
      <c r="HVZ29" s="170" t="s">
        <v>151</v>
      </c>
      <c r="HWA29" s="170" t="s">
        <v>152</v>
      </c>
      <c r="HWB29" s="170" t="s">
        <v>153</v>
      </c>
      <c r="HWC29" s="170" t="s">
        <v>150</v>
      </c>
      <c r="HWD29" s="170">
        <v>2</v>
      </c>
      <c r="HWE29" s="170">
        <v>69.72</v>
      </c>
      <c r="HWF29" s="170">
        <f>ROUNDDOWN(HWE29*($G$10+1),2)</f>
        <v>5173.22</v>
      </c>
      <c r="HWG29" s="170">
        <f>HWD29*HWF29</f>
        <v>10346.44</v>
      </c>
      <c r="HWH29" s="170" t="s">
        <v>151</v>
      </c>
      <c r="HWI29" s="170" t="s">
        <v>152</v>
      </c>
      <c r="HWJ29" s="170" t="s">
        <v>153</v>
      </c>
      <c r="HWK29" s="170" t="s">
        <v>150</v>
      </c>
      <c r="HWL29" s="170">
        <v>2</v>
      </c>
      <c r="HWM29" s="170">
        <v>69.72</v>
      </c>
      <c r="HWN29" s="170">
        <f>ROUNDDOWN(HWM29*($G$10+1),2)</f>
        <v>5173.22</v>
      </c>
      <c r="HWO29" s="170">
        <f>HWL29*HWN29</f>
        <v>10346.44</v>
      </c>
      <c r="HWP29" s="170" t="s">
        <v>151</v>
      </c>
      <c r="HWQ29" s="170" t="s">
        <v>152</v>
      </c>
      <c r="HWR29" s="170" t="s">
        <v>153</v>
      </c>
      <c r="HWS29" s="170" t="s">
        <v>150</v>
      </c>
      <c r="HWT29" s="170">
        <v>2</v>
      </c>
      <c r="HWU29" s="170">
        <v>69.72</v>
      </c>
      <c r="HWV29" s="170">
        <f>ROUNDDOWN(HWU29*($G$10+1),2)</f>
        <v>5173.22</v>
      </c>
      <c r="HWW29" s="170">
        <f>HWT29*HWV29</f>
        <v>10346.44</v>
      </c>
      <c r="HWX29" s="170" t="s">
        <v>151</v>
      </c>
      <c r="HWY29" s="170" t="s">
        <v>152</v>
      </c>
      <c r="HWZ29" s="170" t="s">
        <v>153</v>
      </c>
      <c r="HXA29" s="170" t="s">
        <v>150</v>
      </c>
      <c r="HXB29" s="170">
        <v>2</v>
      </c>
      <c r="HXC29" s="170">
        <v>69.72</v>
      </c>
      <c r="HXD29" s="170">
        <f>ROUNDDOWN(HXC29*($G$10+1),2)</f>
        <v>5173.22</v>
      </c>
      <c r="HXE29" s="170">
        <f>HXB29*HXD29</f>
        <v>10346.44</v>
      </c>
      <c r="HXF29" s="170" t="s">
        <v>151</v>
      </c>
      <c r="HXG29" s="170" t="s">
        <v>152</v>
      </c>
      <c r="HXH29" s="170" t="s">
        <v>153</v>
      </c>
      <c r="HXI29" s="170" t="s">
        <v>150</v>
      </c>
      <c r="HXJ29" s="170">
        <v>2</v>
      </c>
      <c r="HXK29" s="170">
        <v>69.72</v>
      </c>
      <c r="HXL29" s="170">
        <f>ROUNDDOWN(HXK29*($G$10+1),2)</f>
        <v>5173.22</v>
      </c>
      <c r="HXM29" s="170">
        <f>HXJ29*HXL29</f>
        <v>10346.44</v>
      </c>
      <c r="HXN29" s="170" t="s">
        <v>151</v>
      </c>
      <c r="HXO29" s="170" t="s">
        <v>152</v>
      </c>
      <c r="HXP29" s="170" t="s">
        <v>153</v>
      </c>
      <c r="HXQ29" s="170" t="s">
        <v>150</v>
      </c>
      <c r="HXR29" s="170">
        <v>2</v>
      </c>
      <c r="HXS29" s="170">
        <v>69.72</v>
      </c>
      <c r="HXT29" s="170">
        <f>ROUNDDOWN(HXS29*($G$10+1),2)</f>
        <v>5173.22</v>
      </c>
      <c r="HXU29" s="170">
        <f>HXR29*HXT29</f>
        <v>10346.44</v>
      </c>
      <c r="HXV29" s="170" t="s">
        <v>151</v>
      </c>
      <c r="HXW29" s="170" t="s">
        <v>152</v>
      </c>
      <c r="HXX29" s="170" t="s">
        <v>153</v>
      </c>
      <c r="HXY29" s="170" t="s">
        <v>150</v>
      </c>
      <c r="HXZ29" s="170">
        <v>2</v>
      </c>
      <c r="HYA29" s="170">
        <v>69.72</v>
      </c>
      <c r="HYB29" s="170">
        <f>ROUNDDOWN(HYA29*($G$10+1),2)</f>
        <v>5173.22</v>
      </c>
      <c r="HYC29" s="170">
        <f>HXZ29*HYB29</f>
        <v>10346.44</v>
      </c>
      <c r="HYD29" s="170" t="s">
        <v>151</v>
      </c>
      <c r="HYE29" s="170" t="s">
        <v>152</v>
      </c>
      <c r="HYF29" s="170" t="s">
        <v>153</v>
      </c>
      <c r="HYG29" s="170" t="s">
        <v>150</v>
      </c>
      <c r="HYH29" s="170">
        <v>2</v>
      </c>
      <c r="HYI29" s="170">
        <v>69.72</v>
      </c>
      <c r="HYJ29" s="170">
        <f>ROUNDDOWN(HYI29*($G$10+1),2)</f>
        <v>5173.22</v>
      </c>
      <c r="HYK29" s="170">
        <f>HYH29*HYJ29</f>
        <v>10346.44</v>
      </c>
      <c r="HYL29" s="170" t="s">
        <v>151</v>
      </c>
      <c r="HYM29" s="170" t="s">
        <v>152</v>
      </c>
      <c r="HYN29" s="170" t="s">
        <v>153</v>
      </c>
      <c r="HYO29" s="170" t="s">
        <v>150</v>
      </c>
      <c r="HYP29" s="170">
        <v>2</v>
      </c>
      <c r="HYQ29" s="170">
        <v>69.72</v>
      </c>
      <c r="HYR29" s="170">
        <f>ROUNDDOWN(HYQ29*($G$10+1),2)</f>
        <v>5173.22</v>
      </c>
      <c r="HYS29" s="170">
        <f>HYP29*HYR29</f>
        <v>10346.44</v>
      </c>
      <c r="HYT29" s="170" t="s">
        <v>151</v>
      </c>
      <c r="HYU29" s="170" t="s">
        <v>152</v>
      </c>
      <c r="HYV29" s="170" t="s">
        <v>153</v>
      </c>
      <c r="HYW29" s="170" t="s">
        <v>150</v>
      </c>
      <c r="HYX29" s="170">
        <v>2</v>
      </c>
      <c r="HYY29" s="170">
        <v>69.72</v>
      </c>
      <c r="HYZ29" s="170">
        <f>ROUNDDOWN(HYY29*($G$10+1),2)</f>
        <v>5173.22</v>
      </c>
      <c r="HZA29" s="170">
        <f>HYX29*HYZ29</f>
        <v>10346.44</v>
      </c>
      <c r="HZB29" s="170" t="s">
        <v>151</v>
      </c>
      <c r="HZC29" s="170" t="s">
        <v>152</v>
      </c>
      <c r="HZD29" s="170" t="s">
        <v>153</v>
      </c>
      <c r="HZE29" s="170" t="s">
        <v>150</v>
      </c>
      <c r="HZF29" s="170">
        <v>2</v>
      </c>
      <c r="HZG29" s="170">
        <v>69.72</v>
      </c>
      <c r="HZH29" s="170">
        <f>ROUNDDOWN(HZG29*($G$10+1),2)</f>
        <v>5173.22</v>
      </c>
      <c r="HZI29" s="170">
        <f>HZF29*HZH29</f>
        <v>10346.44</v>
      </c>
      <c r="HZJ29" s="170" t="s">
        <v>151</v>
      </c>
      <c r="HZK29" s="170" t="s">
        <v>152</v>
      </c>
      <c r="HZL29" s="170" t="s">
        <v>153</v>
      </c>
      <c r="HZM29" s="170" t="s">
        <v>150</v>
      </c>
      <c r="HZN29" s="170">
        <v>2</v>
      </c>
      <c r="HZO29" s="170">
        <v>69.72</v>
      </c>
      <c r="HZP29" s="170">
        <f>ROUNDDOWN(HZO29*($G$10+1),2)</f>
        <v>5173.22</v>
      </c>
      <c r="HZQ29" s="170">
        <f>HZN29*HZP29</f>
        <v>10346.44</v>
      </c>
      <c r="HZR29" s="170" t="s">
        <v>151</v>
      </c>
      <c r="HZS29" s="170" t="s">
        <v>152</v>
      </c>
      <c r="HZT29" s="170" t="s">
        <v>153</v>
      </c>
      <c r="HZU29" s="170" t="s">
        <v>150</v>
      </c>
      <c r="HZV29" s="170">
        <v>2</v>
      </c>
      <c r="HZW29" s="170">
        <v>69.72</v>
      </c>
      <c r="HZX29" s="170">
        <f>ROUNDDOWN(HZW29*($G$10+1),2)</f>
        <v>5173.22</v>
      </c>
      <c r="HZY29" s="170">
        <f>HZV29*HZX29</f>
        <v>10346.44</v>
      </c>
      <c r="HZZ29" s="170" t="s">
        <v>151</v>
      </c>
      <c r="IAA29" s="170" t="s">
        <v>152</v>
      </c>
      <c r="IAB29" s="170" t="s">
        <v>153</v>
      </c>
      <c r="IAC29" s="170" t="s">
        <v>150</v>
      </c>
      <c r="IAD29" s="170">
        <v>2</v>
      </c>
      <c r="IAE29" s="170">
        <v>69.72</v>
      </c>
      <c r="IAF29" s="170">
        <f>ROUNDDOWN(IAE29*($G$10+1),2)</f>
        <v>5173.22</v>
      </c>
      <c r="IAG29" s="170">
        <f>IAD29*IAF29</f>
        <v>10346.44</v>
      </c>
      <c r="IAH29" s="170" t="s">
        <v>151</v>
      </c>
      <c r="IAI29" s="170" t="s">
        <v>152</v>
      </c>
      <c r="IAJ29" s="170" t="s">
        <v>153</v>
      </c>
      <c r="IAK29" s="170" t="s">
        <v>150</v>
      </c>
      <c r="IAL29" s="170">
        <v>2</v>
      </c>
      <c r="IAM29" s="170">
        <v>69.72</v>
      </c>
      <c r="IAN29" s="170">
        <f>ROUNDDOWN(IAM29*($G$10+1),2)</f>
        <v>5173.22</v>
      </c>
      <c r="IAO29" s="170">
        <f>IAL29*IAN29</f>
        <v>10346.44</v>
      </c>
      <c r="IAP29" s="170" t="s">
        <v>151</v>
      </c>
      <c r="IAQ29" s="170" t="s">
        <v>152</v>
      </c>
      <c r="IAR29" s="170" t="s">
        <v>153</v>
      </c>
      <c r="IAS29" s="170" t="s">
        <v>150</v>
      </c>
      <c r="IAT29" s="170">
        <v>2</v>
      </c>
      <c r="IAU29" s="170">
        <v>69.72</v>
      </c>
      <c r="IAV29" s="170">
        <f>ROUNDDOWN(IAU29*($G$10+1),2)</f>
        <v>5173.22</v>
      </c>
      <c r="IAW29" s="170">
        <f>IAT29*IAV29</f>
        <v>10346.44</v>
      </c>
      <c r="IAX29" s="170" t="s">
        <v>151</v>
      </c>
      <c r="IAY29" s="170" t="s">
        <v>152</v>
      </c>
      <c r="IAZ29" s="170" t="s">
        <v>153</v>
      </c>
      <c r="IBA29" s="170" t="s">
        <v>150</v>
      </c>
      <c r="IBB29" s="170">
        <v>2</v>
      </c>
      <c r="IBC29" s="170">
        <v>69.72</v>
      </c>
      <c r="IBD29" s="170">
        <f>ROUNDDOWN(IBC29*($G$10+1),2)</f>
        <v>5173.22</v>
      </c>
      <c r="IBE29" s="170">
        <f>IBB29*IBD29</f>
        <v>10346.44</v>
      </c>
      <c r="IBF29" s="170" t="s">
        <v>151</v>
      </c>
      <c r="IBG29" s="170" t="s">
        <v>152</v>
      </c>
      <c r="IBH29" s="170" t="s">
        <v>153</v>
      </c>
      <c r="IBI29" s="170" t="s">
        <v>150</v>
      </c>
      <c r="IBJ29" s="170">
        <v>2</v>
      </c>
      <c r="IBK29" s="170">
        <v>69.72</v>
      </c>
      <c r="IBL29" s="170">
        <f>ROUNDDOWN(IBK29*($G$10+1),2)</f>
        <v>5173.22</v>
      </c>
      <c r="IBM29" s="170">
        <f>IBJ29*IBL29</f>
        <v>10346.44</v>
      </c>
      <c r="IBN29" s="170" t="s">
        <v>151</v>
      </c>
      <c r="IBO29" s="170" t="s">
        <v>152</v>
      </c>
      <c r="IBP29" s="170" t="s">
        <v>153</v>
      </c>
      <c r="IBQ29" s="170" t="s">
        <v>150</v>
      </c>
      <c r="IBR29" s="170">
        <v>2</v>
      </c>
      <c r="IBS29" s="170">
        <v>69.72</v>
      </c>
      <c r="IBT29" s="170">
        <f>ROUNDDOWN(IBS29*($G$10+1),2)</f>
        <v>5173.22</v>
      </c>
      <c r="IBU29" s="170">
        <f>IBR29*IBT29</f>
        <v>10346.44</v>
      </c>
      <c r="IBV29" s="170" t="s">
        <v>151</v>
      </c>
      <c r="IBW29" s="170" t="s">
        <v>152</v>
      </c>
      <c r="IBX29" s="170" t="s">
        <v>153</v>
      </c>
      <c r="IBY29" s="170" t="s">
        <v>150</v>
      </c>
      <c r="IBZ29" s="170">
        <v>2</v>
      </c>
      <c r="ICA29" s="170">
        <v>69.72</v>
      </c>
      <c r="ICB29" s="170">
        <f>ROUNDDOWN(ICA29*($G$10+1),2)</f>
        <v>5173.22</v>
      </c>
      <c r="ICC29" s="170">
        <f>IBZ29*ICB29</f>
        <v>10346.44</v>
      </c>
      <c r="ICD29" s="170" t="s">
        <v>151</v>
      </c>
      <c r="ICE29" s="170" t="s">
        <v>152</v>
      </c>
      <c r="ICF29" s="170" t="s">
        <v>153</v>
      </c>
      <c r="ICG29" s="170" t="s">
        <v>150</v>
      </c>
      <c r="ICH29" s="170">
        <v>2</v>
      </c>
      <c r="ICI29" s="170">
        <v>69.72</v>
      </c>
      <c r="ICJ29" s="170">
        <f>ROUNDDOWN(ICI29*($G$10+1),2)</f>
        <v>5173.22</v>
      </c>
      <c r="ICK29" s="170">
        <f>ICH29*ICJ29</f>
        <v>10346.44</v>
      </c>
      <c r="ICL29" s="170" t="s">
        <v>151</v>
      </c>
      <c r="ICM29" s="170" t="s">
        <v>152</v>
      </c>
      <c r="ICN29" s="170" t="s">
        <v>153</v>
      </c>
      <c r="ICO29" s="170" t="s">
        <v>150</v>
      </c>
      <c r="ICP29" s="170">
        <v>2</v>
      </c>
      <c r="ICQ29" s="170">
        <v>69.72</v>
      </c>
      <c r="ICR29" s="170">
        <f>ROUNDDOWN(ICQ29*($G$10+1),2)</f>
        <v>5173.22</v>
      </c>
      <c r="ICS29" s="170">
        <f>ICP29*ICR29</f>
        <v>10346.44</v>
      </c>
      <c r="ICT29" s="170" t="s">
        <v>151</v>
      </c>
      <c r="ICU29" s="170" t="s">
        <v>152</v>
      </c>
      <c r="ICV29" s="170" t="s">
        <v>153</v>
      </c>
      <c r="ICW29" s="170" t="s">
        <v>150</v>
      </c>
      <c r="ICX29" s="170">
        <v>2</v>
      </c>
      <c r="ICY29" s="170">
        <v>69.72</v>
      </c>
      <c r="ICZ29" s="170">
        <f>ROUNDDOWN(ICY29*($G$10+1),2)</f>
        <v>5173.22</v>
      </c>
      <c r="IDA29" s="170">
        <f>ICX29*ICZ29</f>
        <v>10346.44</v>
      </c>
      <c r="IDB29" s="170" t="s">
        <v>151</v>
      </c>
      <c r="IDC29" s="170" t="s">
        <v>152</v>
      </c>
      <c r="IDD29" s="170" t="s">
        <v>153</v>
      </c>
      <c r="IDE29" s="170" t="s">
        <v>150</v>
      </c>
      <c r="IDF29" s="170">
        <v>2</v>
      </c>
      <c r="IDG29" s="170">
        <v>69.72</v>
      </c>
      <c r="IDH29" s="170">
        <f>ROUNDDOWN(IDG29*($G$10+1),2)</f>
        <v>5173.22</v>
      </c>
      <c r="IDI29" s="170">
        <f>IDF29*IDH29</f>
        <v>10346.44</v>
      </c>
      <c r="IDJ29" s="170" t="s">
        <v>151</v>
      </c>
      <c r="IDK29" s="170" t="s">
        <v>152</v>
      </c>
      <c r="IDL29" s="170" t="s">
        <v>153</v>
      </c>
      <c r="IDM29" s="170" t="s">
        <v>150</v>
      </c>
      <c r="IDN29" s="170">
        <v>2</v>
      </c>
      <c r="IDO29" s="170">
        <v>69.72</v>
      </c>
      <c r="IDP29" s="170">
        <f>ROUNDDOWN(IDO29*($G$10+1),2)</f>
        <v>5173.22</v>
      </c>
      <c r="IDQ29" s="170">
        <f>IDN29*IDP29</f>
        <v>10346.44</v>
      </c>
      <c r="IDR29" s="170" t="s">
        <v>151</v>
      </c>
      <c r="IDS29" s="170" t="s">
        <v>152</v>
      </c>
      <c r="IDT29" s="170" t="s">
        <v>153</v>
      </c>
      <c r="IDU29" s="170" t="s">
        <v>150</v>
      </c>
      <c r="IDV29" s="170">
        <v>2</v>
      </c>
      <c r="IDW29" s="170">
        <v>69.72</v>
      </c>
      <c r="IDX29" s="170">
        <f>ROUNDDOWN(IDW29*($G$10+1),2)</f>
        <v>5173.22</v>
      </c>
      <c r="IDY29" s="170">
        <f>IDV29*IDX29</f>
        <v>10346.44</v>
      </c>
      <c r="IDZ29" s="170" t="s">
        <v>151</v>
      </c>
      <c r="IEA29" s="170" t="s">
        <v>152</v>
      </c>
      <c r="IEB29" s="170" t="s">
        <v>153</v>
      </c>
      <c r="IEC29" s="170" t="s">
        <v>150</v>
      </c>
      <c r="IED29" s="170">
        <v>2</v>
      </c>
      <c r="IEE29" s="170">
        <v>69.72</v>
      </c>
      <c r="IEF29" s="170">
        <f>ROUNDDOWN(IEE29*($G$10+1),2)</f>
        <v>5173.22</v>
      </c>
      <c r="IEG29" s="170">
        <f>IED29*IEF29</f>
        <v>10346.44</v>
      </c>
      <c r="IEH29" s="170" t="s">
        <v>151</v>
      </c>
      <c r="IEI29" s="170" t="s">
        <v>152</v>
      </c>
      <c r="IEJ29" s="170" t="s">
        <v>153</v>
      </c>
      <c r="IEK29" s="170" t="s">
        <v>150</v>
      </c>
      <c r="IEL29" s="170">
        <v>2</v>
      </c>
      <c r="IEM29" s="170">
        <v>69.72</v>
      </c>
      <c r="IEN29" s="170">
        <f>ROUNDDOWN(IEM29*($G$10+1),2)</f>
        <v>5173.22</v>
      </c>
      <c r="IEO29" s="170">
        <f>IEL29*IEN29</f>
        <v>10346.44</v>
      </c>
      <c r="IEP29" s="170" t="s">
        <v>151</v>
      </c>
      <c r="IEQ29" s="170" t="s">
        <v>152</v>
      </c>
      <c r="IER29" s="170" t="s">
        <v>153</v>
      </c>
      <c r="IES29" s="170" t="s">
        <v>150</v>
      </c>
      <c r="IET29" s="170">
        <v>2</v>
      </c>
      <c r="IEU29" s="170">
        <v>69.72</v>
      </c>
      <c r="IEV29" s="170">
        <f>ROUNDDOWN(IEU29*($G$10+1),2)</f>
        <v>5173.22</v>
      </c>
      <c r="IEW29" s="170">
        <f>IET29*IEV29</f>
        <v>10346.44</v>
      </c>
      <c r="IEX29" s="170" t="s">
        <v>151</v>
      </c>
      <c r="IEY29" s="170" t="s">
        <v>152</v>
      </c>
      <c r="IEZ29" s="170" t="s">
        <v>153</v>
      </c>
      <c r="IFA29" s="170" t="s">
        <v>150</v>
      </c>
      <c r="IFB29" s="170">
        <v>2</v>
      </c>
      <c r="IFC29" s="170">
        <v>69.72</v>
      </c>
      <c r="IFD29" s="170">
        <f>ROUNDDOWN(IFC29*($G$10+1),2)</f>
        <v>5173.22</v>
      </c>
      <c r="IFE29" s="170">
        <f>IFB29*IFD29</f>
        <v>10346.44</v>
      </c>
      <c r="IFF29" s="170" t="s">
        <v>151</v>
      </c>
      <c r="IFG29" s="170" t="s">
        <v>152</v>
      </c>
      <c r="IFH29" s="170" t="s">
        <v>153</v>
      </c>
      <c r="IFI29" s="170" t="s">
        <v>150</v>
      </c>
      <c r="IFJ29" s="170">
        <v>2</v>
      </c>
      <c r="IFK29" s="170">
        <v>69.72</v>
      </c>
      <c r="IFL29" s="170">
        <f>ROUNDDOWN(IFK29*($G$10+1),2)</f>
        <v>5173.22</v>
      </c>
      <c r="IFM29" s="170">
        <f>IFJ29*IFL29</f>
        <v>10346.44</v>
      </c>
      <c r="IFN29" s="170" t="s">
        <v>151</v>
      </c>
      <c r="IFO29" s="170" t="s">
        <v>152</v>
      </c>
      <c r="IFP29" s="170" t="s">
        <v>153</v>
      </c>
      <c r="IFQ29" s="170" t="s">
        <v>150</v>
      </c>
      <c r="IFR29" s="170">
        <v>2</v>
      </c>
      <c r="IFS29" s="170">
        <v>69.72</v>
      </c>
      <c r="IFT29" s="170">
        <f>ROUNDDOWN(IFS29*($G$10+1),2)</f>
        <v>5173.22</v>
      </c>
      <c r="IFU29" s="170">
        <f>IFR29*IFT29</f>
        <v>10346.44</v>
      </c>
      <c r="IFV29" s="170" t="s">
        <v>151</v>
      </c>
      <c r="IFW29" s="170" t="s">
        <v>152</v>
      </c>
      <c r="IFX29" s="170" t="s">
        <v>153</v>
      </c>
      <c r="IFY29" s="170" t="s">
        <v>150</v>
      </c>
      <c r="IFZ29" s="170">
        <v>2</v>
      </c>
      <c r="IGA29" s="170">
        <v>69.72</v>
      </c>
      <c r="IGB29" s="170">
        <f>ROUNDDOWN(IGA29*($G$10+1),2)</f>
        <v>5173.22</v>
      </c>
      <c r="IGC29" s="170">
        <f>IFZ29*IGB29</f>
        <v>10346.44</v>
      </c>
      <c r="IGD29" s="170" t="s">
        <v>151</v>
      </c>
      <c r="IGE29" s="170" t="s">
        <v>152</v>
      </c>
      <c r="IGF29" s="170" t="s">
        <v>153</v>
      </c>
      <c r="IGG29" s="170" t="s">
        <v>150</v>
      </c>
      <c r="IGH29" s="170">
        <v>2</v>
      </c>
      <c r="IGI29" s="170">
        <v>69.72</v>
      </c>
      <c r="IGJ29" s="170">
        <f>ROUNDDOWN(IGI29*($G$10+1),2)</f>
        <v>5173.22</v>
      </c>
      <c r="IGK29" s="170">
        <f>IGH29*IGJ29</f>
        <v>10346.44</v>
      </c>
      <c r="IGL29" s="170" t="s">
        <v>151</v>
      </c>
      <c r="IGM29" s="170" t="s">
        <v>152</v>
      </c>
      <c r="IGN29" s="170" t="s">
        <v>153</v>
      </c>
      <c r="IGO29" s="170" t="s">
        <v>150</v>
      </c>
      <c r="IGP29" s="170">
        <v>2</v>
      </c>
      <c r="IGQ29" s="170">
        <v>69.72</v>
      </c>
      <c r="IGR29" s="170">
        <f>ROUNDDOWN(IGQ29*($G$10+1),2)</f>
        <v>5173.22</v>
      </c>
      <c r="IGS29" s="170">
        <f>IGP29*IGR29</f>
        <v>10346.44</v>
      </c>
      <c r="IGT29" s="170" t="s">
        <v>151</v>
      </c>
      <c r="IGU29" s="170" t="s">
        <v>152</v>
      </c>
      <c r="IGV29" s="170" t="s">
        <v>153</v>
      </c>
      <c r="IGW29" s="170" t="s">
        <v>150</v>
      </c>
      <c r="IGX29" s="170">
        <v>2</v>
      </c>
      <c r="IGY29" s="170">
        <v>69.72</v>
      </c>
      <c r="IGZ29" s="170">
        <f>ROUNDDOWN(IGY29*($G$10+1),2)</f>
        <v>5173.22</v>
      </c>
      <c r="IHA29" s="170">
        <f>IGX29*IGZ29</f>
        <v>10346.44</v>
      </c>
      <c r="IHB29" s="170" t="s">
        <v>151</v>
      </c>
      <c r="IHC29" s="170" t="s">
        <v>152</v>
      </c>
      <c r="IHD29" s="170" t="s">
        <v>153</v>
      </c>
      <c r="IHE29" s="170" t="s">
        <v>150</v>
      </c>
      <c r="IHF29" s="170">
        <v>2</v>
      </c>
      <c r="IHG29" s="170">
        <v>69.72</v>
      </c>
      <c r="IHH29" s="170">
        <f>ROUNDDOWN(IHG29*($G$10+1),2)</f>
        <v>5173.22</v>
      </c>
      <c r="IHI29" s="170">
        <f>IHF29*IHH29</f>
        <v>10346.44</v>
      </c>
      <c r="IHJ29" s="170" t="s">
        <v>151</v>
      </c>
      <c r="IHK29" s="170" t="s">
        <v>152</v>
      </c>
      <c r="IHL29" s="170" t="s">
        <v>153</v>
      </c>
      <c r="IHM29" s="170" t="s">
        <v>150</v>
      </c>
      <c r="IHN29" s="170">
        <v>2</v>
      </c>
      <c r="IHO29" s="170">
        <v>69.72</v>
      </c>
      <c r="IHP29" s="170">
        <f>ROUNDDOWN(IHO29*($G$10+1),2)</f>
        <v>5173.22</v>
      </c>
      <c r="IHQ29" s="170">
        <f>IHN29*IHP29</f>
        <v>10346.44</v>
      </c>
      <c r="IHR29" s="170" t="s">
        <v>151</v>
      </c>
      <c r="IHS29" s="170" t="s">
        <v>152</v>
      </c>
      <c r="IHT29" s="170" t="s">
        <v>153</v>
      </c>
      <c r="IHU29" s="170" t="s">
        <v>150</v>
      </c>
      <c r="IHV29" s="170">
        <v>2</v>
      </c>
      <c r="IHW29" s="170">
        <v>69.72</v>
      </c>
      <c r="IHX29" s="170">
        <f>ROUNDDOWN(IHW29*($G$10+1),2)</f>
        <v>5173.22</v>
      </c>
      <c r="IHY29" s="170">
        <f>IHV29*IHX29</f>
        <v>10346.44</v>
      </c>
      <c r="IHZ29" s="170" t="s">
        <v>151</v>
      </c>
      <c r="IIA29" s="170" t="s">
        <v>152</v>
      </c>
      <c r="IIB29" s="170" t="s">
        <v>153</v>
      </c>
      <c r="IIC29" s="170" t="s">
        <v>150</v>
      </c>
      <c r="IID29" s="170">
        <v>2</v>
      </c>
      <c r="IIE29" s="170">
        <v>69.72</v>
      </c>
      <c r="IIF29" s="170">
        <f>ROUNDDOWN(IIE29*($G$10+1),2)</f>
        <v>5173.22</v>
      </c>
      <c r="IIG29" s="170">
        <f>IID29*IIF29</f>
        <v>10346.44</v>
      </c>
      <c r="IIH29" s="170" t="s">
        <v>151</v>
      </c>
      <c r="III29" s="170" t="s">
        <v>152</v>
      </c>
      <c r="IIJ29" s="170" t="s">
        <v>153</v>
      </c>
      <c r="IIK29" s="170" t="s">
        <v>150</v>
      </c>
      <c r="IIL29" s="170">
        <v>2</v>
      </c>
      <c r="IIM29" s="170">
        <v>69.72</v>
      </c>
      <c r="IIN29" s="170">
        <f>ROUNDDOWN(IIM29*($G$10+1),2)</f>
        <v>5173.22</v>
      </c>
      <c r="IIO29" s="170">
        <f>IIL29*IIN29</f>
        <v>10346.44</v>
      </c>
      <c r="IIP29" s="170" t="s">
        <v>151</v>
      </c>
      <c r="IIQ29" s="170" t="s">
        <v>152</v>
      </c>
      <c r="IIR29" s="170" t="s">
        <v>153</v>
      </c>
      <c r="IIS29" s="170" t="s">
        <v>150</v>
      </c>
      <c r="IIT29" s="170">
        <v>2</v>
      </c>
      <c r="IIU29" s="170">
        <v>69.72</v>
      </c>
      <c r="IIV29" s="170">
        <f>ROUNDDOWN(IIU29*($G$10+1),2)</f>
        <v>5173.22</v>
      </c>
      <c r="IIW29" s="170">
        <f>IIT29*IIV29</f>
        <v>10346.44</v>
      </c>
      <c r="IIX29" s="170" t="s">
        <v>151</v>
      </c>
      <c r="IIY29" s="170" t="s">
        <v>152</v>
      </c>
      <c r="IIZ29" s="170" t="s">
        <v>153</v>
      </c>
      <c r="IJA29" s="170" t="s">
        <v>150</v>
      </c>
      <c r="IJB29" s="170">
        <v>2</v>
      </c>
      <c r="IJC29" s="170">
        <v>69.72</v>
      </c>
      <c r="IJD29" s="170">
        <f>ROUNDDOWN(IJC29*($G$10+1),2)</f>
        <v>5173.22</v>
      </c>
      <c r="IJE29" s="170">
        <f>IJB29*IJD29</f>
        <v>10346.44</v>
      </c>
      <c r="IJF29" s="170" t="s">
        <v>151</v>
      </c>
      <c r="IJG29" s="170" t="s">
        <v>152</v>
      </c>
      <c r="IJH29" s="170" t="s">
        <v>153</v>
      </c>
      <c r="IJI29" s="170" t="s">
        <v>150</v>
      </c>
      <c r="IJJ29" s="170">
        <v>2</v>
      </c>
      <c r="IJK29" s="170">
        <v>69.72</v>
      </c>
      <c r="IJL29" s="170">
        <f>ROUNDDOWN(IJK29*($G$10+1),2)</f>
        <v>5173.22</v>
      </c>
      <c r="IJM29" s="170">
        <f>IJJ29*IJL29</f>
        <v>10346.44</v>
      </c>
      <c r="IJN29" s="170" t="s">
        <v>151</v>
      </c>
      <c r="IJO29" s="170" t="s">
        <v>152</v>
      </c>
      <c r="IJP29" s="170" t="s">
        <v>153</v>
      </c>
      <c r="IJQ29" s="170" t="s">
        <v>150</v>
      </c>
      <c r="IJR29" s="170">
        <v>2</v>
      </c>
      <c r="IJS29" s="170">
        <v>69.72</v>
      </c>
      <c r="IJT29" s="170">
        <f>ROUNDDOWN(IJS29*($G$10+1),2)</f>
        <v>5173.22</v>
      </c>
      <c r="IJU29" s="170">
        <f>IJR29*IJT29</f>
        <v>10346.44</v>
      </c>
      <c r="IJV29" s="170" t="s">
        <v>151</v>
      </c>
      <c r="IJW29" s="170" t="s">
        <v>152</v>
      </c>
      <c r="IJX29" s="170" t="s">
        <v>153</v>
      </c>
      <c r="IJY29" s="170" t="s">
        <v>150</v>
      </c>
      <c r="IJZ29" s="170">
        <v>2</v>
      </c>
      <c r="IKA29" s="170">
        <v>69.72</v>
      </c>
      <c r="IKB29" s="170">
        <f>ROUNDDOWN(IKA29*($G$10+1),2)</f>
        <v>5173.22</v>
      </c>
      <c r="IKC29" s="170">
        <f>IJZ29*IKB29</f>
        <v>10346.44</v>
      </c>
      <c r="IKD29" s="170" t="s">
        <v>151</v>
      </c>
      <c r="IKE29" s="170" t="s">
        <v>152</v>
      </c>
      <c r="IKF29" s="170" t="s">
        <v>153</v>
      </c>
      <c r="IKG29" s="170" t="s">
        <v>150</v>
      </c>
      <c r="IKH29" s="170">
        <v>2</v>
      </c>
      <c r="IKI29" s="170">
        <v>69.72</v>
      </c>
      <c r="IKJ29" s="170">
        <f>ROUNDDOWN(IKI29*($G$10+1),2)</f>
        <v>5173.22</v>
      </c>
      <c r="IKK29" s="170">
        <f>IKH29*IKJ29</f>
        <v>10346.44</v>
      </c>
      <c r="IKL29" s="170" t="s">
        <v>151</v>
      </c>
      <c r="IKM29" s="170" t="s">
        <v>152</v>
      </c>
      <c r="IKN29" s="170" t="s">
        <v>153</v>
      </c>
      <c r="IKO29" s="170" t="s">
        <v>150</v>
      </c>
      <c r="IKP29" s="170">
        <v>2</v>
      </c>
      <c r="IKQ29" s="170">
        <v>69.72</v>
      </c>
      <c r="IKR29" s="170">
        <f>ROUNDDOWN(IKQ29*($G$10+1),2)</f>
        <v>5173.22</v>
      </c>
      <c r="IKS29" s="170">
        <f>IKP29*IKR29</f>
        <v>10346.44</v>
      </c>
      <c r="IKT29" s="170" t="s">
        <v>151</v>
      </c>
      <c r="IKU29" s="170" t="s">
        <v>152</v>
      </c>
      <c r="IKV29" s="170" t="s">
        <v>153</v>
      </c>
      <c r="IKW29" s="170" t="s">
        <v>150</v>
      </c>
      <c r="IKX29" s="170">
        <v>2</v>
      </c>
      <c r="IKY29" s="170">
        <v>69.72</v>
      </c>
      <c r="IKZ29" s="170">
        <f>ROUNDDOWN(IKY29*($G$10+1),2)</f>
        <v>5173.22</v>
      </c>
      <c r="ILA29" s="170">
        <f>IKX29*IKZ29</f>
        <v>10346.44</v>
      </c>
      <c r="ILB29" s="170" t="s">
        <v>151</v>
      </c>
      <c r="ILC29" s="170" t="s">
        <v>152</v>
      </c>
      <c r="ILD29" s="170" t="s">
        <v>153</v>
      </c>
      <c r="ILE29" s="170" t="s">
        <v>150</v>
      </c>
      <c r="ILF29" s="170">
        <v>2</v>
      </c>
      <c r="ILG29" s="170">
        <v>69.72</v>
      </c>
      <c r="ILH29" s="170">
        <f>ROUNDDOWN(ILG29*($G$10+1),2)</f>
        <v>5173.22</v>
      </c>
      <c r="ILI29" s="170">
        <f>ILF29*ILH29</f>
        <v>10346.44</v>
      </c>
      <c r="ILJ29" s="170" t="s">
        <v>151</v>
      </c>
      <c r="ILK29" s="170" t="s">
        <v>152</v>
      </c>
      <c r="ILL29" s="170" t="s">
        <v>153</v>
      </c>
      <c r="ILM29" s="170" t="s">
        <v>150</v>
      </c>
      <c r="ILN29" s="170">
        <v>2</v>
      </c>
      <c r="ILO29" s="170">
        <v>69.72</v>
      </c>
      <c r="ILP29" s="170">
        <f>ROUNDDOWN(ILO29*($G$10+1),2)</f>
        <v>5173.22</v>
      </c>
      <c r="ILQ29" s="170">
        <f>ILN29*ILP29</f>
        <v>10346.44</v>
      </c>
      <c r="ILR29" s="170" t="s">
        <v>151</v>
      </c>
      <c r="ILS29" s="170" t="s">
        <v>152</v>
      </c>
      <c r="ILT29" s="170" t="s">
        <v>153</v>
      </c>
      <c r="ILU29" s="170" t="s">
        <v>150</v>
      </c>
      <c r="ILV29" s="170">
        <v>2</v>
      </c>
      <c r="ILW29" s="170">
        <v>69.72</v>
      </c>
      <c r="ILX29" s="170">
        <f>ROUNDDOWN(ILW29*($G$10+1),2)</f>
        <v>5173.22</v>
      </c>
      <c r="ILY29" s="170">
        <f>ILV29*ILX29</f>
        <v>10346.44</v>
      </c>
      <c r="ILZ29" s="170" t="s">
        <v>151</v>
      </c>
      <c r="IMA29" s="170" t="s">
        <v>152</v>
      </c>
      <c r="IMB29" s="170" t="s">
        <v>153</v>
      </c>
      <c r="IMC29" s="170" t="s">
        <v>150</v>
      </c>
      <c r="IMD29" s="170">
        <v>2</v>
      </c>
      <c r="IME29" s="170">
        <v>69.72</v>
      </c>
      <c r="IMF29" s="170">
        <f>ROUNDDOWN(IME29*($G$10+1),2)</f>
        <v>5173.22</v>
      </c>
      <c r="IMG29" s="170">
        <f>IMD29*IMF29</f>
        <v>10346.44</v>
      </c>
      <c r="IMH29" s="170" t="s">
        <v>151</v>
      </c>
      <c r="IMI29" s="170" t="s">
        <v>152</v>
      </c>
      <c r="IMJ29" s="170" t="s">
        <v>153</v>
      </c>
      <c r="IMK29" s="170" t="s">
        <v>150</v>
      </c>
      <c r="IML29" s="170">
        <v>2</v>
      </c>
      <c r="IMM29" s="170">
        <v>69.72</v>
      </c>
      <c r="IMN29" s="170">
        <f>ROUNDDOWN(IMM29*($G$10+1),2)</f>
        <v>5173.22</v>
      </c>
      <c r="IMO29" s="170">
        <f>IML29*IMN29</f>
        <v>10346.44</v>
      </c>
      <c r="IMP29" s="170" t="s">
        <v>151</v>
      </c>
      <c r="IMQ29" s="170" t="s">
        <v>152</v>
      </c>
      <c r="IMR29" s="170" t="s">
        <v>153</v>
      </c>
      <c r="IMS29" s="170" t="s">
        <v>150</v>
      </c>
      <c r="IMT29" s="170">
        <v>2</v>
      </c>
      <c r="IMU29" s="170">
        <v>69.72</v>
      </c>
      <c r="IMV29" s="170">
        <f>ROUNDDOWN(IMU29*($G$10+1),2)</f>
        <v>5173.22</v>
      </c>
      <c r="IMW29" s="170">
        <f>IMT29*IMV29</f>
        <v>10346.44</v>
      </c>
      <c r="IMX29" s="170" t="s">
        <v>151</v>
      </c>
      <c r="IMY29" s="170" t="s">
        <v>152</v>
      </c>
      <c r="IMZ29" s="170" t="s">
        <v>153</v>
      </c>
      <c r="INA29" s="170" t="s">
        <v>150</v>
      </c>
      <c r="INB29" s="170">
        <v>2</v>
      </c>
      <c r="INC29" s="170">
        <v>69.72</v>
      </c>
      <c r="IND29" s="170">
        <f>ROUNDDOWN(INC29*($G$10+1),2)</f>
        <v>5173.22</v>
      </c>
      <c r="INE29" s="170">
        <f>INB29*IND29</f>
        <v>10346.44</v>
      </c>
      <c r="INF29" s="170" t="s">
        <v>151</v>
      </c>
      <c r="ING29" s="170" t="s">
        <v>152</v>
      </c>
      <c r="INH29" s="170" t="s">
        <v>153</v>
      </c>
      <c r="INI29" s="170" t="s">
        <v>150</v>
      </c>
      <c r="INJ29" s="170">
        <v>2</v>
      </c>
      <c r="INK29" s="170">
        <v>69.72</v>
      </c>
      <c r="INL29" s="170">
        <f>ROUNDDOWN(INK29*($G$10+1),2)</f>
        <v>5173.22</v>
      </c>
      <c r="INM29" s="170">
        <f>INJ29*INL29</f>
        <v>10346.44</v>
      </c>
      <c r="INN29" s="170" t="s">
        <v>151</v>
      </c>
      <c r="INO29" s="170" t="s">
        <v>152</v>
      </c>
      <c r="INP29" s="170" t="s">
        <v>153</v>
      </c>
      <c r="INQ29" s="170" t="s">
        <v>150</v>
      </c>
      <c r="INR29" s="170">
        <v>2</v>
      </c>
      <c r="INS29" s="170">
        <v>69.72</v>
      </c>
      <c r="INT29" s="170">
        <f>ROUNDDOWN(INS29*($G$10+1),2)</f>
        <v>5173.22</v>
      </c>
      <c r="INU29" s="170">
        <f>INR29*INT29</f>
        <v>10346.44</v>
      </c>
      <c r="INV29" s="170" t="s">
        <v>151</v>
      </c>
      <c r="INW29" s="170" t="s">
        <v>152</v>
      </c>
      <c r="INX29" s="170" t="s">
        <v>153</v>
      </c>
      <c r="INY29" s="170" t="s">
        <v>150</v>
      </c>
      <c r="INZ29" s="170">
        <v>2</v>
      </c>
      <c r="IOA29" s="170">
        <v>69.72</v>
      </c>
      <c r="IOB29" s="170">
        <f>ROUNDDOWN(IOA29*($G$10+1),2)</f>
        <v>5173.22</v>
      </c>
      <c r="IOC29" s="170">
        <f>INZ29*IOB29</f>
        <v>10346.44</v>
      </c>
      <c r="IOD29" s="170" t="s">
        <v>151</v>
      </c>
      <c r="IOE29" s="170" t="s">
        <v>152</v>
      </c>
      <c r="IOF29" s="170" t="s">
        <v>153</v>
      </c>
      <c r="IOG29" s="170" t="s">
        <v>150</v>
      </c>
      <c r="IOH29" s="170">
        <v>2</v>
      </c>
      <c r="IOI29" s="170">
        <v>69.72</v>
      </c>
      <c r="IOJ29" s="170">
        <f>ROUNDDOWN(IOI29*($G$10+1),2)</f>
        <v>5173.22</v>
      </c>
      <c r="IOK29" s="170">
        <f>IOH29*IOJ29</f>
        <v>10346.44</v>
      </c>
      <c r="IOL29" s="170" t="s">
        <v>151</v>
      </c>
      <c r="IOM29" s="170" t="s">
        <v>152</v>
      </c>
      <c r="ION29" s="170" t="s">
        <v>153</v>
      </c>
      <c r="IOO29" s="170" t="s">
        <v>150</v>
      </c>
      <c r="IOP29" s="170">
        <v>2</v>
      </c>
      <c r="IOQ29" s="170">
        <v>69.72</v>
      </c>
      <c r="IOR29" s="170">
        <f>ROUNDDOWN(IOQ29*($G$10+1),2)</f>
        <v>5173.22</v>
      </c>
      <c r="IOS29" s="170">
        <f>IOP29*IOR29</f>
        <v>10346.44</v>
      </c>
      <c r="IOT29" s="170" t="s">
        <v>151</v>
      </c>
      <c r="IOU29" s="170" t="s">
        <v>152</v>
      </c>
      <c r="IOV29" s="170" t="s">
        <v>153</v>
      </c>
      <c r="IOW29" s="170" t="s">
        <v>150</v>
      </c>
      <c r="IOX29" s="170">
        <v>2</v>
      </c>
      <c r="IOY29" s="170">
        <v>69.72</v>
      </c>
      <c r="IOZ29" s="170">
        <f>ROUNDDOWN(IOY29*($G$10+1),2)</f>
        <v>5173.22</v>
      </c>
      <c r="IPA29" s="170">
        <f>IOX29*IOZ29</f>
        <v>10346.44</v>
      </c>
      <c r="IPB29" s="170" t="s">
        <v>151</v>
      </c>
      <c r="IPC29" s="170" t="s">
        <v>152</v>
      </c>
      <c r="IPD29" s="170" t="s">
        <v>153</v>
      </c>
      <c r="IPE29" s="170" t="s">
        <v>150</v>
      </c>
      <c r="IPF29" s="170">
        <v>2</v>
      </c>
      <c r="IPG29" s="170">
        <v>69.72</v>
      </c>
      <c r="IPH29" s="170">
        <f>ROUNDDOWN(IPG29*($G$10+1),2)</f>
        <v>5173.22</v>
      </c>
      <c r="IPI29" s="170">
        <f>IPF29*IPH29</f>
        <v>10346.44</v>
      </c>
      <c r="IPJ29" s="170" t="s">
        <v>151</v>
      </c>
      <c r="IPK29" s="170" t="s">
        <v>152</v>
      </c>
      <c r="IPL29" s="170" t="s">
        <v>153</v>
      </c>
      <c r="IPM29" s="170" t="s">
        <v>150</v>
      </c>
      <c r="IPN29" s="170">
        <v>2</v>
      </c>
      <c r="IPO29" s="170">
        <v>69.72</v>
      </c>
      <c r="IPP29" s="170">
        <f>ROUNDDOWN(IPO29*($G$10+1),2)</f>
        <v>5173.22</v>
      </c>
      <c r="IPQ29" s="170">
        <f>IPN29*IPP29</f>
        <v>10346.44</v>
      </c>
      <c r="IPR29" s="170" t="s">
        <v>151</v>
      </c>
      <c r="IPS29" s="170" t="s">
        <v>152</v>
      </c>
      <c r="IPT29" s="170" t="s">
        <v>153</v>
      </c>
      <c r="IPU29" s="170" t="s">
        <v>150</v>
      </c>
      <c r="IPV29" s="170">
        <v>2</v>
      </c>
      <c r="IPW29" s="170">
        <v>69.72</v>
      </c>
      <c r="IPX29" s="170">
        <f>ROUNDDOWN(IPW29*($G$10+1),2)</f>
        <v>5173.22</v>
      </c>
      <c r="IPY29" s="170">
        <f>IPV29*IPX29</f>
        <v>10346.44</v>
      </c>
      <c r="IPZ29" s="170" t="s">
        <v>151</v>
      </c>
      <c r="IQA29" s="170" t="s">
        <v>152</v>
      </c>
      <c r="IQB29" s="170" t="s">
        <v>153</v>
      </c>
      <c r="IQC29" s="170" t="s">
        <v>150</v>
      </c>
      <c r="IQD29" s="170">
        <v>2</v>
      </c>
      <c r="IQE29" s="170">
        <v>69.72</v>
      </c>
      <c r="IQF29" s="170">
        <f>ROUNDDOWN(IQE29*($G$10+1),2)</f>
        <v>5173.22</v>
      </c>
      <c r="IQG29" s="170">
        <f>IQD29*IQF29</f>
        <v>10346.44</v>
      </c>
      <c r="IQH29" s="170" t="s">
        <v>151</v>
      </c>
      <c r="IQI29" s="170" t="s">
        <v>152</v>
      </c>
      <c r="IQJ29" s="170" t="s">
        <v>153</v>
      </c>
      <c r="IQK29" s="170" t="s">
        <v>150</v>
      </c>
      <c r="IQL29" s="170">
        <v>2</v>
      </c>
      <c r="IQM29" s="170">
        <v>69.72</v>
      </c>
      <c r="IQN29" s="170">
        <f>ROUNDDOWN(IQM29*($G$10+1),2)</f>
        <v>5173.22</v>
      </c>
      <c r="IQO29" s="170">
        <f>IQL29*IQN29</f>
        <v>10346.44</v>
      </c>
      <c r="IQP29" s="170" t="s">
        <v>151</v>
      </c>
      <c r="IQQ29" s="170" t="s">
        <v>152</v>
      </c>
      <c r="IQR29" s="170" t="s">
        <v>153</v>
      </c>
      <c r="IQS29" s="170" t="s">
        <v>150</v>
      </c>
      <c r="IQT29" s="170">
        <v>2</v>
      </c>
      <c r="IQU29" s="170">
        <v>69.72</v>
      </c>
      <c r="IQV29" s="170">
        <f>ROUNDDOWN(IQU29*($G$10+1),2)</f>
        <v>5173.22</v>
      </c>
      <c r="IQW29" s="170">
        <f>IQT29*IQV29</f>
        <v>10346.44</v>
      </c>
      <c r="IQX29" s="170" t="s">
        <v>151</v>
      </c>
      <c r="IQY29" s="170" t="s">
        <v>152</v>
      </c>
      <c r="IQZ29" s="170" t="s">
        <v>153</v>
      </c>
      <c r="IRA29" s="170" t="s">
        <v>150</v>
      </c>
      <c r="IRB29" s="170">
        <v>2</v>
      </c>
      <c r="IRC29" s="170">
        <v>69.72</v>
      </c>
      <c r="IRD29" s="170">
        <f>ROUNDDOWN(IRC29*($G$10+1),2)</f>
        <v>5173.22</v>
      </c>
      <c r="IRE29" s="170">
        <f>IRB29*IRD29</f>
        <v>10346.44</v>
      </c>
      <c r="IRF29" s="170" t="s">
        <v>151</v>
      </c>
      <c r="IRG29" s="170" t="s">
        <v>152</v>
      </c>
      <c r="IRH29" s="170" t="s">
        <v>153</v>
      </c>
      <c r="IRI29" s="170" t="s">
        <v>150</v>
      </c>
      <c r="IRJ29" s="170">
        <v>2</v>
      </c>
      <c r="IRK29" s="170">
        <v>69.72</v>
      </c>
      <c r="IRL29" s="170">
        <f>ROUNDDOWN(IRK29*($G$10+1),2)</f>
        <v>5173.22</v>
      </c>
      <c r="IRM29" s="170">
        <f>IRJ29*IRL29</f>
        <v>10346.44</v>
      </c>
      <c r="IRN29" s="170" t="s">
        <v>151</v>
      </c>
      <c r="IRO29" s="170" t="s">
        <v>152</v>
      </c>
      <c r="IRP29" s="170" t="s">
        <v>153</v>
      </c>
      <c r="IRQ29" s="170" t="s">
        <v>150</v>
      </c>
      <c r="IRR29" s="170">
        <v>2</v>
      </c>
      <c r="IRS29" s="170">
        <v>69.72</v>
      </c>
      <c r="IRT29" s="170">
        <f>ROUNDDOWN(IRS29*($G$10+1),2)</f>
        <v>5173.22</v>
      </c>
      <c r="IRU29" s="170">
        <f>IRR29*IRT29</f>
        <v>10346.44</v>
      </c>
      <c r="IRV29" s="170" t="s">
        <v>151</v>
      </c>
      <c r="IRW29" s="170" t="s">
        <v>152</v>
      </c>
      <c r="IRX29" s="170" t="s">
        <v>153</v>
      </c>
      <c r="IRY29" s="170" t="s">
        <v>150</v>
      </c>
      <c r="IRZ29" s="170">
        <v>2</v>
      </c>
      <c r="ISA29" s="170">
        <v>69.72</v>
      </c>
      <c r="ISB29" s="170">
        <f>ROUNDDOWN(ISA29*($G$10+1),2)</f>
        <v>5173.22</v>
      </c>
      <c r="ISC29" s="170">
        <f>IRZ29*ISB29</f>
        <v>10346.44</v>
      </c>
      <c r="ISD29" s="170" t="s">
        <v>151</v>
      </c>
      <c r="ISE29" s="170" t="s">
        <v>152</v>
      </c>
      <c r="ISF29" s="170" t="s">
        <v>153</v>
      </c>
      <c r="ISG29" s="170" t="s">
        <v>150</v>
      </c>
      <c r="ISH29" s="170">
        <v>2</v>
      </c>
      <c r="ISI29" s="170">
        <v>69.72</v>
      </c>
      <c r="ISJ29" s="170">
        <f>ROUNDDOWN(ISI29*($G$10+1),2)</f>
        <v>5173.22</v>
      </c>
      <c r="ISK29" s="170">
        <f>ISH29*ISJ29</f>
        <v>10346.44</v>
      </c>
      <c r="ISL29" s="170" t="s">
        <v>151</v>
      </c>
      <c r="ISM29" s="170" t="s">
        <v>152</v>
      </c>
      <c r="ISN29" s="170" t="s">
        <v>153</v>
      </c>
      <c r="ISO29" s="170" t="s">
        <v>150</v>
      </c>
      <c r="ISP29" s="170">
        <v>2</v>
      </c>
      <c r="ISQ29" s="170">
        <v>69.72</v>
      </c>
      <c r="ISR29" s="170">
        <f>ROUNDDOWN(ISQ29*($G$10+1),2)</f>
        <v>5173.22</v>
      </c>
      <c r="ISS29" s="170">
        <f>ISP29*ISR29</f>
        <v>10346.44</v>
      </c>
      <c r="IST29" s="170" t="s">
        <v>151</v>
      </c>
      <c r="ISU29" s="170" t="s">
        <v>152</v>
      </c>
      <c r="ISV29" s="170" t="s">
        <v>153</v>
      </c>
      <c r="ISW29" s="170" t="s">
        <v>150</v>
      </c>
      <c r="ISX29" s="170">
        <v>2</v>
      </c>
      <c r="ISY29" s="170">
        <v>69.72</v>
      </c>
      <c r="ISZ29" s="170">
        <f>ROUNDDOWN(ISY29*($G$10+1),2)</f>
        <v>5173.22</v>
      </c>
      <c r="ITA29" s="170">
        <f>ISX29*ISZ29</f>
        <v>10346.44</v>
      </c>
      <c r="ITB29" s="170" t="s">
        <v>151</v>
      </c>
      <c r="ITC29" s="170" t="s">
        <v>152</v>
      </c>
      <c r="ITD29" s="170" t="s">
        <v>153</v>
      </c>
      <c r="ITE29" s="170" t="s">
        <v>150</v>
      </c>
      <c r="ITF29" s="170">
        <v>2</v>
      </c>
      <c r="ITG29" s="170">
        <v>69.72</v>
      </c>
      <c r="ITH29" s="170">
        <f>ROUNDDOWN(ITG29*($G$10+1),2)</f>
        <v>5173.22</v>
      </c>
      <c r="ITI29" s="170">
        <f>ITF29*ITH29</f>
        <v>10346.44</v>
      </c>
      <c r="ITJ29" s="170" t="s">
        <v>151</v>
      </c>
      <c r="ITK29" s="170" t="s">
        <v>152</v>
      </c>
      <c r="ITL29" s="170" t="s">
        <v>153</v>
      </c>
      <c r="ITM29" s="170" t="s">
        <v>150</v>
      </c>
      <c r="ITN29" s="170">
        <v>2</v>
      </c>
      <c r="ITO29" s="170">
        <v>69.72</v>
      </c>
      <c r="ITP29" s="170">
        <f>ROUNDDOWN(ITO29*($G$10+1),2)</f>
        <v>5173.22</v>
      </c>
      <c r="ITQ29" s="170">
        <f>ITN29*ITP29</f>
        <v>10346.44</v>
      </c>
      <c r="ITR29" s="170" t="s">
        <v>151</v>
      </c>
      <c r="ITS29" s="170" t="s">
        <v>152</v>
      </c>
      <c r="ITT29" s="170" t="s">
        <v>153</v>
      </c>
      <c r="ITU29" s="170" t="s">
        <v>150</v>
      </c>
      <c r="ITV29" s="170">
        <v>2</v>
      </c>
      <c r="ITW29" s="170">
        <v>69.72</v>
      </c>
      <c r="ITX29" s="170">
        <f>ROUNDDOWN(ITW29*($G$10+1),2)</f>
        <v>5173.22</v>
      </c>
      <c r="ITY29" s="170">
        <f>ITV29*ITX29</f>
        <v>10346.44</v>
      </c>
      <c r="ITZ29" s="170" t="s">
        <v>151</v>
      </c>
      <c r="IUA29" s="170" t="s">
        <v>152</v>
      </c>
      <c r="IUB29" s="170" t="s">
        <v>153</v>
      </c>
      <c r="IUC29" s="170" t="s">
        <v>150</v>
      </c>
      <c r="IUD29" s="170">
        <v>2</v>
      </c>
      <c r="IUE29" s="170">
        <v>69.72</v>
      </c>
      <c r="IUF29" s="170">
        <f>ROUNDDOWN(IUE29*($G$10+1),2)</f>
        <v>5173.22</v>
      </c>
      <c r="IUG29" s="170">
        <f>IUD29*IUF29</f>
        <v>10346.44</v>
      </c>
      <c r="IUH29" s="170" t="s">
        <v>151</v>
      </c>
      <c r="IUI29" s="170" t="s">
        <v>152</v>
      </c>
      <c r="IUJ29" s="170" t="s">
        <v>153</v>
      </c>
      <c r="IUK29" s="170" t="s">
        <v>150</v>
      </c>
      <c r="IUL29" s="170">
        <v>2</v>
      </c>
      <c r="IUM29" s="170">
        <v>69.72</v>
      </c>
      <c r="IUN29" s="170">
        <f>ROUNDDOWN(IUM29*($G$10+1),2)</f>
        <v>5173.22</v>
      </c>
      <c r="IUO29" s="170">
        <f>IUL29*IUN29</f>
        <v>10346.44</v>
      </c>
      <c r="IUP29" s="170" t="s">
        <v>151</v>
      </c>
      <c r="IUQ29" s="170" t="s">
        <v>152</v>
      </c>
      <c r="IUR29" s="170" t="s">
        <v>153</v>
      </c>
      <c r="IUS29" s="170" t="s">
        <v>150</v>
      </c>
      <c r="IUT29" s="170">
        <v>2</v>
      </c>
      <c r="IUU29" s="170">
        <v>69.72</v>
      </c>
      <c r="IUV29" s="170">
        <f>ROUNDDOWN(IUU29*($G$10+1),2)</f>
        <v>5173.22</v>
      </c>
      <c r="IUW29" s="170">
        <f>IUT29*IUV29</f>
        <v>10346.44</v>
      </c>
      <c r="IUX29" s="170" t="s">
        <v>151</v>
      </c>
      <c r="IUY29" s="170" t="s">
        <v>152</v>
      </c>
      <c r="IUZ29" s="170" t="s">
        <v>153</v>
      </c>
      <c r="IVA29" s="170" t="s">
        <v>150</v>
      </c>
      <c r="IVB29" s="170">
        <v>2</v>
      </c>
      <c r="IVC29" s="170">
        <v>69.72</v>
      </c>
      <c r="IVD29" s="170">
        <f>ROUNDDOWN(IVC29*($G$10+1),2)</f>
        <v>5173.22</v>
      </c>
      <c r="IVE29" s="170">
        <f>IVB29*IVD29</f>
        <v>10346.44</v>
      </c>
      <c r="IVF29" s="170" t="s">
        <v>151</v>
      </c>
      <c r="IVG29" s="170" t="s">
        <v>152</v>
      </c>
      <c r="IVH29" s="170" t="s">
        <v>153</v>
      </c>
      <c r="IVI29" s="170" t="s">
        <v>150</v>
      </c>
      <c r="IVJ29" s="170">
        <v>2</v>
      </c>
      <c r="IVK29" s="170">
        <v>69.72</v>
      </c>
      <c r="IVL29" s="170">
        <f>ROUNDDOWN(IVK29*($G$10+1),2)</f>
        <v>5173.22</v>
      </c>
      <c r="IVM29" s="170">
        <f>IVJ29*IVL29</f>
        <v>10346.44</v>
      </c>
      <c r="IVN29" s="170" t="s">
        <v>151</v>
      </c>
      <c r="IVO29" s="170" t="s">
        <v>152</v>
      </c>
      <c r="IVP29" s="170" t="s">
        <v>153</v>
      </c>
      <c r="IVQ29" s="170" t="s">
        <v>150</v>
      </c>
      <c r="IVR29" s="170">
        <v>2</v>
      </c>
      <c r="IVS29" s="170">
        <v>69.72</v>
      </c>
      <c r="IVT29" s="170">
        <f>ROUNDDOWN(IVS29*($G$10+1),2)</f>
        <v>5173.22</v>
      </c>
      <c r="IVU29" s="170">
        <f>IVR29*IVT29</f>
        <v>10346.44</v>
      </c>
      <c r="IVV29" s="170" t="s">
        <v>151</v>
      </c>
      <c r="IVW29" s="170" t="s">
        <v>152</v>
      </c>
      <c r="IVX29" s="170" t="s">
        <v>153</v>
      </c>
      <c r="IVY29" s="170" t="s">
        <v>150</v>
      </c>
      <c r="IVZ29" s="170">
        <v>2</v>
      </c>
      <c r="IWA29" s="170">
        <v>69.72</v>
      </c>
      <c r="IWB29" s="170">
        <f>ROUNDDOWN(IWA29*($G$10+1),2)</f>
        <v>5173.22</v>
      </c>
      <c r="IWC29" s="170">
        <f>IVZ29*IWB29</f>
        <v>10346.44</v>
      </c>
      <c r="IWD29" s="170" t="s">
        <v>151</v>
      </c>
      <c r="IWE29" s="170" t="s">
        <v>152</v>
      </c>
      <c r="IWF29" s="170" t="s">
        <v>153</v>
      </c>
      <c r="IWG29" s="170" t="s">
        <v>150</v>
      </c>
      <c r="IWH29" s="170">
        <v>2</v>
      </c>
      <c r="IWI29" s="170">
        <v>69.72</v>
      </c>
      <c r="IWJ29" s="170">
        <f>ROUNDDOWN(IWI29*($G$10+1),2)</f>
        <v>5173.22</v>
      </c>
      <c r="IWK29" s="170">
        <f>IWH29*IWJ29</f>
        <v>10346.44</v>
      </c>
      <c r="IWL29" s="170" t="s">
        <v>151</v>
      </c>
      <c r="IWM29" s="170" t="s">
        <v>152</v>
      </c>
      <c r="IWN29" s="170" t="s">
        <v>153</v>
      </c>
      <c r="IWO29" s="170" t="s">
        <v>150</v>
      </c>
      <c r="IWP29" s="170">
        <v>2</v>
      </c>
      <c r="IWQ29" s="170">
        <v>69.72</v>
      </c>
      <c r="IWR29" s="170">
        <f>ROUNDDOWN(IWQ29*($G$10+1),2)</f>
        <v>5173.22</v>
      </c>
      <c r="IWS29" s="170">
        <f>IWP29*IWR29</f>
        <v>10346.44</v>
      </c>
      <c r="IWT29" s="170" t="s">
        <v>151</v>
      </c>
      <c r="IWU29" s="170" t="s">
        <v>152</v>
      </c>
      <c r="IWV29" s="170" t="s">
        <v>153</v>
      </c>
      <c r="IWW29" s="170" t="s">
        <v>150</v>
      </c>
      <c r="IWX29" s="170">
        <v>2</v>
      </c>
      <c r="IWY29" s="170">
        <v>69.72</v>
      </c>
      <c r="IWZ29" s="170">
        <f>ROUNDDOWN(IWY29*($G$10+1),2)</f>
        <v>5173.22</v>
      </c>
      <c r="IXA29" s="170">
        <f>IWX29*IWZ29</f>
        <v>10346.44</v>
      </c>
      <c r="IXB29" s="170" t="s">
        <v>151</v>
      </c>
      <c r="IXC29" s="170" t="s">
        <v>152</v>
      </c>
      <c r="IXD29" s="170" t="s">
        <v>153</v>
      </c>
      <c r="IXE29" s="170" t="s">
        <v>150</v>
      </c>
      <c r="IXF29" s="170">
        <v>2</v>
      </c>
      <c r="IXG29" s="170">
        <v>69.72</v>
      </c>
      <c r="IXH29" s="170">
        <f>ROUNDDOWN(IXG29*($G$10+1),2)</f>
        <v>5173.22</v>
      </c>
      <c r="IXI29" s="170">
        <f>IXF29*IXH29</f>
        <v>10346.44</v>
      </c>
      <c r="IXJ29" s="170" t="s">
        <v>151</v>
      </c>
      <c r="IXK29" s="170" t="s">
        <v>152</v>
      </c>
      <c r="IXL29" s="170" t="s">
        <v>153</v>
      </c>
      <c r="IXM29" s="170" t="s">
        <v>150</v>
      </c>
      <c r="IXN29" s="170">
        <v>2</v>
      </c>
      <c r="IXO29" s="170">
        <v>69.72</v>
      </c>
      <c r="IXP29" s="170">
        <f>ROUNDDOWN(IXO29*($G$10+1),2)</f>
        <v>5173.22</v>
      </c>
      <c r="IXQ29" s="170">
        <f>IXN29*IXP29</f>
        <v>10346.44</v>
      </c>
      <c r="IXR29" s="170" t="s">
        <v>151</v>
      </c>
      <c r="IXS29" s="170" t="s">
        <v>152</v>
      </c>
      <c r="IXT29" s="170" t="s">
        <v>153</v>
      </c>
      <c r="IXU29" s="170" t="s">
        <v>150</v>
      </c>
      <c r="IXV29" s="170">
        <v>2</v>
      </c>
      <c r="IXW29" s="170">
        <v>69.72</v>
      </c>
      <c r="IXX29" s="170">
        <f>ROUNDDOWN(IXW29*($G$10+1),2)</f>
        <v>5173.22</v>
      </c>
      <c r="IXY29" s="170">
        <f>IXV29*IXX29</f>
        <v>10346.44</v>
      </c>
      <c r="IXZ29" s="170" t="s">
        <v>151</v>
      </c>
      <c r="IYA29" s="170" t="s">
        <v>152</v>
      </c>
      <c r="IYB29" s="170" t="s">
        <v>153</v>
      </c>
      <c r="IYC29" s="170" t="s">
        <v>150</v>
      </c>
      <c r="IYD29" s="170">
        <v>2</v>
      </c>
      <c r="IYE29" s="170">
        <v>69.72</v>
      </c>
      <c r="IYF29" s="170">
        <f>ROUNDDOWN(IYE29*($G$10+1),2)</f>
        <v>5173.22</v>
      </c>
      <c r="IYG29" s="170">
        <f>IYD29*IYF29</f>
        <v>10346.44</v>
      </c>
      <c r="IYH29" s="170" t="s">
        <v>151</v>
      </c>
      <c r="IYI29" s="170" t="s">
        <v>152</v>
      </c>
      <c r="IYJ29" s="170" t="s">
        <v>153</v>
      </c>
      <c r="IYK29" s="170" t="s">
        <v>150</v>
      </c>
      <c r="IYL29" s="170">
        <v>2</v>
      </c>
      <c r="IYM29" s="170">
        <v>69.72</v>
      </c>
      <c r="IYN29" s="170">
        <f>ROUNDDOWN(IYM29*($G$10+1),2)</f>
        <v>5173.22</v>
      </c>
      <c r="IYO29" s="170">
        <f>IYL29*IYN29</f>
        <v>10346.44</v>
      </c>
      <c r="IYP29" s="170" t="s">
        <v>151</v>
      </c>
      <c r="IYQ29" s="170" t="s">
        <v>152</v>
      </c>
      <c r="IYR29" s="170" t="s">
        <v>153</v>
      </c>
      <c r="IYS29" s="170" t="s">
        <v>150</v>
      </c>
      <c r="IYT29" s="170">
        <v>2</v>
      </c>
      <c r="IYU29" s="170">
        <v>69.72</v>
      </c>
      <c r="IYV29" s="170">
        <f>ROUNDDOWN(IYU29*($G$10+1),2)</f>
        <v>5173.22</v>
      </c>
      <c r="IYW29" s="170">
        <f>IYT29*IYV29</f>
        <v>10346.44</v>
      </c>
      <c r="IYX29" s="170" t="s">
        <v>151</v>
      </c>
      <c r="IYY29" s="170" t="s">
        <v>152</v>
      </c>
      <c r="IYZ29" s="170" t="s">
        <v>153</v>
      </c>
      <c r="IZA29" s="170" t="s">
        <v>150</v>
      </c>
      <c r="IZB29" s="170">
        <v>2</v>
      </c>
      <c r="IZC29" s="170">
        <v>69.72</v>
      </c>
      <c r="IZD29" s="170">
        <f>ROUNDDOWN(IZC29*($G$10+1),2)</f>
        <v>5173.22</v>
      </c>
      <c r="IZE29" s="170">
        <f>IZB29*IZD29</f>
        <v>10346.44</v>
      </c>
      <c r="IZF29" s="170" t="s">
        <v>151</v>
      </c>
      <c r="IZG29" s="170" t="s">
        <v>152</v>
      </c>
      <c r="IZH29" s="170" t="s">
        <v>153</v>
      </c>
      <c r="IZI29" s="170" t="s">
        <v>150</v>
      </c>
      <c r="IZJ29" s="170">
        <v>2</v>
      </c>
      <c r="IZK29" s="170">
        <v>69.72</v>
      </c>
      <c r="IZL29" s="170">
        <f>ROUNDDOWN(IZK29*($G$10+1),2)</f>
        <v>5173.22</v>
      </c>
      <c r="IZM29" s="170">
        <f>IZJ29*IZL29</f>
        <v>10346.44</v>
      </c>
      <c r="IZN29" s="170" t="s">
        <v>151</v>
      </c>
      <c r="IZO29" s="170" t="s">
        <v>152</v>
      </c>
      <c r="IZP29" s="170" t="s">
        <v>153</v>
      </c>
      <c r="IZQ29" s="170" t="s">
        <v>150</v>
      </c>
      <c r="IZR29" s="170">
        <v>2</v>
      </c>
      <c r="IZS29" s="170">
        <v>69.72</v>
      </c>
      <c r="IZT29" s="170">
        <f>ROUNDDOWN(IZS29*($G$10+1),2)</f>
        <v>5173.22</v>
      </c>
      <c r="IZU29" s="170">
        <f>IZR29*IZT29</f>
        <v>10346.44</v>
      </c>
      <c r="IZV29" s="170" t="s">
        <v>151</v>
      </c>
      <c r="IZW29" s="170" t="s">
        <v>152</v>
      </c>
      <c r="IZX29" s="170" t="s">
        <v>153</v>
      </c>
      <c r="IZY29" s="170" t="s">
        <v>150</v>
      </c>
      <c r="IZZ29" s="170">
        <v>2</v>
      </c>
      <c r="JAA29" s="170">
        <v>69.72</v>
      </c>
      <c r="JAB29" s="170">
        <f>ROUNDDOWN(JAA29*($G$10+1),2)</f>
        <v>5173.22</v>
      </c>
      <c r="JAC29" s="170">
        <f>IZZ29*JAB29</f>
        <v>10346.44</v>
      </c>
      <c r="JAD29" s="170" t="s">
        <v>151</v>
      </c>
      <c r="JAE29" s="170" t="s">
        <v>152</v>
      </c>
      <c r="JAF29" s="170" t="s">
        <v>153</v>
      </c>
      <c r="JAG29" s="170" t="s">
        <v>150</v>
      </c>
      <c r="JAH29" s="170">
        <v>2</v>
      </c>
      <c r="JAI29" s="170">
        <v>69.72</v>
      </c>
      <c r="JAJ29" s="170">
        <f>ROUNDDOWN(JAI29*($G$10+1),2)</f>
        <v>5173.22</v>
      </c>
      <c r="JAK29" s="170">
        <f>JAH29*JAJ29</f>
        <v>10346.44</v>
      </c>
      <c r="JAL29" s="170" t="s">
        <v>151</v>
      </c>
      <c r="JAM29" s="170" t="s">
        <v>152</v>
      </c>
      <c r="JAN29" s="170" t="s">
        <v>153</v>
      </c>
      <c r="JAO29" s="170" t="s">
        <v>150</v>
      </c>
      <c r="JAP29" s="170">
        <v>2</v>
      </c>
      <c r="JAQ29" s="170">
        <v>69.72</v>
      </c>
      <c r="JAR29" s="170">
        <f>ROUNDDOWN(JAQ29*($G$10+1),2)</f>
        <v>5173.22</v>
      </c>
      <c r="JAS29" s="170">
        <f>JAP29*JAR29</f>
        <v>10346.44</v>
      </c>
      <c r="JAT29" s="170" t="s">
        <v>151</v>
      </c>
      <c r="JAU29" s="170" t="s">
        <v>152</v>
      </c>
      <c r="JAV29" s="170" t="s">
        <v>153</v>
      </c>
      <c r="JAW29" s="170" t="s">
        <v>150</v>
      </c>
      <c r="JAX29" s="170">
        <v>2</v>
      </c>
      <c r="JAY29" s="170">
        <v>69.72</v>
      </c>
      <c r="JAZ29" s="170">
        <f>ROUNDDOWN(JAY29*($G$10+1),2)</f>
        <v>5173.22</v>
      </c>
      <c r="JBA29" s="170">
        <f>JAX29*JAZ29</f>
        <v>10346.44</v>
      </c>
      <c r="JBB29" s="170" t="s">
        <v>151</v>
      </c>
      <c r="JBC29" s="170" t="s">
        <v>152</v>
      </c>
      <c r="JBD29" s="170" t="s">
        <v>153</v>
      </c>
      <c r="JBE29" s="170" t="s">
        <v>150</v>
      </c>
      <c r="JBF29" s="170">
        <v>2</v>
      </c>
      <c r="JBG29" s="170">
        <v>69.72</v>
      </c>
      <c r="JBH29" s="170">
        <f>ROUNDDOWN(JBG29*($G$10+1),2)</f>
        <v>5173.22</v>
      </c>
      <c r="JBI29" s="170">
        <f>JBF29*JBH29</f>
        <v>10346.44</v>
      </c>
      <c r="JBJ29" s="170" t="s">
        <v>151</v>
      </c>
      <c r="JBK29" s="170" t="s">
        <v>152</v>
      </c>
      <c r="JBL29" s="170" t="s">
        <v>153</v>
      </c>
      <c r="JBM29" s="170" t="s">
        <v>150</v>
      </c>
      <c r="JBN29" s="170">
        <v>2</v>
      </c>
      <c r="JBO29" s="170">
        <v>69.72</v>
      </c>
      <c r="JBP29" s="170">
        <f>ROUNDDOWN(JBO29*($G$10+1),2)</f>
        <v>5173.22</v>
      </c>
      <c r="JBQ29" s="170">
        <f>JBN29*JBP29</f>
        <v>10346.44</v>
      </c>
      <c r="JBR29" s="170" t="s">
        <v>151</v>
      </c>
      <c r="JBS29" s="170" t="s">
        <v>152</v>
      </c>
      <c r="JBT29" s="170" t="s">
        <v>153</v>
      </c>
      <c r="JBU29" s="170" t="s">
        <v>150</v>
      </c>
      <c r="JBV29" s="170">
        <v>2</v>
      </c>
      <c r="JBW29" s="170">
        <v>69.72</v>
      </c>
      <c r="JBX29" s="170">
        <f>ROUNDDOWN(JBW29*($G$10+1),2)</f>
        <v>5173.22</v>
      </c>
      <c r="JBY29" s="170">
        <f>JBV29*JBX29</f>
        <v>10346.44</v>
      </c>
      <c r="JBZ29" s="170" t="s">
        <v>151</v>
      </c>
      <c r="JCA29" s="170" t="s">
        <v>152</v>
      </c>
      <c r="JCB29" s="170" t="s">
        <v>153</v>
      </c>
      <c r="JCC29" s="170" t="s">
        <v>150</v>
      </c>
      <c r="JCD29" s="170">
        <v>2</v>
      </c>
      <c r="JCE29" s="170">
        <v>69.72</v>
      </c>
      <c r="JCF29" s="170">
        <f>ROUNDDOWN(JCE29*($G$10+1),2)</f>
        <v>5173.22</v>
      </c>
      <c r="JCG29" s="170">
        <f>JCD29*JCF29</f>
        <v>10346.44</v>
      </c>
      <c r="JCH29" s="170" t="s">
        <v>151</v>
      </c>
      <c r="JCI29" s="170" t="s">
        <v>152</v>
      </c>
      <c r="JCJ29" s="170" t="s">
        <v>153</v>
      </c>
      <c r="JCK29" s="170" t="s">
        <v>150</v>
      </c>
      <c r="JCL29" s="170">
        <v>2</v>
      </c>
      <c r="JCM29" s="170">
        <v>69.72</v>
      </c>
      <c r="JCN29" s="170">
        <f>ROUNDDOWN(JCM29*($G$10+1),2)</f>
        <v>5173.22</v>
      </c>
      <c r="JCO29" s="170">
        <f>JCL29*JCN29</f>
        <v>10346.44</v>
      </c>
      <c r="JCP29" s="170" t="s">
        <v>151</v>
      </c>
      <c r="JCQ29" s="170" t="s">
        <v>152</v>
      </c>
      <c r="JCR29" s="170" t="s">
        <v>153</v>
      </c>
      <c r="JCS29" s="170" t="s">
        <v>150</v>
      </c>
      <c r="JCT29" s="170">
        <v>2</v>
      </c>
      <c r="JCU29" s="170">
        <v>69.72</v>
      </c>
      <c r="JCV29" s="170">
        <f>ROUNDDOWN(JCU29*($G$10+1),2)</f>
        <v>5173.22</v>
      </c>
      <c r="JCW29" s="170">
        <f>JCT29*JCV29</f>
        <v>10346.44</v>
      </c>
      <c r="JCX29" s="170" t="s">
        <v>151</v>
      </c>
      <c r="JCY29" s="170" t="s">
        <v>152</v>
      </c>
      <c r="JCZ29" s="170" t="s">
        <v>153</v>
      </c>
      <c r="JDA29" s="170" t="s">
        <v>150</v>
      </c>
      <c r="JDB29" s="170">
        <v>2</v>
      </c>
      <c r="JDC29" s="170">
        <v>69.72</v>
      </c>
      <c r="JDD29" s="170">
        <f>ROUNDDOWN(JDC29*($G$10+1),2)</f>
        <v>5173.22</v>
      </c>
      <c r="JDE29" s="170">
        <f>JDB29*JDD29</f>
        <v>10346.44</v>
      </c>
      <c r="JDF29" s="170" t="s">
        <v>151</v>
      </c>
      <c r="JDG29" s="170" t="s">
        <v>152</v>
      </c>
      <c r="JDH29" s="170" t="s">
        <v>153</v>
      </c>
      <c r="JDI29" s="170" t="s">
        <v>150</v>
      </c>
      <c r="JDJ29" s="170">
        <v>2</v>
      </c>
      <c r="JDK29" s="170">
        <v>69.72</v>
      </c>
      <c r="JDL29" s="170">
        <f>ROUNDDOWN(JDK29*($G$10+1),2)</f>
        <v>5173.22</v>
      </c>
      <c r="JDM29" s="170">
        <f>JDJ29*JDL29</f>
        <v>10346.44</v>
      </c>
      <c r="JDN29" s="170" t="s">
        <v>151</v>
      </c>
      <c r="JDO29" s="170" t="s">
        <v>152</v>
      </c>
      <c r="JDP29" s="170" t="s">
        <v>153</v>
      </c>
      <c r="JDQ29" s="170" t="s">
        <v>150</v>
      </c>
      <c r="JDR29" s="170">
        <v>2</v>
      </c>
      <c r="JDS29" s="170">
        <v>69.72</v>
      </c>
      <c r="JDT29" s="170">
        <f>ROUNDDOWN(JDS29*($G$10+1),2)</f>
        <v>5173.22</v>
      </c>
      <c r="JDU29" s="170">
        <f>JDR29*JDT29</f>
        <v>10346.44</v>
      </c>
      <c r="JDV29" s="170" t="s">
        <v>151</v>
      </c>
      <c r="JDW29" s="170" t="s">
        <v>152</v>
      </c>
      <c r="JDX29" s="170" t="s">
        <v>153</v>
      </c>
      <c r="JDY29" s="170" t="s">
        <v>150</v>
      </c>
      <c r="JDZ29" s="170">
        <v>2</v>
      </c>
      <c r="JEA29" s="170">
        <v>69.72</v>
      </c>
      <c r="JEB29" s="170">
        <f>ROUNDDOWN(JEA29*($G$10+1),2)</f>
        <v>5173.22</v>
      </c>
      <c r="JEC29" s="170">
        <f>JDZ29*JEB29</f>
        <v>10346.44</v>
      </c>
      <c r="JED29" s="170" t="s">
        <v>151</v>
      </c>
      <c r="JEE29" s="170" t="s">
        <v>152</v>
      </c>
      <c r="JEF29" s="170" t="s">
        <v>153</v>
      </c>
      <c r="JEG29" s="170" t="s">
        <v>150</v>
      </c>
      <c r="JEH29" s="170">
        <v>2</v>
      </c>
      <c r="JEI29" s="170">
        <v>69.72</v>
      </c>
      <c r="JEJ29" s="170">
        <f>ROUNDDOWN(JEI29*($G$10+1),2)</f>
        <v>5173.22</v>
      </c>
      <c r="JEK29" s="170">
        <f>JEH29*JEJ29</f>
        <v>10346.44</v>
      </c>
      <c r="JEL29" s="170" t="s">
        <v>151</v>
      </c>
      <c r="JEM29" s="170" t="s">
        <v>152</v>
      </c>
      <c r="JEN29" s="170" t="s">
        <v>153</v>
      </c>
      <c r="JEO29" s="170" t="s">
        <v>150</v>
      </c>
      <c r="JEP29" s="170">
        <v>2</v>
      </c>
      <c r="JEQ29" s="170">
        <v>69.72</v>
      </c>
      <c r="JER29" s="170">
        <f>ROUNDDOWN(JEQ29*($G$10+1),2)</f>
        <v>5173.22</v>
      </c>
      <c r="JES29" s="170">
        <f>JEP29*JER29</f>
        <v>10346.44</v>
      </c>
      <c r="JET29" s="170" t="s">
        <v>151</v>
      </c>
      <c r="JEU29" s="170" t="s">
        <v>152</v>
      </c>
      <c r="JEV29" s="170" t="s">
        <v>153</v>
      </c>
      <c r="JEW29" s="170" t="s">
        <v>150</v>
      </c>
      <c r="JEX29" s="170">
        <v>2</v>
      </c>
      <c r="JEY29" s="170">
        <v>69.72</v>
      </c>
      <c r="JEZ29" s="170">
        <f>ROUNDDOWN(JEY29*($G$10+1),2)</f>
        <v>5173.22</v>
      </c>
      <c r="JFA29" s="170">
        <f>JEX29*JEZ29</f>
        <v>10346.44</v>
      </c>
      <c r="JFB29" s="170" t="s">
        <v>151</v>
      </c>
      <c r="JFC29" s="170" t="s">
        <v>152</v>
      </c>
      <c r="JFD29" s="170" t="s">
        <v>153</v>
      </c>
      <c r="JFE29" s="170" t="s">
        <v>150</v>
      </c>
      <c r="JFF29" s="170">
        <v>2</v>
      </c>
      <c r="JFG29" s="170">
        <v>69.72</v>
      </c>
      <c r="JFH29" s="170">
        <f>ROUNDDOWN(JFG29*($G$10+1),2)</f>
        <v>5173.22</v>
      </c>
      <c r="JFI29" s="170">
        <f>JFF29*JFH29</f>
        <v>10346.44</v>
      </c>
      <c r="JFJ29" s="170" t="s">
        <v>151</v>
      </c>
      <c r="JFK29" s="170" t="s">
        <v>152</v>
      </c>
      <c r="JFL29" s="170" t="s">
        <v>153</v>
      </c>
      <c r="JFM29" s="170" t="s">
        <v>150</v>
      </c>
      <c r="JFN29" s="170">
        <v>2</v>
      </c>
      <c r="JFO29" s="170">
        <v>69.72</v>
      </c>
      <c r="JFP29" s="170">
        <f>ROUNDDOWN(JFO29*($G$10+1),2)</f>
        <v>5173.22</v>
      </c>
      <c r="JFQ29" s="170">
        <f>JFN29*JFP29</f>
        <v>10346.44</v>
      </c>
      <c r="JFR29" s="170" t="s">
        <v>151</v>
      </c>
      <c r="JFS29" s="170" t="s">
        <v>152</v>
      </c>
      <c r="JFT29" s="170" t="s">
        <v>153</v>
      </c>
      <c r="JFU29" s="170" t="s">
        <v>150</v>
      </c>
      <c r="JFV29" s="170">
        <v>2</v>
      </c>
      <c r="JFW29" s="170">
        <v>69.72</v>
      </c>
      <c r="JFX29" s="170">
        <f>ROUNDDOWN(JFW29*($G$10+1),2)</f>
        <v>5173.22</v>
      </c>
      <c r="JFY29" s="170">
        <f>JFV29*JFX29</f>
        <v>10346.44</v>
      </c>
      <c r="JFZ29" s="170" t="s">
        <v>151</v>
      </c>
      <c r="JGA29" s="170" t="s">
        <v>152</v>
      </c>
      <c r="JGB29" s="170" t="s">
        <v>153</v>
      </c>
      <c r="JGC29" s="170" t="s">
        <v>150</v>
      </c>
      <c r="JGD29" s="170">
        <v>2</v>
      </c>
      <c r="JGE29" s="170">
        <v>69.72</v>
      </c>
      <c r="JGF29" s="170">
        <f>ROUNDDOWN(JGE29*($G$10+1),2)</f>
        <v>5173.22</v>
      </c>
      <c r="JGG29" s="170">
        <f>JGD29*JGF29</f>
        <v>10346.44</v>
      </c>
      <c r="JGH29" s="170" t="s">
        <v>151</v>
      </c>
      <c r="JGI29" s="170" t="s">
        <v>152</v>
      </c>
      <c r="JGJ29" s="170" t="s">
        <v>153</v>
      </c>
      <c r="JGK29" s="170" t="s">
        <v>150</v>
      </c>
      <c r="JGL29" s="170">
        <v>2</v>
      </c>
      <c r="JGM29" s="170">
        <v>69.72</v>
      </c>
      <c r="JGN29" s="170">
        <f>ROUNDDOWN(JGM29*($G$10+1),2)</f>
        <v>5173.22</v>
      </c>
      <c r="JGO29" s="170">
        <f>JGL29*JGN29</f>
        <v>10346.44</v>
      </c>
      <c r="JGP29" s="170" t="s">
        <v>151</v>
      </c>
      <c r="JGQ29" s="170" t="s">
        <v>152</v>
      </c>
      <c r="JGR29" s="170" t="s">
        <v>153</v>
      </c>
      <c r="JGS29" s="170" t="s">
        <v>150</v>
      </c>
      <c r="JGT29" s="170">
        <v>2</v>
      </c>
      <c r="JGU29" s="170">
        <v>69.72</v>
      </c>
      <c r="JGV29" s="170">
        <f>ROUNDDOWN(JGU29*($G$10+1),2)</f>
        <v>5173.22</v>
      </c>
      <c r="JGW29" s="170">
        <f>JGT29*JGV29</f>
        <v>10346.44</v>
      </c>
      <c r="JGX29" s="170" t="s">
        <v>151</v>
      </c>
      <c r="JGY29" s="170" t="s">
        <v>152</v>
      </c>
      <c r="JGZ29" s="170" t="s">
        <v>153</v>
      </c>
      <c r="JHA29" s="170" t="s">
        <v>150</v>
      </c>
      <c r="JHB29" s="170">
        <v>2</v>
      </c>
      <c r="JHC29" s="170">
        <v>69.72</v>
      </c>
      <c r="JHD29" s="170">
        <f>ROUNDDOWN(JHC29*($G$10+1),2)</f>
        <v>5173.22</v>
      </c>
      <c r="JHE29" s="170">
        <f>JHB29*JHD29</f>
        <v>10346.44</v>
      </c>
      <c r="JHF29" s="170" t="s">
        <v>151</v>
      </c>
      <c r="JHG29" s="170" t="s">
        <v>152</v>
      </c>
      <c r="JHH29" s="170" t="s">
        <v>153</v>
      </c>
      <c r="JHI29" s="170" t="s">
        <v>150</v>
      </c>
      <c r="JHJ29" s="170">
        <v>2</v>
      </c>
      <c r="JHK29" s="170">
        <v>69.72</v>
      </c>
      <c r="JHL29" s="170">
        <f>ROUNDDOWN(JHK29*($G$10+1),2)</f>
        <v>5173.22</v>
      </c>
      <c r="JHM29" s="170">
        <f>JHJ29*JHL29</f>
        <v>10346.44</v>
      </c>
      <c r="JHN29" s="170" t="s">
        <v>151</v>
      </c>
      <c r="JHO29" s="170" t="s">
        <v>152</v>
      </c>
      <c r="JHP29" s="170" t="s">
        <v>153</v>
      </c>
      <c r="JHQ29" s="170" t="s">
        <v>150</v>
      </c>
      <c r="JHR29" s="170">
        <v>2</v>
      </c>
      <c r="JHS29" s="170">
        <v>69.72</v>
      </c>
      <c r="JHT29" s="170">
        <f>ROUNDDOWN(JHS29*($G$10+1),2)</f>
        <v>5173.22</v>
      </c>
      <c r="JHU29" s="170">
        <f>JHR29*JHT29</f>
        <v>10346.44</v>
      </c>
      <c r="JHV29" s="170" t="s">
        <v>151</v>
      </c>
      <c r="JHW29" s="170" t="s">
        <v>152</v>
      </c>
      <c r="JHX29" s="170" t="s">
        <v>153</v>
      </c>
      <c r="JHY29" s="170" t="s">
        <v>150</v>
      </c>
      <c r="JHZ29" s="170">
        <v>2</v>
      </c>
      <c r="JIA29" s="170">
        <v>69.72</v>
      </c>
      <c r="JIB29" s="170">
        <f>ROUNDDOWN(JIA29*($G$10+1),2)</f>
        <v>5173.22</v>
      </c>
      <c r="JIC29" s="170">
        <f>JHZ29*JIB29</f>
        <v>10346.44</v>
      </c>
      <c r="JID29" s="170" t="s">
        <v>151</v>
      </c>
      <c r="JIE29" s="170" t="s">
        <v>152</v>
      </c>
      <c r="JIF29" s="170" t="s">
        <v>153</v>
      </c>
      <c r="JIG29" s="170" t="s">
        <v>150</v>
      </c>
      <c r="JIH29" s="170">
        <v>2</v>
      </c>
      <c r="JII29" s="170">
        <v>69.72</v>
      </c>
      <c r="JIJ29" s="170">
        <f>ROUNDDOWN(JII29*($G$10+1),2)</f>
        <v>5173.22</v>
      </c>
      <c r="JIK29" s="170">
        <f>JIH29*JIJ29</f>
        <v>10346.44</v>
      </c>
      <c r="JIL29" s="170" t="s">
        <v>151</v>
      </c>
      <c r="JIM29" s="170" t="s">
        <v>152</v>
      </c>
      <c r="JIN29" s="170" t="s">
        <v>153</v>
      </c>
      <c r="JIO29" s="170" t="s">
        <v>150</v>
      </c>
      <c r="JIP29" s="170">
        <v>2</v>
      </c>
      <c r="JIQ29" s="170">
        <v>69.72</v>
      </c>
      <c r="JIR29" s="170">
        <f>ROUNDDOWN(JIQ29*($G$10+1),2)</f>
        <v>5173.22</v>
      </c>
      <c r="JIS29" s="170">
        <f>JIP29*JIR29</f>
        <v>10346.44</v>
      </c>
      <c r="JIT29" s="170" t="s">
        <v>151</v>
      </c>
      <c r="JIU29" s="170" t="s">
        <v>152</v>
      </c>
      <c r="JIV29" s="170" t="s">
        <v>153</v>
      </c>
      <c r="JIW29" s="170" t="s">
        <v>150</v>
      </c>
      <c r="JIX29" s="170">
        <v>2</v>
      </c>
      <c r="JIY29" s="170">
        <v>69.72</v>
      </c>
      <c r="JIZ29" s="170">
        <f>ROUNDDOWN(JIY29*($G$10+1),2)</f>
        <v>5173.22</v>
      </c>
      <c r="JJA29" s="170">
        <f>JIX29*JIZ29</f>
        <v>10346.44</v>
      </c>
      <c r="JJB29" s="170" t="s">
        <v>151</v>
      </c>
      <c r="JJC29" s="170" t="s">
        <v>152</v>
      </c>
      <c r="JJD29" s="170" t="s">
        <v>153</v>
      </c>
      <c r="JJE29" s="170" t="s">
        <v>150</v>
      </c>
      <c r="JJF29" s="170">
        <v>2</v>
      </c>
      <c r="JJG29" s="170">
        <v>69.72</v>
      </c>
      <c r="JJH29" s="170">
        <f>ROUNDDOWN(JJG29*($G$10+1),2)</f>
        <v>5173.22</v>
      </c>
      <c r="JJI29" s="170">
        <f>JJF29*JJH29</f>
        <v>10346.44</v>
      </c>
      <c r="JJJ29" s="170" t="s">
        <v>151</v>
      </c>
      <c r="JJK29" s="170" t="s">
        <v>152</v>
      </c>
      <c r="JJL29" s="170" t="s">
        <v>153</v>
      </c>
      <c r="JJM29" s="170" t="s">
        <v>150</v>
      </c>
      <c r="JJN29" s="170">
        <v>2</v>
      </c>
      <c r="JJO29" s="170">
        <v>69.72</v>
      </c>
      <c r="JJP29" s="170">
        <f>ROUNDDOWN(JJO29*($G$10+1),2)</f>
        <v>5173.22</v>
      </c>
      <c r="JJQ29" s="170">
        <f>JJN29*JJP29</f>
        <v>10346.44</v>
      </c>
      <c r="JJR29" s="170" t="s">
        <v>151</v>
      </c>
      <c r="JJS29" s="170" t="s">
        <v>152</v>
      </c>
      <c r="JJT29" s="170" t="s">
        <v>153</v>
      </c>
      <c r="JJU29" s="170" t="s">
        <v>150</v>
      </c>
      <c r="JJV29" s="170">
        <v>2</v>
      </c>
      <c r="JJW29" s="170">
        <v>69.72</v>
      </c>
      <c r="JJX29" s="170">
        <f>ROUNDDOWN(JJW29*($G$10+1),2)</f>
        <v>5173.22</v>
      </c>
      <c r="JJY29" s="170">
        <f>JJV29*JJX29</f>
        <v>10346.44</v>
      </c>
      <c r="JJZ29" s="170" t="s">
        <v>151</v>
      </c>
      <c r="JKA29" s="170" t="s">
        <v>152</v>
      </c>
      <c r="JKB29" s="170" t="s">
        <v>153</v>
      </c>
      <c r="JKC29" s="170" t="s">
        <v>150</v>
      </c>
      <c r="JKD29" s="170">
        <v>2</v>
      </c>
      <c r="JKE29" s="170">
        <v>69.72</v>
      </c>
      <c r="JKF29" s="170">
        <f>ROUNDDOWN(JKE29*($G$10+1),2)</f>
        <v>5173.22</v>
      </c>
      <c r="JKG29" s="170">
        <f>JKD29*JKF29</f>
        <v>10346.44</v>
      </c>
      <c r="JKH29" s="170" t="s">
        <v>151</v>
      </c>
      <c r="JKI29" s="170" t="s">
        <v>152</v>
      </c>
      <c r="JKJ29" s="170" t="s">
        <v>153</v>
      </c>
      <c r="JKK29" s="170" t="s">
        <v>150</v>
      </c>
      <c r="JKL29" s="170">
        <v>2</v>
      </c>
      <c r="JKM29" s="170">
        <v>69.72</v>
      </c>
      <c r="JKN29" s="170">
        <f>ROUNDDOWN(JKM29*($G$10+1),2)</f>
        <v>5173.22</v>
      </c>
      <c r="JKO29" s="170">
        <f>JKL29*JKN29</f>
        <v>10346.44</v>
      </c>
      <c r="JKP29" s="170" t="s">
        <v>151</v>
      </c>
      <c r="JKQ29" s="170" t="s">
        <v>152</v>
      </c>
      <c r="JKR29" s="170" t="s">
        <v>153</v>
      </c>
      <c r="JKS29" s="170" t="s">
        <v>150</v>
      </c>
      <c r="JKT29" s="170">
        <v>2</v>
      </c>
      <c r="JKU29" s="170">
        <v>69.72</v>
      </c>
      <c r="JKV29" s="170">
        <f>ROUNDDOWN(JKU29*($G$10+1),2)</f>
        <v>5173.22</v>
      </c>
      <c r="JKW29" s="170">
        <f>JKT29*JKV29</f>
        <v>10346.44</v>
      </c>
      <c r="JKX29" s="170" t="s">
        <v>151</v>
      </c>
      <c r="JKY29" s="170" t="s">
        <v>152</v>
      </c>
      <c r="JKZ29" s="170" t="s">
        <v>153</v>
      </c>
      <c r="JLA29" s="170" t="s">
        <v>150</v>
      </c>
      <c r="JLB29" s="170">
        <v>2</v>
      </c>
      <c r="JLC29" s="170">
        <v>69.72</v>
      </c>
      <c r="JLD29" s="170">
        <f>ROUNDDOWN(JLC29*($G$10+1),2)</f>
        <v>5173.22</v>
      </c>
      <c r="JLE29" s="170">
        <f>JLB29*JLD29</f>
        <v>10346.44</v>
      </c>
      <c r="JLF29" s="170" t="s">
        <v>151</v>
      </c>
      <c r="JLG29" s="170" t="s">
        <v>152</v>
      </c>
      <c r="JLH29" s="170" t="s">
        <v>153</v>
      </c>
      <c r="JLI29" s="170" t="s">
        <v>150</v>
      </c>
      <c r="JLJ29" s="170">
        <v>2</v>
      </c>
      <c r="JLK29" s="170">
        <v>69.72</v>
      </c>
      <c r="JLL29" s="170">
        <f>ROUNDDOWN(JLK29*($G$10+1),2)</f>
        <v>5173.22</v>
      </c>
      <c r="JLM29" s="170">
        <f>JLJ29*JLL29</f>
        <v>10346.44</v>
      </c>
      <c r="JLN29" s="170" t="s">
        <v>151</v>
      </c>
      <c r="JLO29" s="170" t="s">
        <v>152</v>
      </c>
      <c r="JLP29" s="170" t="s">
        <v>153</v>
      </c>
      <c r="JLQ29" s="170" t="s">
        <v>150</v>
      </c>
      <c r="JLR29" s="170">
        <v>2</v>
      </c>
      <c r="JLS29" s="170">
        <v>69.72</v>
      </c>
      <c r="JLT29" s="170">
        <f>ROUNDDOWN(JLS29*($G$10+1),2)</f>
        <v>5173.22</v>
      </c>
      <c r="JLU29" s="170">
        <f>JLR29*JLT29</f>
        <v>10346.44</v>
      </c>
      <c r="JLV29" s="170" t="s">
        <v>151</v>
      </c>
      <c r="JLW29" s="170" t="s">
        <v>152</v>
      </c>
      <c r="JLX29" s="170" t="s">
        <v>153</v>
      </c>
      <c r="JLY29" s="170" t="s">
        <v>150</v>
      </c>
      <c r="JLZ29" s="170">
        <v>2</v>
      </c>
      <c r="JMA29" s="170">
        <v>69.72</v>
      </c>
      <c r="JMB29" s="170">
        <f>ROUNDDOWN(JMA29*($G$10+1),2)</f>
        <v>5173.22</v>
      </c>
      <c r="JMC29" s="170">
        <f>JLZ29*JMB29</f>
        <v>10346.44</v>
      </c>
      <c r="JMD29" s="170" t="s">
        <v>151</v>
      </c>
      <c r="JME29" s="170" t="s">
        <v>152</v>
      </c>
      <c r="JMF29" s="170" t="s">
        <v>153</v>
      </c>
      <c r="JMG29" s="170" t="s">
        <v>150</v>
      </c>
      <c r="JMH29" s="170">
        <v>2</v>
      </c>
      <c r="JMI29" s="170">
        <v>69.72</v>
      </c>
      <c r="JMJ29" s="170">
        <f>ROUNDDOWN(JMI29*($G$10+1),2)</f>
        <v>5173.22</v>
      </c>
      <c r="JMK29" s="170">
        <f>JMH29*JMJ29</f>
        <v>10346.44</v>
      </c>
      <c r="JML29" s="170" t="s">
        <v>151</v>
      </c>
      <c r="JMM29" s="170" t="s">
        <v>152</v>
      </c>
      <c r="JMN29" s="170" t="s">
        <v>153</v>
      </c>
      <c r="JMO29" s="170" t="s">
        <v>150</v>
      </c>
      <c r="JMP29" s="170">
        <v>2</v>
      </c>
      <c r="JMQ29" s="170">
        <v>69.72</v>
      </c>
      <c r="JMR29" s="170">
        <f>ROUNDDOWN(JMQ29*($G$10+1),2)</f>
        <v>5173.22</v>
      </c>
      <c r="JMS29" s="170">
        <f>JMP29*JMR29</f>
        <v>10346.44</v>
      </c>
      <c r="JMT29" s="170" t="s">
        <v>151</v>
      </c>
      <c r="JMU29" s="170" t="s">
        <v>152</v>
      </c>
      <c r="JMV29" s="170" t="s">
        <v>153</v>
      </c>
      <c r="JMW29" s="170" t="s">
        <v>150</v>
      </c>
      <c r="JMX29" s="170">
        <v>2</v>
      </c>
      <c r="JMY29" s="170">
        <v>69.72</v>
      </c>
      <c r="JMZ29" s="170">
        <f>ROUNDDOWN(JMY29*($G$10+1),2)</f>
        <v>5173.22</v>
      </c>
      <c r="JNA29" s="170">
        <f>JMX29*JMZ29</f>
        <v>10346.44</v>
      </c>
      <c r="JNB29" s="170" t="s">
        <v>151</v>
      </c>
      <c r="JNC29" s="170" t="s">
        <v>152</v>
      </c>
      <c r="JND29" s="170" t="s">
        <v>153</v>
      </c>
      <c r="JNE29" s="170" t="s">
        <v>150</v>
      </c>
      <c r="JNF29" s="170">
        <v>2</v>
      </c>
      <c r="JNG29" s="170">
        <v>69.72</v>
      </c>
      <c r="JNH29" s="170">
        <f>ROUNDDOWN(JNG29*($G$10+1),2)</f>
        <v>5173.22</v>
      </c>
      <c r="JNI29" s="170">
        <f>JNF29*JNH29</f>
        <v>10346.44</v>
      </c>
      <c r="JNJ29" s="170" t="s">
        <v>151</v>
      </c>
      <c r="JNK29" s="170" t="s">
        <v>152</v>
      </c>
      <c r="JNL29" s="170" t="s">
        <v>153</v>
      </c>
      <c r="JNM29" s="170" t="s">
        <v>150</v>
      </c>
      <c r="JNN29" s="170">
        <v>2</v>
      </c>
      <c r="JNO29" s="170">
        <v>69.72</v>
      </c>
      <c r="JNP29" s="170">
        <f>ROUNDDOWN(JNO29*($G$10+1),2)</f>
        <v>5173.22</v>
      </c>
      <c r="JNQ29" s="170">
        <f>JNN29*JNP29</f>
        <v>10346.44</v>
      </c>
      <c r="JNR29" s="170" t="s">
        <v>151</v>
      </c>
      <c r="JNS29" s="170" t="s">
        <v>152</v>
      </c>
      <c r="JNT29" s="170" t="s">
        <v>153</v>
      </c>
      <c r="JNU29" s="170" t="s">
        <v>150</v>
      </c>
      <c r="JNV29" s="170">
        <v>2</v>
      </c>
      <c r="JNW29" s="170">
        <v>69.72</v>
      </c>
      <c r="JNX29" s="170">
        <f>ROUNDDOWN(JNW29*($G$10+1),2)</f>
        <v>5173.22</v>
      </c>
      <c r="JNY29" s="170">
        <f>JNV29*JNX29</f>
        <v>10346.44</v>
      </c>
      <c r="JNZ29" s="170" t="s">
        <v>151</v>
      </c>
      <c r="JOA29" s="170" t="s">
        <v>152</v>
      </c>
      <c r="JOB29" s="170" t="s">
        <v>153</v>
      </c>
      <c r="JOC29" s="170" t="s">
        <v>150</v>
      </c>
      <c r="JOD29" s="170">
        <v>2</v>
      </c>
      <c r="JOE29" s="170">
        <v>69.72</v>
      </c>
      <c r="JOF29" s="170">
        <f>ROUNDDOWN(JOE29*($G$10+1),2)</f>
        <v>5173.22</v>
      </c>
      <c r="JOG29" s="170">
        <f>JOD29*JOF29</f>
        <v>10346.44</v>
      </c>
      <c r="JOH29" s="170" t="s">
        <v>151</v>
      </c>
      <c r="JOI29" s="170" t="s">
        <v>152</v>
      </c>
      <c r="JOJ29" s="170" t="s">
        <v>153</v>
      </c>
      <c r="JOK29" s="170" t="s">
        <v>150</v>
      </c>
      <c r="JOL29" s="170">
        <v>2</v>
      </c>
      <c r="JOM29" s="170">
        <v>69.72</v>
      </c>
      <c r="JON29" s="170">
        <f>ROUNDDOWN(JOM29*($G$10+1),2)</f>
        <v>5173.22</v>
      </c>
      <c r="JOO29" s="170">
        <f>JOL29*JON29</f>
        <v>10346.44</v>
      </c>
      <c r="JOP29" s="170" t="s">
        <v>151</v>
      </c>
      <c r="JOQ29" s="170" t="s">
        <v>152</v>
      </c>
      <c r="JOR29" s="170" t="s">
        <v>153</v>
      </c>
      <c r="JOS29" s="170" t="s">
        <v>150</v>
      </c>
      <c r="JOT29" s="170">
        <v>2</v>
      </c>
      <c r="JOU29" s="170">
        <v>69.72</v>
      </c>
      <c r="JOV29" s="170">
        <f>ROUNDDOWN(JOU29*($G$10+1),2)</f>
        <v>5173.22</v>
      </c>
      <c r="JOW29" s="170">
        <f>JOT29*JOV29</f>
        <v>10346.44</v>
      </c>
      <c r="JOX29" s="170" t="s">
        <v>151</v>
      </c>
      <c r="JOY29" s="170" t="s">
        <v>152</v>
      </c>
      <c r="JOZ29" s="170" t="s">
        <v>153</v>
      </c>
      <c r="JPA29" s="170" t="s">
        <v>150</v>
      </c>
      <c r="JPB29" s="170">
        <v>2</v>
      </c>
      <c r="JPC29" s="170">
        <v>69.72</v>
      </c>
      <c r="JPD29" s="170">
        <f>ROUNDDOWN(JPC29*($G$10+1),2)</f>
        <v>5173.22</v>
      </c>
      <c r="JPE29" s="170">
        <f>JPB29*JPD29</f>
        <v>10346.44</v>
      </c>
      <c r="JPF29" s="170" t="s">
        <v>151</v>
      </c>
      <c r="JPG29" s="170" t="s">
        <v>152</v>
      </c>
      <c r="JPH29" s="170" t="s">
        <v>153</v>
      </c>
      <c r="JPI29" s="170" t="s">
        <v>150</v>
      </c>
      <c r="JPJ29" s="170">
        <v>2</v>
      </c>
      <c r="JPK29" s="170">
        <v>69.72</v>
      </c>
      <c r="JPL29" s="170">
        <f>ROUNDDOWN(JPK29*($G$10+1),2)</f>
        <v>5173.22</v>
      </c>
      <c r="JPM29" s="170">
        <f>JPJ29*JPL29</f>
        <v>10346.44</v>
      </c>
      <c r="JPN29" s="170" t="s">
        <v>151</v>
      </c>
      <c r="JPO29" s="170" t="s">
        <v>152</v>
      </c>
      <c r="JPP29" s="170" t="s">
        <v>153</v>
      </c>
      <c r="JPQ29" s="170" t="s">
        <v>150</v>
      </c>
      <c r="JPR29" s="170">
        <v>2</v>
      </c>
      <c r="JPS29" s="170">
        <v>69.72</v>
      </c>
      <c r="JPT29" s="170">
        <f>ROUNDDOWN(JPS29*($G$10+1),2)</f>
        <v>5173.22</v>
      </c>
      <c r="JPU29" s="170">
        <f>JPR29*JPT29</f>
        <v>10346.44</v>
      </c>
      <c r="JPV29" s="170" t="s">
        <v>151</v>
      </c>
      <c r="JPW29" s="170" t="s">
        <v>152</v>
      </c>
      <c r="JPX29" s="170" t="s">
        <v>153</v>
      </c>
      <c r="JPY29" s="170" t="s">
        <v>150</v>
      </c>
      <c r="JPZ29" s="170">
        <v>2</v>
      </c>
      <c r="JQA29" s="170">
        <v>69.72</v>
      </c>
      <c r="JQB29" s="170">
        <f>ROUNDDOWN(JQA29*($G$10+1),2)</f>
        <v>5173.22</v>
      </c>
      <c r="JQC29" s="170">
        <f>JPZ29*JQB29</f>
        <v>10346.44</v>
      </c>
      <c r="JQD29" s="170" t="s">
        <v>151</v>
      </c>
      <c r="JQE29" s="170" t="s">
        <v>152</v>
      </c>
      <c r="JQF29" s="170" t="s">
        <v>153</v>
      </c>
      <c r="JQG29" s="170" t="s">
        <v>150</v>
      </c>
      <c r="JQH29" s="170">
        <v>2</v>
      </c>
      <c r="JQI29" s="170">
        <v>69.72</v>
      </c>
      <c r="JQJ29" s="170">
        <f>ROUNDDOWN(JQI29*($G$10+1),2)</f>
        <v>5173.22</v>
      </c>
      <c r="JQK29" s="170">
        <f>JQH29*JQJ29</f>
        <v>10346.44</v>
      </c>
      <c r="JQL29" s="170" t="s">
        <v>151</v>
      </c>
      <c r="JQM29" s="170" t="s">
        <v>152</v>
      </c>
      <c r="JQN29" s="170" t="s">
        <v>153</v>
      </c>
      <c r="JQO29" s="170" t="s">
        <v>150</v>
      </c>
      <c r="JQP29" s="170">
        <v>2</v>
      </c>
      <c r="JQQ29" s="170">
        <v>69.72</v>
      </c>
      <c r="JQR29" s="170">
        <f>ROUNDDOWN(JQQ29*($G$10+1),2)</f>
        <v>5173.22</v>
      </c>
      <c r="JQS29" s="170">
        <f>JQP29*JQR29</f>
        <v>10346.44</v>
      </c>
      <c r="JQT29" s="170" t="s">
        <v>151</v>
      </c>
      <c r="JQU29" s="170" t="s">
        <v>152</v>
      </c>
      <c r="JQV29" s="170" t="s">
        <v>153</v>
      </c>
      <c r="JQW29" s="170" t="s">
        <v>150</v>
      </c>
      <c r="JQX29" s="170">
        <v>2</v>
      </c>
      <c r="JQY29" s="170">
        <v>69.72</v>
      </c>
      <c r="JQZ29" s="170">
        <f>ROUNDDOWN(JQY29*($G$10+1),2)</f>
        <v>5173.22</v>
      </c>
      <c r="JRA29" s="170">
        <f>JQX29*JQZ29</f>
        <v>10346.44</v>
      </c>
      <c r="JRB29" s="170" t="s">
        <v>151</v>
      </c>
      <c r="JRC29" s="170" t="s">
        <v>152</v>
      </c>
      <c r="JRD29" s="170" t="s">
        <v>153</v>
      </c>
      <c r="JRE29" s="170" t="s">
        <v>150</v>
      </c>
      <c r="JRF29" s="170">
        <v>2</v>
      </c>
      <c r="JRG29" s="170">
        <v>69.72</v>
      </c>
      <c r="JRH29" s="170">
        <f>ROUNDDOWN(JRG29*($G$10+1),2)</f>
        <v>5173.22</v>
      </c>
      <c r="JRI29" s="170">
        <f>JRF29*JRH29</f>
        <v>10346.44</v>
      </c>
      <c r="JRJ29" s="170" t="s">
        <v>151</v>
      </c>
      <c r="JRK29" s="170" t="s">
        <v>152</v>
      </c>
      <c r="JRL29" s="170" t="s">
        <v>153</v>
      </c>
      <c r="JRM29" s="170" t="s">
        <v>150</v>
      </c>
      <c r="JRN29" s="170">
        <v>2</v>
      </c>
      <c r="JRO29" s="170">
        <v>69.72</v>
      </c>
      <c r="JRP29" s="170">
        <f>ROUNDDOWN(JRO29*($G$10+1),2)</f>
        <v>5173.22</v>
      </c>
      <c r="JRQ29" s="170">
        <f>JRN29*JRP29</f>
        <v>10346.44</v>
      </c>
      <c r="JRR29" s="170" t="s">
        <v>151</v>
      </c>
      <c r="JRS29" s="170" t="s">
        <v>152</v>
      </c>
      <c r="JRT29" s="170" t="s">
        <v>153</v>
      </c>
      <c r="JRU29" s="170" t="s">
        <v>150</v>
      </c>
      <c r="JRV29" s="170">
        <v>2</v>
      </c>
      <c r="JRW29" s="170">
        <v>69.72</v>
      </c>
      <c r="JRX29" s="170">
        <f>ROUNDDOWN(JRW29*($G$10+1),2)</f>
        <v>5173.22</v>
      </c>
      <c r="JRY29" s="170">
        <f>JRV29*JRX29</f>
        <v>10346.44</v>
      </c>
      <c r="JRZ29" s="170" t="s">
        <v>151</v>
      </c>
      <c r="JSA29" s="170" t="s">
        <v>152</v>
      </c>
      <c r="JSB29" s="170" t="s">
        <v>153</v>
      </c>
      <c r="JSC29" s="170" t="s">
        <v>150</v>
      </c>
      <c r="JSD29" s="170">
        <v>2</v>
      </c>
      <c r="JSE29" s="170">
        <v>69.72</v>
      </c>
      <c r="JSF29" s="170">
        <f>ROUNDDOWN(JSE29*($G$10+1),2)</f>
        <v>5173.22</v>
      </c>
      <c r="JSG29" s="170">
        <f>JSD29*JSF29</f>
        <v>10346.44</v>
      </c>
      <c r="JSH29" s="170" t="s">
        <v>151</v>
      </c>
      <c r="JSI29" s="170" t="s">
        <v>152</v>
      </c>
      <c r="JSJ29" s="170" t="s">
        <v>153</v>
      </c>
      <c r="JSK29" s="170" t="s">
        <v>150</v>
      </c>
      <c r="JSL29" s="170">
        <v>2</v>
      </c>
      <c r="JSM29" s="170">
        <v>69.72</v>
      </c>
      <c r="JSN29" s="170">
        <f>ROUNDDOWN(JSM29*($G$10+1),2)</f>
        <v>5173.22</v>
      </c>
      <c r="JSO29" s="170">
        <f>JSL29*JSN29</f>
        <v>10346.44</v>
      </c>
      <c r="JSP29" s="170" t="s">
        <v>151</v>
      </c>
      <c r="JSQ29" s="170" t="s">
        <v>152</v>
      </c>
      <c r="JSR29" s="170" t="s">
        <v>153</v>
      </c>
      <c r="JSS29" s="170" t="s">
        <v>150</v>
      </c>
      <c r="JST29" s="170">
        <v>2</v>
      </c>
      <c r="JSU29" s="170">
        <v>69.72</v>
      </c>
      <c r="JSV29" s="170">
        <f>ROUNDDOWN(JSU29*($G$10+1),2)</f>
        <v>5173.22</v>
      </c>
      <c r="JSW29" s="170">
        <f>JST29*JSV29</f>
        <v>10346.44</v>
      </c>
      <c r="JSX29" s="170" t="s">
        <v>151</v>
      </c>
      <c r="JSY29" s="170" t="s">
        <v>152</v>
      </c>
      <c r="JSZ29" s="170" t="s">
        <v>153</v>
      </c>
      <c r="JTA29" s="170" t="s">
        <v>150</v>
      </c>
      <c r="JTB29" s="170">
        <v>2</v>
      </c>
      <c r="JTC29" s="170">
        <v>69.72</v>
      </c>
      <c r="JTD29" s="170">
        <f>ROUNDDOWN(JTC29*($G$10+1),2)</f>
        <v>5173.22</v>
      </c>
      <c r="JTE29" s="170">
        <f>JTB29*JTD29</f>
        <v>10346.44</v>
      </c>
      <c r="JTF29" s="170" t="s">
        <v>151</v>
      </c>
      <c r="JTG29" s="170" t="s">
        <v>152</v>
      </c>
      <c r="JTH29" s="170" t="s">
        <v>153</v>
      </c>
      <c r="JTI29" s="170" t="s">
        <v>150</v>
      </c>
      <c r="JTJ29" s="170">
        <v>2</v>
      </c>
      <c r="JTK29" s="170">
        <v>69.72</v>
      </c>
      <c r="JTL29" s="170">
        <f>ROUNDDOWN(JTK29*($G$10+1),2)</f>
        <v>5173.22</v>
      </c>
      <c r="JTM29" s="170">
        <f>JTJ29*JTL29</f>
        <v>10346.44</v>
      </c>
      <c r="JTN29" s="170" t="s">
        <v>151</v>
      </c>
      <c r="JTO29" s="170" t="s">
        <v>152</v>
      </c>
      <c r="JTP29" s="170" t="s">
        <v>153</v>
      </c>
      <c r="JTQ29" s="170" t="s">
        <v>150</v>
      </c>
      <c r="JTR29" s="170">
        <v>2</v>
      </c>
      <c r="JTS29" s="170">
        <v>69.72</v>
      </c>
      <c r="JTT29" s="170">
        <f>ROUNDDOWN(JTS29*($G$10+1),2)</f>
        <v>5173.22</v>
      </c>
      <c r="JTU29" s="170">
        <f>JTR29*JTT29</f>
        <v>10346.44</v>
      </c>
      <c r="JTV29" s="170" t="s">
        <v>151</v>
      </c>
      <c r="JTW29" s="170" t="s">
        <v>152</v>
      </c>
      <c r="JTX29" s="170" t="s">
        <v>153</v>
      </c>
      <c r="JTY29" s="170" t="s">
        <v>150</v>
      </c>
      <c r="JTZ29" s="170">
        <v>2</v>
      </c>
      <c r="JUA29" s="170">
        <v>69.72</v>
      </c>
      <c r="JUB29" s="170">
        <f>ROUNDDOWN(JUA29*($G$10+1),2)</f>
        <v>5173.22</v>
      </c>
      <c r="JUC29" s="170">
        <f>JTZ29*JUB29</f>
        <v>10346.44</v>
      </c>
      <c r="JUD29" s="170" t="s">
        <v>151</v>
      </c>
      <c r="JUE29" s="170" t="s">
        <v>152</v>
      </c>
      <c r="JUF29" s="170" t="s">
        <v>153</v>
      </c>
      <c r="JUG29" s="170" t="s">
        <v>150</v>
      </c>
      <c r="JUH29" s="170">
        <v>2</v>
      </c>
      <c r="JUI29" s="170">
        <v>69.72</v>
      </c>
      <c r="JUJ29" s="170">
        <f>ROUNDDOWN(JUI29*($G$10+1),2)</f>
        <v>5173.22</v>
      </c>
      <c r="JUK29" s="170">
        <f>JUH29*JUJ29</f>
        <v>10346.44</v>
      </c>
      <c r="JUL29" s="170" t="s">
        <v>151</v>
      </c>
      <c r="JUM29" s="170" t="s">
        <v>152</v>
      </c>
      <c r="JUN29" s="170" t="s">
        <v>153</v>
      </c>
      <c r="JUO29" s="170" t="s">
        <v>150</v>
      </c>
      <c r="JUP29" s="170">
        <v>2</v>
      </c>
      <c r="JUQ29" s="170">
        <v>69.72</v>
      </c>
      <c r="JUR29" s="170">
        <f>ROUNDDOWN(JUQ29*($G$10+1),2)</f>
        <v>5173.22</v>
      </c>
      <c r="JUS29" s="170">
        <f>JUP29*JUR29</f>
        <v>10346.44</v>
      </c>
      <c r="JUT29" s="170" t="s">
        <v>151</v>
      </c>
      <c r="JUU29" s="170" t="s">
        <v>152</v>
      </c>
      <c r="JUV29" s="170" t="s">
        <v>153</v>
      </c>
      <c r="JUW29" s="170" t="s">
        <v>150</v>
      </c>
      <c r="JUX29" s="170">
        <v>2</v>
      </c>
      <c r="JUY29" s="170">
        <v>69.72</v>
      </c>
      <c r="JUZ29" s="170">
        <f>ROUNDDOWN(JUY29*($G$10+1),2)</f>
        <v>5173.22</v>
      </c>
      <c r="JVA29" s="170">
        <f>JUX29*JUZ29</f>
        <v>10346.44</v>
      </c>
      <c r="JVB29" s="170" t="s">
        <v>151</v>
      </c>
      <c r="JVC29" s="170" t="s">
        <v>152</v>
      </c>
      <c r="JVD29" s="170" t="s">
        <v>153</v>
      </c>
      <c r="JVE29" s="170" t="s">
        <v>150</v>
      </c>
      <c r="JVF29" s="170">
        <v>2</v>
      </c>
      <c r="JVG29" s="170">
        <v>69.72</v>
      </c>
      <c r="JVH29" s="170">
        <f>ROUNDDOWN(JVG29*($G$10+1),2)</f>
        <v>5173.22</v>
      </c>
      <c r="JVI29" s="170">
        <f>JVF29*JVH29</f>
        <v>10346.44</v>
      </c>
      <c r="JVJ29" s="170" t="s">
        <v>151</v>
      </c>
      <c r="JVK29" s="170" t="s">
        <v>152</v>
      </c>
      <c r="JVL29" s="170" t="s">
        <v>153</v>
      </c>
      <c r="JVM29" s="170" t="s">
        <v>150</v>
      </c>
      <c r="JVN29" s="170">
        <v>2</v>
      </c>
      <c r="JVO29" s="170">
        <v>69.72</v>
      </c>
      <c r="JVP29" s="170">
        <f>ROUNDDOWN(JVO29*($G$10+1),2)</f>
        <v>5173.22</v>
      </c>
      <c r="JVQ29" s="170">
        <f>JVN29*JVP29</f>
        <v>10346.44</v>
      </c>
      <c r="JVR29" s="170" t="s">
        <v>151</v>
      </c>
      <c r="JVS29" s="170" t="s">
        <v>152</v>
      </c>
      <c r="JVT29" s="170" t="s">
        <v>153</v>
      </c>
      <c r="JVU29" s="170" t="s">
        <v>150</v>
      </c>
      <c r="JVV29" s="170">
        <v>2</v>
      </c>
      <c r="JVW29" s="170">
        <v>69.72</v>
      </c>
      <c r="JVX29" s="170">
        <f>ROUNDDOWN(JVW29*($G$10+1),2)</f>
        <v>5173.22</v>
      </c>
      <c r="JVY29" s="170">
        <f>JVV29*JVX29</f>
        <v>10346.44</v>
      </c>
      <c r="JVZ29" s="170" t="s">
        <v>151</v>
      </c>
      <c r="JWA29" s="170" t="s">
        <v>152</v>
      </c>
      <c r="JWB29" s="170" t="s">
        <v>153</v>
      </c>
      <c r="JWC29" s="170" t="s">
        <v>150</v>
      </c>
      <c r="JWD29" s="170">
        <v>2</v>
      </c>
      <c r="JWE29" s="170">
        <v>69.72</v>
      </c>
      <c r="JWF29" s="170">
        <f>ROUNDDOWN(JWE29*($G$10+1),2)</f>
        <v>5173.22</v>
      </c>
      <c r="JWG29" s="170">
        <f>JWD29*JWF29</f>
        <v>10346.44</v>
      </c>
      <c r="JWH29" s="170" t="s">
        <v>151</v>
      </c>
      <c r="JWI29" s="170" t="s">
        <v>152</v>
      </c>
      <c r="JWJ29" s="170" t="s">
        <v>153</v>
      </c>
      <c r="JWK29" s="170" t="s">
        <v>150</v>
      </c>
      <c r="JWL29" s="170">
        <v>2</v>
      </c>
      <c r="JWM29" s="170">
        <v>69.72</v>
      </c>
      <c r="JWN29" s="170">
        <f>ROUNDDOWN(JWM29*($G$10+1),2)</f>
        <v>5173.22</v>
      </c>
      <c r="JWO29" s="170">
        <f>JWL29*JWN29</f>
        <v>10346.44</v>
      </c>
      <c r="JWP29" s="170" t="s">
        <v>151</v>
      </c>
      <c r="JWQ29" s="170" t="s">
        <v>152</v>
      </c>
      <c r="JWR29" s="170" t="s">
        <v>153</v>
      </c>
      <c r="JWS29" s="170" t="s">
        <v>150</v>
      </c>
      <c r="JWT29" s="170">
        <v>2</v>
      </c>
      <c r="JWU29" s="170">
        <v>69.72</v>
      </c>
      <c r="JWV29" s="170">
        <f>ROUNDDOWN(JWU29*($G$10+1),2)</f>
        <v>5173.22</v>
      </c>
      <c r="JWW29" s="170">
        <f>JWT29*JWV29</f>
        <v>10346.44</v>
      </c>
      <c r="JWX29" s="170" t="s">
        <v>151</v>
      </c>
      <c r="JWY29" s="170" t="s">
        <v>152</v>
      </c>
      <c r="JWZ29" s="170" t="s">
        <v>153</v>
      </c>
      <c r="JXA29" s="170" t="s">
        <v>150</v>
      </c>
      <c r="JXB29" s="170">
        <v>2</v>
      </c>
      <c r="JXC29" s="170">
        <v>69.72</v>
      </c>
      <c r="JXD29" s="170">
        <f>ROUNDDOWN(JXC29*($G$10+1),2)</f>
        <v>5173.22</v>
      </c>
      <c r="JXE29" s="170">
        <f>JXB29*JXD29</f>
        <v>10346.44</v>
      </c>
      <c r="JXF29" s="170" t="s">
        <v>151</v>
      </c>
      <c r="JXG29" s="170" t="s">
        <v>152</v>
      </c>
      <c r="JXH29" s="170" t="s">
        <v>153</v>
      </c>
      <c r="JXI29" s="170" t="s">
        <v>150</v>
      </c>
      <c r="JXJ29" s="170">
        <v>2</v>
      </c>
      <c r="JXK29" s="170">
        <v>69.72</v>
      </c>
      <c r="JXL29" s="170">
        <f>ROUNDDOWN(JXK29*($G$10+1),2)</f>
        <v>5173.22</v>
      </c>
      <c r="JXM29" s="170">
        <f>JXJ29*JXL29</f>
        <v>10346.44</v>
      </c>
      <c r="JXN29" s="170" t="s">
        <v>151</v>
      </c>
      <c r="JXO29" s="170" t="s">
        <v>152</v>
      </c>
      <c r="JXP29" s="170" t="s">
        <v>153</v>
      </c>
      <c r="JXQ29" s="170" t="s">
        <v>150</v>
      </c>
      <c r="JXR29" s="170">
        <v>2</v>
      </c>
      <c r="JXS29" s="170">
        <v>69.72</v>
      </c>
      <c r="JXT29" s="170">
        <f>ROUNDDOWN(JXS29*($G$10+1),2)</f>
        <v>5173.22</v>
      </c>
      <c r="JXU29" s="170">
        <f>JXR29*JXT29</f>
        <v>10346.44</v>
      </c>
      <c r="JXV29" s="170" t="s">
        <v>151</v>
      </c>
      <c r="JXW29" s="170" t="s">
        <v>152</v>
      </c>
      <c r="JXX29" s="170" t="s">
        <v>153</v>
      </c>
      <c r="JXY29" s="170" t="s">
        <v>150</v>
      </c>
      <c r="JXZ29" s="170">
        <v>2</v>
      </c>
      <c r="JYA29" s="170">
        <v>69.72</v>
      </c>
      <c r="JYB29" s="170">
        <f>ROUNDDOWN(JYA29*($G$10+1),2)</f>
        <v>5173.22</v>
      </c>
      <c r="JYC29" s="170">
        <f>JXZ29*JYB29</f>
        <v>10346.44</v>
      </c>
      <c r="JYD29" s="170" t="s">
        <v>151</v>
      </c>
      <c r="JYE29" s="170" t="s">
        <v>152</v>
      </c>
      <c r="JYF29" s="170" t="s">
        <v>153</v>
      </c>
      <c r="JYG29" s="170" t="s">
        <v>150</v>
      </c>
      <c r="JYH29" s="170">
        <v>2</v>
      </c>
      <c r="JYI29" s="170">
        <v>69.72</v>
      </c>
      <c r="JYJ29" s="170">
        <f>ROUNDDOWN(JYI29*($G$10+1),2)</f>
        <v>5173.22</v>
      </c>
      <c r="JYK29" s="170">
        <f>JYH29*JYJ29</f>
        <v>10346.44</v>
      </c>
      <c r="JYL29" s="170" t="s">
        <v>151</v>
      </c>
      <c r="JYM29" s="170" t="s">
        <v>152</v>
      </c>
      <c r="JYN29" s="170" t="s">
        <v>153</v>
      </c>
      <c r="JYO29" s="170" t="s">
        <v>150</v>
      </c>
      <c r="JYP29" s="170">
        <v>2</v>
      </c>
      <c r="JYQ29" s="170">
        <v>69.72</v>
      </c>
      <c r="JYR29" s="170">
        <f>ROUNDDOWN(JYQ29*($G$10+1),2)</f>
        <v>5173.22</v>
      </c>
      <c r="JYS29" s="170">
        <f>JYP29*JYR29</f>
        <v>10346.44</v>
      </c>
      <c r="JYT29" s="170" t="s">
        <v>151</v>
      </c>
      <c r="JYU29" s="170" t="s">
        <v>152</v>
      </c>
      <c r="JYV29" s="170" t="s">
        <v>153</v>
      </c>
      <c r="JYW29" s="170" t="s">
        <v>150</v>
      </c>
      <c r="JYX29" s="170">
        <v>2</v>
      </c>
      <c r="JYY29" s="170">
        <v>69.72</v>
      </c>
      <c r="JYZ29" s="170">
        <f>ROUNDDOWN(JYY29*($G$10+1),2)</f>
        <v>5173.22</v>
      </c>
      <c r="JZA29" s="170">
        <f>JYX29*JYZ29</f>
        <v>10346.44</v>
      </c>
      <c r="JZB29" s="170" t="s">
        <v>151</v>
      </c>
      <c r="JZC29" s="170" t="s">
        <v>152</v>
      </c>
      <c r="JZD29" s="170" t="s">
        <v>153</v>
      </c>
      <c r="JZE29" s="170" t="s">
        <v>150</v>
      </c>
      <c r="JZF29" s="170">
        <v>2</v>
      </c>
      <c r="JZG29" s="170">
        <v>69.72</v>
      </c>
      <c r="JZH29" s="170">
        <f>ROUNDDOWN(JZG29*($G$10+1),2)</f>
        <v>5173.22</v>
      </c>
      <c r="JZI29" s="170">
        <f>JZF29*JZH29</f>
        <v>10346.44</v>
      </c>
      <c r="JZJ29" s="170" t="s">
        <v>151</v>
      </c>
      <c r="JZK29" s="170" t="s">
        <v>152</v>
      </c>
      <c r="JZL29" s="170" t="s">
        <v>153</v>
      </c>
      <c r="JZM29" s="170" t="s">
        <v>150</v>
      </c>
      <c r="JZN29" s="170">
        <v>2</v>
      </c>
      <c r="JZO29" s="170">
        <v>69.72</v>
      </c>
      <c r="JZP29" s="170">
        <f>ROUNDDOWN(JZO29*($G$10+1),2)</f>
        <v>5173.22</v>
      </c>
      <c r="JZQ29" s="170">
        <f>JZN29*JZP29</f>
        <v>10346.44</v>
      </c>
      <c r="JZR29" s="170" t="s">
        <v>151</v>
      </c>
      <c r="JZS29" s="170" t="s">
        <v>152</v>
      </c>
      <c r="JZT29" s="170" t="s">
        <v>153</v>
      </c>
      <c r="JZU29" s="170" t="s">
        <v>150</v>
      </c>
      <c r="JZV29" s="170">
        <v>2</v>
      </c>
      <c r="JZW29" s="170">
        <v>69.72</v>
      </c>
      <c r="JZX29" s="170">
        <f>ROUNDDOWN(JZW29*($G$10+1),2)</f>
        <v>5173.22</v>
      </c>
      <c r="JZY29" s="170">
        <f>JZV29*JZX29</f>
        <v>10346.44</v>
      </c>
      <c r="JZZ29" s="170" t="s">
        <v>151</v>
      </c>
      <c r="KAA29" s="170" t="s">
        <v>152</v>
      </c>
      <c r="KAB29" s="170" t="s">
        <v>153</v>
      </c>
      <c r="KAC29" s="170" t="s">
        <v>150</v>
      </c>
      <c r="KAD29" s="170">
        <v>2</v>
      </c>
      <c r="KAE29" s="170">
        <v>69.72</v>
      </c>
      <c r="KAF29" s="170">
        <f>ROUNDDOWN(KAE29*($G$10+1),2)</f>
        <v>5173.22</v>
      </c>
      <c r="KAG29" s="170">
        <f>KAD29*KAF29</f>
        <v>10346.44</v>
      </c>
      <c r="KAH29" s="170" t="s">
        <v>151</v>
      </c>
      <c r="KAI29" s="170" t="s">
        <v>152</v>
      </c>
      <c r="KAJ29" s="170" t="s">
        <v>153</v>
      </c>
      <c r="KAK29" s="170" t="s">
        <v>150</v>
      </c>
      <c r="KAL29" s="170">
        <v>2</v>
      </c>
      <c r="KAM29" s="170">
        <v>69.72</v>
      </c>
      <c r="KAN29" s="170">
        <f>ROUNDDOWN(KAM29*($G$10+1),2)</f>
        <v>5173.22</v>
      </c>
      <c r="KAO29" s="170">
        <f>KAL29*KAN29</f>
        <v>10346.44</v>
      </c>
      <c r="KAP29" s="170" t="s">
        <v>151</v>
      </c>
      <c r="KAQ29" s="170" t="s">
        <v>152</v>
      </c>
      <c r="KAR29" s="170" t="s">
        <v>153</v>
      </c>
      <c r="KAS29" s="170" t="s">
        <v>150</v>
      </c>
      <c r="KAT29" s="170">
        <v>2</v>
      </c>
      <c r="KAU29" s="170">
        <v>69.72</v>
      </c>
      <c r="KAV29" s="170">
        <f>ROUNDDOWN(KAU29*($G$10+1),2)</f>
        <v>5173.22</v>
      </c>
      <c r="KAW29" s="170">
        <f>KAT29*KAV29</f>
        <v>10346.44</v>
      </c>
      <c r="KAX29" s="170" t="s">
        <v>151</v>
      </c>
      <c r="KAY29" s="170" t="s">
        <v>152</v>
      </c>
      <c r="KAZ29" s="170" t="s">
        <v>153</v>
      </c>
      <c r="KBA29" s="170" t="s">
        <v>150</v>
      </c>
      <c r="KBB29" s="170">
        <v>2</v>
      </c>
      <c r="KBC29" s="170">
        <v>69.72</v>
      </c>
      <c r="KBD29" s="170">
        <f>ROUNDDOWN(KBC29*($G$10+1),2)</f>
        <v>5173.22</v>
      </c>
      <c r="KBE29" s="170">
        <f>KBB29*KBD29</f>
        <v>10346.44</v>
      </c>
      <c r="KBF29" s="170" t="s">
        <v>151</v>
      </c>
      <c r="KBG29" s="170" t="s">
        <v>152</v>
      </c>
      <c r="KBH29" s="170" t="s">
        <v>153</v>
      </c>
      <c r="KBI29" s="170" t="s">
        <v>150</v>
      </c>
      <c r="KBJ29" s="170">
        <v>2</v>
      </c>
      <c r="KBK29" s="170">
        <v>69.72</v>
      </c>
      <c r="KBL29" s="170">
        <f>ROUNDDOWN(KBK29*($G$10+1),2)</f>
        <v>5173.22</v>
      </c>
      <c r="KBM29" s="170">
        <f>KBJ29*KBL29</f>
        <v>10346.44</v>
      </c>
      <c r="KBN29" s="170" t="s">
        <v>151</v>
      </c>
      <c r="KBO29" s="170" t="s">
        <v>152</v>
      </c>
      <c r="KBP29" s="170" t="s">
        <v>153</v>
      </c>
      <c r="KBQ29" s="170" t="s">
        <v>150</v>
      </c>
      <c r="KBR29" s="170">
        <v>2</v>
      </c>
      <c r="KBS29" s="170">
        <v>69.72</v>
      </c>
      <c r="KBT29" s="170">
        <f>ROUNDDOWN(KBS29*($G$10+1),2)</f>
        <v>5173.22</v>
      </c>
      <c r="KBU29" s="170">
        <f>KBR29*KBT29</f>
        <v>10346.44</v>
      </c>
      <c r="KBV29" s="170" t="s">
        <v>151</v>
      </c>
      <c r="KBW29" s="170" t="s">
        <v>152</v>
      </c>
      <c r="KBX29" s="170" t="s">
        <v>153</v>
      </c>
      <c r="KBY29" s="170" t="s">
        <v>150</v>
      </c>
      <c r="KBZ29" s="170">
        <v>2</v>
      </c>
      <c r="KCA29" s="170">
        <v>69.72</v>
      </c>
      <c r="KCB29" s="170">
        <f>ROUNDDOWN(KCA29*($G$10+1),2)</f>
        <v>5173.22</v>
      </c>
      <c r="KCC29" s="170">
        <f>KBZ29*KCB29</f>
        <v>10346.44</v>
      </c>
      <c r="KCD29" s="170" t="s">
        <v>151</v>
      </c>
      <c r="KCE29" s="170" t="s">
        <v>152</v>
      </c>
      <c r="KCF29" s="170" t="s">
        <v>153</v>
      </c>
      <c r="KCG29" s="170" t="s">
        <v>150</v>
      </c>
      <c r="KCH29" s="170">
        <v>2</v>
      </c>
      <c r="KCI29" s="170">
        <v>69.72</v>
      </c>
      <c r="KCJ29" s="170">
        <f>ROUNDDOWN(KCI29*($G$10+1),2)</f>
        <v>5173.22</v>
      </c>
      <c r="KCK29" s="170">
        <f>KCH29*KCJ29</f>
        <v>10346.44</v>
      </c>
      <c r="KCL29" s="170" t="s">
        <v>151</v>
      </c>
      <c r="KCM29" s="170" t="s">
        <v>152</v>
      </c>
      <c r="KCN29" s="170" t="s">
        <v>153</v>
      </c>
      <c r="KCO29" s="170" t="s">
        <v>150</v>
      </c>
      <c r="KCP29" s="170">
        <v>2</v>
      </c>
      <c r="KCQ29" s="170">
        <v>69.72</v>
      </c>
      <c r="KCR29" s="170">
        <f>ROUNDDOWN(KCQ29*($G$10+1),2)</f>
        <v>5173.22</v>
      </c>
      <c r="KCS29" s="170">
        <f>KCP29*KCR29</f>
        <v>10346.44</v>
      </c>
      <c r="KCT29" s="170" t="s">
        <v>151</v>
      </c>
      <c r="KCU29" s="170" t="s">
        <v>152</v>
      </c>
      <c r="KCV29" s="170" t="s">
        <v>153</v>
      </c>
      <c r="KCW29" s="170" t="s">
        <v>150</v>
      </c>
      <c r="KCX29" s="170">
        <v>2</v>
      </c>
      <c r="KCY29" s="170">
        <v>69.72</v>
      </c>
      <c r="KCZ29" s="170">
        <f>ROUNDDOWN(KCY29*($G$10+1),2)</f>
        <v>5173.22</v>
      </c>
      <c r="KDA29" s="170">
        <f>KCX29*KCZ29</f>
        <v>10346.44</v>
      </c>
      <c r="KDB29" s="170" t="s">
        <v>151</v>
      </c>
      <c r="KDC29" s="170" t="s">
        <v>152</v>
      </c>
      <c r="KDD29" s="170" t="s">
        <v>153</v>
      </c>
      <c r="KDE29" s="170" t="s">
        <v>150</v>
      </c>
      <c r="KDF29" s="170">
        <v>2</v>
      </c>
      <c r="KDG29" s="170">
        <v>69.72</v>
      </c>
      <c r="KDH29" s="170">
        <f>ROUNDDOWN(KDG29*($G$10+1),2)</f>
        <v>5173.22</v>
      </c>
      <c r="KDI29" s="170">
        <f>KDF29*KDH29</f>
        <v>10346.44</v>
      </c>
      <c r="KDJ29" s="170" t="s">
        <v>151</v>
      </c>
      <c r="KDK29" s="170" t="s">
        <v>152</v>
      </c>
      <c r="KDL29" s="170" t="s">
        <v>153</v>
      </c>
      <c r="KDM29" s="170" t="s">
        <v>150</v>
      </c>
      <c r="KDN29" s="170">
        <v>2</v>
      </c>
      <c r="KDO29" s="170">
        <v>69.72</v>
      </c>
      <c r="KDP29" s="170">
        <f>ROUNDDOWN(KDO29*($G$10+1),2)</f>
        <v>5173.22</v>
      </c>
      <c r="KDQ29" s="170">
        <f>KDN29*KDP29</f>
        <v>10346.44</v>
      </c>
      <c r="KDR29" s="170" t="s">
        <v>151</v>
      </c>
      <c r="KDS29" s="170" t="s">
        <v>152</v>
      </c>
      <c r="KDT29" s="170" t="s">
        <v>153</v>
      </c>
      <c r="KDU29" s="170" t="s">
        <v>150</v>
      </c>
      <c r="KDV29" s="170">
        <v>2</v>
      </c>
      <c r="KDW29" s="170">
        <v>69.72</v>
      </c>
      <c r="KDX29" s="170">
        <f>ROUNDDOWN(KDW29*($G$10+1),2)</f>
        <v>5173.22</v>
      </c>
      <c r="KDY29" s="170">
        <f>KDV29*KDX29</f>
        <v>10346.44</v>
      </c>
      <c r="KDZ29" s="170" t="s">
        <v>151</v>
      </c>
      <c r="KEA29" s="170" t="s">
        <v>152</v>
      </c>
      <c r="KEB29" s="170" t="s">
        <v>153</v>
      </c>
      <c r="KEC29" s="170" t="s">
        <v>150</v>
      </c>
      <c r="KED29" s="170">
        <v>2</v>
      </c>
      <c r="KEE29" s="170">
        <v>69.72</v>
      </c>
      <c r="KEF29" s="170">
        <f>ROUNDDOWN(KEE29*($G$10+1),2)</f>
        <v>5173.22</v>
      </c>
      <c r="KEG29" s="170">
        <f>KED29*KEF29</f>
        <v>10346.44</v>
      </c>
      <c r="KEH29" s="170" t="s">
        <v>151</v>
      </c>
      <c r="KEI29" s="170" t="s">
        <v>152</v>
      </c>
      <c r="KEJ29" s="170" t="s">
        <v>153</v>
      </c>
      <c r="KEK29" s="170" t="s">
        <v>150</v>
      </c>
      <c r="KEL29" s="170">
        <v>2</v>
      </c>
      <c r="KEM29" s="170">
        <v>69.72</v>
      </c>
      <c r="KEN29" s="170">
        <f>ROUNDDOWN(KEM29*($G$10+1),2)</f>
        <v>5173.22</v>
      </c>
      <c r="KEO29" s="170">
        <f>KEL29*KEN29</f>
        <v>10346.44</v>
      </c>
      <c r="KEP29" s="170" t="s">
        <v>151</v>
      </c>
      <c r="KEQ29" s="170" t="s">
        <v>152</v>
      </c>
      <c r="KER29" s="170" t="s">
        <v>153</v>
      </c>
      <c r="KES29" s="170" t="s">
        <v>150</v>
      </c>
      <c r="KET29" s="170">
        <v>2</v>
      </c>
      <c r="KEU29" s="170">
        <v>69.72</v>
      </c>
      <c r="KEV29" s="170">
        <f>ROUNDDOWN(KEU29*($G$10+1),2)</f>
        <v>5173.22</v>
      </c>
      <c r="KEW29" s="170">
        <f>KET29*KEV29</f>
        <v>10346.44</v>
      </c>
      <c r="KEX29" s="170" t="s">
        <v>151</v>
      </c>
      <c r="KEY29" s="170" t="s">
        <v>152</v>
      </c>
      <c r="KEZ29" s="170" t="s">
        <v>153</v>
      </c>
      <c r="KFA29" s="170" t="s">
        <v>150</v>
      </c>
      <c r="KFB29" s="170">
        <v>2</v>
      </c>
      <c r="KFC29" s="170">
        <v>69.72</v>
      </c>
      <c r="KFD29" s="170">
        <f>ROUNDDOWN(KFC29*($G$10+1),2)</f>
        <v>5173.22</v>
      </c>
      <c r="KFE29" s="170">
        <f>KFB29*KFD29</f>
        <v>10346.44</v>
      </c>
      <c r="KFF29" s="170" t="s">
        <v>151</v>
      </c>
      <c r="KFG29" s="170" t="s">
        <v>152</v>
      </c>
      <c r="KFH29" s="170" t="s">
        <v>153</v>
      </c>
      <c r="KFI29" s="170" t="s">
        <v>150</v>
      </c>
      <c r="KFJ29" s="170">
        <v>2</v>
      </c>
      <c r="KFK29" s="170">
        <v>69.72</v>
      </c>
      <c r="KFL29" s="170">
        <f>ROUNDDOWN(KFK29*($G$10+1),2)</f>
        <v>5173.22</v>
      </c>
      <c r="KFM29" s="170">
        <f>KFJ29*KFL29</f>
        <v>10346.44</v>
      </c>
      <c r="KFN29" s="170" t="s">
        <v>151</v>
      </c>
      <c r="KFO29" s="170" t="s">
        <v>152</v>
      </c>
      <c r="KFP29" s="170" t="s">
        <v>153</v>
      </c>
      <c r="KFQ29" s="170" t="s">
        <v>150</v>
      </c>
      <c r="KFR29" s="170">
        <v>2</v>
      </c>
      <c r="KFS29" s="170">
        <v>69.72</v>
      </c>
      <c r="KFT29" s="170">
        <f>ROUNDDOWN(KFS29*($G$10+1),2)</f>
        <v>5173.22</v>
      </c>
      <c r="KFU29" s="170">
        <f>KFR29*KFT29</f>
        <v>10346.44</v>
      </c>
      <c r="KFV29" s="170" t="s">
        <v>151</v>
      </c>
      <c r="KFW29" s="170" t="s">
        <v>152</v>
      </c>
      <c r="KFX29" s="170" t="s">
        <v>153</v>
      </c>
      <c r="KFY29" s="170" t="s">
        <v>150</v>
      </c>
      <c r="KFZ29" s="170">
        <v>2</v>
      </c>
      <c r="KGA29" s="170">
        <v>69.72</v>
      </c>
      <c r="KGB29" s="170">
        <f>ROUNDDOWN(KGA29*($G$10+1),2)</f>
        <v>5173.22</v>
      </c>
      <c r="KGC29" s="170">
        <f>KFZ29*KGB29</f>
        <v>10346.44</v>
      </c>
      <c r="KGD29" s="170" t="s">
        <v>151</v>
      </c>
      <c r="KGE29" s="170" t="s">
        <v>152</v>
      </c>
      <c r="KGF29" s="170" t="s">
        <v>153</v>
      </c>
      <c r="KGG29" s="170" t="s">
        <v>150</v>
      </c>
      <c r="KGH29" s="170">
        <v>2</v>
      </c>
      <c r="KGI29" s="170">
        <v>69.72</v>
      </c>
      <c r="KGJ29" s="170">
        <f>ROUNDDOWN(KGI29*($G$10+1),2)</f>
        <v>5173.22</v>
      </c>
      <c r="KGK29" s="170">
        <f>KGH29*KGJ29</f>
        <v>10346.44</v>
      </c>
      <c r="KGL29" s="170" t="s">
        <v>151</v>
      </c>
      <c r="KGM29" s="170" t="s">
        <v>152</v>
      </c>
      <c r="KGN29" s="170" t="s">
        <v>153</v>
      </c>
      <c r="KGO29" s="170" t="s">
        <v>150</v>
      </c>
      <c r="KGP29" s="170">
        <v>2</v>
      </c>
      <c r="KGQ29" s="170">
        <v>69.72</v>
      </c>
      <c r="KGR29" s="170">
        <f>ROUNDDOWN(KGQ29*($G$10+1),2)</f>
        <v>5173.22</v>
      </c>
      <c r="KGS29" s="170">
        <f>KGP29*KGR29</f>
        <v>10346.44</v>
      </c>
      <c r="KGT29" s="170" t="s">
        <v>151</v>
      </c>
      <c r="KGU29" s="170" t="s">
        <v>152</v>
      </c>
      <c r="KGV29" s="170" t="s">
        <v>153</v>
      </c>
      <c r="KGW29" s="170" t="s">
        <v>150</v>
      </c>
      <c r="KGX29" s="170">
        <v>2</v>
      </c>
      <c r="KGY29" s="170">
        <v>69.72</v>
      </c>
      <c r="KGZ29" s="170">
        <f>ROUNDDOWN(KGY29*($G$10+1),2)</f>
        <v>5173.22</v>
      </c>
      <c r="KHA29" s="170">
        <f>KGX29*KGZ29</f>
        <v>10346.44</v>
      </c>
      <c r="KHB29" s="170" t="s">
        <v>151</v>
      </c>
      <c r="KHC29" s="170" t="s">
        <v>152</v>
      </c>
      <c r="KHD29" s="170" t="s">
        <v>153</v>
      </c>
      <c r="KHE29" s="170" t="s">
        <v>150</v>
      </c>
      <c r="KHF29" s="170">
        <v>2</v>
      </c>
      <c r="KHG29" s="170">
        <v>69.72</v>
      </c>
      <c r="KHH29" s="170">
        <f>ROUNDDOWN(KHG29*($G$10+1),2)</f>
        <v>5173.22</v>
      </c>
      <c r="KHI29" s="170">
        <f>KHF29*KHH29</f>
        <v>10346.44</v>
      </c>
      <c r="KHJ29" s="170" t="s">
        <v>151</v>
      </c>
      <c r="KHK29" s="170" t="s">
        <v>152</v>
      </c>
      <c r="KHL29" s="170" t="s">
        <v>153</v>
      </c>
      <c r="KHM29" s="170" t="s">
        <v>150</v>
      </c>
      <c r="KHN29" s="170">
        <v>2</v>
      </c>
      <c r="KHO29" s="170">
        <v>69.72</v>
      </c>
      <c r="KHP29" s="170">
        <f>ROUNDDOWN(KHO29*($G$10+1),2)</f>
        <v>5173.22</v>
      </c>
      <c r="KHQ29" s="170">
        <f>KHN29*KHP29</f>
        <v>10346.44</v>
      </c>
      <c r="KHR29" s="170" t="s">
        <v>151</v>
      </c>
      <c r="KHS29" s="170" t="s">
        <v>152</v>
      </c>
      <c r="KHT29" s="170" t="s">
        <v>153</v>
      </c>
      <c r="KHU29" s="170" t="s">
        <v>150</v>
      </c>
      <c r="KHV29" s="170">
        <v>2</v>
      </c>
      <c r="KHW29" s="170">
        <v>69.72</v>
      </c>
      <c r="KHX29" s="170">
        <f>ROUNDDOWN(KHW29*($G$10+1),2)</f>
        <v>5173.22</v>
      </c>
      <c r="KHY29" s="170">
        <f>KHV29*KHX29</f>
        <v>10346.44</v>
      </c>
      <c r="KHZ29" s="170" t="s">
        <v>151</v>
      </c>
      <c r="KIA29" s="170" t="s">
        <v>152</v>
      </c>
      <c r="KIB29" s="170" t="s">
        <v>153</v>
      </c>
      <c r="KIC29" s="170" t="s">
        <v>150</v>
      </c>
      <c r="KID29" s="170">
        <v>2</v>
      </c>
      <c r="KIE29" s="170">
        <v>69.72</v>
      </c>
      <c r="KIF29" s="170">
        <f>ROUNDDOWN(KIE29*($G$10+1),2)</f>
        <v>5173.22</v>
      </c>
      <c r="KIG29" s="170">
        <f>KID29*KIF29</f>
        <v>10346.44</v>
      </c>
      <c r="KIH29" s="170" t="s">
        <v>151</v>
      </c>
      <c r="KII29" s="170" t="s">
        <v>152</v>
      </c>
      <c r="KIJ29" s="170" t="s">
        <v>153</v>
      </c>
      <c r="KIK29" s="170" t="s">
        <v>150</v>
      </c>
      <c r="KIL29" s="170">
        <v>2</v>
      </c>
      <c r="KIM29" s="170">
        <v>69.72</v>
      </c>
      <c r="KIN29" s="170">
        <f>ROUNDDOWN(KIM29*($G$10+1),2)</f>
        <v>5173.22</v>
      </c>
      <c r="KIO29" s="170">
        <f>KIL29*KIN29</f>
        <v>10346.44</v>
      </c>
      <c r="KIP29" s="170" t="s">
        <v>151</v>
      </c>
      <c r="KIQ29" s="170" t="s">
        <v>152</v>
      </c>
      <c r="KIR29" s="170" t="s">
        <v>153</v>
      </c>
      <c r="KIS29" s="170" t="s">
        <v>150</v>
      </c>
      <c r="KIT29" s="170">
        <v>2</v>
      </c>
      <c r="KIU29" s="170">
        <v>69.72</v>
      </c>
      <c r="KIV29" s="170">
        <f>ROUNDDOWN(KIU29*($G$10+1),2)</f>
        <v>5173.22</v>
      </c>
      <c r="KIW29" s="170">
        <f>KIT29*KIV29</f>
        <v>10346.44</v>
      </c>
      <c r="KIX29" s="170" t="s">
        <v>151</v>
      </c>
      <c r="KIY29" s="170" t="s">
        <v>152</v>
      </c>
      <c r="KIZ29" s="170" t="s">
        <v>153</v>
      </c>
      <c r="KJA29" s="170" t="s">
        <v>150</v>
      </c>
      <c r="KJB29" s="170">
        <v>2</v>
      </c>
      <c r="KJC29" s="170">
        <v>69.72</v>
      </c>
      <c r="KJD29" s="170">
        <f>ROUNDDOWN(KJC29*($G$10+1),2)</f>
        <v>5173.22</v>
      </c>
      <c r="KJE29" s="170">
        <f>KJB29*KJD29</f>
        <v>10346.44</v>
      </c>
      <c r="KJF29" s="170" t="s">
        <v>151</v>
      </c>
      <c r="KJG29" s="170" t="s">
        <v>152</v>
      </c>
      <c r="KJH29" s="170" t="s">
        <v>153</v>
      </c>
      <c r="KJI29" s="170" t="s">
        <v>150</v>
      </c>
      <c r="KJJ29" s="170">
        <v>2</v>
      </c>
      <c r="KJK29" s="170">
        <v>69.72</v>
      </c>
      <c r="KJL29" s="170">
        <f>ROUNDDOWN(KJK29*($G$10+1),2)</f>
        <v>5173.22</v>
      </c>
      <c r="KJM29" s="170">
        <f>KJJ29*KJL29</f>
        <v>10346.44</v>
      </c>
      <c r="KJN29" s="170" t="s">
        <v>151</v>
      </c>
      <c r="KJO29" s="170" t="s">
        <v>152</v>
      </c>
      <c r="KJP29" s="170" t="s">
        <v>153</v>
      </c>
      <c r="KJQ29" s="170" t="s">
        <v>150</v>
      </c>
      <c r="KJR29" s="170">
        <v>2</v>
      </c>
      <c r="KJS29" s="170">
        <v>69.72</v>
      </c>
      <c r="KJT29" s="170">
        <f>ROUNDDOWN(KJS29*($G$10+1),2)</f>
        <v>5173.22</v>
      </c>
      <c r="KJU29" s="170">
        <f>KJR29*KJT29</f>
        <v>10346.44</v>
      </c>
      <c r="KJV29" s="170" t="s">
        <v>151</v>
      </c>
      <c r="KJW29" s="170" t="s">
        <v>152</v>
      </c>
      <c r="KJX29" s="170" t="s">
        <v>153</v>
      </c>
      <c r="KJY29" s="170" t="s">
        <v>150</v>
      </c>
      <c r="KJZ29" s="170">
        <v>2</v>
      </c>
      <c r="KKA29" s="170">
        <v>69.72</v>
      </c>
      <c r="KKB29" s="170">
        <f>ROUNDDOWN(KKA29*($G$10+1),2)</f>
        <v>5173.22</v>
      </c>
      <c r="KKC29" s="170">
        <f>KJZ29*KKB29</f>
        <v>10346.44</v>
      </c>
      <c r="KKD29" s="170" t="s">
        <v>151</v>
      </c>
      <c r="KKE29" s="170" t="s">
        <v>152</v>
      </c>
      <c r="KKF29" s="170" t="s">
        <v>153</v>
      </c>
      <c r="KKG29" s="170" t="s">
        <v>150</v>
      </c>
      <c r="KKH29" s="170">
        <v>2</v>
      </c>
      <c r="KKI29" s="170">
        <v>69.72</v>
      </c>
      <c r="KKJ29" s="170">
        <f>ROUNDDOWN(KKI29*($G$10+1),2)</f>
        <v>5173.22</v>
      </c>
      <c r="KKK29" s="170">
        <f>KKH29*KKJ29</f>
        <v>10346.44</v>
      </c>
      <c r="KKL29" s="170" t="s">
        <v>151</v>
      </c>
      <c r="KKM29" s="170" t="s">
        <v>152</v>
      </c>
      <c r="KKN29" s="170" t="s">
        <v>153</v>
      </c>
      <c r="KKO29" s="170" t="s">
        <v>150</v>
      </c>
      <c r="KKP29" s="170">
        <v>2</v>
      </c>
      <c r="KKQ29" s="170">
        <v>69.72</v>
      </c>
      <c r="KKR29" s="170">
        <f>ROUNDDOWN(KKQ29*($G$10+1),2)</f>
        <v>5173.22</v>
      </c>
      <c r="KKS29" s="170">
        <f>KKP29*KKR29</f>
        <v>10346.44</v>
      </c>
      <c r="KKT29" s="170" t="s">
        <v>151</v>
      </c>
      <c r="KKU29" s="170" t="s">
        <v>152</v>
      </c>
      <c r="KKV29" s="170" t="s">
        <v>153</v>
      </c>
      <c r="KKW29" s="170" t="s">
        <v>150</v>
      </c>
      <c r="KKX29" s="170">
        <v>2</v>
      </c>
      <c r="KKY29" s="170">
        <v>69.72</v>
      </c>
      <c r="KKZ29" s="170">
        <f>ROUNDDOWN(KKY29*($G$10+1),2)</f>
        <v>5173.22</v>
      </c>
      <c r="KLA29" s="170">
        <f>KKX29*KKZ29</f>
        <v>10346.44</v>
      </c>
      <c r="KLB29" s="170" t="s">
        <v>151</v>
      </c>
      <c r="KLC29" s="170" t="s">
        <v>152</v>
      </c>
      <c r="KLD29" s="170" t="s">
        <v>153</v>
      </c>
      <c r="KLE29" s="170" t="s">
        <v>150</v>
      </c>
      <c r="KLF29" s="170">
        <v>2</v>
      </c>
      <c r="KLG29" s="170">
        <v>69.72</v>
      </c>
      <c r="KLH29" s="170">
        <f>ROUNDDOWN(KLG29*($G$10+1),2)</f>
        <v>5173.22</v>
      </c>
      <c r="KLI29" s="170">
        <f>KLF29*KLH29</f>
        <v>10346.44</v>
      </c>
      <c r="KLJ29" s="170" t="s">
        <v>151</v>
      </c>
      <c r="KLK29" s="170" t="s">
        <v>152</v>
      </c>
      <c r="KLL29" s="170" t="s">
        <v>153</v>
      </c>
      <c r="KLM29" s="170" t="s">
        <v>150</v>
      </c>
      <c r="KLN29" s="170">
        <v>2</v>
      </c>
      <c r="KLO29" s="170">
        <v>69.72</v>
      </c>
      <c r="KLP29" s="170">
        <f>ROUNDDOWN(KLO29*($G$10+1),2)</f>
        <v>5173.22</v>
      </c>
      <c r="KLQ29" s="170">
        <f>KLN29*KLP29</f>
        <v>10346.44</v>
      </c>
      <c r="KLR29" s="170" t="s">
        <v>151</v>
      </c>
      <c r="KLS29" s="170" t="s">
        <v>152</v>
      </c>
      <c r="KLT29" s="170" t="s">
        <v>153</v>
      </c>
      <c r="KLU29" s="170" t="s">
        <v>150</v>
      </c>
      <c r="KLV29" s="170">
        <v>2</v>
      </c>
      <c r="KLW29" s="170">
        <v>69.72</v>
      </c>
      <c r="KLX29" s="170">
        <f>ROUNDDOWN(KLW29*($G$10+1),2)</f>
        <v>5173.22</v>
      </c>
      <c r="KLY29" s="170">
        <f>KLV29*KLX29</f>
        <v>10346.44</v>
      </c>
      <c r="KLZ29" s="170" t="s">
        <v>151</v>
      </c>
      <c r="KMA29" s="170" t="s">
        <v>152</v>
      </c>
      <c r="KMB29" s="170" t="s">
        <v>153</v>
      </c>
      <c r="KMC29" s="170" t="s">
        <v>150</v>
      </c>
      <c r="KMD29" s="170">
        <v>2</v>
      </c>
      <c r="KME29" s="170">
        <v>69.72</v>
      </c>
      <c r="KMF29" s="170">
        <f>ROUNDDOWN(KME29*($G$10+1),2)</f>
        <v>5173.22</v>
      </c>
      <c r="KMG29" s="170">
        <f>KMD29*KMF29</f>
        <v>10346.44</v>
      </c>
      <c r="KMH29" s="170" t="s">
        <v>151</v>
      </c>
      <c r="KMI29" s="170" t="s">
        <v>152</v>
      </c>
      <c r="KMJ29" s="170" t="s">
        <v>153</v>
      </c>
      <c r="KMK29" s="170" t="s">
        <v>150</v>
      </c>
      <c r="KML29" s="170">
        <v>2</v>
      </c>
      <c r="KMM29" s="170">
        <v>69.72</v>
      </c>
      <c r="KMN29" s="170">
        <f>ROUNDDOWN(KMM29*($G$10+1),2)</f>
        <v>5173.22</v>
      </c>
      <c r="KMO29" s="170">
        <f>KML29*KMN29</f>
        <v>10346.44</v>
      </c>
      <c r="KMP29" s="170" t="s">
        <v>151</v>
      </c>
      <c r="KMQ29" s="170" t="s">
        <v>152</v>
      </c>
      <c r="KMR29" s="170" t="s">
        <v>153</v>
      </c>
      <c r="KMS29" s="170" t="s">
        <v>150</v>
      </c>
      <c r="KMT29" s="170">
        <v>2</v>
      </c>
      <c r="KMU29" s="170">
        <v>69.72</v>
      </c>
      <c r="KMV29" s="170">
        <f>ROUNDDOWN(KMU29*($G$10+1),2)</f>
        <v>5173.22</v>
      </c>
      <c r="KMW29" s="170">
        <f>KMT29*KMV29</f>
        <v>10346.44</v>
      </c>
      <c r="KMX29" s="170" t="s">
        <v>151</v>
      </c>
      <c r="KMY29" s="170" t="s">
        <v>152</v>
      </c>
      <c r="KMZ29" s="170" t="s">
        <v>153</v>
      </c>
      <c r="KNA29" s="170" t="s">
        <v>150</v>
      </c>
      <c r="KNB29" s="170">
        <v>2</v>
      </c>
      <c r="KNC29" s="170">
        <v>69.72</v>
      </c>
      <c r="KND29" s="170">
        <f>ROUNDDOWN(KNC29*($G$10+1),2)</f>
        <v>5173.22</v>
      </c>
      <c r="KNE29" s="170">
        <f>KNB29*KND29</f>
        <v>10346.44</v>
      </c>
      <c r="KNF29" s="170" t="s">
        <v>151</v>
      </c>
      <c r="KNG29" s="170" t="s">
        <v>152</v>
      </c>
      <c r="KNH29" s="170" t="s">
        <v>153</v>
      </c>
      <c r="KNI29" s="170" t="s">
        <v>150</v>
      </c>
      <c r="KNJ29" s="170">
        <v>2</v>
      </c>
      <c r="KNK29" s="170">
        <v>69.72</v>
      </c>
      <c r="KNL29" s="170">
        <f>ROUNDDOWN(KNK29*($G$10+1),2)</f>
        <v>5173.22</v>
      </c>
      <c r="KNM29" s="170">
        <f>KNJ29*KNL29</f>
        <v>10346.44</v>
      </c>
      <c r="KNN29" s="170" t="s">
        <v>151</v>
      </c>
      <c r="KNO29" s="170" t="s">
        <v>152</v>
      </c>
      <c r="KNP29" s="170" t="s">
        <v>153</v>
      </c>
      <c r="KNQ29" s="170" t="s">
        <v>150</v>
      </c>
      <c r="KNR29" s="170">
        <v>2</v>
      </c>
      <c r="KNS29" s="170">
        <v>69.72</v>
      </c>
      <c r="KNT29" s="170">
        <f>ROUNDDOWN(KNS29*($G$10+1),2)</f>
        <v>5173.22</v>
      </c>
      <c r="KNU29" s="170">
        <f>KNR29*KNT29</f>
        <v>10346.44</v>
      </c>
      <c r="KNV29" s="170" t="s">
        <v>151</v>
      </c>
      <c r="KNW29" s="170" t="s">
        <v>152</v>
      </c>
      <c r="KNX29" s="170" t="s">
        <v>153</v>
      </c>
      <c r="KNY29" s="170" t="s">
        <v>150</v>
      </c>
      <c r="KNZ29" s="170">
        <v>2</v>
      </c>
      <c r="KOA29" s="170">
        <v>69.72</v>
      </c>
      <c r="KOB29" s="170">
        <f>ROUNDDOWN(KOA29*($G$10+1),2)</f>
        <v>5173.22</v>
      </c>
      <c r="KOC29" s="170">
        <f>KNZ29*KOB29</f>
        <v>10346.44</v>
      </c>
      <c r="KOD29" s="170" t="s">
        <v>151</v>
      </c>
      <c r="KOE29" s="170" t="s">
        <v>152</v>
      </c>
      <c r="KOF29" s="170" t="s">
        <v>153</v>
      </c>
      <c r="KOG29" s="170" t="s">
        <v>150</v>
      </c>
      <c r="KOH29" s="170">
        <v>2</v>
      </c>
      <c r="KOI29" s="170">
        <v>69.72</v>
      </c>
      <c r="KOJ29" s="170">
        <f>ROUNDDOWN(KOI29*($G$10+1),2)</f>
        <v>5173.22</v>
      </c>
      <c r="KOK29" s="170">
        <f>KOH29*KOJ29</f>
        <v>10346.44</v>
      </c>
      <c r="KOL29" s="170" t="s">
        <v>151</v>
      </c>
      <c r="KOM29" s="170" t="s">
        <v>152</v>
      </c>
      <c r="KON29" s="170" t="s">
        <v>153</v>
      </c>
      <c r="KOO29" s="170" t="s">
        <v>150</v>
      </c>
      <c r="KOP29" s="170">
        <v>2</v>
      </c>
      <c r="KOQ29" s="170">
        <v>69.72</v>
      </c>
      <c r="KOR29" s="170">
        <f>ROUNDDOWN(KOQ29*($G$10+1),2)</f>
        <v>5173.22</v>
      </c>
      <c r="KOS29" s="170">
        <f>KOP29*KOR29</f>
        <v>10346.44</v>
      </c>
      <c r="KOT29" s="170" t="s">
        <v>151</v>
      </c>
      <c r="KOU29" s="170" t="s">
        <v>152</v>
      </c>
      <c r="KOV29" s="170" t="s">
        <v>153</v>
      </c>
      <c r="KOW29" s="170" t="s">
        <v>150</v>
      </c>
      <c r="KOX29" s="170">
        <v>2</v>
      </c>
      <c r="KOY29" s="170">
        <v>69.72</v>
      </c>
      <c r="KOZ29" s="170">
        <f>ROUNDDOWN(KOY29*($G$10+1),2)</f>
        <v>5173.22</v>
      </c>
      <c r="KPA29" s="170">
        <f>KOX29*KOZ29</f>
        <v>10346.44</v>
      </c>
      <c r="KPB29" s="170" t="s">
        <v>151</v>
      </c>
      <c r="KPC29" s="170" t="s">
        <v>152</v>
      </c>
      <c r="KPD29" s="170" t="s">
        <v>153</v>
      </c>
      <c r="KPE29" s="170" t="s">
        <v>150</v>
      </c>
      <c r="KPF29" s="170">
        <v>2</v>
      </c>
      <c r="KPG29" s="170">
        <v>69.72</v>
      </c>
      <c r="KPH29" s="170">
        <f>ROUNDDOWN(KPG29*($G$10+1),2)</f>
        <v>5173.22</v>
      </c>
      <c r="KPI29" s="170">
        <f>KPF29*KPH29</f>
        <v>10346.44</v>
      </c>
      <c r="KPJ29" s="170" t="s">
        <v>151</v>
      </c>
      <c r="KPK29" s="170" t="s">
        <v>152</v>
      </c>
      <c r="KPL29" s="170" t="s">
        <v>153</v>
      </c>
      <c r="KPM29" s="170" t="s">
        <v>150</v>
      </c>
      <c r="KPN29" s="170">
        <v>2</v>
      </c>
      <c r="KPO29" s="170">
        <v>69.72</v>
      </c>
      <c r="KPP29" s="170">
        <f>ROUNDDOWN(KPO29*($G$10+1),2)</f>
        <v>5173.22</v>
      </c>
      <c r="KPQ29" s="170">
        <f>KPN29*KPP29</f>
        <v>10346.44</v>
      </c>
      <c r="KPR29" s="170" t="s">
        <v>151</v>
      </c>
      <c r="KPS29" s="170" t="s">
        <v>152</v>
      </c>
      <c r="KPT29" s="170" t="s">
        <v>153</v>
      </c>
      <c r="KPU29" s="170" t="s">
        <v>150</v>
      </c>
      <c r="KPV29" s="170">
        <v>2</v>
      </c>
      <c r="KPW29" s="170">
        <v>69.72</v>
      </c>
      <c r="KPX29" s="170">
        <f>ROUNDDOWN(KPW29*($G$10+1),2)</f>
        <v>5173.22</v>
      </c>
      <c r="KPY29" s="170">
        <f>KPV29*KPX29</f>
        <v>10346.44</v>
      </c>
      <c r="KPZ29" s="170" t="s">
        <v>151</v>
      </c>
      <c r="KQA29" s="170" t="s">
        <v>152</v>
      </c>
      <c r="KQB29" s="170" t="s">
        <v>153</v>
      </c>
      <c r="KQC29" s="170" t="s">
        <v>150</v>
      </c>
      <c r="KQD29" s="170">
        <v>2</v>
      </c>
      <c r="KQE29" s="170">
        <v>69.72</v>
      </c>
      <c r="KQF29" s="170">
        <f>ROUNDDOWN(KQE29*($G$10+1),2)</f>
        <v>5173.22</v>
      </c>
      <c r="KQG29" s="170">
        <f>KQD29*KQF29</f>
        <v>10346.44</v>
      </c>
      <c r="KQH29" s="170" t="s">
        <v>151</v>
      </c>
      <c r="KQI29" s="170" t="s">
        <v>152</v>
      </c>
      <c r="KQJ29" s="170" t="s">
        <v>153</v>
      </c>
      <c r="KQK29" s="170" t="s">
        <v>150</v>
      </c>
      <c r="KQL29" s="170">
        <v>2</v>
      </c>
      <c r="KQM29" s="170">
        <v>69.72</v>
      </c>
      <c r="KQN29" s="170">
        <f>ROUNDDOWN(KQM29*($G$10+1),2)</f>
        <v>5173.22</v>
      </c>
      <c r="KQO29" s="170">
        <f>KQL29*KQN29</f>
        <v>10346.44</v>
      </c>
      <c r="KQP29" s="170" t="s">
        <v>151</v>
      </c>
      <c r="KQQ29" s="170" t="s">
        <v>152</v>
      </c>
      <c r="KQR29" s="170" t="s">
        <v>153</v>
      </c>
      <c r="KQS29" s="170" t="s">
        <v>150</v>
      </c>
      <c r="KQT29" s="170">
        <v>2</v>
      </c>
      <c r="KQU29" s="170">
        <v>69.72</v>
      </c>
      <c r="KQV29" s="170">
        <f>ROUNDDOWN(KQU29*($G$10+1),2)</f>
        <v>5173.22</v>
      </c>
      <c r="KQW29" s="170">
        <f>KQT29*KQV29</f>
        <v>10346.44</v>
      </c>
      <c r="KQX29" s="170" t="s">
        <v>151</v>
      </c>
      <c r="KQY29" s="170" t="s">
        <v>152</v>
      </c>
      <c r="KQZ29" s="170" t="s">
        <v>153</v>
      </c>
      <c r="KRA29" s="170" t="s">
        <v>150</v>
      </c>
      <c r="KRB29" s="170">
        <v>2</v>
      </c>
      <c r="KRC29" s="170">
        <v>69.72</v>
      </c>
      <c r="KRD29" s="170">
        <f>ROUNDDOWN(KRC29*($G$10+1),2)</f>
        <v>5173.22</v>
      </c>
      <c r="KRE29" s="170">
        <f>KRB29*KRD29</f>
        <v>10346.44</v>
      </c>
      <c r="KRF29" s="170" t="s">
        <v>151</v>
      </c>
      <c r="KRG29" s="170" t="s">
        <v>152</v>
      </c>
      <c r="KRH29" s="170" t="s">
        <v>153</v>
      </c>
      <c r="KRI29" s="170" t="s">
        <v>150</v>
      </c>
      <c r="KRJ29" s="170">
        <v>2</v>
      </c>
      <c r="KRK29" s="170">
        <v>69.72</v>
      </c>
      <c r="KRL29" s="170">
        <f>ROUNDDOWN(KRK29*($G$10+1),2)</f>
        <v>5173.22</v>
      </c>
      <c r="KRM29" s="170">
        <f>KRJ29*KRL29</f>
        <v>10346.44</v>
      </c>
      <c r="KRN29" s="170" t="s">
        <v>151</v>
      </c>
      <c r="KRO29" s="170" t="s">
        <v>152</v>
      </c>
      <c r="KRP29" s="170" t="s">
        <v>153</v>
      </c>
      <c r="KRQ29" s="170" t="s">
        <v>150</v>
      </c>
      <c r="KRR29" s="170">
        <v>2</v>
      </c>
      <c r="KRS29" s="170">
        <v>69.72</v>
      </c>
      <c r="KRT29" s="170">
        <f>ROUNDDOWN(KRS29*($G$10+1),2)</f>
        <v>5173.22</v>
      </c>
      <c r="KRU29" s="170">
        <f>KRR29*KRT29</f>
        <v>10346.44</v>
      </c>
      <c r="KRV29" s="170" t="s">
        <v>151</v>
      </c>
      <c r="KRW29" s="170" t="s">
        <v>152</v>
      </c>
      <c r="KRX29" s="170" t="s">
        <v>153</v>
      </c>
      <c r="KRY29" s="170" t="s">
        <v>150</v>
      </c>
      <c r="KRZ29" s="170">
        <v>2</v>
      </c>
      <c r="KSA29" s="170">
        <v>69.72</v>
      </c>
      <c r="KSB29" s="170">
        <f>ROUNDDOWN(KSA29*($G$10+1),2)</f>
        <v>5173.22</v>
      </c>
      <c r="KSC29" s="170">
        <f>KRZ29*KSB29</f>
        <v>10346.44</v>
      </c>
      <c r="KSD29" s="170" t="s">
        <v>151</v>
      </c>
      <c r="KSE29" s="170" t="s">
        <v>152</v>
      </c>
      <c r="KSF29" s="170" t="s">
        <v>153</v>
      </c>
      <c r="KSG29" s="170" t="s">
        <v>150</v>
      </c>
      <c r="KSH29" s="170">
        <v>2</v>
      </c>
      <c r="KSI29" s="170">
        <v>69.72</v>
      </c>
      <c r="KSJ29" s="170">
        <f>ROUNDDOWN(KSI29*($G$10+1),2)</f>
        <v>5173.22</v>
      </c>
      <c r="KSK29" s="170">
        <f>KSH29*KSJ29</f>
        <v>10346.44</v>
      </c>
      <c r="KSL29" s="170" t="s">
        <v>151</v>
      </c>
      <c r="KSM29" s="170" t="s">
        <v>152</v>
      </c>
      <c r="KSN29" s="170" t="s">
        <v>153</v>
      </c>
      <c r="KSO29" s="170" t="s">
        <v>150</v>
      </c>
      <c r="KSP29" s="170">
        <v>2</v>
      </c>
      <c r="KSQ29" s="170">
        <v>69.72</v>
      </c>
      <c r="KSR29" s="170">
        <f>ROUNDDOWN(KSQ29*($G$10+1),2)</f>
        <v>5173.22</v>
      </c>
      <c r="KSS29" s="170">
        <f>KSP29*KSR29</f>
        <v>10346.44</v>
      </c>
      <c r="KST29" s="170" t="s">
        <v>151</v>
      </c>
      <c r="KSU29" s="170" t="s">
        <v>152</v>
      </c>
      <c r="KSV29" s="170" t="s">
        <v>153</v>
      </c>
      <c r="KSW29" s="170" t="s">
        <v>150</v>
      </c>
      <c r="KSX29" s="170">
        <v>2</v>
      </c>
      <c r="KSY29" s="170">
        <v>69.72</v>
      </c>
      <c r="KSZ29" s="170">
        <f>ROUNDDOWN(KSY29*($G$10+1),2)</f>
        <v>5173.22</v>
      </c>
      <c r="KTA29" s="170">
        <f>KSX29*KSZ29</f>
        <v>10346.44</v>
      </c>
      <c r="KTB29" s="170" t="s">
        <v>151</v>
      </c>
      <c r="KTC29" s="170" t="s">
        <v>152</v>
      </c>
      <c r="KTD29" s="170" t="s">
        <v>153</v>
      </c>
      <c r="KTE29" s="170" t="s">
        <v>150</v>
      </c>
      <c r="KTF29" s="170">
        <v>2</v>
      </c>
      <c r="KTG29" s="170">
        <v>69.72</v>
      </c>
      <c r="KTH29" s="170">
        <f>ROUNDDOWN(KTG29*($G$10+1),2)</f>
        <v>5173.22</v>
      </c>
      <c r="KTI29" s="170">
        <f>KTF29*KTH29</f>
        <v>10346.44</v>
      </c>
      <c r="KTJ29" s="170" t="s">
        <v>151</v>
      </c>
      <c r="KTK29" s="170" t="s">
        <v>152</v>
      </c>
      <c r="KTL29" s="170" t="s">
        <v>153</v>
      </c>
      <c r="KTM29" s="170" t="s">
        <v>150</v>
      </c>
      <c r="KTN29" s="170">
        <v>2</v>
      </c>
      <c r="KTO29" s="170">
        <v>69.72</v>
      </c>
      <c r="KTP29" s="170">
        <f>ROUNDDOWN(KTO29*($G$10+1),2)</f>
        <v>5173.22</v>
      </c>
      <c r="KTQ29" s="170">
        <f>KTN29*KTP29</f>
        <v>10346.44</v>
      </c>
      <c r="KTR29" s="170" t="s">
        <v>151</v>
      </c>
      <c r="KTS29" s="170" t="s">
        <v>152</v>
      </c>
      <c r="KTT29" s="170" t="s">
        <v>153</v>
      </c>
      <c r="KTU29" s="170" t="s">
        <v>150</v>
      </c>
      <c r="KTV29" s="170">
        <v>2</v>
      </c>
      <c r="KTW29" s="170">
        <v>69.72</v>
      </c>
      <c r="KTX29" s="170">
        <f>ROUNDDOWN(KTW29*($G$10+1),2)</f>
        <v>5173.22</v>
      </c>
      <c r="KTY29" s="170">
        <f>KTV29*KTX29</f>
        <v>10346.44</v>
      </c>
      <c r="KTZ29" s="170" t="s">
        <v>151</v>
      </c>
      <c r="KUA29" s="170" t="s">
        <v>152</v>
      </c>
      <c r="KUB29" s="170" t="s">
        <v>153</v>
      </c>
      <c r="KUC29" s="170" t="s">
        <v>150</v>
      </c>
      <c r="KUD29" s="170">
        <v>2</v>
      </c>
      <c r="KUE29" s="170">
        <v>69.72</v>
      </c>
      <c r="KUF29" s="170">
        <f>ROUNDDOWN(KUE29*($G$10+1),2)</f>
        <v>5173.22</v>
      </c>
      <c r="KUG29" s="170">
        <f>KUD29*KUF29</f>
        <v>10346.44</v>
      </c>
      <c r="KUH29" s="170" t="s">
        <v>151</v>
      </c>
      <c r="KUI29" s="170" t="s">
        <v>152</v>
      </c>
      <c r="KUJ29" s="170" t="s">
        <v>153</v>
      </c>
      <c r="KUK29" s="170" t="s">
        <v>150</v>
      </c>
      <c r="KUL29" s="170">
        <v>2</v>
      </c>
      <c r="KUM29" s="170">
        <v>69.72</v>
      </c>
      <c r="KUN29" s="170">
        <f>ROUNDDOWN(KUM29*($G$10+1),2)</f>
        <v>5173.22</v>
      </c>
      <c r="KUO29" s="170">
        <f>KUL29*KUN29</f>
        <v>10346.44</v>
      </c>
      <c r="KUP29" s="170" t="s">
        <v>151</v>
      </c>
      <c r="KUQ29" s="170" t="s">
        <v>152</v>
      </c>
      <c r="KUR29" s="170" t="s">
        <v>153</v>
      </c>
      <c r="KUS29" s="170" t="s">
        <v>150</v>
      </c>
      <c r="KUT29" s="170">
        <v>2</v>
      </c>
      <c r="KUU29" s="170">
        <v>69.72</v>
      </c>
      <c r="KUV29" s="170">
        <f>ROUNDDOWN(KUU29*($G$10+1),2)</f>
        <v>5173.22</v>
      </c>
      <c r="KUW29" s="170">
        <f>KUT29*KUV29</f>
        <v>10346.44</v>
      </c>
      <c r="KUX29" s="170" t="s">
        <v>151</v>
      </c>
      <c r="KUY29" s="170" t="s">
        <v>152</v>
      </c>
      <c r="KUZ29" s="170" t="s">
        <v>153</v>
      </c>
      <c r="KVA29" s="170" t="s">
        <v>150</v>
      </c>
      <c r="KVB29" s="170">
        <v>2</v>
      </c>
      <c r="KVC29" s="170">
        <v>69.72</v>
      </c>
      <c r="KVD29" s="170">
        <f>ROUNDDOWN(KVC29*($G$10+1),2)</f>
        <v>5173.22</v>
      </c>
      <c r="KVE29" s="170">
        <f>KVB29*KVD29</f>
        <v>10346.44</v>
      </c>
      <c r="KVF29" s="170" t="s">
        <v>151</v>
      </c>
      <c r="KVG29" s="170" t="s">
        <v>152</v>
      </c>
      <c r="KVH29" s="170" t="s">
        <v>153</v>
      </c>
      <c r="KVI29" s="170" t="s">
        <v>150</v>
      </c>
      <c r="KVJ29" s="170">
        <v>2</v>
      </c>
      <c r="KVK29" s="170">
        <v>69.72</v>
      </c>
      <c r="KVL29" s="170">
        <f>ROUNDDOWN(KVK29*($G$10+1),2)</f>
        <v>5173.22</v>
      </c>
      <c r="KVM29" s="170">
        <f>KVJ29*KVL29</f>
        <v>10346.44</v>
      </c>
      <c r="KVN29" s="170" t="s">
        <v>151</v>
      </c>
      <c r="KVO29" s="170" t="s">
        <v>152</v>
      </c>
      <c r="KVP29" s="170" t="s">
        <v>153</v>
      </c>
      <c r="KVQ29" s="170" t="s">
        <v>150</v>
      </c>
      <c r="KVR29" s="170">
        <v>2</v>
      </c>
      <c r="KVS29" s="170">
        <v>69.72</v>
      </c>
      <c r="KVT29" s="170">
        <f>ROUNDDOWN(KVS29*($G$10+1),2)</f>
        <v>5173.22</v>
      </c>
      <c r="KVU29" s="170">
        <f>KVR29*KVT29</f>
        <v>10346.44</v>
      </c>
      <c r="KVV29" s="170" t="s">
        <v>151</v>
      </c>
      <c r="KVW29" s="170" t="s">
        <v>152</v>
      </c>
      <c r="KVX29" s="170" t="s">
        <v>153</v>
      </c>
      <c r="KVY29" s="170" t="s">
        <v>150</v>
      </c>
      <c r="KVZ29" s="170">
        <v>2</v>
      </c>
      <c r="KWA29" s="170">
        <v>69.72</v>
      </c>
      <c r="KWB29" s="170">
        <f>ROUNDDOWN(KWA29*($G$10+1),2)</f>
        <v>5173.22</v>
      </c>
      <c r="KWC29" s="170">
        <f>KVZ29*KWB29</f>
        <v>10346.44</v>
      </c>
      <c r="KWD29" s="170" t="s">
        <v>151</v>
      </c>
      <c r="KWE29" s="170" t="s">
        <v>152</v>
      </c>
      <c r="KWF29" s="170" t="s">
        <v>153</v>
      </c>
      <c r="KWG29" s="170" t="s">
        <v>150</v>
      </c>
      <c r="KWH29" s="170">
        <v>2</v>
      </c>
      <c r="KWI29" s="170">
        <v>69.72</v>
      </c>
      <c r="KWJ29" s="170">
        <f>ROUNDDOWN(KWI29*($G$10+1),2)</f>
        <v>5173.22</v>
      </c>
      <c r="KWK29" s="170">
        <f>KWH29*KWJ29</f>
        <v>10346.44</v>
      </c>
      <c r="KWL29" s="170" t="s">
        <v>151</v>
      </c>
      <c r="KWM29" s="170" t="s">
        <v>152</v>
      </c>
      <c r="KWN29" s="170" t="s">
        <v>153</v>
      </c>
      <c r="KWO29" s="170" t="s">
        <v>150</v>
      </c>
      <c r="KWP29" s="170">
        <v>2</v>
      </c>
      <c r="KWQ29" s="170">
        <v>69.72</v>
      </c>
      <c r="KWR29" s="170">
        <f>ROUNDDOWN(KWQ29*($G$10+1),2)</f>
        <v>5173.22</v>
      </c>
      <c r="KWS29" s="170">
        <f>KWP29*KWR29</f>
        <v>10346.44</v>
      </c>
      <c r="KWT29" s="170" t="s">
        <v>151</v>
      </c>
      <c r="KWU29" s="170" t="s">
        <v>152</v>
      </c>
      <c r="KWV29" s="170" t="s">
        <v>153</v>
      </c>
      <c r="KWW29" s="170" t="s">
        <v>150</v>
      </c>
      <c r="KWX29" s="170">
        <v>2</v>
      </c>
      <c r="KWY29" s="170">
        <v>69.72</v>
      </c>
      <c r="KWZ29" s="170">
        <f>ROUNDDOWN(KWY29*($G$10+1),2)</f>
        <v>5173.22</v>
      </c>
      <c r="KXA29" s="170">
        <f>KWX29*KWZ29</f>
        <v>10346.44</v>
      </c>
      <c r="KXB29" s="170" t="s">
        <v>151</v>
      </c>
      <c r="KXC29" s="170" t="s">
        <v>152</v>
      </c>
      <c r="KXD29" s="170" t="s">
        <v>153</v>
      </c>
      <c r="KXE29" s="170" t="s">
        <v>150</v>
      </c>
      <c r="KXF29" s="170">
        <v>2</v>
      </c>
      <c r="KXG29" s="170">
        <v>69.72</v>
      </c>
      <c r="KXH29" s="170">
        <f>ROUNDDOWN(KXG29*($G$10+1),2)</f>
        <v>5173.22</v>
      </c>
      <c r="KXI29" s="170">
        <f>KXF29*KXH29</f>
        <v>10346.44</v>
      </c>
      <c r="KXJ29" s="170" t="s">
        <v>151</v>
      </c>
      <c r="KXK29" s="170" t="s">
        <v>152</v>
      </c>
      <c r="KXL29" s="170" t="s">
        <v>153</v>
      </c>
      <c r="KXM29" s="170" t="s">
        <v>150</v>
      </c>
      <c r="KXN29" s="170">
        <v>2</v>
      </c>
      <c r="KXO29" s="170">
        <v>69.72</v>
      </c>
      <c r="KXP29" s="170">
        <f>ROUNDDOWN(KXO29*($G$10+1),2)</f>
        <v>5173.22</v>
      </c>
      <c r="KXQ29" s="170">
        <f>KXN29*KXP29</f>
        <v>10346.44</v>
      </c>
      <c r="KXR29" s="170" t="s">
        <v>151</v>
      </c>
      <c r="KXS29" s="170" t="s">
        <v>152</v>
      </c>
      <c r="KXT29" s="170" t="s">
        <v>153</v>
      </c>
      <c r="KXU29" s="170" t="s">
        <v>150</v>
      </c>
      <c r="KXV29" s="170">
        <v>2</v>
      </c>
      <c r="KXW29" s="170">
        <v>69.72</v>
      </c>
      <c r="KXX29" s="170">
        <f>ROUNDDOWN(KXW29*($G$10+1),2)</f>
        <v>5173.22</v>
      </c>
      <c r="KXY29" s="170">
        <f>KXV29*KXX29</f>
        <v>10346.44</v>
      </c>
      <c r="KXZ29" s="170" t="s">
        <v>151</v>
      </c>
      <c r="KYA29" s="170" t="s">
        <v>152</v>
      </c>
      <c r="KYB29" s="170" t="s">
        <v>153</v>
      </c>
      <c r="KYC29" s="170" t="s">
        <v>150</v>
      </c>
      <c r="KYD29" s="170">
        <v>2</v>
      </c>
      <c r="KYE29" s="170">
        <v>69.72</v>
      </c>
      <c r="KYF29" s="170">
        <f>ROUNDDOWN(KYE29*($G$10+1),2)</f>
        <v>5173.22</v>
      </c>
      <c r="KYG29" s="170">
        <f>KYD29*KYF29</f>
        <v>10346.44</v>
      </c>
      <c r="KYH29" s="170" t="s">
        <v>151</v>
      </c>
      <c r="KYI29" s="170" t="s">
        <v>152</v>
      </c>
      <c r="KYJ29" s="170" t="s">
        <v>153</v>
      </c>
      <c r="KYK29" s="170" t="s">
        <v>150</v>
      </c>
      <c r="KYL29" s="170">
        <v>2</v>
      </c>
      <c r="KYM29" s="170">
        <v>69.72</v>
      </c>
      <c r="KYN29" s="170">
        <f>ROUNDDOWN(KYM29*($G$10+1),2)</f>
        <v>5173.22</v>
      </c>
      <c r="KYO29" s="170">
        <f>KYL29*KYN29</f>
        <v>10346.44</v>
      </c>
      <c r="KYP29" s="170" t="s">
        <v>151</v>
      </c>
      <c r="KYQ29" s="170" t="s">
        <v>152</v>
      </c>
      <c r="KYR29" s="170" t="s">
        <v>153</v>
      </c>
      <c r="KYS29" s="170" t="s">
        <v>150</v>
      </c>
      <c r="KYT29" s="170">
        <v>2</v>
      </c>
      <c r="KYU29" s="170">
        <v>69.72</v>
      </c>
      <c r="KYV29" s="170">
        <f>ROUNDDOWN(KYU29*($G$10+1),2)</f>
        <v>5173.22</v>
      </c>
      <c r="KYW29" s="170">
        <f>KYT29*KYV29</f>
        <v>10346.44</v>
      </c>
      <c r="KYX29" s="170" t="s">
        <v>151</v>
      </c>
      <c r="KYY29" s="170" t="s">
        <v>152</v>
      </c>
      <c r="KYZ29" s="170" t="s">
        <v>153</v>
      </c>
      <c r="KZA29" s="170" t="s">
        <v>150</v>
      </c>
      <c r="KZB29" s="170">
        <v>2</v>
      </c>
      <c r="KZC29" s="170">
        <v>69.72</v>
      </c>
      <c r="KZD29" s="170">
        <f>ROUNDDOWN(KZC29*($G$10+1),2)</f>
        <v>5173.22</v>
      </c>
      <c r="KZE29" s="170">
        <f>KZB29*KZD29</f>
        <v>10346.44</v>
      </c>
      <c r="KZF29" s="170" t="s">
        <v>151</v>
      </c>
      <c r="KZG29" s="170" t="s">
        <v>152</v>
      </c>
      <c r="KZH29" s="170" t="s">
        <v>153</v>
      </c>
      <c r="KZI29" s="170" t="s">
        <v>150</v>
      </c>
      <c r="KZJ29" s="170">
        <v>2</v>
      </c>
      <c r="KZK29" s="170">
        <v>69.72</v>
      </c>
      <c r="KZL29" s="170">
        <f>ROUNDDOWN(KZK29*($G$10+1),2)</f>
        <v>5173.22</v>
      </c>
      <c r="KZM29" s="170">
        <f>KZJ29*KZL29</f>
        <v>10346.44</v>
      </c>
      <c r="KZN29" s="170" t="s">
        <v>151</v>
      </c>
      <c r="KZO29" s="170" t="s">
        <v>152</v>
      </c>
      <c r="KZP29" s="170" t="s">
        <v>153</v>
      </c>
      <c r="KZQ29" s="170" t="s">
        <v>150</v>
      </c>
      <c r="KZR29" s="170">
        <v>2</v>
      </c>
      <c r="KZS29" s="170">
        <v>69.72</v>
      </c>
      <c r="KZT29" s="170">
        <f>ROUNDDOWN(KZS29*($G$10+1),2)</f>
        <v>5173.22</v>
      </c>
      <c r="KZU29" s="170">
        <f>KZR29*KZT29</f>
        <v>10346.44</v>
      </c>
      <c r="KZV29" s="170" t="s">
        <v>151</v>
      </c>
      <c r="KZW29" s="170" t="s">
        <v>152</v>
      </c>
      <c r="KZX29" s="170" t="s">
        <v>153</v>
      </c>
      <c r="KZY29" s="170" t="s">
        <v>150</v>
      </c>
      <c r="KZZ29" s="170">
        <v>2</v>
      </c>
      <c r="LAA29" s="170">
        <v>69.72</v>
      </c>
      <c r="LAB29" s="170">
        <f>ROUNDDOWN(LAA29*($G$10+1),2)</f>
        <v>5173.22</v>
      </c>
      <c r="LAC29" s="170">
        <f>KZZ29*LAB29</f>
        <v>10346.44</v>
      </c>
      <c r="LAD29" s="170" t="s">
        <v>151</v>
      </c>
      <c r="LAE29" s="170" t="s">
        <v>152</v>
      </c>
      <c r="LAF29" s="170" t="s">
        <v>153</v>
      </c>
      <c r="LAG29" s="170" t="s">
        <v>150</v>
      </c>
      <c r="LAH29" s="170">
        <v>2</v>
      </c>
      <c r="LAI29" s="170">
        <v>69.72</v>
      </c>
      <c r="LAJ29" s="170">
        <f>ROUNDDOWN(LAI29*($G$10+1),2)</f>
        <v>5173.22</v>
      </c>
      <c r="LAK29" s="170">
        <f>LAH29*LAJ29</f>
        <v>10346.44</v>
      </c>
      <c r="LAL29" s="170" t="s">
        <v>151</v>
      </c>
      <c r="LAM29" s="170" t="s">
        <v>152</v>
      </c>
      <c r="LAN29" s="170" t="s">
        <v>153</v>
      </c>
      <c r="LAO29" s="170" t="s">
        <v>150</v>
      </c>
      <c r="LAP29" s="170">
        <v>2</v>
      </c>
      <c r="LAQ29" s="170">
        <v>69.72</v>
      </c>
      <c r="LAR29" s="170">
        <f>ROUNDDOWN(LAQ29*($G$10+1),2)</f>
        <v>5173.22</v>
      </c>
      <c r="LAS29" s="170">
        <f>LAP29*LAR29</f>
        <v>10346.44</v>
      </c>
      <c r="LAT29" s="170" t="s">
        <v>151</v>
      </c>
      <c r="LAU29" s="170" t="s">
        <v>152</v>
      </c>
      <c r="LAV29" s="170" t="s">
        <v>153</v>
      </c>
      <c r="LAW29" s="170" t="s">
        <v>150</v>
      </c>
      <c r="LAX29" s="170">
        <v>2</v>
      </c>
      <c r="LAY29" s="170">
        <v>69.72</v>
      </c>
      <c r="LAZ29" s="170">
        <f>ROUNDDOWN(LAY29*($G$10+1),2)</f>
        <v>5173.22</v>
      </c>
      <c r="LBA29" s="170">
        <f>LAX29*LAZ29</f>
        <v>10346.44</v>
      </c>
      <c r="LBB29" s="170" t="s">
        <v>151</v>
      </c>
      <c r="LBC29" s="170" t="s">
        <v>152</v>
      </c>
      <c r="LBD29" s="170" t="s">
        <v>153</v>
      </c>
      <c r="LBE29" s="170" t="s">
        <v>150</v>
      </c>
      <c r="LBF29" s="170">
        <v>2</v>
      </c>
      <c r="LBG29" s="170">
        <v>69.72</v>
      </c>
      <c r="LBH29" s="170">
        <f>ROUNDDOWN(LBG29*($G$10+1),2)</f>
        <v>5173.22</v>
      </c>
      <c r="LBI29" s="170">
        <f>LBF29*LBH29</f>
        <v>10346.44</v>
      </c>
      <c r="LBJ29" s="170" t="s">
        <v>151</v>
      </c>
      <c r="LBK29" s="170" t="s">
        <v>152</v>
      </c>
      <c r="LBL29" s="170" t="s">
        <v>153</v>
      </c>
      <c r="LBM29" s="170" t="s">
        <v>150</v>
      </c>
      <c r="LBN29" s="170">
        <v>2</v>
      </c>
      <c r="LBO29" s="170">
        <v>69.72</v>
      </c>
      <c r="LBP29" s="170">
        <f>ROUNDDOWN(LBO29*($G$10+1),2)</f>
        <v>5173.22</v>
      </c>
      <c r="LBQ29" s="170">
        <f>LBN29*LBP29</f>
        <v>10346.44</v>
      </c>
      <c r="LBR29" s="170" t="s">
        <v>151</v>
      </c>
      <c r="LBS29" s="170" t="s">
        <v>152</v>
      </c>
      <c r="LBT29" s="170" t="s">
        <v>153</v>
      </c>
      <c r="LBU29" s="170" t="s">
        <v>150</v>
      </c>
      <c r="LBV29" s="170">
        <v>2</v>
      </c>
      <c r="LBW29" s="170">
        <v>69.72</v>
      </c>
      <c r="LBX29" s="170">
        <f>ROUNDDOWN(LBW29*($G$10+1),2)</f>
        <v>5173.22</v>
      </c>
      <c r="LBY29" s="170">
        <f>LBV29*LBX29</f>
        <v>10346.44</v>
      </c>
      <c r="LBZ29" s="170" t="s">
        <v>151</v>
      </c>
      <c r="LCA29" s="170" t="s">
        <v>152</v>
      </c>
      <c r="LCB29" s="170" t="s">
        <v>153</v>
      </c>
      <c r="LCC29" s="170" t="s">
        <v>150</v>
      </c>
      <c r="LCD29" s="170">
        <v>2</v>
      </c>
      <c r="LCE29" s="170">
        <v>69.72</v>
      </c>
      <c r="LCF29" s="170">
        <f>ROUNDDOWN(LCE29*($G$10+1),2)</f>
        <v>5173.22</v>
      </c>
      <c r="LCG29" s="170">
        <f>LCD29*LCF29</f>
        <v>10346.44</v>
      </c>
      <c r="LCH29" s="170" t="s">
        <v>151</v>
      </c>
      <c r="LCI29" s="170" t="s">
        <v>152</v>
      </c>
      <c r="LCJ29" s="170" t="s">
        <v>153</v>
      </c>
      <c r="LCK29" s="170" t="s">
        <v>150</v>
      </c>
      <c r="LCL29" s="170">
        <v>2</v>
      </c>
      <c r="LCM29" s="170">
        <v>69.72</v>
      </c>
      <c r="LCN29" s="170">
        <f>ROUNDDOWN(LCM29*($G$10+1),2)</f>
        <v>5173.22</v>
      </c>
      <c r="LCO29" s="170">
        <f>LCL29*LCN29</f>
        <v>10346.44</v>
      </c>
      <c r="LCP29" s="170" t="s">
        <v>151</v>
      </c>
      <c r="LCQ29" s="170" t="s">
        <v>152</v>
      </c>
      <c r="LCR29" s="170" t="s">
        <v>153</v>
      </c>
      <c r="LCS29" s="170" t="s">
        <v>150</v>
      </c>
      <c r="LCT29" s="170">
        <v>2</v>
      </c>
      <c r="LCU29" s="170">
        <v>69.72</v>
      </c>
      <c r="LCV29" s="170">
        <f>ROUNDDOWN(LCU29*($G$10+1),2)</f>
        <v>5173.22</v>
      </c>
      <c r="LCW29" s="170">
        <f>LCT29*LCV29</f>
        <v>10346.44</v>
      </c>
      <c r="LCX29" s="170" t="s">
        <v>151</v>
      </c>
      <c r="LCY29" s="170" t="s">
        <v>152</v>
      </c>
      <c r="LCZ29" s="170" t="s">
        <v>153</v>
      </c>
      <c r="LDA29" s="170" t="s">
        <v>150</v>
      </c>
      <c r="LDB29" s="170">
        <v>2</v>
      </c>
      <c r="LDC29" s="170">
        <v>69.72</v>
      </c>
      <c r="LDD29" s="170">
        <f>ROUNDDOWN(LDC29*($G$10+1),2)</f>
        <v>5173.22</v>
      </c>
      <c r="LDE29" s="170">
        <f>LDB29*LDD29</f>
        <v>10346.44</v>
      </c>
      <c r="LDF29" s="170" t="s">
        <v>151</v>
      </c>
      <c r="LDG29" s="170" t="s">
        <v>152</v>
      </c>
      <c r="LDH29" s="170" t="s">
        <v>153</v>
      </c>
      <c r="LDI29" s="170" t="s">
        <v>150</v>
      </c>
      <c r="LDJ29" s="170">
        <v>2</v>
      </c>
      <c r="LDK29" s="170">
        <v>69.72</v>
      </c>
      <c r="LDL29" s="170">
        <f>ROUNDDOWN(LDK29*($G$10+1),2)</f>
        <v>5173.22</v>
      </c>
      <c r="LDM29" s="170">
        <f>LDJ29*LDL29</f>
        <v>10346.44</v>
      </c>
      <c r="LDN29" s="170" t="s">
        <v>151</v>
      </c>
      <c r="LDO29" s="170" t="s">
        <v>152</v>
      </c>
      <c r="LDP29" s="170" t="s">
        <v>153</v>
      </c>
      <c r="LDQ29" s="170" t="s">
        <v>150</v>
      </c>
      <c r="LDR29" s="170">
        <v>2</v>
      </c>
      <c r="LDS29" s="170">
        <v>69.72</v>
      </c>
      <c r="LDT29" s="170">
        <f>ROUNDDOWN(LDS29*($G$10+1),2)</f>
        <v>5173.22</v>
      </c>
      <c r="LDU29" s="170">
        <f>LDR29*LDT29</f>
        <v>10346.44</v>
      </c>
      <c r="LDV29" s="170" t="s">
        <v>151</v>
      </c>
      <c r="LDW29" s="170" t="s">
        <v>152</v>
      </c>
      <c r="LDX29" s="170" t="s">
        <v>153</v>
      </c>
      <c r="LDY29" s="170" t="s">
        <v>150</v>
      </c>
      <c r="LDZ29" s="170">
        <v>2</v>
      </c>
      <c r="LEA29" s="170">
        <v>69.72</v>
      </c>
      <c r="LEB29" s="170">
        <f>ROUNDDOWN(LEA29*($G$10+1),2)</f>
        <v>5173.22</v>
      </c>
      <c r="LEC29" s="170">
        <f>LDZ29*LEB29</f>
        <v>10346.44</v>
      </c>
      <c r="LED29" s="170" t="s">
        <v>151</v>
      </c>
      <c r="LEE29" s="170" t="s">
        <v>152</v>
      </c>
      <c r="LEF29" s="170" t="s">
        <v>153</v>
      </c>
      <c r="LEG29" s="170" t="s">
        <v>150</v>
      </c>
      <c r="LEH29" s="170">
        <v>2</v>
      </c>
      <c r="LEI29" s="170">
        <v>69.72</v>
      </c>
      <c r="LEJ29" s="170">
        <f>ROUNDDOWN(LEI29*($G$10+1),2)</f>
        <v>5173.22</v>
      </c>
      <c r="LEK29" s="170">
        <f>LEH29*LEJ29</f>
        <v>10346.44</v>
      </c>
      <c r="LEL29" s="170" t="s">
        <v>151</v>
      </c>
      <c r="LEM29" s="170" t="s">
        <v>152</v>
      </c>
      <c r="LEN29" s="170" t="s">
        <v>153</v>
      </c>
      <c r="LEO29" s="170" t="s">
        <v>150</v>
      </c>
      <c r="LEP29" s="170">
        <v>2</v>
      </c>
      <c r="LEQ29" s="170">
        <v>69.72</v>
      </c>
      <c r="LER29" s="170">
        <f>ROUNDDOWN(LEQ29*($G$10+1),2)</f>
        <v>5173.22</v>
      </c>
      <c r="LES29" s="170">
        <f>LEP29*LER29</f>
        <v>10346.44</v>
      </c>
      <c r="LET29" s="170" t="s">
        <v>151</v>
      </c>
      <c r="LEU29" s="170" t="s">
        <v>152</v>
      </c>
      <c r="LEV29" s="170" t="s">
        <v>153</v>
      </c>
      <c r="LEW29" s="170" t="s">
        <v>150</v>
      </c>
      <c r="LEX29" s="170">
        <v>2</v>
      </c>
      <c r="LEY29" s="170">
        <v>69.72</v>
      </c>
      <c r="LEZ29" s="170">
        <f>ROUNDDOWN(LEY29*($G$10+1),2)</f>
        <v>5173.22</v>
      </c>
      <c r="LFA29" s="170">
        <f>LEX29*LEZ29</f>
        <v>10346.44</v>
      </c>
      <c r="LFB29" s="170" t="s">
        <v>151</v>
      </c>
      <c r="LFC29" s="170" t="s">
        <v>152</v>
      </c>
      <c r="LFD29" s="170" t="s">
        <v>153</v>
      </c>
      <c r="LFE29" s="170" t="s">
        <v>150</v>
      </c>
      <c r="LFF29" s="170">
        <v>2</v>
      </c>
      <c r="LFG29" s="170">
        <v>69.72</v>
      </c>
      <c r="LFH29" s="170">
        <f>ROUNDDOWN(LFG29*($G$10+1),2)</f>
        <v>5173.22</v>
      </c>
      <c r="LFI29" s="170">
        <f>LFF29*LFH29</f>
        <v>10346.44</v>
      </c>
      <c r="LFJ29" s="170" t="s">
        <v>151</v>
      </c>
      <c r="LFK29" s="170" t="s">
        <v>152</v>
      </c>
      <c r="LFL29" s="170" t="s">
        <v>153</v>
      </c>
      <c r="LFM29" s="170" t="s">
        <v>150</v>
      </c>
      <c r="LFN29" s="170">
        <v>2</v>
      </c>
      <c r="LFO29" s="170">
        <v>69.72</v>
      </c>
      <c r="LFP29" s="170">
        <f>ROUNDDOWN(LFO29*($G$10+1),2)</f>
        <v>5173.22</v>
      </c>
      <c r="LFQ29" s="170">
        <f>LFN29*LFP29</f>
        <v>10346.44</v>
      </c>
      <c r="LFR29" s="170" t="s">
        <v>151</v>
      </c>
      <c r="LFS29" s="170" t="s">
        <v>152</v>
      </c>
      <c r="LFT29" s="170" t="s">
        <v>153</v>
      </c>
      <c r="LFU29" s="170" t="s">
        <v>150</v>
      </c>
      <c r="LFV29" s="170">
        <v>2</v>
      </c>
      <c r="LFW29" s="170">
        <v>69.72</v>
      </c>
      <c r="LFX29" s="170">
        <f>ROUNDDOWN(LFW29*($G$10+1),2)</f>
        <v>5173.22</v>
      </c>
      <c r="LFY29" s="170">
        <f>LFV29*LFX29</f>
        <v>10346.44</v>
      </c>
      <c r="LFZ29" s="170" t="s">
        <v>151</v>
      </c>
      <c r="LGA29" s="170" t="s">
        <v>152</v>
      </c>
      <c r="LGB29" s="170" t="s">
        <v>153</v>
      </c>
      <c r="LGC29" s="170" t="s">
        <v>150</v>
      </c>
      <c r="LGD29" s="170">
        <v>2</v>
      </c>
      <c r="LGE29" s="170">
        <v>69.72</v>
      </c>
      <c r="LGF29" s="170">
        <f>ROUNDDOWN(LGE29*($G$10+1),2)</f>
        <v>5173.22</v>
      </c>
      <c r="LGG29" s="170">
        <f>LGD29*LGF29</f>
        <v>10346.44</v>
      </c>
      <c r="LGH29" s="170" t="s">
        <v>151</v>
      </c>
      <c r="LGI29" s="170" t="s">
        <v>152</v>
      </c>
      <c r="LGJ29" s="170" t="s">
        <v>153</v>
      </c>
      <c r="LGK29" s="170" t="s">
        <v>150</v>
      </c>
      <c r="LGL29" s="170">
        <v>2</v>
      </c>
      <c r="LGM29" s="170">
        <v>69.72</v>
      </c>
      <c r="LGN29" s="170">
        <f>ROUNDDOWN(LGM29*($G$10+1),2)</f>
        <v>5173.22</v>
      </c>
      <c r="LGO29" s="170">
        <f>LGL29*LGN29</f>
        <v>10346.44</v>
      </c>
      <c r="LGP29" s="170" t="s">
        <v>151</v>
      </c>
      <c r="LGQ29" s="170" t="s">
        <v>152</v>
      </c>
      <c r="LGR29" s="170" t="s">
        <v>153</v>
      </c>
      <c r="LGS29" s="170" t="s">
        <v>150</v>
      </c>
      <c r="LGT29" s="170">
        <v>2</v>
      </c>
      <c r="LGU29" s="170">
        <v>69.72</v>
      </c>
      <c r="LGV29" s="170">
        <f>ROUNDDOWN(LGU29*($G$10+1),2)</f>
        <v>5173.22</v>
      </c>
      <c r="LGW29" s="170">
        <f>LGT29*LGV29</f>
        <v>10346.44</v>
      </c>
      <c r="LGX29" s="170" t="s">
        <v>151</v>
      </c>
      <c r="LGY29" s="170" t="s">
        <v>152</v>
      </c>
      <c r="LGZ29" s="170" t="s">
        <v>153</v>
      </c>
      <c r="LHA29" s="170" t="s">
        <v>150</v>
      </c>
      <c r="LHB29" s="170">
        <v>2</v>
      </c>
      <c r="LHC29" s="170">
        <v>69.72</v>
      </c>
      <c r="LHD29" s="170">
        <f>ROUNDDOWN(LHC29*($G$10+1),2)</f>
        <v>5173.22</v>
      </c>
      <c r="LHE29" s="170">
        <f>LHB29*LHD29</f>
        <v>10346.44</v>
      </c>
      <c r="LHF29" s="170" t="s">
        <v>151</v>
      </c>
      <c r="LHG29" s="170" t="s">
        <v>152</v>
      </c>
      <c r="LHH29" s="170" t="s">
        <v>153</v>
      </c>
      <c r="LHI29" s="170" t="s">
        <v>150</v>
      </c>
      <c r="LHJ29" s="170">
        <v>2</v>
      </c>
      <c r="LHK29" s="170">
        <v>69.72</v>
      </c>
      <c r="LHL29" s="170">
        <f>ROUNDDOWN(LHK29*($G$10+1),2)</f>
        <v>5173.22</v>
      </c>
      <c r="LHM29" s="170">
        <f>LHJ29*LHL29</f>
        <v>10346.44</v>
      </c>
      <c r="LHN29" s="170" t="s">
        <v>151</v>
      </c>
      <c r="LHO29" s="170" t="s">
        <v>152</v>
      </c>
      <c r="LHP29" s="170" t="s">
        <v>153</v>
      </c>
      <c r="LHQ29" s="170" t="s">
        <v>150</v>
      </c>
      <c r="LHR29" s="170">
        <v>2</v>
      </c>
      <c r="LHS29" s="170">
        <v>69.72</v>
      </c>
      <c r="LHT29" s="170">
        <f>ROUNDDOWN(LHS29*($G$10+1),2)</f>
        <v>5173.22</v>
      </c>
      <c r="LHU29" s="170">
        <f>LHR29*LHT29</f>
        <v>10346.44</v>
      </c>
      <c r="LHV29" s="170" t="s">
        <v>151</v>
      </c>
      <c r="LHW29" s="170" t="s">
        <v>152</v>
      </c>
      <c r="LHX29" s="170" t="s">
        <v>153</v>
      </c>
      <c r="LHY29" s="170" t="s">
        <v>150</v>
      </c>
      <c r="LHZ29" s="170">
        <v>2</v>
      </c>
      <c r="LIA29" s="170">
        <v>69.72</v>
      </c>
      <c r="LIB29" s="170">
        <f>ROUNDDOWN(LIA29*($G$10+1),2)</f>
        <v>5173.22</v>
      </c>
      <c r="LIC29" s="170">
        <f>LHZ29*LIB29</f>
        <v>10346.44</v>
      </c>
      <c r="LID29" s="170" t="s">
        <v>151</v>
      </c>
      <c r="LIE29" s="170" t="s">
        <v>152</v>
      </c>
      <c r="LIF29" s="170" t="s">
        <v>153</v>
      </c>
      <c r="LIG29" s="170" t="s">
        <v>150</v>
      </c>
      <c r="LIH29" s="170">
        <v>2</v>
      </c>
      <c r="LII29" s="170">
        <v>69.72</v>
      </c>
      <c r="LIJ29" s="170">
        <f>ROUNDDOWN(LII29*($G$10+1),2)</f>
        <v>5173.22</v>
      </c>
      <c r="LIK29" s="170">
        <f>LIH29*LIJ29</f>
        <v>10346.44</v>
      </c>
      <c r="LIL29" s="170" t="s">
        <v>151</v>
      </c>
      <c r="LIM29" s="170" t="s">
        <v>152</v>
      </c>
      <c r="LIN29" s="170" t="s">
        <v>153</v>
      </c>
      <c r="LIO29" s="170" t="s">
        <v>150</v>
      </c>
      <c r="LIP29" s="170">
        <v>2</v>
      </c>
      <c r="LIQ29" s="170">
        <v>69.72</v>
      </c>
      <c r="LIR29" s="170">
        <f>ROUNDDOWN(LIQ29*($G$10+1),2)</f>
        <v>5173.22</v>
      </c>
      <c r="LIS29" s="170">
        <f>LIP29*LIR29</f>
        <v>10346.44</v>
      </c>
      <c r="LIT29" s="170" t="s">
        <v>151</v>
      </c>
      <c r="LIU29" s="170" t="s">
        <v>152</v>
      </c>
      <c r="LIV29" s="170" t="s">
        <v>153</v>
      </c>
      <c r="LIW29" s="170" t="s">
        <v>150</v>
      </c>
      <c r="LIX29" s="170">
        <v>2</v>
      </c>
      <c r="LIY29" s="170">
        <v>69.72</v>
      </c>
      <c r="LIZ29" s="170">
        <f>ROUNDDOWN(LIY29*($G$10+1),2)</f>
        <v>5173.22</v>
      </c>
      <c r="LJA29" s="170">
        <f>LIX29*LIZ29</f>
        <v>10346.44</v>
      </c>
      <c r="LJB29" s="170" t="s">
        <v>151</v>
      </c>
      <c r="LJC29" s="170" t="s">
        <v>152</v>
      </c>
      <c r="LJD29" s="170" t="s">
        <v>153</v>
      </c>
      <c r="LJE29" s="170" t="s">
        <v>150</v>
      </c>
      <c r="LJF29" s="170">
        <v>2</v>
      </c>
      <c r="LJG29" s="170">
        <v>69.72</v>
      </c>
      <c r="LJH29" s="170">
        <f>ROUNDDOWN(LJG29*($G$10+1),2)</f>
        <v>5173.22</v>
      </c>
      <c r="LJI29" s="170">
        <f>LJF29*LJH29</f>
        <v>10346.44</v>
      </c>
      <c r="LJJ29" s="170" t="s">
        <v>151</v>
      </c>
      <c r="LJK29" s="170" t="s">
        <v>152</v>
      </c>
      <c r="LJL29" s="170" t="s">
        <v>153</v>
      </c>
      <c r="LJM29" s="170" t="s">
        <v>150</v>
      </c>
      <c r="LJN29" s="170">
        <v>2</v>
      </c>
      <c r="LJO29" s="170">
        <v>69.72</v>
      </c>
      <c r="LJP29" s="170">
        <f>ROUNDDOWN(LJO29*($G$10+1),2)</f>
        <v>5173.22</v>
      </c>
      <c r="LJQ29" s="170">
        <f>LJN29*LJP29</f>
        <v>10346.44</v>
      </c>
      <c r="LJR29" s="170" t="s">
        <v>151</v>
      </c>
      <c r="LJS29" s="170" t="s">
        <v>152</v>
      </c>
      <c r="LJT29" s="170" t="s">
        <v>153</v>
      </c>
      <c r="LJU29" s="170" t="s">
        <v>150</v>
      </c>
      <c r="LJV29" s="170">
        <v>2</v>
      </c>
      <c r="LJW29" s="170">
        <v>69.72</v>
      </c>
      <c r="LJX29" s="170">
        <f>ROUNDDOWN(LJW29*($G$10+1),2)</f>
        <v>5173.22</v>
      </c>
      <c r="LJY29" s="170">
        <f>LJV29*LJX29</f>
        <v>10346.44</v>
      </c>
      <c r="LJZ29" s="170" t="s">
        <v>151</v>
      </c>
      <c r="LKA29" s="170" t="s">
        <v>152</v>
      </c>
      <c r="LKB29" s="170" t="s">
        <v>153</v>
      </c>
      <c r="LKC29" s="170" t="s">
        <v>150</v>
      </c>
      <c r="LKD29" s="170">
        <v>2</v>
      </c>
      <c r="LKE29" s="170">
        <v>69.72</v>
      </c>
      <c r="LKF29" s="170">
        <f>ROUNDDOWN(LKE29*($G$10+1),2)</f>
        <v>5173.22</v>
      </c>
      <c r="LKG29" s="170">
        <f>LKD29*LKF29</f>
        <v>10346.44</v>
      </c>
      <c r="LKH29" s="170" t="s">
        <v>151</v>
      </c>
      <c r="LKI29" s="170" t="s">
        <v>152</v>
      </c>
      <c r="LKJ29" s="170" t="s">
        <v>153</v>
      </c>
      <c r="LKK29" s="170" t="s">
        <v>150</v>
      </c>
      <c r="LKL29" s="170">
        <v>2</v>
      </c>
      <c r="LKM29" s="170">
        <v>69.72</v>
      </c>
      <c r="LKN29" s="170">
        <f>ROUNDDOWN(LKM29*($G$10+1),2)</f>
        <v>5173.22</v>
      </c>
      <c r="LKO29" s="170">
        <f>LKL29*LKN29</f>
        <v>10346.44</v>
      </c>
      <c r="LKP29" s="170" t="s">
        <v>151</v>
      </c>
      <c r="LKQ29" s="170" t="s">
        <v>152</v>
      </c>
      <c r="LKR29" s="170" t="s">
        <v>153</v>
      </c>
      <c r="LKS29" s="170" t="s">
        <v>150</v>
      </c>
      <c r="LKT29" s="170">
        <v>2</v>
      </c>
      <c r="LKU29" s="170">
        <v>69.72</v>
      </c>
      <c r="LKV29" s="170">
        <f>ROUNDDOWN(LKU29*($G$10+1),2)</f>
        <v>5173.22</v>
      </c>
      <c r="LKW29" s="170">
        <f>LKT29*LKV29</f>
        <v>10346.44</v>
      </c>
      <c r="LKX29" s="170" t="s">
        <v>151</v>
      </c>
      <c r="LKY29" s="170" t="s">
        <v>152</v>
      </c>
      <c r="LKZ29" s="170" t="s">
        <v>153</v>
      </c>
      <c r="LLA29" s="170" t="s">
        <v>150</v>
      </c>
      <c r="LLB29" s="170">
        <v>2</v>
      </c>
      <c r="LLC29" s="170">
        <v>69.72</v>
      </c>
      <c r="LLD29" s="170">
        <f>ROUNDDOWN(LLC29*($G$10+1),2)</f>
        <v>5173.22</v>
      </c>
      <c r="LLE29" s="170">
        <f>LLB29*LLD29</f>
        <v>10346.44</v>
      </c>
      <c r="LLF29" s="170" t="s">
        <v>151</v>
      </c>
      <c r="LLG29" s="170" t="s">
        <v>152</v>
      </c>
      <c r="LLH29" s="170" t="s">
        <v>153</v>
      </c>
      <c r="LLI29" s="170" t="s">
        <v>150</v>
      </c>
      <c r="LLJ29" s="170">
        <v>2</v>
      </c>
      <c r="LLK29" s="170">
        <v>69.72</v>
      </c>
      <c r="LLL29" s="170">
        <f>ROUNDDOWN(LLK29*($G$10+1),2)</f>
        <v>5173.22</v>
      </c>
      <c r="LLM29" s="170">
        <f>LLJ29*LLL29</f>
        <v>10346.44</v>
      </c>
      <c r="LLN29" s="170" t="s">
        <v>151</v>
      </c>
      <c r="LLO29" s="170" t="s">
        <v>152</v>
      </c>
      <c r="LLP29" s="170" t="s">
        <v>153</v>
      </c>
      <c r="LLQ29" s="170" t="s">
        <v>150</v>
      </c>
      <c r="LLR29" s="170">
        <v>2</v>
      </c>
      <c r="LLS29" s="170">
        <v>69.72</v>
      </c>
      <c r="LLT29" s="170">
        <f>ROUNDDOWN(LLS29*($G$10+1),2)</f>
        <v>5173.22</v>
      </c>
      <c r="LLU29" s="170">
        <f>LLR29*LLT29</f>
        <v>10346.44</v>
      </c>
      <c r="LLV29" s="170" t="s">
        <v>151</v>
      </c>
      <c r="LLW29" s="170" t="s">
        <v>152</v>
      </c>
      <c r="LLX29" s="170" t="s">
        <v>153</v>
      </c>
      <c r="LLY29" s="170" t="s">
        <v>150</v>
      </c>
      <c r="LLZ29" s="170">
        <v>2</v>
      </c>
      <c r="LMA29" s="170">
        <v>69.72</v>
      </c>
      <c r="LMB29" s="170">
        <f>ROUNDDOWN(LMA29*($G$10+1),2)</f>
        <v>5173.22</v>
      </c>
      <c r="LMC29" s="170">
        <f>LLZ29*LMB29</f>
        <v>10346.44</v>
      </c>
      <c r="LMD29" s="170" t="s">
        <v>151</v>
      </c>
      <c r="LME29" s="170" t="s">
        <v>152</v>
      </c>
      <c r="LMF29" s="170" t="s">
        <v>153</v>
      </c>
      <c r="LMG29" s="170" t="s">
        <v>150</v>
      </c>
      <c r="LMH29" s="170">
        <v>2</v>
      </c>
      <c r="LMI29" s="170">
        <v>69.72</v>
      </c>
      <c r="LMJ29" s="170">
        <f>ROUNDDOWN(LMI29*($G$10+1),2)</f>
        <v>5173.22</v>
      </c>
      <c r="LMK29" s="170">
        <f>LMH29*LMJ29</f>
        <v>10346.44</v>
      </c>
      <c r="LML29" s="170" t="s">
        <v>151</v>
      </c>
      <c r="LMM29" s="170" t="s">
        <v>152</v>
      </c>
      <c r="LMN29" s="170" t="s">
        <v>153</v>
      </c>
      <c r="LMO29" s="170" t="s">
        <v>150</v>
      </c>
      <c r="LMP29" s="170">
        <v>2</v>
      </c>
      <c r="LMQ29" s="170">
        <v>69.72</v>
      </c>
      <c r="LMR29" s="170">
        <f>ROUNDDOWN(LMQ29*($G$10+1),2)</f>
        <v>5173.22</v>
      </c>
      <c r="LMS29" s="170">
        <f>LMP29*LMR29</f>
        <v>10346.44</v>
      </c>
      <c r="LMT29" s="170" t="s">
        <v>151</v>
      </c>
      <c r="LMU29" s="170" t="s">
        <v>152</v>
      </c>
      <c r="LMV29" s="170" t="s">
        <v>153</v>
      </c>
      <c r="LMW29" s="170" t="s">
        <v>150</v>
      </c>
      <c r="LMX29" s="170">
        <v>2</v>
      </c>
      <c r="LMY29" s="170">
        <v>69.72</v>
      </c>
      <c r="LMZ29" s="170">
        <f>ROUNDDOWN(LMY29*($G$10+1),2)</f>
        <v>5173.22</v>
      </c>
      <c r="LNA29" s="170">
        <f>LMX29*LMZ29</f>
        <v>10346.44</v>
      </c>
      <c r="LNB29" s="170" t="s">
        <v>151</v>
      </c>
      <c r="LNC29" s="170" t="s">
        <v>152</v>
      </c>
      <c r="LND29" s="170" t="s">
        <v>153</v>
      </c>
      <c r="LNE29" s="170" t="s">
        <v>150</v>
      </c>
      <c r="LNF29" s="170">
        <v>2</v>
      </c>
      <c r="LNG29" s="170">
        <v>69.72</v>
      </c>
      <c r="LNH29" s="170">
        <f>ROUNDDOWN(LNG29*($G$10+1),2)</f>
        <v>5173.22</v>
      </c>
      <c r="LNI29" s="170">
        <f>LNF29*LNH29</f>
        <v>10346.44</v>
      </c>
      <c r="LNJ29" s="170" t="s">
        <v>151</v>
      </c>
      <c r="LNK29" s="170" t="s">
        <v>152</v>
      </c>
      <c r="LNL29" s="170" t="s">
        <v>153</v>
      </c>
      <c r="LNM29" s="170" t="s">
        <v>150</v>
      </c>
      <c r="LNN29" s="170">
        <v>2</v>
      </c>
      <c r="LNO29" s="170">
        <v>69.72</v>
      </c>
      <c r="LNP29" s="170">
        <f>ROUNDDOWN(LNO29*($G$10+1),2)</f>
        <v>5173.22</v>
      </c>
      <c r="LNQ29" s="170">
        <f>LNN29*LNP29</f>
        <v>10346.44</v>
      </c>
      <c r="LNR29" s="170" t="s">
        <v>151</v>
      </c>
      <c r="LNS29" s="170" t="s">
        <v>152</v>
      </c>
      <c r="LNT29" s="170" t="s">
        <v>153</v>
      </c>
      <c r="LNU29" s="170" t="s">
        <v>150</v>
      </c>
      <c r="LNV29" s="170">
        <v>2</v>
      </c>
      <c r="LNW29" s="170">
        <v>69.72</v>
      </c>
      <c r="LNX29" s="170">
        <f>ROUNDDOWN(LNW29*($G$10+1),2)</f>
        <v>5173.22</v>
      </c>
      <c r="LNY29" s="170">
        <f>LNV29*LNX29</f>
        <v>10346.44</v>
      </c>
      <c r="LNZ29" s="170" t="s">
        <v>151</v>
      </c>
      <c r="LOA29" s="170" t="s">
        <v>152</v>
      </c>
      <c r="LOB29" s="170" t="s">
        <v>153</v>
      </c>
      <c r="LOC29" s="170" t="s">
        <v>150</v>
      </c>
      <c r="LOD29" s="170">
        <v>2</v>
      </c>
      <c r="LOE29" s="170">
        <v>69.72</v>
      </c>
      <c r="LOF29" s="170">
        <f>ROUNDDOWN(LOE29*($G$10+1),2)</f>
        <v>5173.22</v>
      </c>
      <c r="LOG29" s="170">
        <f>LOD29*LOF29</f>
        <v>10346.44</v>
      </c>
      <c r="LOH29" s="170" t="s">
        <v>151</v>
      </c>
      <c r="LOI29" s="170" t="s">
        <v>152</v>
      </c>
      <c r="LOJ29" s="170" t="s">
        <v>153</v>
      </c>
      <c r="LOK29" s="170" t="s">
        <v>150</v>
      </c>
      <c r="LOL29" s="170">
        <v>2</v>
      </c>
      <c r="LOM29" s="170">
        <v>69.72</v>
      </c>
      <c r="LON29" s="170">
        <f>ROUNDDOWN(LOM29*($G$10+1),2)</f>
        <v>5173.22</v>
      </c>
      <c r="LOO29" s="170">
        <f>LOL29*LON29</f>
        <v>10346.44</v>
      </c>
      <c r="LOP29" s="170" t="s">
        <v>151</v>
      </c>
      <c r="LOQ29" s="170" t="s">
        <v>152</v>
      </c>
      <c r="LOR29" s="170" t="s">
        <v>153</v>
      </c>
      <c r="LOS29" s="170" t="s">
        <v>150</v>
      </c>
      <c r="LOT29" s="170">
        <v>2</v>
      </c>
      <c r="LOU29" s="170">
        <v>69.72</v>
      </c>
      <c r="LOV29" s="170">
        <f>ROUNDDOWN(LOU29*($G$10+1),2)</f>
        <v>5173.22</v>
      </c>
      <c r="LOW29" s="170">
        <f>LOT29*LOV29</f>
        <v>10346.44</v>
      </c>
      <c r="LOX29" s="170" t="s">
        <v>151</v>
      </c>
      <c r="LOY29" s="170" t="s">
        <v>152</v>
      </c>
      <c r="LOZ29" s="170" t="s">
        <v>153</v>
      </c>
      <c r="LPA29" s="170" t="s">
        <v>150</v>
      </c>
      <c r="LPB29" s="170">
        <v>2</v>
      </c>
      <c r="LPC29" s="170">
        <v>69.72</v>
      </c>
      <c r="LPD29" s="170">
        <f>ROUNDDOWN(LPC29*($G$10+1),2)</f>
        <v>5173.22</v>
      </c>
      <c r="LPE29" s="170">
        <f>LPB29*LPD29</f>
        <v>10346.44</v>
      </c>
      <c r="LPF29" s="170" t="s">
        <v>151</v>
      </c>
      <c r="LPG29" s="170" t="s">
        <v>152</v>
      </c>
      <c r="LPH29" s="170" t="s">
        <v>153</v>
      </c>
      <c r="LPI29" s="170" t="s">
        <v>150</v>
      </c>
      <c r="LPJ29" s="170">
        <v>2</v>
      </c>
      <c r="LPK29" s="170">
        <v>69.72</v>
      </c>
      <c r="LPL29" s="170">
        <f>ROUNDDOWN(LPK29*($G$10+1),2)</f>
        <v>5173.22</v>
      </c>
      <c r="LPM29" s="170">
        <f>LPJ29*LPL29</f>
        <v>10346.44</v>
      </c>
      <c r="LPN29" s="170" t="s">
        <v>151</v>
      </c>
      <c r="LPO29" s="170" t="s">
        <v>152</v>
      </c>
      <c r="LPP29" s="170" t="s">
        <v>153</v>
      </c>
      <c r="LPQ29" s="170" t="s">
        <v>150</v>
      </c>
      <c r="LPR29" s="170">
        <v>2</v>
      </c>
      <c r="LPS29" s="170">
        <v>69.72</v>
      </c>
      <c r="LPT29" s="170">
        <f>ROUNDDOWN(LPS29*($G$10+1),2)</f>
        <v>5173.22</v>
      </c>
      <c r="LPU29" s="170">
        <f>LPR29*LPT29</f>
        <v>10346.44</v>
      </c>
      <c r="LPV29" s="170" t="s">
        <v>151</v>
      </c>
      <c r="LPW29" s="170" t="s">
        <v>152</v>
      </c>
      <c r="LPX29" s="170" t="s">
        <v>153</v>
      </c>
      <c r="LPY29" s="170" t="s">
        <v>150</v>
      </c>
      <c r="LPZ29" s="170">
        <v>2</v>
      </c>
      <c r="LQA29" s="170">
        <v>69.72</v>
      </c>
      <c r="LQB29" s="170">
        <f>ROUNDDOWN(LQA29*($G$10+1),2)</f>
        <v>5173.22</v>
      </c>
      <c r="LQC29" s="170">
        <f>LPZ29*LQB29</f>
        <v>10346.44</v>
      </c>
      <c r="LQD29" s="170" t="s">
        <v>151</v>
      </c>
      <c r="LQE29" s="170" t="s">
        <v>152</v>
      </c>
      <c r="LQF29" s="170" t="s">
        <v>153</v>
      </c>
      <c r="LQG29" s="170" t="s">
        <v>150</v>
      </c>
      <c r="LQH29" s="170">
        <v>2</v>
      </c>
      <c r="LQI29" s="170">
        <v>69.72</v>
      </c>
      <c r="LQJ29" s="170">
        <f>ROUNDDOWN(LQI29*($G$10+1),2)</f>
        <v>5173.22</v>
      </c>
      <c r="LQK29" s="170">
        <f>LQH29*LQJ29</f>
        <v>10346.44</v>
      </c>
      <c r="LQL29" s="170" t="s">
        <v>151</v>
      </c>
      <c r="LQM29" s="170" t="s">
        <v>152</v>
      </c>
      <c r="LQN29" s="170" t="s">
        <v>153</v>
      </c>
      <c r="LQO29" s="170" t="s">
        <v>150</v>
      </c>
      <c r="LQP29" s="170">
        <v>2</v>
      </c>
      <c r="LQQ29" s="170">
        <v>69.72</v>
      </c>
      <c r="LQR29" s="170">
        <f>ROUNDDOWN(LQQ29*($G$10+1),2)</f>
        <v>5173.22</v>
      </c>
      <c r="LQS29" s="170">
        <f>LQP29*LQR29</f>
        <v>10346.44</v>
      </c>
      <c r="LQT29" s="170" t="s">
        <v>151</v>
      </c>
      <c r="LQU29" s="170" t="s">
        <v>152</v>
      </c>
      <c r="LQV29" s="170" t="s">
        <v>153</v>
      </c>
      <c r="LQW29" s="170" t="s">
        <v>150</v>
      </c>
      <c r="LQX29" s="170">
        <v>2</v>
      </c>
      <c r="LQY29" s="170">
        <v>69.72</v>
      </c>
      <c r="LQZ29" s="170">
        <f>ROUNDDOWN(LQY29*($G$10+1),2)</f>
        <v>5173.22</v>
      </c>
      <c r="LRA29" s="170">
        <f>LQX29*LQZ29</f>
        <v>10346.44</v>
      </c>
      <c r="LRB29" s="170" t="s">
        <v>151</v>
      </c>
      <c r="LRC29" s="170" t="s">
        <v>152</v>
      </c>
      <c r="LRD29" s="170" t="s">
        <v>153</v>
      </c>
      <c r="LRE29" s="170" t="s">
        <v>150</v>
      </c>
      <c r="LRF29" s="170">
        <v>2</v>
      </c>
      <c r="LRG29" s="170">
        <v>69.72</v>
      </c>
      <c r="LRH29" s="170">
        <f>ROUNDDOWN(LRG29*($G$10+1),2)</f>
        <v>5173.22</v>
      </c>
      <c r="LRI29" s="170">
        <f>LRF29*LRH29</f>
        <v>10346.44</v>
      </c>
      <c r="LRJ29" s="170" t="s">
        <v>151</v>
      </c>
      <c r="LRK29" s="170" t="s">
        <v>152</v>
      </c>
      <c r="LRL29" s="170" t="s">
        <v>153</v>
      </c>
      <c r="LRM29" s="170" t="s">
        <v>150</v>
      </c>
      <c r="LRN29" s="170">
        <v>2</v>
      </c>
      <c r="LRO29" s="170">
        <v>69.72</v>
      </c>
      <c r="LRP29" s="170">
        <f>ROUNDDOWN(LRO29*($G$10+1),2)</f>
        <v>5173.22</v>
      </c>
      <c r="LRQ29" s="170">
        <f>LRN29*LRP29</f>
        <v>10346.44</v>
      </c>
      <c r="LRR29" s="170" t="s">
        <v>151</v>
      </c>
      <c r="LRS29" s="170" t="s">
        <v>152</v>
      </c>
      <c r="LRT29" s="170" t="s">
        <v>153</v>
      </c>
      <c r="LRU29" s="170" t="s">
        <v>150</v>
      </c>
      <c r="LRV29" s="170">
        <v>2</v>
      </c>
      <c r="LRW29" s="170">
        <v>69.72</v>
      </c>
      <c r="LRX29" s="170">
        <f>ROUNDDOWN(LRW29*($G$10+1),2)</f>
        <v>5173.22</v>
      </c>
      <c r="LRY29" s="170">
        <f>LRV29*LRX29</f>
        <v>10346.44</v>
      </c>
      <c r="LRZ29" s="170" t="s">
        <v>151</v>
      </c>
      <c r="LSA29" s="170" t="s">
        <v>152</v>
      </c>
      <c r="LSB29" s="170" t="s">
        <v>153</v>
      </c>
      <c r="LSC29" s="170" t="s">
        <v>150</v>
      </c>
      <c r="LSD29" s="170">
        <v>2</v>
      </c>
      <c r="LSE29" s="170">
        <v>69.72</v>
      </c>
      <c r="LSF29" s="170">
        <f>ROUNDDOWN(LSE29*($G$10+1),2)</f>
        <v>5173.22</v>
      </c>
      <c r="LSG29" s="170">
        <f>LSD29*LSF29</f>
        <v>10346.44</v>
      </c>
      <c r="LSH29" s="170" t="s">
        <v>151</v>
      </c>
      <c r="LSI29" s="170" t="s">
        <v>152</v>
      </c>
      <c r="LSJ29" s="170" t="s">
        <v>153</v>
      </c>
      <c r="LSK29" s="170" t="s">
        <v>150</v>
      </c>
      <c r="LSL29" s="170">
        <v>2</v>
      </c>
      <c r="LSM29" s="170">
        <v>69.72</v>
      </c>
      <c r="LSN29" s="170">
        <f>ROUNDDOWN(LSM29*($G$10+1),2)</f>
        <v>5173.22</v>
      </c>
      <c r="LSO29" s="170">
        <f>LSL29*LSN29</f>
        <v>10346.44</v>
      </c>
      <c r="LSP29" s="170" t="s">
        <v>151</v>
      </c>
      <c r="LSQ29" s="170" t="s">
        <v>152</v>
      </c>
      <c r="LSR29" s="170" t="s">
        <v>153</v>
      </c>
      <c r="LSS29" s="170" t="s">
        <v>150</v>
      </c>
      <c r="LST29" s="170">
        <v>2</v>
      </c>
      <c r="LSU29" s="170">
        <v>69.72</v>
      </c>
      <c r="LSV29" s="170">
        <f>ROUNDDOWN(LSU29*($G$10+1),2)</f>
        <v>5173.22</v>
      </c>
      <c r="LSW29" s="170">
        <f>LST29*LSV29</f>
        <v>10346.44</v>
      </c>
      <c r="LSX29" s="170" t="s">
        <v>151</v>
      </c>
      <c r="LSY29" s="170" t="s">
        <v>152</v>
      </c>
      <c r="LSZ29" s="170" t="s">
        <v>153</v>
      </c>
      <c r="LTA29" s="170" t="s">
        <v>150</v>
      </c>
      <c r="LTB29" s="170">
        <v>2</v>
      </c>
      <c r="LTC29" s="170">
        <v>69.72</v>
      </c>
      <c r="LTD29" s="170">
        <f>ROUNDDOWN(LTC29*($G$10+1),2)</f>
        <v>5173.22</v>
      </c>
      <c r="LTE29" s="170">
        <f>LTB29*LTD29</f>
        <v>10346.44</v>
      </c>
      <c r="LTF29" s="170" t="s">
        <v>151</v>
      </c>
      <c r="LTG29" s="170" t="s">
        <v>152</v>
      </c>
      <c r="LTH29" s="170" t="s">
        <v>153</v>
      </c>
      <c r="LTI29" s="170" t="s">
        <v>150</v>
      </c>
      <c r="LTJ29" s="170">
        <v>2</v>
      </c>
      <c r="LTK29" s="170">
        <v>69.72</v>
      </c>
      <c r="LTL29" s="170">
        <f>ROUNDDOWN(LTK29*($G$10+1),2)</f>
        <v>5173.22</v>
      </c>
      <c r="LTM29" s="170">
        <f>LTJ29*LTL29</f>
        <v>10346.44</v>
      </c>
      <c r="LTN29" s="170" t="s">
        <v>151</v>
      </c>
      <c r="LTO29" s="170" t="s">
        <v>152</v>
      </c>
      <c r="LTP29" s="170" t="s">
        <v>153</v>
      </c>
      <c r="LTQ29" s="170" t="s">
        <v>150</v>
      </c>
      <c r="LTR29" s="170">
        <v>2</v>
      </c>
      <c r="LTS29" s="170">
        <v>69.72</v>
      </c>
      <c r="LTT29" s="170">
        <f>ROUNDDOWN(LTS29*($G$10+1),2)</f>
        <v>5173.22</v>
      </c>
      <c r="LTU29" s="170">
        <f>LTR29*LTT29</f>
        <v>10346.44</v>
      </c>
      <c r="LTV29" s="170" t="s">
        <v>151</v>
      </c>
      <c r="LTW29" s="170" t="s">
        <v>152</v>
      </c>
      <c r="LTX29" s="170" t="s">
        <v>153</v>
      </c>
      <c r="LTY29" s="170" t="s">
        <v>150</v>
      </c>
      <c r="LTZ29" s="170">
        <v>2</v>
      </c>
      <c r="LUA29" s="170">
        <v>69.72</v>
      </c>
      <c r="LUB29" s="170">
        <f>ROUNDDOWN(LUA29*($G$10+1),2)</f>
        <v>5173.22</v>
      </c>
      <c r="LUC29" s="170">
        <f>LTZ29*LUB29</f>
        <v>10346.44</v>
      </c>
      <c r="LUD29" s="170" t="s">
        <v>151</v>
      </c>
      <c r="LUE29" s="170" t="s">
        <v>152</v>
      </c>
      <c r="LUF29" s="170" t="s">
        <v>153</v>
      </c>
      <c r="LUG29" s="170" t="s">
        <v>150</v>
      </c>
      <c r="LUH29" s="170">
        <v>2</v>
      </c>
      <c r="LUI29" s="170">
        <v>69.72</v>
      </c>
      <c r="LUJ29" s="170">
        <f>ROUNDDOWN(LUI29*($G$10+1),2)</f>
        <v>5173.22</v>
      </c>
      <c r="LUK29" s="170">
        <f>LUH29*LUJ29</f>
        <v>10346.44</v>
      </c>
      <c r="LUL29" s="170" t="s">
        <v>151</v>
      </c>
      <c r="LUM29" s="170" t="s">
        <v>152</v>
      </c>
      <c r="LUN29" s="170" t="s">
        <v>153</v>
      </c>
      <c r="LUO29" s="170" t="s">
        <v>150</v>
      </c>
      <c r="LUP29" s="170">
        <v>2</v>
      </c>
      <c r="LUQ29" s="170">
        <v>69.72</v>
      </c>
      <c r="LUR29" s="170">
        <f>ROUNDDOWN(LUQ29*($G$10+1),2)</f>
        <v>5173.22</v>
      </c>
      <c r="LUS29" s="170">
        <f>LUP29*LUR29</f>
        <v>10346.44</v>
      </c>
      <c r="LUT29" s="170" t="s">
        <v>151</v>
      </c>
      <c r="LUU29" s="170" t="s">
        <v>152</v>
      </c>
      <c r="LUV29" s="170" t="s">
        <v>153</v>
      </c>
      <c r="LUW29" s="170" t="s">
        <v>150</v>
      </c>
      <c r="LUX29" s="170">
        <v>2</v>
      </c>
      <c r="LUY29" s="170">
        <v>69.72</v>
      </c>
      <c r="LUZ29" s="170">
        <f>ROUNDDOWN(LUY29*($G$10+1),2)</f>
        <v>5173.22</v>
      </c>
      <c r="LVA29" s="170">
        <f>LUX29*LUZ29</f>
        <v>10346.44</v>
      </c>
      <c r="LVB29" s="170" t="s">
        <v>151</v>
      </c>
      <c r="LVC29" s="170" t="s">
        <v>152</v>
      </c>
      <c r="LVD29" s="170" t="s">
        <v>153</v>
      </c>
      <c r="LVE29" s="170" t="s">
        <v>150</v>
      </c>
      <c r="LVF29" s="170">
        <v>2</v>
      </c>
      <c r="LVG29" s="170">
        <v>69.72</v>
      </c>
      <c r="LVH29" s="170">
        <f>ROUNDDOWN(LVG29*($G$10+1),2)</f>
        <v>5173.22</v>
      </c>
      <c r="LVI29" s="170">
        <f>LVF29*LVH29</f>
        <v>10346.44</v>
      </c>
      <c r="LVJ29" s="170" t="s">
        <v>151</v>
      </c>
      <c r="LVK29" s="170" t="s">
        <v>152</v>
      </c>
      <c r="LVL29" s="170" t="s">
        <v>153</v>
      </c>
      <c r="LVM29" s="170" t="s">
        <v>150</v>
      </c>
      <c r="LVN29" s="170">
        <v>2</v>
      </c>
      <c r="LVO29" s="170">
        <v>69.72</v>
      </c>
      <c r="LVP29" s="170">
        <f>ROUNDDOWN(LVO29*($G$10+1),2)</f>
        <v>5173.22</v>
      </c>
      <c r="LVQ29" s="170">
        <f>LVN29*LVP29</f>
        <v>10346.44</v>
      </c>
      <c r="LVR29" s="170" t="s">
        <v>151</v>
      </c>
      <c r="LVS29" s="170" t="s">
        <v>152</v>
      </c>
      <c r="LVT29" s="170" t="s">
        <v>153</v>
      </c>
      <c r="LVU29" s="170" t="s">
        <v>150</v>
      </c>
      <c r="LVV29" s="170">
        <v>2</v>
      </c>
      <c r="LVW29" s="170">
        <v>69.72</v>
      </c>
      <c r="LVX29" s="170">
        <f>ROUNDDOWN(LVW29*($G$10+1),2)</f>
        <v>5173.22</v>
      </c>
      <c r="LVY29" s="170">
        <f>LVV29*LVX29</f>
        <v>10346.44</v>
      </c>
      <c r="LVZ29" s="170" t="s">
        <v>151</v>
      </c>
      <c r="LWA29" s="170" t="s">
        <v>152</v>
      </c>
      <c r="LWB29" s="170" t="s">
        <v>153</v>
      </c>
      <c r="LWC29" s="170" t="s">
        <v>150</v>
      </c>
      <c r="LWD29" s="170">
        <v>2</v>
      </c>
      <c r="LWE29" s="170">
        <v>69.72</v>
      </c>
      <c r="LWF29" s="170">
        <f>ROUNDDOWN(LWE29*($G$10+1),2)</f>
        <v>5173.22</v>
      </c>
      <c r="LWG29" s="170">
        <f>LWD29*LWF29</f>
        <v>10346.44</v>
      </c>
      <c r="LWH29" s="170" t="s">
        <v>151</v>
      </c>
      <c r="LWI29" s="170" t="s">
        <v>152</v>
      </c>
      <c r="LWJ29" s="170" t="s">
        <v>153</v>
      </c>
      <c r="LWK29" s="170" t="s">
        <v>150</v>
      </c>
      <c r="LWL29" s="170">
        <v>2</v>
      </c>
      <c r="LWM29" s="170">
        <v>69.72</v>
      </c>
      <c r="LWN29" s="170">
        <f>ROUNDDOWN(LWM29*($G$10+1),2)</f>
        <v>5173.22</v>
      </c>
      <c r="LWO29" s="170">
        <f>LWL29*LWN29</f>
        <v>10346.44</v>
      </c>
      <c r="LWP29" s="170" t="s">
        <v>151</v>
      </c>
      <c r="LWQ29" s="170" t="s">
        <v>152</v>
      </c>
      <c r="LWR29" s="170" t="s">
        <v>153</v>
      </c>
      <c r="LWS29" s="170" t="s">
        <v>150</v>
      </c>
      <c r="LWT29" s="170">
        <v>2</v>
      </c>
      <c r="LWU29" s="170">
        <v>69.72</v>
      </c>
      <c r="LWV29" s="170">
        <f>ROUNDDOWN(LWU29*($G$10+1),2)</f>
        <v>5173.22</v>
      </c>
      <c r="LWW29" s="170">
        <f>LWT29*LWV29</f>
        <v>10346.44</v>
      </c>
      <c r="LWX29" s="170" t="s">
        <v>151</v>
      </c>
      <c r="LWY29" s="170" t="s">
        <v>152</v>
      </c>
      <c r="LWZ29" s="170" t="s">
        <v>153</v>
      </c>
      <c r="LXA29" s="170" t="s">
        <v>150</v>
      </c>
      <c r="LXB29" s="170">
        <v>2</v>
      </c>
      <c r="LXC29" s="170">
        <v>69.72</v>
      </c>
      <c r="LXD29" s="170">
        <f>ROUNDDOWN(LXC29*($G$10+1),2)</f>
        <v>5173.22</v>
      </c>
      <c r="LXE29" s="170">
        <f>LXB29*LXD29</f>
        <v>10346.44</v>
      </c>
      <c r="LXF29" s="170" t="s">
        <v>151</v>
      </c>
      <c r="LXG29" s="170" t="s">
        <v>152</v>
      </c>
      <c r="LXH29" s="170" t="s">
        <v>153</v>
      </c>
      <c r="LXI29" s="170" t="s">
        <v>150</v>
      </c>
      <c r="LXJ29" s="170">
        <v>2</v>
      </c>
      <c r="LXK29" s="170">
        <v>69.72</v>
      </c>
      <c r="LXL29" s="170">
        <f>ROUNDDOWN(LXK29*($G$10+1),2)</f>
        <v>5173.22</v>
      </c>
      <c r="LXM29" s="170">
        <f>LXJ29*LXL29</f>
        <v>10346.44</v>
      </c>
      <c r="LXN29" s="170" t="s">
        <v>151</v>
      </c>
      <c r="LXO29" s="170" t="s">
        <v>152</v>
      </c>
      <c r="LXP29" s="170" t="s">
        <v>153</v>
      </c>
      <c r="LXQ29" s="170" t="s">
        <v>150</v>
      </c>
      <c r="LXR29" s="170">
        <v>2</v>
      </c>
      <c r="LXS29" s="170">
        <v>69.72</v>
      </c>
      <c r="LXT29" s="170">
        <f>ROUNDDOWN(LXS29*($G$10+1),2)</f>
        <v>5173.22</v>
      </c>
      <c r="LXU29" s="170">
        <f>LXR29*LXT29</f>
        <v>10346.44</v>
      </c>
      <c r="LXV29" s="170" t="s">
        <v>151</v>
      </c>
      <c r="LXW29" s="170" t="s">
        <v>152</v>
      </c>
      <c r="LXX29" s="170" t="s">
        <v>153</v>
      </c>
      <c r="LXY29" s="170" t="s">
        <v>150</v>
      </c>
      <c r="LXZ29" s="170">
        <v>2</v>
      </c>
      <c r="LYA29" s="170">
        <v>69.72</v>
      </c>
      <c r="LYB29" s="170">
        <f>ROUNDDOWN(LYA29*($G$10+1),2)</f>
        <v>5173.22</v>
      </c>
      <c r="LYC29" s="170">
        <f>LXZ29*LYB29</f>
        <v>10346.44</v>
      </c>
      <c r="LYD29" s="170" t="s">
        <v>151</v>
      </c>
      <c r="LYE29" s="170" t="s">
        <v>152</v>
      </c>
      <c r="LYF29" s="170" t="s">
        <v>153</v>
      </c>
      <c r="LYG29" s="170" t="s">
        <v>150</v>
      </c>
      <c r="LYH29" s="170">
        <v>2</v>
      </c>
      <c r="LYI29" s="170">
        <v>69.72</v>
      </c>
      <c r="LYJ29" s="170">
        <f>ROUNDDOWN(LYI29*($G$10+1),2)</f>
        <v>5173.22</v>
      </c>
      <c r="LYK29" s="170">
        <f>LYH29*LYJ29</f>
        <v>10346.44</v>
      </c>
      <c r="LYL29" s="170" t="s">
        <v>151</v>
      </c>
      <c r="LYM29" s="170" t="s">
        <v>152</v>
      </c>
      <c r="LYN29" s="170" t="s">
        <v>153</v>
      </c>
      <c r="LYO29" s="170" t="s">
        <v>150</v>
      </c>
      <c r="LYP29" s="170">
        <v>2</v>
      </c>
      <c r="LYQ29" s="170">
        <v>69.72</v>
      </c>
      <c r="LYR29" s="170">
        <f>ROUNDDOWN(LYQ29*($G$10+1),2)</f>
        <v>5173.22</v>
      </c>
      <c r="LYS29" s="170">
        <f>LYP29*LYR29</f>
        <v>10346.44</v>
      </c>
      <c r="LYT29" s="170" t="s">
        <v>151</v>
      </c>
      <c r="LYU29" s="170" t="s">
        <v>152</v>
      </c>
      <c r="LYV29" s="170" t="s">
        <v>153</v>
      </c>
      <c r="LYW29" s="170" t="s">
        <v>150</v>
      </c>
      <c r="LYX29" s="170">
        <v>2</v>
      </c>
      <c r="LYY29" s="170">
        <v>69.72</v>
      </c>
      <c r="LYZ29" s="170">
        <f>ROUNDDOWN(LYY29*($G$10+1),2)</f>
        <v>5173.22</v>
      </c>
      <c r="LZA29" s="170">
        <f>LYX29*LYZ29</f>
        <v>10346.44</v>
      </c>
      <c r="LZB29" s="170" t="s">
        <v>151</v>
      </c>
      <c r="LZC29" s="170" t="s">
        <v>152</v>
      </c>
      <c r="LZD29" s="170" t="s">
        <v>153</v>
      </c>
      <c r="LZE29" s="170" t="s">
        <v>150</v>
      </c>
      <c r="LZF29" s="170">
        <v>2</v>
      </c>
      <c r="LZG29" s="170">
        <v>69.72</v>
      </c>
      <c r="LZH29" s="170">
        <f>ROUNDDOWN(LZG29*($G$10+1),2)</f>
        <v>5173.22</v>
      </c>
      <c r="LZI29" s="170">
        <f>LZF29*LZH29</f>
        <v>10346.44</v>
      </c>
      <c r="LZJ29" s="170" t="s">
        <v>151</v>
      </c>
      <c r="LZK29" s="170" t="s">
        <v>152</v>
      </c>
      <c r="LZL29" s="170" t="s">
        <v>153</v>
      </c>
      <c r="LZM29" s="170" t="s">
        <v>150</v>
      </c>
      <c r="LZN29" s="170">
        <v>2</v>
      </c>
      <c r="LZO29" s="170">
        <v>69.72</v>
      </c>
      <c r="LZP29" s="170">
        <f>ROUNDDOWN(LZO29*($G$10+1),2)</f>
        <v>5173.22</v>
      </c>
      <c r="LZQ29" s="170">
        <f>LZN29*LZP29</f>
        <v>10346.44</v>
      </c>
      <c r="LZR29" s="170" t="s">
        <v>151</v>
      </c>
      <c r="LZS29" s="170" t="s">
        <v>152</v>
      </c>
      <c r="LZT29" s="170" t="s">
        <v>153</v>
      </c>
      <c r="LZU29" s="170" t="s">
        <v>150</v>
      </c>
      <c r="LZV29" s="170">
        <v>2</v>
      </c>
      <c r="LZW29" s="170">
        <v>69.72</v>
      </c>
      <c r="LZX29" s="170">
        <f>ROUNDDOWN(LZW29*($G$10+1),2)</f>
        <v>5173.22</v>
      </c>
      <c r="LZY29" s="170">
        <f>LZV29*LZX29</f>
        <v>10346.44</v>
      </c>
      <c r="LZZ29" s="170" t="s">
        <v>151</v>
      </c>
      <c r="MAA29" s="170" t="s">
        <v>152</v>
      </c>
      <c r="MAB29" s="170" t="s">
        <v>153</v>
      </c>
      <c r="MAC29" s="170" t="s">
        <v>150</v>
      </c>
      <c r="MAD29" s="170">
        <v>2</v>
      </c>
      <c r="MAE29" s="170">
        <v>69.72</v>
      </c>
      <c r="MAF29" s="170">
        <f>ROUNDDOWN(MAE29*($G$10+1),2)</f>
        <v>5173.22</v>
      </c>
      <c r="MAG29" s="170">
        <f>MAD29*MAF29</f>
        <v>10346.44</v>
      </c>
      <c r="MAH29" s="170" t="s">
        <v>151</v>
      </c>
      <c r="MAI29" s="170" t="s">
        <v>152</v>
      </c>
      <c r="MAJ29" s="170" t="s">
        <v>153</v>
      </c>
      <c r="MAK29" s="170" t="s">
        <v>150</v>
      </c>
      <c r="MAL29" s="170">
        <v>2</v>
      </c>
      <c r="MAM29" s="170">
        <v>69.72</v>
      </c>
      <c r="MAN29" s="170">
        <f>ROUNDDOWN(MAM29*($G$10+1),2)</f>
        <v>5173.22</v>
      </c>
      <c r="MAO29" s="170">
        <f>MAL29*MAN29</f>
        <v>10346.44</v>
      </c>
      <c r="MAP29" s="170" t="s">
        <v>151</v>
      </c>
      <c r="MAQ29" s="170" t="s">
        <v>152</v>
      </c>
      <c r="MAR29" s="170" t="s">
        <v>153</v>
      </c>
      <c r="MAS29" s="170" t="s">
        <v>150</v>
      </c>
      <c r="MAT29" s="170">
        <v>2</v>
      </c>
      <c r="MAU29" s="170">
        <v>69.72</v>
      </c>
      <c r="MAV29" s="170">
        <f>ROUNDDOWN(MAU29*($G$10+1),2)</f>
        <v>5173.22</v>
      </c>
      <c r="MAW29" s="170">
        <f>MAT29*MAV29</f>
        <v>10346.44</v>
      </c>
      <c r="MAX29" s="170" t="s">
        <v>151</v>
      </c>
      <c r="MAY29" s="170" t="s">
        <v>152</v>
      </c>
      <c r="MAZ29" s="170" t="s">
        <v>153</v>
      </c>
      <c r="MBA29" s="170" t="s">
        <v>150</v>
      </c>
      <c r="MBB29" s="170">
        <v>2</v>
      </c>
      <c r="MBC29" s="170">
        <v>69.72</v>
      </c>
      <c r="MBD29" s="170">
        <f>ROUNDDOWN(MBC29*($G$10+1),2)</f>
        <v>5173.22</v>
      </c>
      <c r="MBE29" s="170">
        <f>MBB29*MBD29</f>
        <v>10346.44</v>
      </c>
      <c r="MBF29" s="170" t="s">
        <v>151</v>
      </c>
      <c r="MBG29" s="170" t="s">
        <v>152</v>
      </c>
      <c r="MBH29" s="170" t="s">
        <v>153</v>
      </c>
      <c r="MBI29" s="170" t="s">
        <v>150</v>
      </c>
      <c r="MBJ29" s="170">
        <v>2</v>
      </c>
      <c r="MBK29" s="170">
        <v>69.72</v>
      </c>
      <c r="MBL29" s="170">
        <f>ROUNDDOWN(MBK29*($G$10+1),2)</f>
        <v>5173.22</v>
      </c>
      <c r="MBM29" s="170">
        <f>MBJ29*MBL29</f>
        <v>10346.44</v>
      </c>
      <c r="MBN29" s="170" t="s">
        <v>151</v>
      </c>
      <c r="MBO29" s="170" t="s">
        <v>152</v>
      </c>
      <c r="MBP29" s="170" t="s">
        <v>153</v>
      </c>
      <c r="MBQ29" s="170" t="s">
        <v>150</v>
      </c>
      <c r="MBR29" s="170">
        <v>2</v>
      </c>
      <c r="MBS29" s="170">
        <v>69.72</v>
      </c>
      <c r="MBT29" s="170">
        <f>ROUNDDOWN(MBS29*($G$10+1),2)</f>
        <v>5173.22</v>
      </c>
      <c r="MBU29" s="170">
        <f>MBR29*MBT29</f>
        <v>10346.44</v>
      </c>
      <c r="MBV29" s="170" t="s">
        <v>151</v>
      </c>
      <c r="MBW29" s="170" t="s">
        <v>152</v>
      </c>
      <c r="MBX29" s="170" t="s">
        <v>153</v>
      </c>
      <c r="MBY29" s="170" t="s">
        <v>150</v>
      </c>
      <c r="MBZ29" s="170">
        <v>2</v>
      </c>
      <c r="MCA29" s="170">
        <v>69.72</v>
      </c>
      <c r="MCB29" s="170">
        <f>ROUNDDOWN(MCA29*($G$10+1),2)</f>
        <v>5173.22</v>
      </c>
      <c r="MCC29" s="170">
        <f>MBZ29*MCB29</f>
        <v>10346.44</v>
      </c>
      <c r="MCD29" s="170" t="s">
        <v>151</v>
      </c>
      <c r="MCE29" s="170" t="s">
        <v>152</v>
      </c>
      <c r="MCF29" s="170" t="s">
        <v>153</v>
      </c>
      <c r="MCG29" s="170" t="s">
        <v>150</v>
      </c>
      <c r="MCH29" s="170">
        <v>2</v>
      </c>
      <c r="MCI29" s="170">
        <v>69.72</v>
      </c>
      <c r="MCJ29" s="170">
        <f>ROUNDDOWN(MCI29*($G$10+1),2)</f>
        <v>5173.22</v>
      </c>
      <c r="MCK29" s="170">
        <f>MCH29*MCJ29</f>
        <v>10346.44</v>
      </c>
      <c r="MCL29" s="170" t="s">
        <v>151</v>
      </c>
      <c r="MCM29" s="170" t="s">
        <v>152</v>
      </c>
      <c r="MCN29" s="170" t="s">
        <v>153</v>
      </c>
      <c r="MCO29" s="170" t="s">
        <v>150</v>
      </c>
      <c r="MCP29" s="170">
        <v>2</v>
      </c>
      <c r="MCQ29" s="170">
        <v>69.72</v>
      </c>
      <c r="MCR29" s="170">
        <f>ROUNDDOWN(MCQ29*($G$10+1),2)</f>
        <v>5173.22</v>
      </c>
      <c r="MCS29" s="170">
        <f>MCP29*MCR29</f>
        <v>10346.44</v>
      </c>
      <c r="MCT29" s="170" t="s">
        <v>151</v>
      </c>
      <c r="MCU29" s="170" t="s">
        <v>152</v>
      </c>
      <c r="MCV29" s="170" t="s">
        <v>153</v>
      </c>
      <c r="MCW29" s="170" t="s">
        <v>150</v>
      </c>
      <c r="MCX29" s="170">
        <v>2</v>
      </c>
      <c r="MCY29" s="170">
        <v>69.72</v>
      </c>
      <c r="MCZ29" s="170">
        <f>ROUNDDOWN(MCY29*($G$10+1),2)</f>
        <v>5173.22</v>
      </c>
      <c r="MDA29" s="170">
        <f>MCX29*MCZ29</f>
        <v>10346.44</v>
      </c>
      <c r="MDB29" s="170" t="s">
        <v>151</v>
      </c>
      <c r="MDC29" s="170" t="s">
        <v>152</v>
      </c>
      <c r="MDD29" s="170" t="s">
        <v>153</v>
      </c>
      <c r="MDE29" s="170" t="s">
        <v>150</v>
      </c>
      <c r="MDF29" s="170">
        <v>2</v>
      </c>
      <c r="MDG29" s="170">
        <v>69.72</v>
      </c>
      <c r="MDH29" s="170">
        <f>ROUNDDOWN(MDG29*($G$10+1),2)</f>
        <v>5173.22</v>
      </c>
      <c r="MDI29" s="170">
        <f>MDF29*MDH29</f>
        <v>10346.44</v>
      </c>
      <c r="MDJ29" s="170" t="s">
        <v>151</v>
      </c>
      <c r="MDK29" s="170" t="s">
        <v>152</v>
      </c>
      <c r="MDL29" s="170" t="s">
        <v>153</v>
      </c>
      <c r="MDM29" s="170" t="s">
        <v>150</v>
      </c>
      <c r="MDN29" s="170">
        <v>2</v>
      </c>
      <c r="MDO29" s="170">
        <v>69.72</v>
      </c>
      <c r="MDP29" s="170">
        <f>ROUNDDOWN(MDO29*($G$10+1),2)</f>
        <v>5173.22</v>
      </c>
      <c r="MDQ29" s="170">
        <f>MDN29*MDP29</f>
        <v>10346.44</v>
      </c>
      <c r="MDR29" s="170" t="s">
        <v>151</v>
      </c>
      <c r="MDS29" s="170" t="s">
        <v>152</v>
      </c>
      <c r="MDT29" s="170" t="s">
        <v>153</v>
      </c>
      <c r="MDU29" s="170" t="s">
        <v>150</v>
      </c>
      <c r="MDV29" s="170">
        <v>2</v>
      </c>
      <c r="MDW29" s="170">
        <v>69.72</v>
      </c>
      <c r="MDX29" s="170">
        <f>ROUNDDOWN(MDW29*($G$10+1),2)</f>
        <v>5173.22</v>
      </c>
      <c r="MDY29" s="170">
        <f>MDV29*MDX29</f>
        <v>10346.44</v>
      </c>
      <c r="MDZ29" s="170" t="s">
        <v>151</v>
      </c>
      <c r="MEA29" s="170" t="s">
        <v>152</v>
      </c>
      <c r="MEB29" s="170" t="s">
        <v>153</v>
      </c>
      <c r="MEC29" s="170" t="s">
        <v>150</v>
      </c>
      <c r="MED29" s="170">
        <v>2</v>
      </c>
      <c r="MEE29" s="170">
        <v>69.72</v>
      </c>
      <c r="MEF29" s="170">
        <f>ROUNDDOWN(MEE29*($G$10+1),2)</f>
        <v>5173.22</v>
      </c>
      <c r="MEG29" s="170">
        <f>MED29*MEF29</f>
        <v>10346.44</v>
      </c>
      <c r="MEH29" s="170" t="s">
        <v>151</v>
      </c>
      <c r="MEI29" s="170" t="s">
        <v>152</v>
      </c>
      <c r="MEJ29" s="170" t="s">
        <v>153</v>
      </c>
      <c r="MEK29" s="170" t="s">
        <v>150</v>
      </c>
      <c r="MEL29" s="170">
        <v>2</v>
      </c>
      <c r="MEM29" s="170">
        <v>69.72</v>
      </c>
      <c r="MEN29" s="170">
        <f>ROUNDDOWN(MEM29*($G$10+1),2)</f>
        <v>5173.22</v>
      </c>
      <c r="MEO29" s="170">
        <f>MEL29*MEN29</f>
        <v>10346.44</v>
      </c>
      <c r="MEP29" s="170" t="s">
        <v>151</v>
      </c>
      <c r="MEQ29" s="170" t="s">
        <v>152</v>
      </c>
      <c r="MER29" s="170" t="s">
        <v>153</v>
      </c>
      <c r="MES29" s="170" t="s">
        <v>150</v>
      </c>
      <c r="MET29" s="170">
        <v>2</v>
      </c>
      <c r="MEU29" s="170">
        <v>69.72</v>
      </c>
      <c r="MEV29" s="170">
        <f>ROUNDDOWN(MEU29*($G$10+1),2)</f>
        <v>5173.22</v>
      </c>
      <c r="MEW29" s="170">
        <f>MET29*MEV29</f>
        <v>10346.44</v>
      </c>
      <c r="MEX29" s="170" t="s">
        <v>151</v>
      </c>
      <c r="MEY29" s="170" t="s">
        <v>152</v>
      </c>
      <c r="MEZ29" s="170" t="s">
        <v>153</v>
      </c>
      <c r="MFA29" s="170" t="s">
        <v>150</v>
      </c>
      <c r="MFB29" s="170">
        <v>2</v>
      </c>
      <c r="MFC29" s="170">
        <v>69.72</v>
      </c>
      <c r="MFD29" s="170">
        <f>ROUNDDOWN(MFC29*($G$10+1),2)</f>
        <v>5173.22</v>
      </c>
      <c r="MFE29" s="170">
        <f>MFB29*MFD29</f>
        <v>10346.44</v>
      </c>
      <c r="MFF29" s="170" t="s">
        <v>151</v>
      </c>
      <c r="MFG29" s="170" t="s">
        <v>152</v>
      </c>
      <c r="MFH29" s="170" t="s">
        <v>153</v>
      </c>
      <c r="MFI29" s="170" t="s">
        <v>150</v>
      </c>
      <c r="MFJ29" s="170">
        <v>2</v>
      </c>
      <c r="MFK29" s="170">
        <v>69.72</v>
      </c>
      <c r="MFL29" s="170">
        <f>ROUNDDOWN(MFK29*($G$10+1),2)</f>
        <v>5173.22</v>
      </c>
      <c r="MFM29" s="170">
        <f>MFJ29*MFL29</f>
        <v>10346.44</v>
      </c>
      <c r="MFN29" s="170" t="s">
        <v>151</v>
      </c>
      <c r="MFO29" s="170" t="s">
        <v>152</v>
      </c>
      <c r="MFP29" s="170" t="s">
        <v>153</v>
      </c>
      <c r="MFQ29" s="170" t="s">
        <v>150</v>
      </c>
      <c r="MFR29" s="170">
        <v>2</v>
      </c>
      <c r="MFS29" s="170">
        <v>69.72</v>
      </c>
      <c r="MFT29" s="170">
        <f>ROUNDDOWN(MFS29*($G$10+1),2)</f>
        <v>5173.22</v>
      </c>
      <c r="MFU29" s="170">
        <f>MFR29*MFT29</f>
        <v>10346.44</v>
      </c>
      <c r="MFV29" s="170" t="s">
        <v>151</v>
      </c>
      <c r="MFW29" s="170" t="s">
        <v>152</v>
      </c>
      <c r="MFX29" s="170" t="s">
        <v>153</v>
      </c>
      <c r="MFY29" s="170" t="s">
        <v>150</v>
      </c>
      <c r="MFZ29" s="170">
        <v>2</v>
      </c>
      <c r="MGA29" s="170">
        <v>69.72</v>
      </c>
      <c r="MGB29" s="170">
        <f>ROUNDDOWN(MGA29*($G$10+1),2)</f>
        <v>5173.22</v>
      </c>
      <c r="MGC29" s="170">
        <f>MFZ29*MGB29</f>
        <v>10346.44</v>
      </c>
      <c r="MGD29" s="170" t="s">
        <v>151</v>
      </c>
      <c r="MGE29" s="170" t="s">
        <v>152</v>
      </c>
      <c r="MGF29" s="170" t="s">
        <v>153</v>
      </c>
      <c r="MGG29" s="170" t="s">
        <v>150</v>
      </c>
      <c r="MGH29" s="170">
        <v>2</v>
      </c>
      <c r="MGI29" s="170">
        <v>69.72</v>
      </c>
      <c r="MGJ29" s="170">
        <f>ROUNDDOWN(MGI29*($G$10+1),2)</f>
        <v>5173.22</v>
      </c>
      <c r="MGK29" s="170">
        <f>MGH29*MGJ29</f>
        <v>10346.44</v>
      </c>
      <c r="MGL29" s="170" t="s">
        <v>151</v>
      </c>
      <c r="MGM29" s="170" t="s">
        <v>152</v>
      </c>
      <c r="MGN29" s="170" t="s">
        <v>153</v>
      </c>
      <c r="MGO29" s="170" t="s">
        <v>150</v>
      </c>
      <c r="MGP29" s="170">
        <v>2</v>
      </c>
      <c r="MGQ29" s="170">
        <v>69.72</v>
      </c>
      <c r="MGR29" s="170">
        <f>ROUNDDOWN(MGQ29*($G$10+1),2)</f>
        <v>5173.22</v>
      </c>
      <c r="MGS29" s="170">
        <f>MGP29*MGR29</f>
        <v>10346.44</v>
      </c>
      <c r="MGT29" s="170" t="s">
        <v>151</v>
      </c>
      <c r="MGU29" s="170" t="s">
        <v>152</v>
      </c>
      <c r="MGV29" s="170" t="s">
        <v>153</v>
      </c>
      <c r="MGW29" s="170" t="s">
        <v>150</v>
      </c>
      <c r="MGX29" s="170">
        <v>2</v>
      </c>
      <c r="MGY29" s="170">
        <v>69.72</v>
      </c>
      <c r="MGZ29" s="170">
        <f>ROUNDDOWN(MGY29*($G$10+1),2)</f>
        <v>5173.22</v>
      </c>
      <c r="MHA29" s="170">
        <f>MGX29*MGZ29</f>
        <v>10346.44</v>
      </c>
      <c r="MHB29" s="170" t="s">
        <v>151</v>
      </c>
      <c r="MHC29" s="170" t="s">
        <v>152</v>
      </c>
      <c r="MHD29" s="170" t="s">
        <v>153</v>
      </c>
      <c r="MHE29" s="170" t="s">
        <v>150</v>
      </c>
      <c r="MHF29" s="170">
        <v>2</v>
      </c>
      <c r="MHG29" s="170">
        <v>69.72</v>
      </c>
      <c r="MHH29" s="170">
        <f>ROUNDDOWN(MHG29*($G$10+1),2)</f>
        <v>5173.22</v>
      </c>
      <c r="MHI29" s="170">
        <f>MHF29*MHH29</f>
        <v>10346.44</v>
      </c>
      <c r="MHJ29" s="170" t="s">
        <v>151</v>
      </c>
      <c r="MHK29" s="170" t="s">
        <v>152</v>
      </c>
      <c r="MHL29" s="170" t="s">
        <v>153</v>
      </c>
      <c r="MHM29" s="170" t="s">
        <v>150</v>
      </c>
      <c r="MHN29" s="170">
        <v>2</v>
      </c>
      <c r="MHO29" s="170">
        <v>69.72</v>
      </c>
      <c r="MHP29" s="170">
        <f>ROUNDDOWN(MHO29*($G$10+1),2)</f>
        <v>5173.22</v>
      </c>
      <c r="MHQ29" s="170">
        <f>MHN29*MHP29</f>
        <v>10346.44</v>
      </c>
      <c r="MHR29" s="170" t="s">
        <v>151</v>
      </c>
      <c r="MHS29" s="170" t="s">
        <v>152</v>
      </c>
      <c r="MHT29" s="170" t="s">
        <v>153</v>
      </c>
      <c r="MHU29" s="170" t="s">
        <v>150</v>
      </c>
      <c r="MHV29" s="170">
        <v>2</v>
      </c>
      <c r="MHW29" s="170">
        <v>69.72</v>
      </c>
      <c r="MHX29" s="170">
        <f>ROUNDDOWN(MHW29*($G$10+1),2)</f>
        <v>5173.22</v>
      </c>
      <c r="MHY29" s="170">
        <f>MHV29*MHX29</f>
        <v>10346.44</v>
      </c>
      <c r="MHZ29" s="170" t="s">
        <v>151</v>
      </c>
      <c r="MIA29" s="170" t="s">
        <v>152</v>
      </c>
      <c r="MIB29" s="170" t="s">
        <v>153</v>
      </c>
      <c r="MIC29" s="170" t="s">
        <v>150</v>
      </c>
      <c r="MID29" s="170">
        <v>2</v>
      </c>
      <c r="MIE29" s="170">
        <v>69.72</v>
      </c>
      <c r="MIF29" s="170">
        <f>ROUNDDOWN(MIE29*($G$10+1),2)</f>
        <v>5173.22</v>
      </c>
      <c r="MIG29" s="170">
        <f>MID29*MIF29</f>
        <v>10346.44</v>
      </c>
      <c r="MIH29" s="170" t="s">
        <v>151</v>
      </c>
      <c r="MII29" s="170" t="s">
        <v>152</v>
      </c>
      <c r="MIJ29" s="170" t="s">
        <v>153</v>
      </c>
      <c r="MIK29" s="170" t="s">
        <v>150</v>
      </c>
      <c r="MIL29" s="170">
        <v>2</v>
      </c>
      <c r="MIM29" s="170">
        <v>69.72</v>
      </c>
      <c r="MIN29" s="170">
        <f>ROUNDDOWN(MIM29*($G$10+1),2)</f>
        <v>5173.22</v>
      </c>
      <c r="MIO29" s="170">
        <f>MIL29*MIN29</f>
        <v>10346.44</v>
      </c>
      <c r="MIP29" s="170" t="s">
        <v>151</v>
      </c>
      <c r="MIQ29" s="170" t="s">
        <v>152</v>
      </c>
      <c r="MIR29" s="170" t="s">
        <v>153</v>
      </c>
      <c r="MIS29" s="170" t="s">
        <v>150</v>
      </c>
      <c r="MIT29" s="170">
        <v>2</v>
      </c>
      <c r="MIU29" s="170">
        <v>69.72</v>
      </c>
      <c r="MIV29" s="170">
        <f>ROUNDDOWN(MIU29*($G$10+1),2)</f>
        <v>5173.22</v>
      </c>
      <c r="MIW29" s="170">
        <f>MIT29*MIV29</f>
        <v>10346.44</v>
      </c>
      <c r="MIX29" s="170" t="s">
        <v>151</v>
      </c>
      <c r="MIY29" s="170" t="s">
        <v>152</v>
      </c>
      <c r="MIZ29" s="170" t="s">
        <v>153</v>
      </c>
      <c r="MJA29" s="170" t="s">
        <v>150</v>
      </c>
      <c r="MJB29" s="170">
        <v>2</v>
      </c>
      <c r="MJC29" s="170">
        <v>69.72</v>
      </c>
      <c r="MJD29" s="170">
        <f>ROUNDDOWN(MJC29*($G$10+1),2)</f>
        <v>5173.22</v>
      </c>
      <c r="MJE29" s="170">
        <f>MJB29*MJD29</f>
        <v>10346.44</v>
      </c>
      <c r="MJF29" s="170" t="s">
        <v>151</v>
      </c>
      <c r="MJG29" s="170" t="s">
        <v>152</v>
      </c>
      <c r="MJH29" s="170" t="s">
        <v>153</v>
      </c>
      <c r="MJI29" s="170" t="s">
        <v>150</v>
      </c>
      <c r="MJJ29" s="170">
        <v>2</v>
      </c>
      <c r="MJK29" s="170">
        <v>69.72</v>
      </c>
      <c r="MJL29" s="170">
        <f>ROUNDDOWN(MJK29*($G$10+1),2)</f>
        <v>5173.22</v>
      </c>
      <c r="MJM29" s="170">
        <f>MJJ29*MJL29</f>
        <v>10346.44</v>
      </c>
      <c r="MJN29" s="170" t="s">
        <v>151</v>
      </c>
      <c r="MJO29" s="170" t="s">
        <v>152</v>
      </c>
      <c r="MJP29" s="170" t="s">
        <v>153</v>
      </c>
      <c r="MJQ29" s="170" t="s">
        <v>150</v>
      </c>
      <c r="MJR29" s="170">
        <v>2</v>
      </c>
      <c r="MJS29" s="170">
        <v>69.72</v>
      </c>
      <c r="MJT29" s="170">
        <f>ROUNDDOWN(MJS29*($G$10+1),2)</f>
        <v>5173.22</v>
      </c>
      <c r="MJU29" s="170">
        <f>MJR29*MJT29</f>
        <v>10346.44</v>
      </c>
      <c r="MJV29" s="170" t="s">
        <v>151</v>
      </c>
      <c r="MJW29" s="170" t="s">
        <v>152</v>
      </c>
      <c r="MJX29" s="170" t="s">
        <v>153</v>
      </c>
      <c r="MJY29" s="170" t="s">
        <v>150</v>
      </c>
      <c r="MJZ29" s="170">
        <v>2</v>
      </c>
      <c r="MKA29" s="170">
        <v>69.72</v>
      </c>
      <c r="MKB29" s="170">
        <f>ROUNDDOWN(MKA29*($G$10+1),2)</f>
        <v>5173.22</v>
      </c>
      <c r="MKC29" s="170">
        <f>MJZ29*MKB29</f>
        <v>10346.44</v>
      </c>
      <c r="MKD29" s="170" t="s">
        <v>151</v>
      </c>
      <c r="MKE29" s="170" t="s">
        <v>152</v>
      </c>
      <c r="MKF29" s="170" t="s">
        <v>153</v>
      </c>
      <c r="MKG29" s="170" t="s">
        <v>150</v>
      </c>
      <c r="MKH29" s="170">
        <v>2</v>
      </c>
      <c r="MKI29" s="170">
        <v>69.72</v>
      </c>
      <c r="MKJ29" s="170">
        <f>ROUNDDOWN(MKI29*($G$10+1),2)</f>
        <v>5173.22</v>
      </c>
      <c r="MKK29" s="170">
        <f>MKH29*MKJ29</f>
        <v>10346.44</v>
      </c>
      <c r="MKL29" s="170" t="s">
        <v>151</v>
      </c>
      <c r="MKM29" s="170" t="s">
        <v>152</v>
      </c>
      <c r="MKN29" s="170" t="s">
        <v>153</v>
      </c>
      <c r="MKO29" s="170" t="s">
        <v>150</v>
      </c>
      <c r="MKP29" s="170">
        <v>2</v>
      </c>
      <c r="MKQ29" s="170">
        <v>69.72</v>
      </c>
      <c r="MKR29" s="170">
        <f>ROUNDDOWN(MKQ29*($G$10+1),2)</f>
        <v>5173.22</v>
      </c>
      <c r="MKS29" s="170">
        <f>MKP29*MKR29</f>
        <v>10346.44</v>
      </c>
      <c r="MKT29" s="170" t="s">
        <v>151</v>
      </c>
      <c r="MKU29" s="170" t="s">
        <v>152</v>
      </c>
      <c r="MKV29" s="170" t="s">
        <v>153</v>
      </c>
      <c r="MKW29" s="170" t="s">
        <v>150</v>
      </c>
      <c r="MKX29" s="170">
        <v>2</v>
      </c>
      <c r="MKY29" s="170">
        <v>69.72</v>
      </c>
      <c r="MKZ29" s="170">
        <f>ROUNDDOWN(MKY29*($G$10+1),2)</f>
        <v>5173.22</v>
      </c>
      <c r="MLA29" s="170">
        <f>MKX29*MKZ29</f>
        <v>10346.44</v>
      </c>
      <c r="MLB29" s="170" t="s">
        <v>151</v>
      </c>
      <c r="MLC29" s="170" t="s">
        <v>152</v>
      </c>
      <c r="MLD29" s="170" t="s">
        <v>153</v>
      </c>
      <c r="MLE29" s="170" t="s">
        <v>150</v>
      </c>
      <c r="MLF29" s="170">
        <v>2</v>
      </c>
      <c r="MLG29" s="170">
        <v>69.72</v>
      </c>
      <c r="MLH29" s="170">
        <f>ROUNDDOWN(MLG29*($G$10+1),2)</f>
        <v>5173.22</v>
      </c>
      <c r="MLI29" s="170">
        <f>MLF29*MLH29</f>
        <v>10346.44</v>
      </c>
      <c r="MLJ29" s="170" t="s">
        <v>151</v>
      </c>
      <c r="MLK29" s="170" t="s">
        <v>152</v>
      </c>
      <c r="MLL29" s="170" t="s">
        <v>153</v>
      </c>
      <c r="MLM29" s="170" t="s">
        <v>150</v>
      </c>
      <c r="MLN29" s="170">
        <v>2</v>
      </c>
      <c r="MLO29" s="170">
        <v>69.72</v>
      </c>
      <c r="MLP29" s="170">
        <f>ROUNDDOWN(MLO29*($G$10+1),2)</f>
        <v>5173.22</v>
      </c>
      <c r="MLQ29" s="170">
        <f>MLN29*MLP29</f>
        <v>10346.44</v>
      </c>
      <c r="MLR29" s="170" t="s">
        <v>151</v>
      </c>
      <c r="MLS29" s="170" t="s">
        <v>152</v>
      </c>
      <c r="MLT29" s="170" t="s">
        <v>153</v>
      </c>
      <c r="MLU29" s="170" t="s">
        <v>150</v>
      </c>
      <c r="MLV29" s="170">
        <v>2</v>
      </c>
      <c r="MLW29" s="170">
        <v>69.72</v>
      </c>
      <c r="MLX29" s="170">
        <f>ROUNDDOWN(MLW29*($G$10+1),2)</f>
        <v>5173.22</v>
      </c>
      <c r="MLY29" s="170">
        <f>MLV29*MLX29</f>
        <v>10346.44</v>
      </c>
      <c r="MLZ29" s="170" t="s">
        <v>151</v>
      </c>
      <c r="MMA29" s="170" t="s">
        <v>152</v>
      </c>
      <c r="MMB29" s="170" t="s">
        <v>153</v>
      </c>
      <c r="MMC29" s="170" t="s">
        <v>150</v>
      </c>
      <c r="MMD29" s="170">
        <v>2</v>
      </c>
      <c r="MME29" s="170">
        <v>69.72</v>
      </c>
      <c r="MMF29" s="170">
        <f>ROUNDDOWN(MME29*($G$10+1),2)</f>
        <v>5173.22</v>
      </c>
      <c r="MMG29" s="170">
        <f>MMD29*MMF29</f>
        <v>10346.44</v>
      </c>
      <c r="MMH29" s="170" t="s">
        <v>151</v>
      </c>
      <c r="MMI29" s="170" t="s">
        <v>152</v>
      </c>
      <c r="MMJ29" s="170" t="s">
        <v>153</v>
      </c>
      <c r="MMK29" s="170" t="s">
        <v>150</v>
      </c>
      <c r="MML29" s="170">
        <v>2</v>
      </c>
      <c r="MMM29" s="170">
        <v>69.72</v>
      </c>
      <c r="MMN29" s="170">
        <f>ROUNDDOWN(MMM29*($G$10+1),2)</f>
        <v>5173.22</v>
      </c>
      <c r="MMO29" s="170">
        <f>MML29*MMN29</f>
        <v>10346.44</v>
      </c>
      <c r="MMP29" s="170" t="s">
        <v>151</v>
      </c>
      <c r="MMQ29" s="170" t="s">
        <v>152</v>
      </c>
      <c r="MMR29" s="170" t="s">
        <v>153</v>
      </c>
      <c r="MMS29" s="170" t="s">
        <v>150</v>
      </c>
      <c r="MMT29" s="170">
        <v>2</v>
      </c>
      <c r="MMU29" s="170">
        <v>69.72</v>
      </c>
      <c r="MMV29" s="170">
        <f>ROUNDDOWN(MMU29*($G$10+1),2)</f>
        <v>5173.22</v>
      </c>
      <c r="MMW29" s="170">
        <f>MMT29*MMV29</f>
        <v>10346.44</v>
      </c>
      <c r="MMX29" s="170" t="s">
        <v>151</v>
      </c>
      <c r="MMY29" s="170" t="s">
        <v>152</v>
      </c>
      <c r="MMZ29" s="170" t="s">
        <v>153</v>
      </c>
      <c r="MNA29" s="170" t="s">
        <v>150</v>
      </c>
      <c r="MNB29" s="170">
        <v>2</v>
      </c>
      <c r="MNC29" s="170">
        <v>69.72</v>
      </c>
      <c r="MND29" s="170">
        <f>ROUNDDOWN(MNC29*($G$10+1),2)</f>
        <v>5173.22</v>
      </c>
      <c r="MNE29" s="170">
        <f>MNB29*MND29</f>
        <v>10346.44</v>
      </c>
      <c r="MNF29" s="170" t="s">
        <v>151</v>
      </c>
      <c r="MNG29" s="170" t="s">
        <v>152</v>
      </c>
      <c r="MNH29" s="170" t="s">
        <v>153</v>
      </c>
      <c r="MNI29" s="170" t="s">
        <v>150</v>
      </c>
      <c r="MNJ29" s="170">
        <v>2</v>
      </c>
      <c r="MNK29" s="170">
        <v>69.72</v>
      </c>
      <c r="MNL29" s="170">
        <f>ROUNDDOWN(MNK29*($G$10+1),2)</f>
        <v>5173.22</v>
      </c>
      <c r="MNM29" s="170">
        <f>MNJ29*MNL29</f>
        <v>10346.44</v>
      </c>
      <c r="MNN29" s="170" t="s">
        <v>151</v>
      </c>
      <c r="MNO29" s="170" t="s">
        <v>152</v>
      </c>
      <c r="MNP29" s="170" t="s">
        <v>153</v>
      </c>
      <c r="MNQ29" s="170" t="s">
        <v>150</v>
      </c>
      <c r="MNR29" s="170">
        <v>2</v>
      </c>
      <c r="MNS29" s="170">
        <v>69.72</v>
      </c>
      <c r="MNT29" s="170">
        <f>ROUNDDOWN(MNS29*($G$10+1),2)</f>
        <v>5173.22</v>
      </c>
      <c r="MNU29" s="170">
        <f>MNR29*MNT29</f>
        <v>10346.44</v>
      </c>
      <c r="MNV29" s="170" t="s">
        <v>151</v>
      </c>
      <c r="MNW29" s="170" t="s">
        <v>152</v>
      </c>
      <c r="MNX29" s="170" t="s">
        <v>153</v>
      </c>
      <c r="MNY29" s="170" t="s">
        <v>150</v>
      </c>
      <c r="MNZ29" s="170">
        <v>2</v>
      </c>
      <c r="MOA29" s="170">
        <v>69.72</v>
      </c>
      <c r="MOB29" s="170">
        <f>ROUNDDOWN(MOA29*($G$10+1),2)</f>
        <v>5173.22</v>
      </c>
      <c r="MOC29" s="170">
        <f>MNZ29*MOB29</f>
        <v>10346.44</v>
      </c>
      <c r="MOD29" s="170" t="s">
        <v>151</v>
      </c>
      <c r="MOE29" s="170" t="s">
        <v>152</v>
      </c>
      <c r="MOF29" s="170" t="s">
        <v>153</v>
      </c>
      <c r="MOG29" s="170" t="s">
        <v>150</v>
      </c>
      <c r="MOH29" s="170">
        <v>2</v>
      </c>
      <c r="MOI29" s="170">
        <v>69.72</v>
      </c>
      <c r="MOJ29" s="170">
        <f>ROUNDDOWN(MOI29*($G$10+1),2)</f>
        <v>5173.22</v>
      </c>
      <c r="MOK29" s="170">
        <f>MOH29*MOJ29</f>
        <v>10346.44</v>
      </c>
      <c r="MOL29" s="170" t="s">
        <v>151</v>
      </c>
      <c r="MOM29" s="170" t="s">
        <v>152</v>
      </c>
      <c r="MON29" s="170" t="s">
        <v>153</v>
      </c>
      <c r="MOO29" s="170" t="s">
        <v>150</v>
      </c>
      <c r="MOP29" s="170">
        <v>2</v>
      </c>
      <c r="MOQ29" s="170">
        <v>69.72</v>
      </c>
      <c r="MOR29" s="170">
        <f>ROUNDDOWN(MOQ29*($G$10+1),2)</f>
        <v>5173.22</v>
      </c>
      <c r="MOS29" s="170">
        <f>MOP29*MOR29</f>
        <v>10346.44</v>
      </c>
      <c r="MOT29" s="170" t="s">
        <v>151</v>
      </c>
      <c r="MOU29" s="170" t="s">
        <v>152</v>
      </c>
      <c r="MOV29" s="170" t="s">
        <v>153</v>
      </c>
      <c r="MOW29" s="170" t="s">
        <v>150</v>
      </c>
      <c r="MOX29" s="170">
        <v>2</v>
      </c>
      <c r="MOY29" s="170">
        <v>69.72</v>
      </c>
      <c r="MOZ29" s="170">
        <f>ROUNDDOWN(MOY29*($G$10+1),2)</f>
        <v>5173.22</v>
      </c>
      <c r="MPA29" s="170">
        <f>MOX29*MOZ29</f>
        <v>10346.44</v>
      </c>
      <c r="MPB29" s="170" t="s">
        <v>151</v>
      </c>
      <c r="MPC29" s="170" t="s">
        <v>152</v>
      </c>
      <c r="MPD29" s="170" t="s">
        <v>153</v>
      </c>
      <c r="MPE29" s="170" t="s">
        <v>150</v>
      </c>
      <c r="MPF29" s="170">
        <v>2</v>
      </c>
      <c r="MPG29" s="170">
        <v>69.72</v>
      </c>
      <c r="MPH29" s="170">
        <f>ROUNDDOWN(MPG29*($G$10+1),2)</f>
        <v>5173.22</v>
      </c>
      <c r="MPI29" s="170">
        <f>MPF29*MPH29</f>
        <v>10346.44</v>
      </c>
      <c r="MPJ29" s="170" t="s">
        <v>151</v>
      </c>
      <c r="MPK29" s="170" t="s">
        <v>152</v>
      </c>
      <c r="MPL29" s="170" t="s">
        <v>153</v>
      </c>
      <c r="MPM29" s="170" t="s">
        <v>150</v>
      </c>
      <c r="MPN29" s="170">
        <v>2</v>
      </c>
      <c r="MPO29" s="170">
        <v>69.72</v>
      </c>
      <c r="MPP29" s="170">
        <f>ROUNDDOWN(MPO29*($G$10+1),2)</f>
        <v>5173.22</v>
      </c>
      <c r="MPQ29" s="170">
        <f>MPN29*MPP29</f>
        <v>10346.44</v>
      </c>
      <c r="MPR29" s="170" t="s">
        <v>151</v>
      </c>
      <c r="MPS29" s="170" t="s">
        <v>152</v>
      </c>
      <c r="MPT29" s="170" t="s">
        <v>153</v>
      </c>
      <c r="MPU29" s="170" t="s">
        <v>150</v>
      </c>
      <c r="MPV29" s="170">
        <v>2</v>
      </c>
      <c r="MPW29" s="170">
        <v>69.72</v>
      </c>
      <c r="MPX29" s="170">
        <f>ROUNDDOWN(MPW29*($G$10+1),2)</f>
        <v>5173.22</v>
      </c>
      <c r="MPY29" s="170">
        <f>MPV29*MPX29</f>
        <v>10346.44</v>
      </c>
      <c r="MPZ29" s="170" t="s">
        <v>151</v>
      </c>
      <c r="MQA29" s="170" t="s">
        <v>152</v>
      </c>
      <c r="MQB29" s="170" t="s">
        <v>153</v>
      </c>
      <c r="MQC29" s="170" t="s">
        <v>150</v>
      </c>
      <c r="MQD29" s="170">
        <v>2</v>
      </c>
      <c r="MQE29" s="170">
        <v>69.72</v>
      </c>
      <c r="MQF29" s="170">
        <f>ROUNDDOWN(MQE29*($G$10+1),2)</f>
        <v>5173.22</v>
      </c>
      <c r="MQG29" s="170">
        <f>MQD29*MQF29</f>
        <v>10346.44</v>
      </c>
      <c r="MQH29" s="170" t="s">
        <v>151</v>
      </c>
      <c r="MQI29" s="170" t="s">
        <v>152</v>
      </c>
      <c r="MQJ29" s="170" t="s">
        <v>153</v>
      </c>
      <c r="MQK29" s="170" t="s">
        <v>150</v>
      </c>
      <c r="MQL29" s="170">
        <v>2</v>
      </c>
      <c r="MQM29" s="170">
        <v>69.72</v>
      </c>
      <c r="MQN29" s="170">
        <f>ROUNDDOWN(MQM29*($G$10+1),2)</f>
        <v>5173.22</v>
      </c>
      <c r="MQO29" s="170">
        <f>MQL29*MQN29</f>
        <v>10346.44</v>
      </c>
      <c r="MQP29" s="170" t="s">
        <v>151</v>
      </c>
      <c r="MQQ29" s="170" t="s">
        <v>152</v>
      </c>
      <c r="MQR29" s="170" t="s">
        <v>153</v>
      </c>
      <c r="MQS29" s="170" t="s">
        <v>150</v>
      </c>
      <c r="MQT29" s="170">
        <v>2</v>
      </c>
      <c r="MQU29" s="170">
        <v>69.72</v>
      </c>
      <c r="MQV29" s="170">
        <f>ROUNDDOWN(MQU29*($G$10+1),2)</f>
        <v>5173.22</v>
      </c>
      <c r="MQW29" s="170">
        <f>MQT29*MQV29</f>
        <v>10346.44</v>
      </c>
      <c r="MQX29" s="170" t="s">
        <v>151</v>
      </c>
      <c r="MQY29" s="170" t="s">
        <v>152</v>
      </c>
      <c r="MQZ29" s="170" t="s">
        <v>153</v>
      </c>
      <c r="MRA29" s="170" t="s">
        <v>150</v>
      </c>
      <c r="MRB29" s="170">
        <v>2</v>
      </c>
      <c r="MRC29" s="170">
        <v>69.72</v>
      </c>
      <c r="MRD29" s="170">
        <f>ROUNDDOWN(MRC29*($G$10+1),2)</f>
        <v>5173.22</v>
      </c>
      <c r="MRE29" s="170">
        <f>MRB29*MRD29</f>
        <v>10346.44</v>
      </c>
      <c r="MRF29" s="170" t="s">
        <v>151</v>
      </c>
      <c r="MRG29" s="170" t="s">
        <v>152</v>
      </c>
      <c r="MRH29" s="170" t="s">
        <v>153</v>
      </c>
      <c r="MRI29" s="170" t="s">
        <v>150</v>
      </c>
      <c r="MRJ29" s="170">
        <v>2</v>
      </c>
      <c r="MRK29" s="170">
        <v>69.72</v>
      </c>
      <c r="MRL29" s="170">
        <f>ROUNDDOWN(MRK29*($G$10+1),2)</f>
        <v>5173.22</v>
      </c>
      <c r="MRM29" s="170">
        <f>MRJ29*MRL29</f>
        <v>10346.44</v>
      </c>
      <c r="MRN29" s="170" t="s">
        <v>151</v>
      </c>
      <c r="MRO29" s="170" t="s">
        <v>152</v>
      </c>
      <c r="MRP29" s="170" t="s">
        <v>153</v>
      </c>
      <c r="MRQ29" s="170" t="s">
        <v>150</v>
      </c>
      <c r="MRR29" s="170">
        <v>2</v>
      </c>
      <c r="MRS29" s="170">
        <v>69.72</v>
      </c>
      <c r="MRT29" s="170">
        <f>ROUNDDOWN(MRS29*($G$10+1),2)</f>
        <v>5173.22</v>
      </c>
      <c r="MRU29" s="170">
        <f>MRR29*MRT29</f>
        <v>10346.44</v>
      </c>
      <c r="MRV29" s="170" t="s">
        <v>151</v>
      </c>
      <c r="MRW29" s="170" t="s">
        <v>152</v>
      </c>
      <c r="MRX29" s="170" t="s">
        <v>153</v>
      </c>
      <c r="MRY29" s="170" t="s">
        <v>150</v>
      </c>
      <c r="MRZ29" s="170">
        <v>2</v>
      </c>
      <c r="MSA29" s="170">
        <v>69.72</v>
      </c>
      <c r="MSB29" s="170">
        <f>ROUNDDOWN(MSA29*($G$10+1),2)</f>
        <v>5173.22</v>
      </c>
      <c r="MSC29" s="170">
        <f>MRZ29*MSB29</f>
        <v>10346.44</v>
      </c>
      <c r="MSD29" s="170" t="s">
        <v>151</v>
      </c>
      <c r="MSE29" s="170" t="s">
        <v>152</v>
      </c>
      <c r="MSF29" s="170" t="s">
        <v>153</v>
      </c>
      <c r="MSG29" s="170" t="s">
        <v>150</v>
      </c>
      <c r="MSH29" s="170">
        <v>2</v>
      </c>
      <c r="MSI29" s="170">
        <v>69.72</v>
      </c>
      <c r="MSJ29" s="170">
        <f>ROUNDDOWN(MSI29*($G$10+1),2)</f>
        <v>5173.22</v>
      </c>
      <c r="MSK29" s="170">
        <f>MSH29*MSJ29</f>
        <v>10346.44</v>
      </c>
      <c r="MSL29" s="170" t="s">
        <v>151</v>
      </c>
      <c r="MSM29" s="170" t="s">
        <v>152</v>
      </c>
      <c r="MSN29" s="170" t="s">
        <v>153</v>
      </c>
      <c r="MSO29" s="170" t="s">
        <v>150</v>
      </c>
      <c r="MSP29" s="170">
        <v>2</v>
      </c>
      <c r="MSQ29" s="170">
        <v>69.72</v>
      </c>
      <c r="MSR29" s="170">
        <f>ROUNDDOWN(MSQ29*($G$10+1),2)</f>
        <v>5173.22</v>
      </c>
      <c r="MSS29" s="170">
        <f>MSP29*MSR29</f>
        <v>10346.44</v>
      </c>
      <c r="MST29" s="170" t="s">
        <v>151</v>
      </c>
      <c r="MSU29" s="170" t="s">
        <v>152</v>
      </c>
      <c r="MSV29" s="170" t="s">
        <v>153</v>
      </c>
      <c r="MSW29" s="170" t="s">
        <v>150</v>
      </c>
      <c r="MSX29" s="170">
        <v>2</v>
      </c>
      <c r="MSY29" s="170">
        <v>69.72</v>
      </c>
      <c r="MSZ29" s="170">
        <f>ROUNDDOWN(MSY29*($G$10+1),2)</f>
        <v>5173.22</v>
      </c>
      <c r="MTA29" s="170">
        <f>MSX29*MSZ29</f>
        <v>10346.44</v>
      </c>
      <c r="MTB29" s="170" t="s">
        <v>151</v>
      </c>
      <c r="MTC29" s="170" t="s">
        <v>152</v>
      </c>
      <c r="MTD29" s="170" t="s">
        <v>153</v>
      </c>
      <c r="MTE29" s="170" t="s">
        <v>150</v>
      </c>
      <c r="MTF29" s="170">
        <v>2</v>
      </c>
      <c r="MTG29" s="170">
        <v>69.72</v>
      </c>
      <c r="MTH29" s="170">
        <f>ROUNDDOWN(MTG29*($G$10+1),2)</f>
        <v>5173.22</v>
      </c>
      <c r="MTI29" s="170">
        <f>MTF29*MTH29</f>
        <v>10346.44</v>
      </c>
      <c r="MTJ29" s="170" t="s">
        <v>151</v>
      </c>
      <c r="MTK29" s="170" t="s">
        <v>152</v>
      </c>
      <c r="MTL29" s="170" t="s">
        <v>153</v>
      </c>
      <c r="MTM29" s="170" t="s">
        <v>150</v>
      </c>
      <c r="MTN29" s="170">
        <v>2</v>
      </c>
      <c r="MTO29" s="170">
        <v>69.72</v>
      </c>
      <c r="MTP29" s="170">
        <f>ROUNDDOWN(MTO29*($G$10+1),2)</f>
        <v>5173.22</v>
      </c>
      <c r="MTQ29" s="170">
        <f>MTN29*MTP29</f>
        <v>10346.44</v>
      </c>
      <c r="MTR29" s="170" t="s">
        <v>151</v>
      </c>
      <c r="MTS29" s="170" t="s">
        <v>152</v>
      </c>
      <c r="MTT29" s="170" t="s">
        <v>153</v>
      </c>
      <c r="MTU29" s="170" t="s">
        <v>150</v>
      </c>
      <c r="MTV29" s="170">
        <v>2</v>
      </c>
      <c r="MTW29" s="170">
        <v>69.72</v>
      </c>
      <c r="MTX29" s="170">
        <f>ROUNDDOWN(MTW29*($G$10+1),2)</f>
        <v>5173.22</v>
      </c>
      <c r="MTY29" s="170">
        <f>MTV29*MTX29</f>
        <v>10346.44</v>
      </c>
      <c r="MTZ29" s="170" t="s">
        <v>151</v>
      </c>
      <c r="MUA29" s="170" t="s">
        <v>152</v>
      </c>
      <c r="MUB29" s="170" t="s">
        <v>153</v>
      </c>
      <c r="MUC29" s="170" t="s">
        <v>150</v>
      </c>
      <c r="MUD29" s="170">
        <v>2</v>
      </c>
      <c r="MUE29" s="170">
        <v>69.72</v>
      </c>
      <c r="MUF29" s="170">
        <f>ROUNDDOWN(MUE29*($G$10+1),2)</f>
        <v>5173.22</v>
      </c>
      <c r="MUG29" s="170">
        <f>MUD29*MUF29</f>
        <v>10346.44</v>
      </c>
      <c r="MUH29" s="170" t="s">
        <v>151</v>
      </c>
      <c r="MUI29" s="170" t="s">
        <v>152</v>
      </c>
      <c r="MUJ29" s="170" t="s">
        <v>153</v>
      </c>
      <c r="MUK29" s="170" t="s">
        <v>150</v>
      </c>
      <c r="MUL29" s="170">
        <v>2</v>
      </c>
      <c r="MUM29" s="170">
        <v>69.72</v>
      </c>
      <c r="MUN29" s="170">
        <f>ROUNDDOWN(MUM29*($G$10+1),2)</f>
        <v>5173.22</v>
      </c>
      <c r="MUO29" s="170">
        <f>MUL29*MUN29</f>
        <v>10346.44</v>
      </c>
      <c r="MUP29" s="170" t="s">
        <v>151</v>
      </c>
      <c r="MUQ29" s="170" t="s">
        <v>152</v>
      </c>
      <c r="MUR29" s="170" t="s">
        <v>153</v>
      </c>
      <c r="MUS29" s="170" t="s">
        <v>150</v>
      </c>
      <c r="MUT29" s="170">
        <v>2</v>
      </c>
      <c r="MUU29" s="170">
        <v>69.72</v>
      </c>
      <c r="MUV29" s="170">
        <f>ROUNDDOWN(MUU29*($G$10+1),2)</f>
        <v>5173.22</v>
      </c>
      <c r="MUW29" s="170">
        <f>MUT29*MUV29</f>
        <v>10346.44</v>
      </c>
      <c r="MUX29" s="170" t="s">
        <v>151</v>
      </c>
      <c r="MUY29" s="170" t="s">
        <v>152</v>
      </c>
      <c r="MUZ29" s="170" t="s">
        <v>153</v>
      </c>
      <c r="MVA29" s="170" t="s">
        <v>150</v>
      </c>
      <c r="MVB29" s="170">
        <v>2</v>
      </c>
      <c r="MVC29" s="170">
        <v>69.72</v>
      </c>
      <c r="MVD29" s="170">
        <f>ROUNDDOWN(MVC29*($G$10+1),2)</f>
        <v>5173.22</v>
      </c>
      <c r="MVE29" s="170">
        <f>MVB29*MVD29</f>
        <v>10346.44</v>
      </c>
      <c r="MVF29" s="170" t="s">
        <v>151</v>
      </c>
      <c r="MVG29" s="170" t="s">
        <v>152</v>
      </c>
      <c r="MVH29" s="170" t="s">
        <v>153</v>
      </c>
      <c r="MVI29" s="170" t="s">
        <v>150</v>
      </c>
      <c r="MVJ29" s="170">
        <v>2</v>
      </c>
      <c r="MVK29" s="170">
        <v>69.72</v>
      </c>
      <c r="MVL29" s="170">
        <f>ROUNDDOWN(MVK29*($G$10+1),2)</f>
        <v>5173.22</v>
      </c>
      <c r="MVM29" s="170">
        <f>MVJ29*MVL29</f>
        <v>10346.44</v>
      </c>
      <c r="MVN29" s="170" t="s">
        <v>151</v>
      </c>
      <c r="MVO29" s="170" t="s">
        <v>152</v>
      </c>
      <c r="MVP29" s="170" t="s">
        <v>153</v>
      </c>
      <c r="MVQ29" s="170" t="s">
        <v>150</v>
      </c>
      <c r="MVR29" s="170">
        <v>2</v>
      </c>
      <c r="MVS29" s="170">
        <v>69.72</v>
      </c>
      <c r="MVT29" s="170">
        <f>ROUNDDOWN(MVS29*($G$10+1),2)</f>
        <v>5173.22</v>
      </c>
      <c r="MVU29" s="170">
        <f>MVR29*MVT29</f>
        <v>10346.44</v>
      </c>
      <c r="MVV29" s="170" t="s">
        <v>151</v>
      </c>
      <c r="MVW29" s="170" t="s">
        <v>152</v>
      </c>
      <c r="MVX29" s="170" t="s">
        <v>153</v>
      </c>
      <c r="MVY29" s="170" t="s">
        <v>150</v>
      </c>
      <c r="MVZ29" s="170">
        <v>2</v>
      </c>
      <c r="MWA29" s="170">
        <v>69.72</v>
      </c>
      <c r="MWB29" s="170">
        <f>ROUNDDOWN(MWA29*($G$10+1),2)</f>
        <v>5173.22</v>
      </c>
      <c r="MWC29" s="170">
        <f>MVZ29*MWB29</f>
        <v>10346.44</v>
      </c>
      <c r="MWD29" s="170" t="s">
        <v>151</v>
      </c>
      <c r="MWE29" s="170" t="s">
        <v>152</v>
      </c>
      <c r="MWF29" s="170" t="s">
        <v>153</v>
      </c>
      <c r="MWG29" s="170" t="s">
        <v>150</v>
      </c>
      <c r="MWH29" s="170">
        <v>2</v>
      </c>
      <c r="MWI29" s="170">
        <v>69.72</v>
      </c>
      <c r="MWJ29" s="170">
        <f>ROUNDDOWN(MWI29*($G$10+1),2)</f>
        <v>5173.22</v>
      </c>
      <c r="MWK29" s="170">
        <f>MWH29*MWJ29</f>
        <v>10346.44</v>
      </c>
      <c r="MWL29" s="170" t="s">
        <v>151</v>
      </c>
      <c r="MWM29" s="170" t="s">
        <v>152</v>
      </c>
      <c r="MWN29" s="170" t="s">
        <v>153</v>
      </c>
      <c r="MWO29" s="170" t="s">
        <v>150</v>
      </c>
      <c r="MWP29" s="170">
        <v>2</v>
      </c>
      <c r="MWQ29" s="170">
        <v>69.72</v>
      </c>
      <c r="MWR29" s="170">
        <f>ROUNDDOWN(MWQ29*($G$10+1),2)</f>
        <v>5173.22</v>
      </c>
      <c r="MWS29" s="170">
        <f>MWP29*MWR29</f>
        <v>10346.44</v>
      </c>
      <c r="MWT29" s="170" t="s">
        <v>151</v>
      </c>
      <c r="MWU29" s="170" t="s">
        <v>152</v>
      </c>
      <c r="MWV29" s="170" t="s">
        <v>153</v>
      </c>
      <c r="MWW29" s="170" t="s">
        <v>150</v>
      </c>
      <c r="MWX29" s="170">
        <v>2</v>
      </c>
      <c r="MWY29" s="170">
        <v>69.72</v>
      </c>
      <c r="MWZ29" s="170">
        <f>ROUNDDOWN(MWY29*($G$10+1),2)</f>
        <v>5173.22</v>
      </c>
      <c r="MXA29" s="170">
        <f>MWX29*MWZ29</f>
        <v>10346.44</v>
      </c>
      <c r="MXB29" s="170" t="s">
        <v>151</v>
      </c>
      <c r="MXC29" s="170" t="s">
        <v>152</v>
      </c>
      <c r="MXD29" s="170" t="s">
        <v>153</v>
      </c>
      <c r="MXE29" s="170" t="s">
        <v>150</v>
      </c>
      <c r="MXF29" s="170">
        <v>2</v>
      </c>
      <c r="MXG29" s="170">
        <v>69.72</v>
      </c>
      <c r="MXH29" s="170">
        <f>ROUNDDOWN(MXG29*($G$10+1),2)</f>
        <v>5173.22</v>
      </c>
      <c r="MXI29" s="170">
        <f>MXF29*MXH29</f>
        <v>10346.44</v>
      </c>
      <c r="MXJ29" s="170" t="s">
        <v>151</v>
      </c>
      <c r="MXK29" s="170" t="s">
        <v>152</v>
      </c>
      <c r="MXL29" s="170" t="s">
        <v>153</v>
      </c>
      <c r="MXM29" s="170" t="s">
        <v>150</v>
      </c>
      <c r="MXN29" s="170">
        <v>2</v>
      </c>
      <c r="MXO29" s="170">
        <v>69.72</v>
      </c>
      <c r="MXP29" s="170">
        <f>ROUNDDOWN(MXO29*($G$10+1),2)</f>
        <v>5173.22</v>
      </c>
      <c r="MXQ29" s="170">
        <f>MXN29*MXP29</f>
        <v>10346.44</v>
      </c>
      <c r="MXR29" s="170" t="s">
        <v>151</v>
      </c>
      <c r="MXS29" s="170" t="s">
        <v>152</v>
      </c>
      <c r="MXT29" s="170" t="s">
        <v>153</v>
      </c>
      <c r="MXU29" s="170" t="s">
        <v>150</v>
      </c>
      <c r="MXV29" s="170">
        <v>2</v>
      </c>
      <c r="MXW29" s="170">
        <v>69.72</v>
      </c>
      <c r="MXX29" s="170">
        <f>ROUNDDOWN(MXW29*($G$10+1),2)</f>
        <v>5173.22</v>
      </c>
      <c r="MXY29" s="170">
        <f>MXV29*MXX29</f>
        <v>10346.44</v>
      </c>
      <c r="MXZ29" s="170" t="s">
        <v>151</v>
      </c>
      <c r="MYA29" s="170" t="s">
        <v>152</v>
      </c>
      <c r="MYB29" s="170" t="s">
        <v>153</v>
      </c>
      <c r="MYC29" s="170" t="s">
        <v>150</v>
      </c>
      <c r="MYD29" s="170">
        <v>2</v>
      </c>
      <c r="MYE29" s="170">
        <v>69.72</v>
      </c>
      <c r="MYF29" s="170">
        <f>ROUNDDOWN(MYE29*($G$10+1),2)</f>
        <v>5173.22</v>
      </c>
      <c r="MYG29" s="170">
        <f>MYD29*MYF29</f>
        <v>10346.44</v>
      </c>
      <c r="MYH29" s="170" t="s">
        <v>151</v>
      </c>
      <c r="MYI29" s="170" t="s">
        <v>152</v>
      </c>
      <c r="MYJ29" s="170" t="s">
        <v>153</v>
      </c>
      <c r="MYK29" s="170" t="s">
        <v>150</v>
      </c>
      <c r="MYL29" s="170">
        <v>2</v>
      </c>
      <c r="MYM29" s="170">
        <v>69.72</v>
      </c>
      <c r="MYN29" s="170">
        <f>ROUNDDOWN(MYM29*($G$10+1),2)</f>
        <v>5173.22</v>
      </c>
      <c r="MYO29" s="170">
        <f>MYL29*MYN29</f>
        <v>10346.44</v>
      </c>
      <c r="MYP29" s="170" t="s">
        <v>151</v>
      </c>
      <c r="MYQ29" s="170" t="s">
        <v>152</v>
      </c>
      <c r="MYR29" s="170" t="s">
        <v>153</v>
      </c>
      <c r="MYS29" s="170" t="s">
        <v>150</v>
      </c>
      <c r="MYT29" s="170">
        <v>2</v>
      </c>
      <c r="MYU29" s="170">
        <v>69.72</v>
      </c>
      <c r="MYV29" s="170">
        <f>ROUNDDOWN(MYU29*($G$10+1),2)</f>
        <v>5173.22</v>
      </c>
      <c r="MYW29" s="170">
        <f>MYT29*MYV29</f>
        <v>10346.44</v>
      </c>
      <c r="MYX29" s="170" t="s">
        <v>151</v>
      </c>
      <c r="MYY29" s="170" t="s">
        <v>152</v>
      </c>
      <c r="MYZ29" s="170" t="s">
        <v>153</v>
      </c>
      <c r="MZA29" s="170" t="s">
        <v>150</v>
      </c>
      <c r="MZB29" s="170">
        <v>2</v>
      </c>
      <c r="MZC29" s="170">
        <v>69.72</v>
      </c>
      <c r="MZD29" s="170">
        <f>ROUNDDOWN(MZC29*($G$10+1),2)</f>
        <v>5173.22</v>
      </c>
      <c r="MZE29" s="170">
        <f>MZB29*MZD29</f>
        <v>10346.44</v>
      </c>
      <c r="MZF29" s="170" t="s">
        <v>151</v>
      </c>
      <c r="MZG29" s="170" t="s">
        <v>152</v>
      </c>
      <c r="MZH29" s="170" t="s">
        <v>153</v>
      </c>
      <c r="MZI29" s="170" t="s">
        <v>150</v>
      </c>
      <c r="MZJ29" s="170">
        <v>2</v>
      </c>
      <c r="MZK29" s="170">
        <v>69.72</v>
      </c>
      <c r="MZL29" s="170">
        <f>ROUNDDOWN(MZK29*($G$10+1),2)</f>
        <v>5173.22</v>
      </c>
      <c r="MZM29" s="170">
        <f>MZJ29*MZL29</f>
        <v>10346.44</v>
      </c>
      <c r="MZN29" s="170" t="s">
        <v>151</v>
      </c>
      <c r="MZO29" s="170" t="s">
        <v>152</v>
      </c>
      <c r="MZP29" s="170" t="s">
        <v>153</v>
      </c>
      <c r="MZQ29" s="170" t="s">
        <v>150</v>
      </c>
      <c r="MZR29" s="170">
        <v>2</v>
      </c>
      <c r="MZS29" s="170">
        <v>69.72</v>
      </c>
      <c r="MZT29" s="170">
        <f>ROUNDDOWN(MZS29*($G$10+1),2)</f>
        <v>5173.22</v>
      </c>
      <c r="MZU29" s="170">
        <f>MZR29*MZT29</f>
        <v>10346.44</v>
      </c>
      <c r="MZV29" s="170" t="s">
        <v>151</v>
      </c>
      <c r="MZW29" s="170" t="s">
        <v>152</v>
      </c>
      <c r="MZX29" s="170" t="s">
        <v>153</v>
      </c>
      <c r="MZY29" s="170" t="s">
        <v>150</v>
      </c>
      <c r="MZZ29" s="170">
        <v>2</v>
      </c>
      <c r="NAA29" s="170">
        <v>69.72</v>
      </c>
      <c r="NAB29" s="170">
        <f>ROUNDDOWN(NAA29*($G$10+1),2)</f>
        <v>5173.22</v>
      </c>
      <c r="NAC29" s="170">
        <f>MZZ29*NAB29</f>
        <v>10346.44</v>
      </c>
      <c r="NAD29" s="170" t="s">
        <v>151</v>
      </c>
      <c r="NAE29" s="170" t="s">
        <v>152</v>
      </c>
      <c r="NAF29" s="170" t="s">
        <v>153</v>
      </c>
      <c r="NAG29" s="170" t="s">
        <v>150</v>
      </c>
      <c r="NAH29" s="170">
        <v>2</v>
      </c>
      <c r="NAI29" s="170">
        <v>69.72</v>
      </c>
      <c r="NAJ29" s="170">
        <f>ROUNDDOWN(NAI29*($G$10+1),2)</f>
        <v>5173.22</v>
      </c>
      <c r="NAK29" s="170">
        <f>NAH29*NAJ29</f>
        <v>10346.44</v>
      </c>
      <c r="NAL29" s="170" t="s">
        <v>151</v>
      </c>
      <c r="NAM29" s="170" t="s">
        <v>152</v>
      </c>
      <c r="NAN29" s="170" t="s">
        <v>153</v>
      </c>
      <c r="NAO29" s="170" t="s">
        <v>150</v>
      </c>
      <c r="NAP29" s="170">
        <v>2</v>
      </c>
      <c r="NAQ29" s="170">
        <v>69.72</v>
      </c>
      <c r="NAR29" s="170">
        <f>ROUNDDOWN(NAQ29*($G$10+1),2)</f>
        <v>5173.22</v>
      </c>
      <c r="NAS29" s="170">
        <f>NAP29*NAR29</f>
        <v>10346.44</v>
      </c>
      <c r="NAT29" s="170" t="s">
        <v>151</v>
      </c>
      <c r="NAU29" s="170" t="s">
        <v>152</v>
      </c>
      <c r="NAV29" s="170" t="s">
        <v>153</v>
      </c>
      <c r="NAW29" s="170" t="s">
        <v>150</v>
      </c>
      <c r="NAX29" s="170">
        <v>2</v>
      </c>
      <c r="NAY29" s="170">
        <v>69.72</v>
      </c>
      <c r="NAZ29" s="170">
        <f>ROUNDDOWN(NAY29*($G$10+1),2)</f>
        <v>5173.22</v>
      </c>
      <c r="NBA29" s="170">
        <f>NAX29*NAZ29</f>
        <v>10346.44</v>
      </c>
      <c r="NBB29" s="170" t="s">
        <v>151</v>
      </c>
      <c r="NBC29" s="170" t="s">
        <v>152</v>
      </c>
      <c r="NBD29" s="170" t="s">
        <v>153</v>
      </c>
      <c r="NBE29" s="170" t="s">
        <v>150</v>
      </c>
      <c r="NBF29" s="170">
        <v>2</v>
      </c>
      <c r="NBG29" s="170">
        <v>69.72</v>
      </c>
      <c r="NBH29" s="170">
        <f>ROUNDDOWN(NBG29*($G$10+1),2)</f>
        <v>5173.22</v>
      </c>
      <c r="NBI29" s="170">
        <f>NBF29*NBH29</f>
        <v>10346.44</v>
      </c>
      <c r="NBJ29" s="170" t="s">
        <v>151</v>
      </c>
      <c r="NBK29" s="170" t="s">
        <v>152</v>
      </c>
      <c r="NBL29" s="170" t="s">
        <v>153</v>
      </c>
      <c r="NBM29" s="170" t="s">
        <v>150</v>
      </c>
      <c r="NBN29" s="170">
        <v>2</v>
      </c>
      <c r="NBO29" s="170">
        <v>69.72</v>
      </c>
      <c r="NBP29" s="170">
        <f>ROUNDDOWN(NBO29*($G$10+1),2)</f>
        <v>5173.22</v>
      </c>
      <c r="NBQ29" s="170">
        <f>NBN29*NBP29</f>
        <v>10346.44</v>
      </c>
      <c r="NBR29" s="170" t="s">
        <v>151</v>
      </c>
      <c r="NBS29" s="170" t="s">
        <v>152</v>
      </c>
      <c r="NBT29" s="170" t="s">
        <v>153</v>
      </c>
      <c r="NBU29" s="170" t="s">
        <v>150</v>
      </c>
      <c r="NBV29" s="170">
        <v>2</v>
      </c>
      <c r="NBW29" s="170">
        <v>69.72</v>
      </c>
      <c r="NBX29" s="170">
        <f>ROUNDDOWN(NBW29*($G$10+1),2)</f>
        <v>5173.22</v>
      </c>
      <c r="NBY29" s="170">
        <f>NBV29*NBX29</f>
        <v>10346.44</v>
      </c>
      <c r="NBZ29" s="170" t="s">
        <v>151</v>
      </c>
      <c r="NCA29" s="170" t="s">
        <v>152</v>
      </c>
      <c r="NCB29" s="170" t="s">
        <v>153</v>
      </c>
      <c r="NCC29" s="170" t="s">
        <v>150</v>
      </c>
      <c r="NCD29" s="170">
        <v>2</v>
      </c>
      <c r="NCE29" s="170">
        <v>69.72</v>
      </c>
      <c r="NCF29" s="170">
        <f>ROUNDDOWN(NCE29*($G$10+1),2)</f>
        <v>5173.22</v>
      </c>
      <c r="NCG29" s="170">
        <f>NCD29*NCF29</f>
        <v>10346.44</v>
      </c>
      <c r="NCH29" s="170" t="s">
        <v>151</v>
      </c>
      <c r="NCI29" s="170" t="s">
        <v>152</v>
      </c>
      <c r="NCJ29" s="170" t="s">
        <v>153</v>
      </c>
      <c r="NCK29" s="170" t="s">
        <v>150</v>
      </c>
      <c r="NCL29" s="170">
        <v>2</v>
      </c>
      <c r="NCM29" s="170">
        <v>69.72</v>
      </c>
      <c r="NCN29" s="170">
        <f>ROUNDDOWN(NCM29*($G$10+1),2)</f>
        <v>5173.22</v>
      </c>
      <c r="NCO29" s="170">
        <f>NCL29*NCN29</f>
        <v>10346.44</v>
      </c>
      <c r="NCP29" s="170" t="s">
        <v>151</v>
      </c>
      <c r="NCQ29" s="170" t="s">
        <v>152</v>
      </c>
      <c r="NCR29" s="170" t="s">
        <v>153</v>
      </c>
      <c r="NCS29" s="170" t="s">
        <v>150</v>
      </c>
      <c r="NCT29" s="170">
        <v>2</v>
      </c>
      <c r="NCU29" s="170">
        <v>69.72</v>
      </c>
      <c r="NCV29" s="170">
        <f>ROUNDDOWN(NCU29*($G$10+1),2)</f>
        <v>5173.22</v>
      </c>
      <c r="NCW29" s="170">
        <f>NCT29*NCV29</f>
        <v>10346.44</v>
      </c>
      <c r="NCX29" s="170" t="s">
        <v>151</v>
      </c>
      <c r="NCY29" s="170" t="s">
        <v>152</v>
      </c>
      <c r="NCZ29" s="170" t="s">
        <v>153</v>
      </c>
      <c r="NDA29" s="170" t="s">
        <v>150</v>
      </c>
      <c r="NDB29" s="170">
        <v>2</v>
      </c>
      <c r="NDC29" s="170">
        <v>69.72</v>
      </c>
      <c r="NDD29" s="170">
        <f>ROUNDDOWN(NDC29*($G$10+1),2)</f>
        <v>5173.22</v>
      </c>
      <c r="NDE29" s="170">
        <f>NDB29*NDD29</f>
        <v>10346.44</v>
      </c>
      <c r="NDF29" s="170" t="s">
        <v>151</v>
      </c>
      <c r="NDG29" s="170" t="s">
        <v>152</v>
      </c>
      <c r="NDH29" s="170" t="s">
        <v>153</v>
      </c>
      <c r="NDI29" s="170" t="s">
        <v>150</v>
      </c>
      <c r="NDJ29" s="170">
        <v>2</v>
      </c>
      <c r="NDK29" s="170">
        <v>69.72</v>
      </c>
      <c r="NDL29" s="170">
        <f>ROUNDDOWN(NDK29*($G$10+1),2)</f>
        <v>5173.22</v>
      </c>
      <c r="NDM29" s="170">
        <f>NDJ29*NDL29</f>
        <v>10346.44</v>
      </c>
      <c r="NDN29" s="170" t="s">
        <v>151</v>
      </c>
      <c r="NDO29" s="170" t="s">
        <v>152</v>
      </c>
      <c r="NDP29" s="170" t="s">
        <v>153</v>
      </c>
      <c r="NDQ29" s="170" t="s">
        <v>150</v>
      </c>
      <c r="NDR29" s="170">
        <v>2</v>
      </c>
      <c r="NDS29" s="170">
        <v>69.72</v>
      </c>
      <c r="NDT29" s="170">
        <f>ROUNDDOWN(NDS29*($G$10+1),2)</f>
        <v>5173.22</v>
      </c>
      <c r="NDU29" s="170">
        <f>NDR29*NDT29</f>
        <v>10346.44</v>
      </c>
      <c r="NDV29" s="170" t="s">
        <v>151</v>
      </c>
      <c r="NDW29" s="170" t="s">
        <v>152</v>
      </c>
      <c r="NDX29" s="170" t="s">
        <v>153</v>
      </c>
      <c r="NDY29" s="170" t="s">
        <v>150</v>
      </c>
      <c r="NDZ29" s="170">
        <v>2</v>
      </c>
      <c r="NEA29" s="170">
        <v>69.72</v>
      </c>
      <c r="NEB29" s="170">
        <f>ROUNDDOWN(NEA29*($G$10+1),2)</f>
        <v>5173.22</v>
      </c>
      <c r="NEC29" s="170">
        <f>NDZ29*NEB29</f>
        <v>10346.44</v>
      </c>
      <c r="NED29" s="170" t="s">
        <v>151</v>
      </c>
      <c r="NEE29" s="170" t="s">
        <v>152</v>
      </c>
      <c r="NEF29" s="170" t="s">
        <v>153</v>
      </c>
      <c r="NEG29" s="170" t="s">
        <v>150</v>
      </c>
      <c r="NEH29" s="170">
        <v>2</v>
      </c>
      <c r="NEI29" s="170">
        <v>69.72</v>
      </c>
      <c r="NEJ29" s="170">
        <f>ROUNDDOWN(NEI29*($G$10+1),2)</f>
        <v>5173.22</v>
      </c>
      <c r="NEK29" s="170">
        <f>NEH29*NEJ29</f>
        <v>10346.44</v>
      </c>
      <c r="NEL29" s="170" t="s">
        <v>151</v>
      </c>
      <c r="NEM29" s="170" t="s">
        <v>152</v>
      </c>
      <c r="NEN29" s="170" t="s">
        <v>153</v>
      </c>
      <c r="NEO29" s="170" t="s">
        <v>150</v>
      </c>
      <c r="NEP29" s="170">
        <v>2</v>
      </c>
      <c r="NEQ29" s="170">
        <v>69.72</v>
      </c>
      <c r="NER29" s="170">
        <f>ROUNDDOWN(NEQ29*($G$10+1),2)</f>
        <v>5173.22</v>
      </c>
      <c r="NES29" s="170">
        <f>NEP29*NER29</f>
        <v>10346.44</v>
      </c>
      <c r="NET29" s="170" t="s">
        <v>151</v>
      </c>
      <c r="NEU29" s="170" t="s">
        <v>152</v>
      </c>
      <c r="NEV29" s="170" t="s">
        <v>153</v>
      </c>
      <c r="NEW29" s="170" t="s">
        <v>150</v>
      </c>
      <c r="NEX29" s="170">
        <v>2</v>
      </c>
      <c r="NEY29" s="170">
        <v>69.72</v>
      </c>
      <c r="NEZ29" s="170">
        <f>ROUNDDOWN(NEY29*($G$10+1),2)</f>
        <v>5173.22</v>
      </c>
      <c r="NFA29" s="170">
        <f>NEX29*NEZ29</f>
        <v>10346.44</v>
      </c>
      <c r="NFB29" s="170" t="s">
        <v>151</v>
      </c>
      <c r="NFC29" s="170" t="s">
        <v>152</v>
      </c>
      <c r="NFD29" s="170" t="s">
        <v>153</v>
      </c>
      <c r="NFE29" s="170" t="s">
        <v>150</v>
      </c>
      <c r="NFF29" s="170">
        <v>2</v>
      </c>
      <c r="NFG29" s="170">
        <v>69.72</v>
      </c>
      <c r="NFH29" s="170">
        <f>ROUNDDOWN(NFG29*($G$10+1),2)</f>
        <v>5173.22</v>
      </c>
      <c r="NFI29" s="170">
        <f>NFF29*NFH29</f>
        <v>10346.44</v>
      </c>
      <c r="NFJ29" s="170" t="s">
        <v>151</v>
      </c>
      <c r="NFK29" s="170" t="s">
        <v>152</v>
      </c>
      <c r="NFL29" s="170" t="s">
        <v>153</v>
      </c>
      <c r="NFM29" s="170" t="s">
        <v>150</v>
      </c>
      <c r="NFN29" s="170">
        <v>2</v>
      </c>
      <c r="NFO29" s="170">
        <v>69.72</v>
      </c>
      <c r="NFP29" s="170">
        <f>ROUNDDOWN(NFO29*($G$10+1),2)</f>
        <v>5173.22</v>
      </c>
      <c r="NFQ29" s="170">
        <f>NFN29*NFP29</f>
        <v>10346.44</v>
      </c>
      <c r="NFR29" s="170" t="s">
        <v>151</v>
      </c>
      <c r="NFS29" s="170" t="s">
        <v>152</v>
      </c>
      <c r="NFT29" s="170" t="s">
        <v>153</v>
      </c>
      <c r="NFU29" s="170" t="s">
        <v>150</v>
      </c>
      <c r="NFV29" s="170">
        <v>2</v>
      </c>
      <c r="NFW29" s="170">
        <v>69.72</v>
      </c>
      <c r="NFX29" s="170">
        <f>ROUNDDOWN(NFW29*($G$10+1),2)</f>
        <v>5173.22</v>
      </c>
      <c r="NFY29" s="170">
        <f>NFV29*NFX29</f>
        <v>10346.44</v>
      </c>
      <c r="NFZ29" s="170" t="s">
        <v>151</v>
      </c>
      <c r="NGA29" s="170" t="s">
        <v>152</v>
      </c>
      <c r="NGB29" s="170" t="s">
        <v>153</v>
      </c>
      <c r="NGC29" s="170" t="s">
        <v>150</v>
      </c>
      <c r="NGD29" s="170">
        <v>2</v>
      </c>
      <c r="NGE29" s="170">
        <v>69.72</v>
      </c>
      <c r="NGF29" s="170">
        <f>ROUNDDOWN(NGE29*($G$10+1),2)</f>
        <v>5173.22</v>
      </c>
      <c r="NGG29" s="170">
        <f>NGD29*NGF29</f>
        <v>10346.44</v>
      </c>
      <c r="NGH29" s="170" t="s">
        <v>151</v>
      </c>
      <c r="NGI29" s="170" t="s">
        <v>152</v>
      </c>
      <c r="NGJ29" s="170" t="s">
        <v>153</v>
      </c>
      <c r="NGK29" s="170" t="s">
        <v>150</v>
      </c>
      <c r="NGL29" s="170">
        <v>2</v>
      </c>
      <c r="NGM29" s="170">
        <v>69.72</v>
      </c>
      <c r="NGN29" s="170">
        <f>ROUNDDOWN(NGM29*($G$10+1),2)</f>
        <v>5173.22</v>
      </c>
      <c r="NGO29" s="170">
        <f>NGL29*NGN29</f>
        <v>10346.44</v>
      </c>
      <c r="NGP29" s="170" t="s">
        <v>151</v>
      </c>
      <c r="NGQ29" s="170" t="s">
        <v>152</v>
      </c>
      <c r="NGR29" s="170" t="s">
        <v>153</v>
      </c>
      <c r="NGS29" s="170" t="s">
        <v>150</v>
      </c>
      <c r="NGT29" s="170">
        <v>2</v>
      </c>
      <c r="NGU29" s="170">
        <v>69.72</v>
      </c>
      <c r="NGV29" s="170">
        <f>ROUNDDOWN(NGU29*($G$10+1),2)</f>
        <v>5173.22</v>
      </c>
      <c r="NGW29" s="170">
        <f>NGT29*NGV29</f>
        <v>10346.44</v>
      </c>
      <c r="NGX29" s="170" t="s">
        <v>151</v>
      </c>
      <c r="NGY29" s="170" t="s">
        <v>152</v>
      </c>
      <c r="NGZ29" s="170" t="s">
        <v>153</v>
      </c>
      <c r="NHA29" s="170" t="s">
        <v>150</v>
      </c>
      <c r="NHB29" s="170">
        <v>2</v>
      </c>
      <c r="NHC29" s="170">
        <v>69.72</v>
      </c>
      <c r="NHD29" s="170">
        <f>ROUNDDOWN(NHC29*($G$10+1),2)</f>
        <v>5173.22</v>
      </c>
      <c r="NHE29" s="170">
        <f>NHB29*NHD29</f>
        <v>10346.44</v>
      </c>
      <c r="NHF29" s="170" t="s">
        <v>151</v>
      </c>
      <c r="NHG29" s="170" t="s">
        <v>152</v>
      </c>
      <c r="NHH29" s="170" t="s">
        <v>153</v>
      </c>
      <c r="NHI29" s="170" t="s">
        <v>150</v>
      </c>
      <c r="NHJ29" s="170">
        <v>2</v>
      </c>
      <c r="NHK29" s="170">
        <v>69.72</v>
      </c>
      <c r="NHL29" s="170">
        <f>ROUNDDOWN(NHK29*($G$10+1),2)</f>
        <v>5173.22</v>
      </c>
      <c r="NHM29" s="170">
        <f>NHJ29*NHL29</f>
        <v>10346.44</v>
      </c>
      <c r="NHN29" s="170" t="s">
        <v>151</v>
      </c>
      <c r="NHO29" s="170" t="s">
        <v>152</v>
      </c>
      <c r="NHP29" s="170" t="s">
        <v>153</v>
      </c>
      <c r="NHQ29" s="170" t="s">
        <v>150</v>
      </c>
      <c r="NHR29" s="170">
        <v>2</v>
      </c>
      <c r="NHS29" s="170">
        <v>69.72</v>
      </c>
      <c r="NHT29" s="170">
        <f>ROUNDDOWN(NHS29*($G$10+1),2)</f>
        <v>5173.22</v>
      </c>
      <c r="NHU29" s="170">
        <f>NHR29*NHT29</f>
        <v>10346.44</v>
      </c>
      <c r="NHV29" s="170" t="s">
        <v>151</v>
      </c>
      <c r="NHW29" s="170" t="s">
        <v>152</v>
      </c>
      <c r="NHX29" s="170" t="s">
        <v>153</v>
      </c>
      <c r="NHY29" s="170" t="s">
        <v>150</v>
      </c>
      <c r="NHZ29" s="170">
        <v>2</v>
      </c>
      <c r="NIA29" s="170">
        <v>69.72</v>
      </c>
      <c r="NIB29" s="170">
        <f>ROUNDDOWN(NIA29*($G$10+1),2)</f>
        <v>5173.22</v>
      </c>
      <c r="NIC29" s="170">
        <f>NHZ29*NIB29</f>
        <v>10346.44</v>
      </c>
      <c r="NID29" s="170" t="s">
        <v>151</v>
      </c>
      <c r="NIE29" s="170" t="s">
        <v>152</v>
      </c>
      <c r="NIF29" s="170" t="s">
        <v>153</v>
      </c>
      <c r="NIG29" s="170" t="s">
        <v>150</v>
      </c>
      <c r="NIH29" s="170">
        <v>2</v>
      </c>
      <c r="NII29" s="170">
        <v>69.72</v>
      </c>
      <c r="NIJ29" s="170">
        <f>ROUNDDOWN(NII29*($G$10+1),2)</f>
        <v>5173.22</v>
      </c>
      <c r="NIK29" s="170">
        <f>NIH29*NIJ29</f>
        <v>10346.44</v>
      </c>
      <c r="NIL29" s="170" t="s">
        <v>151</v>
      </c>
      <c r="NIM29" s="170" t="s">
        <v>152</v>
      </c>
      <c r="NIN29" s="170" t="s">
        <v>153</v>
      </c>
      <c r="NIO29" s="170" t="s">
        <v>150</v>
      </c>
      <c r="NIP29" s="170">
        <v>2</v>
      </c>
      <c r="NIQ29" s="170">
        <v>69.72</v>
      </c>
      <c r="NIR29" s="170">
        <f>ROUNDDOWN(NIQ29*($G$10+1),2)</f>
        <v>5173.22</v>
      </c>
      <c r="NIS29" s="170">
        <f>NIP29*NIR29</f>
        <v>10346.44</v>
      </c>
      <c r="NIT29" s="170" t="s">
        <v>151</v>
      </c>
      <c r="NIU29" s="170" t="s">
        <v>152</v>
      </c>
      <c r="NIV29" s="170" t="s">
        <v>153</v>
      </c>
      <c r="NIW29" s="170" t="s">
        <v>150</v>
      </c>
      <c r="NIX29" s="170">
        <v>2</v>
      </c>
      <c r="NIY29" s="170">
        <v>69.72</v>
      </c>
      <c r="NIZ29" s="170">
        <f>ROUNDDOWN(NIY29*($G$10+1),2)</f>
        <v>5173.22</v>
      </c>
      <c r="NJA29" s="170">
        <f>NIX29*NIZ29</f>
        <v>10346.44</v>
      </c>
      <c r="NJB29" s="170" t="s">
        <v>151</v>
      </c>
      <c r="NJC29" s="170" t="s">
        <v>152</v>
      </c>
      <c r="NJD29" s="170" t="s">
        <v>153</v>
      </c>
      <c r="NJE29" s="170" t="s">
        <v>150</v>
      </c>
      <c r="NJF29" s="170">
        <v>2</v>
      </c>
      <c r="NJG29" s="170">
        <v>69.72</v>
      </c>
      <c r="NJH29" s="170">
        <f>ROUNDDOWN(NJG29*($G$10+1),2)</f>
        <v>5173.22</v>
      </c>
      <c r="NJI29" s="170">
        <f>NJF29*NJH29</f>
        <v>10346.44</v>
      </c>
      <c r="NJJ29" s="170" t="s">
        <v>151</v>
      </c>
      <c r="NJK29" s="170" t="s">
        <v>152</v>
      </c>
      <c r="NJL29" s="170" t="s">
        <v>153</v>
      </c>
      <c r="NJM29" s="170" t="s">
        <v>150</v>
      </c>
      <c r="NJN29" s="170">
        <v>2</v>
      </c>
      <c r="NJO29" s="170">
        <v>69.72</v>
      </c>
      <c r="NJP29" s="170">
        <f>ROUNDDOWN(NJO29*($G$10+1),2)</f>
        <v>5173.22</v>
      </c>
      <c r="NJQ29" s="170">
        <f>NJN29*NJP29</f>
        <v>10346.44</v>
      </c>
      <c r="NJR29" s="170" t="s">
        <v>151</v>
      </c>
      <c r="NJS29" s="170" t="s">
        <v>152</v>
      </c>
      <c r="NJT29" s="170" t="s">
        <v>153</v>
      </c>
      <c r="NJU29" s="170" t="s">
        <v>150</v>
      </c>
      <c r="NJV29" s="170">
        <v>2</v>
      </c>
      <c r="NJW29" s="170">
        <v>69.72</v>
      </c>
      <c r="NJX29" s="170">
        <f>ROUNDDOWN(NJW29*($G$10+1),2)</f>
        <v>5173.22</v>
      </c>
      <c r="NJY29" s="170">
        <f>NJV29*NJX29</f>
        <v>10346.44</v>
      </c>
      <c r="NJZ29" s="170" t="s">
        <v>151</v>
      </c>
      <c r="NKA29" s="170" t="s">
        <v>152</v>
      </c>
      <c r="NKB29" s="170" t="s">
        <v>153</v>
      </c>
      <c r="NKC29" s="170" t="s">
        <v>150</v>
      </c>
      <c r="NKD29" s="170">
        <v>2</v>
      </c>
      <c r="NKE29" s="170">
        <v>69.72</v>
      </c>
      <c r="NKF29" s="170">
        <f>ROUNDDOWN(NKE29*($G$10+1),2)</f>
        <v>5173.22</v>
      </c>
      <c r="NKG29" s="170">
        <f>NKD29*NKF29</f>
        <v>10346.44</v>
      </c>
      <c r="NKH29" s="170" t="s">
        <v>151</v>
      </c>
      <c r="NKI29" s="170" t="s">
        <v>152</v>
      </c>
      <c r="NKJ29" s="170" t="s">
        <v>153</v>
      </c>
      <c r="NKK29" s="170" t="s">
        <v>150</v>
      </c>
      <c r="NKL29" s="170">
        <v>2</v>
      </c>
      <c r="NKM29" s="170">
        <v>69.72</v>
      </c>
      <c r="NKN29" s="170">
        <f>ROUNDDOWN(NKM29*($G$10+1),2)</f>
        <v>5173.22</v>
      </c>
      <c r="NKO29" s="170">
        <f>NKL29*NKN29</f>
        <v>10346.44</v>
      </c>
      <c r="NKP29" s="170" t="s">
        <v>151</v>
      </c>
      <c r="NKQ29" s="170" t="s">
        <v>152</v>
      </c>
      <c r="NKR29" s="170" t="s">
        <v>153</v>
      </c>
      <c r="NKS29" s="170" t="s">
        <v>150</v>
      </c>
      <c r="NKT29" s="170">
        <v>2</v>
      </c>
      <c r="NKU29" s="170">
        <v>69.72</v>
      </c>
      <c r="NKV29" s="170">
        <f>ROUNDDOWN(NKU29*($G$10+1),2)</f>
        <v>5173.22</v>
      </c>
      <c r="NKW29" s="170">
        <f>NKT29*NKV29</f>
        <v>10346.44</v>
      </c>
      <c r="NKX29" s="170" t="s">
        <v>151</v>
      </c>
      <c r="NKY29" s="170" t="s">
        <v>152</v>
      </c>
      <c r="NKZ29" s="170" t="s">
        <v>153</v>
      </c>
      <c r="NLA29" s="170" t="s">
        <v>150</v>
      </c>
      <c r="NLB29" s="170">
        <v>2</v>
      </c>
      <c r="NLC29" s="170">
        <v>69.72</v>
      </c>
      <c r="NLD29" s="170">
        <f>ROUNDDOWN(NLC29*($G$10+1),2)</f>
        <v>5173.22</v>
      </c>
      <c r="NLE29" s="170">
        <f>NLB29*NLD29</f>
        <v>10346.44</v>
      </c>
      <c r="NLF29" s="170" t="s">
        <v>151</v>
      </c>
      <c r="NLG29" s="170" t="s">
        <v>152</v>
      </c>
      <c r="NLH29" s="170" t="s">
        <v>153</v>
      </c>
      <c r="NLI29" s="170" t="s">
        <v>150</v>
      </c>
      <c r="NLJ29" s="170">
        <v>2</v>
      </c>
      <c r="NLK29" s="170">
        <v>69.72</v>
      </c>
      <c r="NLL29" s="170">
        <f>ROUNDDOWN(NLK29*($G$10+1),2)</f>
        <v>5173.22</v>
      </c>
      <c r="NLM29" s="170">
        <f>NLJ29*NLL29</f>
        <v>10346.44</v>
      </c>
      <c r="NLN29" s="170" t="s">
        <v>151</v>
      </c>
      <c r="NLO29" s="170" t="s">
        <v>152</v>
      </c>
      <c r="NLP29" s="170" t="s">
        <v>153</v>
      </c>
      <c r="NLQ29" s="170" t="s">
        <v>150</v>
      </c>
      <c r="NLR29" s="170">
        <v>2</v>
      </c>
      <c r="NLS29" s="170">
        <v>69.72</v>
      </c>
      <c r="NLT29" s="170">
        <f>ROUNDDOWN(NLS29*($G$10+1),2)</f>
        <v>5173.22</v>
      </c>
      <c r="NLU29" s="170">
        <f>NLR29*NLT29</f>
        <v>10346.44</v>
      </c>
      <c r="NLV29" s="170" t="s">
        <v>151</v>
      </c>
      <c r="NLW29" s="170" t="s">
        <v>152</v>
      </c>
      <c r="NLX29" s="170" t="s">
        <v>153</v>
      </c>
      <c r="NLY29" s="170" t="s">
        <v>150</v>
      </c>
      <c r="NLZ29" s="170">
        <v>2</v>
      </c>
      <c r="NMA29" s="170">
        <v>69.72</v>
      </c>
      <c r="NMB29" s="170">
        <f>ROUNDDOWN(NMA29*($G$10+1),2)</f>
        <v>5173.22</v>
      </c>
      <c r="NMC29" s="170">
        <f>NLZ29*NMB29</f>
        <v>10346.44</v>
      </c>
      <c r="NMD29" s="170" t="s">
        <v>151</v>
      </c>
      <c r="NME29" s="170" t="s">
        <v>152</v>
      </c>
      <c r="NMF29" s="170" t="s">
        <v>153</v>
      </c>
      <c r="NMG29" s="170" t="s">
        <v>150</v>
      </c>
      <c r="NMH29" s="170">
        <v>2</v>
      </c>
      <c r="NMI29" s="170">
        <v>69.72</v>
      </c>
      <c r="NMJ29" s="170">
        <f>ROUNDDOWN(NMI29*($G$10+1),2)</f>
        <v>5173.22</v>
      </c>
      <c r="NMK29" s="170">
        <f>NMH29*NMJ29</f>
        <v>10346.44</v>
      </c>
      <c r="NML29" s="170" t="s">
        <v>151</v>
      </c>
      <c r="NMM29" s="170" t="s">
        <v>152</v>
      </c>
      <c r="NMN29" s="170" t="s">
        <v>153</v>
      </c>
      <c r="NMO29" s="170" t="s">
        <v>150</v>
      </c>
      <c r="NMP29" s="170">
        <v>2</v>
      </c>
      <c r="NMQ29" s="170">
        <v>69.72</v>
      </c>
      <c r="NMR29" s="170">
        <f>ROUNDDOWN(NMQ29*($G$10+1),2)</f>
        <v>5173.22</v>
      </c>
      <c r="NMS29" s="170">
        <f>NMP29*NMR29</f>
        <v>10346.44</v>
      </c>
      <c r="NMT29" s="170" t="s">
        <v>151</v>
      </c>
      <c r="NMU29" s="170" t="s">
        <v>152</v>
      </c>
      <c r="NMV29" s="170" t="s">
        <v>153</v>
      </c>
      <c r="NMW29" s="170" t="s">
        <v>150</v>
      </c>
      <c r="NMX29" s="170">
        <v>2</v>
      </c>
      <c r="NMY29" s="170">
        <v>69.72</v>
      </c>
      <c r="NMZ29" s="170">
        <f>ROUNDDOWN(NMY29*($G$10+1),2)</f>
        <v>5173.22</v>
      </c>
      <c r="NNA29" s="170">
        <f>NMX29*NMZ29</f>
        <v>10346.44</v>
      </c>
      <c r="NNB29" s="170" t="s">
        <v>151</v>
      </c>
      <c r="NNC29" s="170" t="s">
        <v>152</v>
      </c>
      <c r="NND29" s="170" t="s">
        <v>153</v>
      </c>
      <c r="NNE29" s="170" t="s">
        <v>150</v>
      </c>
      <c r="NNF29" s="170">
        <v>2</v>
      </c>
      <c r="NNG29" s="170">
        <v>69.72</v>
      </c>
      <c r="NNH29" s="170">
        <f>ROUNDDOWN(NNG29*($G$10+1),2)</f>
        <v>5173.22</v>
      </c>
      <c r="NNI29" s="170">
        <f>NNF29*NNH29</f>
        <v>10346.44</v>
      </c>
      <c r="NNJ29" s="170" t="s">
        <v>151</v>
      </c>
      <c r="NNK29" s="170" t="s">
        <v>152</v>
      </c>
      <c r="NNL29" s="170" t="s">
        <v>153</v>
      </c>
      <c r="NNM29" s="170" t="s">
        <v>150</v>
      </c>
      <c r="NNN29" s="170">
        <v>2</v>
      </c>
      <c r="NNO29" s="170">
        <v>69.72</v>
      </c>
      <c r="NNP29" s="170">
        <f>ROUNDDOWN(NNO29*($G$10+1),2)</f>
        <v>5173.22</v>
      </c>
      <c r="NNQ29" s="170">
        <f>NNN29*NNP29</f>
        <v>10346.44</v>
      </c>
      <c r="NNR29" s="170" t="s">
        <v>151</v>
      </c>
      <c r="NNS29" s="170" t="s">
        <v>152</v>
      </c>
      <c r="NNT29" s="170" t="s">
        <v>153</v>
      </c>
      <c r="NNU29" s="170" t="s">
        <v>150</v>
      </c>
      <c r="NNV29" s="170">
        <v>2</v>
      </c>
      <c r="NNW29" s="170">
        <v>69.72</v>
      </c>
      <c r="NNX29" s="170">
        <f>ROUNDDOWN(NNW29*($G$10+1),2)</f>
        <v>5173.22</v>
      </c>
      <c r="NNY29" s="170">
        <f>NNV29*NNX29</f>
        <v>10346.44</v>
      </c>
      <c r="NNZ29" s="170" t="s">
        <v>151</v>
      </c>
      <c r="NOA29" s="170" t="s">
        <v>152</v>
      </c>
      <c r="NOB29" s="170" t="s">
        <v>153</v>
      </c>
      <c r="NOC29" s="170" t="s">
        <v>150</v>
      </c>
      <c r="NOD29" s="170">
        <v>2</v>
      </c>
      <c r="NOE29" s="170">
        <v>69.72</v>
      </c>
      <c r="NOF29" s="170">
        <f>ROUNDDOWN(NOE29*($G$10+1),2)</f>
        <v>5173.22</v>
      </c>
      <c r="NOG29" s="170">
        <f>NOD29*NOF29</f>
        <v>10346.44</v>
      </c>
      <c r="NOH29" s="170" t="s">
        <v>151</v>
      </c>
      <c r="NOI29" s="170" t="s">
        <v>152</v>
      </c>
      <c r="NOJ29" s="170" t="s">
        <v>153</v>
      </c>
      <c r="NOK29" s="170" t="s">
        <v>150</v>
      </c>
      <c r="NOL29" s="170">
        <v>2</v>
      </c>
      <c r="NOM29" s="170">
        <v>69.72</v>
      </c>
      <c r="NON29" s="170">
        <f>ROUNDDOWN(NOM29*($G$10+1),2)</f>
        <v>5173.22</v>
      </c>
      <c r="NOO29" s="170">
        <f>NOL29*NON29</f>
        <v>10346.44</v>
      </c>
      <c r="NOP29" s="170" t="s">
        <v>151</v>
      </c>
      <c r="NOQ29" s="170" t="s">
        <v>152</v>
      </c>
      <c r="NOR29" s="170" t="s">
        <v>153</v>
      </c>
      <c r="NOS29" s="170" t="s">
        <v>150</v>
      </c>
      <c r="NOT29" s="170">
        <v>2</v>
      </c>
      <c r="NOU29" s="170">
        <v>69.72</v>
      </c>
      <c r="NOV29" s="170">
        <f>ROUNDDOWN(NOU29*($G$10+1),2)</f>
        <v>5173.22</v>
      </c>
      <c r="NOW29" s="170">
        <f>NOT29*NOV29</f>
        <v>10346.44</v>
      </c>
      <c r="NOX29" s="170" t="s">
        <v>151</v>
      </c>
      <c r="NOY29" s="170" t="s">
        <v>152</v>
      </c>
      <c r="NOZ29" s="170" t="s">
        <v>153</v>
      </c>
      <c r="NPA29" s="170" t="s">
        <v>150</v>
      </c>
      <c r="NPB29" s="170">
        <v>2</v>
      </c>
      <c r="NPC29" s="170">
        <v>69.72</v>
      </c>
      <c r="NPD29" s="170">
        <f>ROUNDDOWN(NPC29*($G$10+1),2)</f>
        <v>5173.22</v>
      </c>
      <c r="NPE29" s="170">
        <f>NPB29*NPD29</f>
        <v>10346.44</v>
      </c>
      <c r="NPF29" s="170" t="s">
        <v>151</v>
      </c>
      <c r="NPG29" s="170" t="s">
        <v>152</v>
      </c>
      <c r="NPH29" s="170" t="s">
        <v>153</v>
      </c>
      <c r="NPI29" s="170" t="s">
        <v>150</v>
      </c>
      <c r="NPJ29" s="170">
        <v>2</v>
      </c>
      <c r="NPK29" s="170">
        <v>69.72</v>
      </c>
      <c r="NPL29" s="170">
        <f>ROUNDDOWN(NPK29*($G$10+1),2)</f>
        <v>5173.22</v>
      </c>
      <c r="NPM29" s="170">
        <f>NPJ29*NPL29</f>
        <v>10346.44</v>
      </c>
      <c r="NPN29" s="170" t="s">
        <v>151</v>
      </c>
      <c r="NPO29" s="170" t="s">
        <v>152</v>
      </c>
      <c r="NPP29" s="170" t="s">
        <v>153</v>
      </c>
      <c r="NPQ29" s="170" t="s">
        <v>150</v>
      </c>
      <c r="NPR29" s="170">
        <v>2</v>
      </c>
      <c r="NPS29" s="170">
        <v>69.72</v>
      </c>
      <c r="NPT29" s="170">
        <f>ROUNDDOWN(NPS29*($G$10+1),2)</f>
        <v>5173.22</v>
      </c>
      <c r="NPU29" s="170">
        <f>NPR29*NPT29</f>
        <v>10346.44</v>
      </c>
      <c r="NPV29" s="170" t="s">
        <v>151</v>
      </c>
      <c r="NPW29" s="170" t="s">
        <v>152</v>
      </c>
      <c r="NPX29" s="170" t="s">
        <v>153</v>
      </c>
      <c r="NPY29" s="170" t="s">
        <v>150</v>
      </c>
      <c r="NPZ29" s="170">
        <v>2</v>
      </c>
      <c r="NQA29" s="170">
        <v>69.72</v>
      </c>
      <c r="NQB29" s="170">
        <f>ROUNDDOWN(NQA29*($G$10+1),2)</f>
        <v>5173.22</v>
      </c>
      <c r="NQC29" s="170">
        <f>NPZ29*NQB29</f>
        <v>10346.44</v>
      </c>
      <c r="NQD29" s="170" t="s">
        <v>151</v>
      </c>
      <c r="NQE29" s="170" t="s">
        <v>152</v>
      </c>
      <c r="NQF29" s="170" t="s">
        <v>153</v>
      </c>
      <c r="NQG29" s="170" t="s">
        <v>150</v>
      </c>
      <c r="NQH29" s="170">
        <v>2</v>
      </c>
      <c r="NQI29" s="170">
        <v>69.72</v>
      </c>
      <c r="NQJ29" s="170">
        <f>ROUNDDOWN(NQI29*($G$10+1),2)</f>
        <v>5173.22</v>
      </c>
      <c r="NQK29" s="170">
        <f>NQH29*NQJ29</f>
        <v>10346.44</v>
      </c>
      <c r="NQL29" s="170" t="s">
        <v>151</v>
      </c>
      <c r="NQM29" s="170" t="s">
        <v>152</v>
      </c>
      <c r="NQN29" s="170" t="s">
        <v>153</v>
      </c>
      <c r="NQO29" s="170" t="s">
        <v>150</v>
      </c>
      <c r="NQP29" s="170">
        <v>2</v>
      </c>
      <c r="NQQ29" s="170">
        <v>69.72</v>
      </c>
      <c r="NQR29" s="170">
        <f>ROUNDDOWN(NQQ29*($G$10+1),2)</f>
        <v>5173.22</v>
      </c>
      <c r="NQS29" s="170">
        <f>NQP29*NQR29</f>
        <v>10346.44</v>
      </c>
      <c r="NQT29" s="170" t="s">
        <v>151</v>
      </c>
      <c r="NQU29" s="170" t="s">
        <v>152</v>
      </c>
      <c r="NQV29" s="170" t="s">
        <v>153</v>
      </c>
      <c r="NQW29" s="170" t="s">
        <v>150</v>
      </c>
      <c r="NQX29" s="170">
        <v>2</v>
      </c>
      <c r="NQY29" s="170">
        <v>69.72</v>
      </c>
      <c r="NQZ29" s="170">
        <f>ROUNDDOWN(NQY29*($G$10+1),2)</f>
        <v>5173.22</v>
      </c>
      <c r="NRA29" s="170">
        <f>NQX29*NQZ29</f>
        <v>10346.44</v>
      </c>
      <c r="NRB29" s="170" t="s">
        <v>151</v>
      </c>
      <c r="NRC29" s="170" t="s">
        <v>152</v>
      </c>
      <c r="NRD29" s="170" t="s">
        <v>153</v>
      </c>
      <c r="NRE29" s="170" t="s">
        <v>150</v>
      </c>
      <c r="NRF29" s="170">
        <v>2</v>
      </c>
      <c r="NRG29" s="170">
        <v>69.72</v>
      </c>
      <c r="NRH29" s="170">
        <f>ROUNDDOWN(NRG29*($G$10+1),2)</f>
        <v>5173.22</v>
      </c>
      <c r="NRI29" s="170">
        <f>NRF29*NRH29</f>
        <v>10346.44</v>
      </c>
      <c r="NRJ29" s="170" t="s">
        <v>151</v>
      </c>
      <c r="NRK29" s="170" t="s">
        <v>152</v>
      </c>
      <c r="NRL29" s="170" t="s">
        <v>153</v>
      </c>
      <c r="NRM29" s="170" t="s">
        <v>150</v>
      </c>
      <c r="NRN29" s="170">
        <v>2</v>
      </c>
      <c r="NRO29" s="170">
        <v>69.72</v>
      </c>
      <c r="NRP29" s="170">
        <f>ROUNDDOWN(NRO29*($G$10+1),2)</f>
        <v>5173.22</v>
      </c>
      <c r="NRQ29" s="170">
        <f>NRN29*NRP29</f>
        <v>10346.44</v>
      </c>
      <c r="NRR29" s="170" t="s">
        <v>151</v>
      </c>
      <c r="NRS29" s="170" t="s">
        <v>152</v>
      </c>
      <c r="NRT29" s="170" t="s">
        <v>153</v>
      </c>
      <c r="NRU29" s="170" t="s">
        <v>150</v>
      </c>
      <c r="NRV29" s="170">
        <v>2</v>
      </c>
      <c r="NRW29" s="170">
        <v>69.72</v>
      </c>
      <c r="NRX29" s="170">
        <f>ROUNDDOWN(NRW29*($G$10+1),2)</f>
        <v>5173.22</v>
      </c>
      <c r="NRY29" s="170">
        <f>NRV29*NRX29</f>
        <v>10346.44</v>
      </c>
      <c r="NRZ29" s="170" t="s">
        <v>151</v>
      </c>
      <c r="NSA29" s="170" t="s">
        <v>152</v>
      </c>
      <c r="NSB29" s="170" t="s">
        <v>153</v>
      </c>
      <c r="NSC29" s="170" t="s">
        <v>150</v>
      </c>
      <c r="NSD29" s="170">
        <v>2</v>
      </c>
      <c r="NSE29" s="170">
        <v>69.72</v>
      </c>
      <c r="NSF29" s="170">
        <f>ROUNDDOWN(NSE29*($G$10+1),2)</f>
        <v>5173.22</v>
      </c>
      <c r="NSG29" s="170">
        <f>NSD29*NSF29</f>
        <v>10346.44</v>
      </c>
      <c r="NSH29" s="170" t="s">
        <v>151</v>
      </c>
      <c r="NSI29" s="170" t="s">
        <v>152</v>
      </c>
      <c r="NSJ29" s="170" t="s">
        <v>153</v>
      </c>
      <c r="NSK29" s="170" t="s">
        <v>150</v>
      </c>
      <c r="NSL29" s="170">
        <v>2</v>
      </c>
      <c r="NSM29" s="170">
        <v>69.72</v>
      </c>
      <c r="NSN29" s="170">
        <f>ROUNDDOWN(NSM29*($G$10+1),2)</f>
        <v>5173.22</v>
      </c>
      <c r="NSO29" s="170">
        <f>NSL29*NSN29</f>
        <v>10346.44</v>
      </c>
      <c r="NSP29" s="170" t="s">
        <v>151</v>
      </c>
      <c r="NSQ29" s="170" t="s">
        <v>152</v>
      </c>
      <c r="NSR29" s="170" t="s">
        <v>153</v>
      </c>
      <c r="NSS29" s="170" t="s">
        <v>150</v>
      </c>
      <c r="NST29" s="170">
        <v>2</v>
      </c>
      <c r="NSU29" s="170">
        <v>69.72</v>
      </c>
      <c r="NSV29" s="170">
        <f>ROUNDDOWN(NSU29*($G$10+1),2)</f>
        <v>5173.22</v>
      </c>
      <c r="NSW29" s="170">
        <f>NST29*NSV29</f>
        <v>10346.44</v>
      </c>
      <c r="NSX29" s="170" t="s">
        <v>151</v>
      </c>
      <c r="NSY29" s="170" t="s">
        <v>152</v>
      </c>
      <c r="NSZ29" s="170" t="s">
        <v>153</v>
      </c>
      <c r="NTA29" s="170" t="s">
        <v>150</v>
      </c>
      <c r="NTB29" s="170">
        <v>2</v>
      </c>
      <c r="NTC29" s="170">
        <v>69.72</v>
      </c>
      <c r="NTD29" s="170">
        <f>ROUNDDOWN(NTC29*($G$10+1),2)</f>
        <v>5173.22</v>
      </c>
      <c r="NTE29" s="170">
        <f>NTB29*NTD29</f>
        <v>10346.44</v>
      </c>
      <c r="NTF29" s="170" t="s">
        <v>151</v>
      </c>
      <c r="NTG29" s="170" t="s">
        <v>152</v>
      </c>
      <c r="NTH29" s="170" t="s">
        <v>153</v>
      </c>
      <c r="NTI29" s="170" t="s">
        <v>150</v>
      </c>
      <c r="NTJ29" s="170">
        <v>2</v>
      </c>
      <c r="NTK29" s="170">
        <v>69.72</v>
      </c>
      <c r="NTL29" s="170">
        <f>ROUNDDOWN(NTK29*($G$10+1),2)</f>
        <v>5173.22</v>
      </c>
      <c r="NTM29" s="170">
        <f>NTJ29*NTL29</f>
        <v>10346.44</v>
      </c>
      <c r="NTN29" s="170" t="s">
        <v>151</v>
      </c>
      <c r="NTO29" s="170" t="s">
        <v>152</v>
      </c>
      <c r="NTP29" s="170" t="s">
        <v>153</v>
      </c>
      <c r="NTQ29" s="170" t="s">
        <v>150</v>
      </c>
      <c r="NTR29" s="170">
        <v>2</v>
      </c>
      <c r="NTS29" s="170">
        <v>69.72</v>
      </c>
      <c r="NTT29" s="170">
        <f>ROUNDDOWN(NTS29*($G$10+1),2)</f>
        <v>5173.22</v>
      </c>
      <c r="NTU29" s="170">
        <f>NTR29*NTT29</f>
        <v>10346.44</v>
      </c>
      <c r="NTV29" s="170" t="s">
        <v>151</v>
      </c>
      <c r="NTW29" s="170" t="s">
        <v>152</v>
      </c>
      <c r="NTX29" s="170" t="s">
        <v>153</v>
      </c>
      <c r="NTY29" s="170" t="s">
        <v>150</v>
      </c>
      <c r="NTZ29" s="170">
        <v>2</v>
      </c>
      <c r="NUA29" s="170">
        <v>69.72</v>
      </c>
      <c r="NUB29" s="170">
        <f>ROUNDDOWN(NUA29*($G$10+1),2)</f>
        <v>5173.22</v>
      </c>
      <c r="NUC29" s="170">
        <f>NTZ29*NUB29</f>
        <v>10346.44</v>
      </c>
      <c r="NUD29" s="170" t="s">
        <v>151</v>
      </c>
      <c r="NUE29" s="170" t="s">
        <v>152</v>
      </c>
      <c r="NUF29" s="170" t="s">
        <v>153</v>
      </c>
      <c r="NUG29" s="170" t="s">
        <v>150</v>
      </c>
      <c r="NUH29" s="170">
        <v>2</v>
      </c>
      <c r="NUI29" s="170">
        <v>69.72</v>
      </c>
      <c r="NUJ29" s="170">
        <f>ROUNDDOWN(NUI29*($G$10+1),2)</f>
        <v>5173.22</v>
      </c>
      <c r="NUK29" s="170">
        <f>NUH29*NUJ29</f>
        <v>10346.44</v>
      </c>
      <c r="NUL29" s="170" t="s">
        <v>151</v>
      </c>
      <c r="NUM29" s="170" t="s">
        <v>152</v>
      </c>
      <c r="NUN29" s="170" t="s">
        <v>153</v>
      </c>
      <c r="NUO29" s="170" t="s">
        <v>150</v>
      </c>
      <c r="NUP29" s="170">
        <v>2</v>
      </c>
      <c r="NUQ29" s="170">
        <v>69.72</v>
      </c>
      <c r="NUR29" s="170">
        <f>ROUNDDOWN(NUQ29*($G$10+1),2)</f>
        <v>5173.22</v>
      </c>
      <c r="NUS29" s="170">
        <f>NUP29*NUR29</f>
        <v>10346.44</v>
      </c>
      <c r="NUT29" s="170" t="s">
        <v>151</v>
      </c>
      <c r="NUU29" s="170" t="s">
        <v>152</v>
      </c>
      <c r="NUV29" s="170" t="s">
        <v>153</v>
      </c>
      <c r="NUW29" s="170" t="s">
        <v>150</v>
      </c>
      <c r="NUX29" s="170">
        <v>2</v>
      </c>
      <c r="NUY29" s="170">
        <v>69.72</v>
      </c>
      <c r="NUZ29" s="170">
        <f>ROUNDDOWN(NUY29*($G$10+1),2)</f>
        <v>5173.22</v>
      </c>
      <c r="NVA29" s="170">
        <f>NUX29*NUZ29</f>
        <v>10346.44</v>
      </c>
      <c r="NVB29" s="170" t="s">
        <v>151</v>
      </c>
      <c r="NVC29" s="170" t="s">
        <v>152</v>
      </c>
      <c r="NVD29" s="170" t="s">
        <v>153</v>
      </c>
      <c r="NVE29" s="170" t="s">
        <v>150</v>
      </c>
      <c r="NVF29" s="170">
        <v>2</v>
      </c>
      <c r="NVG29" s="170">
        <v>69.72</v>
      </c>
      <c r="NVH29" s="170">
        <f>ROUNDDOWN(NVG29*($G$10+1),2)</f>
        <v>5173.22</v>
      </c>
      <c r="NVI29" s="170">
        <f>NVF29*NVH29</f>
        <v>10346.44</v>
      </c>
      <c r="NVJ29" s="170" t="s">
        <v>151</v>
      </c>
      <c r="NVK29" s="170" t="s">
        <v>152</v>
      </c>
      <c r="NVL29" s="170" t="s">
        <v>153</v>
      </c>
      <c r="NVM29" s="170" t="s">
        <v>150</v>
      </c>
      <c r="NVN29" s="170">
        <v>2</v>
      </c>
      <c r="NVO29" s="170">
        <v>69.72</v>
      </c>
      <c r="NVP29" s="170">
        <f>ROUNDDOWN(NVO29*($G$10+1),2)</f>
        <v>5173.22</v>
      </c>
      <c r="NVQ29" s="170">
        <f>NVN29*NVP29</f>
        <v>10346.44</v>
      </c>
      <c r="NVR29" s="170" t="s">
        <v>151</v>
      </c>
      <c r="NVS29" s="170" t="s">
        <v>152</v>
      </c>
      <c r="NVT29" s="170" t="s">
        <v>153</v>
      </c>
      <c r="NVU29" s="170" t="s">
        <v>150</v>
      </c>
      <c r="NVV29" s="170">
        <v>2</v>
      </c>
      <c r="NVW29" s="170">
        <v>69.72</v>
      </c>
      <c r="NVX29" s="170">
        <f>ROUNDDOWN(NVW29*($G$10+1),2)</f>
        <v>5173.22</v>
      </c>
      <c r="NVY29" s="170">
        <f>NVV29*NVX29</f>
        <v>10346.44</v>
      </c>
      <c r="NVZ29" s="170" t="s">
        <v>151</v>
      </c>
      <c r="NWA29" s="170" t="s">
        <v>152</v>
      </c>
      <c r="NWB29" s="170" t="s">
        <v>153</v>
      </c>
      <c r="NWC29" s="170" t="s">
        <v>150</v>
      </c>
      <c r="NWD29" s="170">
        <v>2</v>
      </c>
      <c r="NWE29" s="170">
        <v>69.72</v>
      </c>
      <c r="NWF29" s="170">
        <f>ROUNDDOWN(NWE29*($G$10+1),2)</f>
        <v>5173.22</v>
      </c>
      <c r="NWG29" s="170">
        <f>NWD29*NWF29</f>
        <v>10346.44</v>
      </c>
      <c r="NWH29" s="170" t="s">
        <v>151</v>
      </c>
      <c r="NWI29" s="170" t="s">
        <v>152</v>
      </c>
      <c r="NWJ29" s="170" t="s">
        <v>153</v>
      </c>
      <c r="NWK29" s="170" t="s">
        <v>150</v>
      </c>
      <c r="NWL29" s="170">
        <v>2</v>
      </c>
      <c r="NWM29" s="170">
        <v>69.72</v>
      </c>
      <c r="NWN29" s="170">
        <f>ROUNDDOWN(NWM29*($G$10+1),2)</f>
        <v>5173.22</v>
      </c>
      <c r="NWO29" s="170">
        <f>NWL29*NWN29</f>
        <v>10346.44</v>
      </c>
      <c r="NWP29" s="170" t="s">
        <v>151</v>
      </c>
      <c r="NWQ29" s="170" t="s">
        <v>152</v>
      </c>
      <c r="NWR29" s="170" t="s">
        <v>153</v>
      </c>
      <c r="NWS29" s="170" t="s">
        <v>150</v>
      </c>
      <c r="NWT29" s="170">
        <v>2</v>
      </c>
      <c r="NWU29" s="170">
        <v>69.72</v>
      </c>
      <c r="NWV29" s="170">
        <f>ROUNDDOWN(NWU29*($G$10+1),2)</f>
        <v>5173.22</v>
      </c>
      <c r="NWW29" s="170">
        <f>NWT29*NWV29</f>
        <v>10346.44</v>
      </c>
      <c r="NWX29" s="170" t="s">
        <v>151</v>
      </c>
      <c r="NWY29" s="170" t="s">
        <v>152</v>
      </c>
      <c r="NWZ29" s="170" t="s">
        <v>153</v>
      </c>
      <c r="NXA29" s="170" t="s">
        <v>150</v>
      </c>
      <c r="NXB29" s="170">
        <v>2</v>
      </c>
      <c r="NXC29" s="170">
        <v>69.72</v>
      </c>
      <c r="NXD29" s="170">
        <f>ROUNDDOWN(NXC29*($G$10+1),2)</f>
        <v>5173.22</v>
      </c>
      <c r="NXE29" s="170">
        <f>NXB29*NXD29</f>
        <v>10346.44</v>
      </c>
      <c r="NXF29" s="170" t="s">
        <v>151</v>
      </c>
      <c r="NXG29" s="170" t="s">
        <v>152</v>
      </c>
      <c r="NXH29" s="170" t="s">
        <v>153</v>
      </c>
      <c r="NXI29" s="170" t="s">
        <v>150</v>
      </c>
      <c r="NXJ29" s="170">
        <v>2</v>
      </c>
      <c r="NXK29" s="170">
        <v>69.72</v>
      </c>
      <c r="NXL29" s="170">
        <f>ROUNDDOWN(NXK29*($G$10+1),2)</f>
        <v>5173.22</v>
      </c>
      <c r="NXM29" s="170">
        <f>NXJ29*NXL29</f>
        <v>10346.44</v>
      </c>
      <c r="NXN29" s="170" t="s">
        <v>151</v>
      </c>
      <c r="NXO29" s="170" t="s">
        <v>152</v>
      </c>
      <c r="NXP29" s="170" t="s">
        <v>153</v>
      </c>
      <c r="NXQ29" s="170" t="s">
        <v>150</v>
      </c>
      <c r="NXR29" s="170">
        <v>2</v>
      </c>
      <c r="NXS29" s="170">
        <v>69.72</v>
      </c>
      <c r="NXT29" s="170">
        <f>ROUNDDOWN(NXS29*($G$10+1),2)</f>
        <v>5173.22</v>
      </c>
      <c r="NXU29" s="170">
        <f>NXR29*NXT29</f>
        <v>10346.44</v>
      </c>
      <c r="NXV29" s="170" t="s">
        <v>151</v>
      </c>
      <c r="NXW29" s="170" t="s">
        <v>152</v>
      </c>
      <c r="NXX29" s="170" t="s">
        <v>153</v>
      </c>
      <c r="NXY29" s="170" t="s">
        <v>150</v>
      </c>
      <c r="NXZ29" s="170">
        <v>2</v>
      </c>
      <c r="NYA29" s="170">
        <v>69.72</v>
      </c>
      <c r="NYB29" s="170">
        <f>ROUNDDOWN(NYA29*($G$10+1),2)</f>
        <v>5173.22</v>
      </c>
      <c r="NYC29" s="170">
        <f>NXZ29*NYB29</f>
        <v>10346.44</v>
      </c>
      <c r="NYD29" s="170" t="s">
        <v>151</v>
      </c>
      <c r="NYE29" s="170" t="s">
        <v>152</v>
      </c>
      <c r="NYF29" s="170" t="s">
        <v>153</v>
      </c>
      <c r="NYG29" s="170" t="s">
        <v>150</v>
      </c>
      <c r="NYH29" s="170">
        <v>2</v>
      </c>
      <c r="NYI29" s="170">
        <v>69.72</v>
      </c>
      <c r="NYJ29" s="170">
        <f>ROUNDDOWN(NYI29*($G$10+1),2)</f>
        <v>5173.22</v>
      </c>
      <c r="NYK29" s="170">
        <f>NYH29*NYJ29</f>
        <v>10346.44</v>
      </c>
      <c r="NYL29" s="170" t="s">
        <v>151</v>
      </c>
      <c r="NYM29" s="170" t="s">
        <v>152</v>
      </c>
      <c r="NYN29" s="170" t="s">
        <v>153</v>
      </c>
      <c r="NYO29" s="170" t="s">
        <v>150</v>
      </c>
      <c r="NYP29" s="170">
        <v>2</v>
      </c>
      <c r="NYQ29" s="170">
        <v>69.72</v>
      </c>
      <c r="NYR29" s="170">
        <f>ROUNDDOWN(NYQ29*($G$10+1),2)</f>
        <v>5173.22</v>
      </c>
      <c r="NYS29" s="170">
        <f>NYP29*NYR29</f>
        <v>10346.44</v>
      </c>
      <c r="NYT29" s="170" t="s">
        <v>151</v>
      </c>
      <c r="NYU29" s="170" t="s">
        <v>152</v>
      </c>
      <c r="NYV29" s="170" t="s">
        <v>153</v>
      </c>
      <c r="NYW29" s="170" t="s">
        <v>150</v>
      </c>
      <c r="NYX29" s="170">
        <v>2</v>
      </c>
      <c r="NYY29" s="170">
        <v>69.72</v>
      </c>
      <c r="NYZ29" s="170">
        <f>ROUNDDOWN(NYY29*($G$10+1),2)</f>
        <v>5173.22</v>
      </c>
      <c r="NZA29" s="170">
        <f>NYX29*NYZ29</f>
        <v>10346.44</v>
      </c>
      <c r="NZB29" s="170" t="s">
        <v>151</v>
      </c>
      <c r="NZC29" s="170" t="s">
        <v>152</v>
      </c>
      <c r="NZD29" s="170" t="s">
        <v>153</v>
      </c>
      <c r="NZE29" s="170" t="s">
        <v>150</v>
      </c>
      <c r="NZF29" s="170">
        <v>2</v>
      </c>
      <c r="NZG29" s="170">
        <v>69.72</v>
      </c>
      <c r="NZH29" s="170">
        <f>ROUNDDOWN(NZG29*($G$10+1),2)</f>
        <v>5173.22</v>
      </c>
      <c r="NZI29" s="170">
        <f>NZF29*NZH29</f>
        <v>10346.44</v>
      </c>
      <c r="NZJ29" s="170" t="s">
        <v>151</v>
      </c>
      <c r="NZK29" s="170" t="s">
        <v>152</v>
      </c>
      <c r="NZL29" s="170" t="s">
        <v>153</v>
      </c>
      <c r="NZM29" s="170" t="s">
        <v>150</v>
      </c>
      <c r="NZN29" s="170">
        <v>2</v>
      </c>
      <c r="NZO29" s="170">
        <v>69.72</v>
      </c>
      <c r="NZP29" s="170">
        <f>ROUNDDOWN(NZO29*($G$10+1),2)</f>
        <v>5173.22</v>
      </c>
      <c r="NZQ29" s="170">
        <f>NZN29*NZP29</f>
        <v>10346.44</v>
      </c>
      <c r="NZR29" s="170" t="s">
        <v>151</v>
      </c>
      <c r="NZS29" s="170" t="s">
        <v>152</v>
      </c>
      <c r="NZT29" s="170" t="s">
        <v>153</v>
      </c>
      <c r="NZU29" s="170" t="s">
        <v>150</v>
      </c>
      <c r="NZV29" s="170">
        <v>2</v>
      </c>
      <c r="NZW29" s="170">
        <v>69.72</v>
      </c>
      <c r="NZX29" s="170">
        <f>ROUNDDOWN(NZW29*($G$10+1),2)</f>
        <v>5173.22</v>
      </c>
      <c r="NZY29" s="170">
        <f>NZV29*NZX29</f>
        <v>10346.44</v>
      </c>
      <c r="NZZ29" s="170" t="s">
        <v>151</v>
      </c>
      <c r="OAA29" s="170" t="s">
        <v>152</v>
      </c>
      <c r="OAB29" s="170" t="s">
        <v>153</v>
      </c>
      <c r="OAC29" s="170" t="s">
        <v>150</v>
      </c>
      <c r="OAD29" s="170">
        <v>2</v>
      </c>
      <c r="OAE29" s="170">
        <v>69.72</v>
      </c>
      <c r="OAF29" s="170">
        <f>ROUNDDOWN(OAE29*($G$10+1),2)</f>
        <v>5173.22</v>
      </c>
      <c r="OAG29" s="170">
        <f>OAD29*OAF29</f>
        <v>10346.44</v>
      </c>
      <c r="OAH29" s="170" t="s">
        <v>151</v>
      </c>
      <c r="OAI29" s="170" t="s">
        <v>152</v>
      </c>
      <c r="OAJ29" s="170" t="s">
        <v>153</v>
      </c>
      <c r="OAK29" s="170" t="s">
        <v>150</v>
      </c>
      <c r="OAL29" s="170">
        <v>2</v>
      </c>
      <c r="OAM29" s="170">
        <v>69.72</v>
      </c>
      <c r="OAN29" s="170">
        <f>ROUNDDOWN(OAM29*($G$10+1),2)</f>
        <v>5173.22</v>
      </c>
      <c r="OAO29" s="170">
        <f>OAL29*OAN29</f>
        <v>10346.44</v>
      </c>
      <c r="OAP29" s="170" t="s">
        <v>151</v>
      </c>
      <c r="OAQ29" s="170" t="s">
        <v>152</v>
      </c>
      <c r="OAR29" s="170" t="s">
        <v>153</v>
      </c>
      <c r="OAS29" s="170" t="s">
        <v>150</v>
      </c>
      <c r="OAT29" s="170">
        <v>2</v>
      </c>
      <c r="OAU29" s="170">
        <v>69.72</v>
      </c>
      <c r="OAV29" s="170">
        <f>ROUNDDOWN(OAU29*($G$10+1),2)</f>
        <v>5173.22</v>
      </c>
      <c r="OAW29" s="170">
        <f>OAT29*OAV29</f>
        <v>10346.44</v>
      </c>
      <c r="OAX29" s="170" t="s">
        <v>151</v>
      </c>
      <c r="OAY29" s="170" t="s">
        <v>152</v>
      </c>
      <c r="OAZ29" s="170" t="s">
        <v>153</v>
      </c>
      <c r="OBA29" s="170" t="s">
        <v>150</v>
      </c>
      <c r="OBB29" s="170">
        <v>2</v>
      </c>
      <c r="OBC29" s="170">
        <v>69.72</v>
      </c>
      <c r="OBD29" s="170">
        <f>ROUNDDOWN(OBC29*($G$10+1),2)</f>
        <v>5173.22</v>
      </c>
      <c r="OBE29" s="170">
        <f>OBB29*OBD29</f>
        <v>10346.44</v>
      </c>
      <c r="OBF29" s="170" t="s">
        <v>151</v>
      </c>
      <c r="OBG29" s="170" t="s">
        <v>152</v>
      </c>
      <c r="OBH29" s="170" t="s">
        <v>153</v>
      </c>
      <c r="OBI29" s="170" t="s">
        <v>150</v>
      </c>
      <c r="OBJ29" s="170">
        <v>2</v>
      </c>
      <c r="OBK29" s="170">
        <v>69.72</v>
      </c>
      <c r="OBL29" s="170">
        <f>ROUNDDOWN(OBK29*($G$10+1),2)</f>
        <v>5173.22</v>
      </c>
      <c r="OBM29" s="170">
        <f>OBJ29*OBL29</f>
        <v>10346.44</v>
      </c>
      <c r="OBN29" s="170" t="s">
        <v>151</v>
      </c>
      <c r="OBO29" s="170" t="s">
        <v>152</v>
      </c>
      <c r="OBP29" s="170" t="s">
        <v>153</v>
      </c>
      <c r="OBQ29" s="170" t="s">
        <v>150</v>
      </c>
      <c r="OBR29" s="170">
        <v>2</v>
      </c>
      <c r="OBS29" s="170">
        <v>69.72</v>
      </c>
      <c r="OBT29" s="170">
        <f>ROUNDDOWN(OBS29*($G$10+1),2)</f>
        <v>5173.22</v>
      </c>
      <c r="OBU29" s="170">
        <f>OBR29*OBT29</f>
        <v>10346.44</v>
      </c>
      <c r="OBV29" s="170" t="s">
        <v>151</v>
      </c>
      <c r="OBW29" s="170" t="s">
        <v>152</v>
      </c>
      <c r="OBX29" s="170" t="s">
        <v>153</v>
      </c>
      <c r="OBY29" s="170" t="s">
        <v>150</v>
      </c>
      <c r="OBZ29" s="170">
        <v>2</v>
      </c>
      <c r="OCA29" s="170">
        <v>69.72</v>
      </c>
      <c r="OCB29" s="170">
        <f>ROUNDDOWN(OCA29*($G$10+1),2)</f>
        <v>5173.22</v>
      </c>
      <c r="OCC29" s="170">
        <f>OBZ29*OCB29</f>
        <v>10346.44</v>
      </c>
      <c r="OCD29" s="170" t="s">
        <v>151</v>
      </c>
      <c r="OCE29" s="170" t="s">
        <v>152</v>
      </c>
      <c r="OCF29" s="170" t="s">
        <v>153</v>
      </c>
      <c r="OCG29" s="170" t="s">
        <v>150</v>
      </c>
      <c r="OCH29" s="170">
        <v>2</v>
      </c>
      <c r="OCI29" s="170">
        <v>69.72</v>
      </c>
      <c r="OCJ29" s="170">
        <f>ROUNDDOWN(OCI29*($G$10+1),2)</f>
        <v>5173.22</v>
      </c>
      <c r="OCK29" s="170">
        <f>OCH29*OCJ29</f>
        <v>10346.44</v>
      </c>
      <c r="OCL29" s="170" t="s">
        <v>151</v>
      </c>
      <c r="OCM29" s="170" t="s">
        <v>152</v>
      </c>
      <c r="OCN29" s="170" t="s">
        <v>153</v>
      </c>
      <c r="OCO29" s="170" t="s">
        <v>150</v>
      </c>
      <c r="OCP29" s="170">
        <v>2</v>
      </c>
      <c r="OCQ29" s="170">
        <v>69.72</v>
      </c>
      <c r="OCR29" s="170">
        <f>ROUNDDOWN(OCQ29*($G$10+1),2)</f>
        <v>5173.22</v>
      </c>
      <c r="OCS29" s="170">
        <f>OCP29*OCR29</f>
        <v>10346.44</v>
      </c>
      <c r="OCT29" s="170" t="s">
        <v>151</v>
      </c>
      <c r="OCU29" s="170" t="s">
        <v>152</v>
      </c>
      <c r="OCV29" s="170" t="s">
        <v>153</v>
      </c>
      <c r="OCW29" s="170" t="s">
        <v>150</v>
      </c>
      <c r="OCX29" s="170">
        <v>2</v>
      </c>
      <c r="OCY29" s="170">
        <v>69.72</v>
      </c>
      <c r="OCZ29" s="170">
        <f>ROUNDDOWN(OCY29*($G$10+1),2)</f>
        <v>5173.22</v>
      </c>
      <c r="ODA29" s="170">
        <f>OCX29*OCZ29</f>
        <v>10346.44</v>
      </c>
      <c r="ODB29" s="170" t="s">
        <v>151</v>
      </c>
      <c r="ODC29" s="170" t="s">
        <v>152</v>
      </c>
      <c r="ODD29" s="170" t="s">
        <v>153</v>
      </c>
      <c r="ODE29" s="170" t="s">
        <v>150</v>
      </c>
      <c r="ODF29" s="170">
        <v>2</v>
      </c>
      <c r="ODG29" s="170">
        <v>69.72</v>
      </c>
      <c r="ODH29" s="170">
        <f>ROUNDDOWN(ODG29*($G$10+1),2)</f>
        <v>5173.22</v>
      </c>
      <c r="ODI29" s="170">
        <f>ODF29*ODH29</f>
        <v>10346.44</v>
      </c>
      <c r="ODJ29" s="170" t="s">
        <v>151</v>
      </c>
      <c r="ODK29" s="170" t="s">
        <v>152</v>
      </c>
      <c r="ODL29" s="170" t="s">
        <v>153</v>
      </c>
      <c r="ODM29" s="170" t="s">
        <v>150</v>
      </c>
      <c r="ODN29" s="170">
        <v>2</v>
      </c>
      <c r="ODO29" s="170">
        <v>69.72</v>
      </c>
      <c r="ODP29" s="170">
        <f>ROUNDDOWN(ODO29*($G$10+1),2)</f>
        <v>5173.22</v>
      </c>
      <c r="ODQ29" s="170">
        <f>ODN29*ODP29</f>
        <v>10346.44</v>
      </c>
      <c r="ODR29" s="170" t="s">
        <v>151</v>
      </c>
      <c r="ODS29" s="170" t="s">
        <v>152</v>
      </c>
      <c r="ODT29" s="170" t="s">
        <v>153</v>
      </c>
      <c r="ODU29" s="170" t="s">
        <v>150</v>
      </c>
      <c r="ODV29" s="170">
        <v>2</v>
      </c>
      <c r="ODW29" s="170">
        <v>69.72</v>
      </c>
      <c r="ODX29" s="170">
        <f>ROUNDDOWN(ODW29*($G$10+1),2)</f>
        <v>5173.22</v>
      </c>
      <c r="ODY29" s="170">
        <f>ODV29*ODX29</f>
        <v>10346.44</v>
      </c>
      <c r="ODZ29" s="170" t="s">
        <v>151</v>
      </c>
      <c r="OEA29" s="170" t="s">
        <v>152</v>
      </c>
      <c r="OEB29" s="170" t="s">
        <v>153</v>
      </c>
      <c r="OEC29" s="170" t="s">
        <v>150</v>
      </c>
      <c r="OED29" s="170">
        <v>2</v>
      </c>
      <c r="OEE29" s="170">
        <v>69.72</v>
      </c>
      <c r="OEF29" s="170">
        <f>ROUNDDOWN(OEE29*($G$10+1),2)</f>
        <v>5173.22</v>
      </c>
      <c r="OEG29" s="170">
        <f>OED29*OEF29</f>
        <v>10346.44</v>
      </c>
      <c r="OEH29" s="170" t="s">
        <v>151</v>
      </c>
      <c r="OEI29" s="170" t="s">
        <v>152</v>
      </c>
      <c r="OEJ29" s="170" t="s">
        <v>153</v>
      </c>
      <c r="OEK29" s="170" t="s">
        <v>150</v>
      </c>
      <c r="OEL29" s="170">
        <v>2</v>
      </c>
      <c r="OEM29" s="170">
        <v>69.72</v>
      </c>
      <c r="OEN29" s="170">
        <f>ROUNDDOWN(OEM29*($G$10+1),2)</f>
        <v>5173.22</v>
      </c>
      <c r="OEO29" s="170">
        <f>OEL29*OEN29</f>
        <v>10346.44</v>
      </c>
      <c r="OEP29" s="170" t="s">
        <v>151</v>
      </c>
      <c r="OEQ29" s="170" t="s">
        <v>152</v>
      </c>
      <c r="OER29" s="170" t="s">
        <v>153</v>
      </c>
      <c r="OES29" s="170" t="s">
        <v>150</v>
      </c>
      <c r="OET29" s="170">
        <v>2</v>
      </c>
      <c r="OEU29" s="170">
        <v>69.72</v>
      </c>
      <c r="OEV29" s="170">
        <f>ROUNDDOWN(OEU29*($G$10+1),2)</f>
        <v>5173.22</v>
      </c>
      <c r="OEW29" s="170">
        <f>OET29*OEV29</f>
        <v>10346.44</v>
      </c>
      <c r="OEX29" s="170" t="s">
        <v>151</v>
      </c>
      <c r="OEY29" s="170" t="s">
        <v>152</v>
      </c>
      <c r="OEZ29" s="170" t="s">
        <v>153</v>
      </c>
      <c r="OFA29" s="170" t="s">
        <v>150</v>
      </c>
      <c r="OFB29" s="170">
        <v>2</v>
      </c>
      <c r="OFC29" s="170">
        <v>69.72</v>
      </c>
      <c r="OFD29" s="170">
        <f>ROUNDDOWN(OFC29*($G$10+1),2)</f>
        <v>5173.22</v>
      </c>
      <c r="OFE29" s="170">
        <f>OFB29*OFD29</f>
        <v>10346.44</v>
      </c>
      <c r="OFF29" s="170" t="s">
        <v>151</v>
      </c>
      <c r="OFG29" s="170" t="s">
        <v>152</v>
      </c>
      <c r="OFH29" s="170" t="s">
        <v>153</v>
      </c>
      <c r="OFI29" s="170" t="s">
        <v>150</v>
      </c>
      <c r="OFJ29" s="170">
        <v>2</v>
      </c>
      <c r="OFK29" s="170">
        <v>69.72</v>
      </c>
      <c r="OFL29" s="170">
        <f>ROUNDDOWN(OFK29*($G$10+1),2)</f>
        <v>5173.22</v>
      </c>
      <c r="OFM29" s="170">
        <f>OFJ29*OFL29</f>
        <v>10346.44</v>
      </c>
      <c r="OFN29" s="170" t="s">
        <v>151</v>
      </c>
      <c r="OFO29" s="170" t="s">
        <v>152</v>
      </c>
      <c r="OFP29" s="170" t="s">
        <v>153</v>
      </c>
      <c r="OFQ29" s="170" t="s">
        <v>150</v>
      </c>
      <c r="OFR29" s="170">
        <v>2</v>
      </c>
      <c r="OFS29" s="170">
        <v>69.72</v>
      </c>
      <c r="OFT29" s="170">
        <f>ROUNDDOWN(OFS29*($G$10+1),2)</f>
        <v>5173.22</v>
      </c>
      <c r="OFU29" s="170">
        <f>OFR29*OFT29</f>
        <v>10346.44</v>
      </c>
      <c r="OFV29" s="170" t="s">
        <v>151</v>
      </c>
      <c r="OFW29" s="170" t="s">
        <v>152</v>
      </c>
      <c r="OFX29" s="170" t="s">
        <v>153</v>
      </c>
      <c r="OFY29" s="170" t="s">
        <v>150</v>
      </c>
      <c r="OFZ29" s="170">
        <v>2</v>
      </c>
      <c r="OGA29" s="170">
        <v>69.72</v>
      </c>
      <c r="OGB29" s="170">
        <f>ROUNDDOWN(OGA29*($G$10+1),2)</f>
        <v>5173.22</v>
      </c>
      <c r="OGC29" s="170">
        <f>OFZ29*OGB29</f>
        <v>10346.44</v>
      </c>
      <c r="OGD29" s="170" t="s">
        <v>151</v>
      </c>
      <c r="OGE29" s="170" t="s">
        <v>152</v>
      </c>
      <c r="OGF29" s="170" t="s">
        <v>153</v>
      </c>
      <c r="OGG29" s="170" t="s">
        <v>150</v>
      </c>
      <c r="OGH29" s="170">
        <v>2</v>
      </c>
      <c r="OGI29" s="170">
        <v>69.72</v>
      </c>
      <c r="OGJ29" s="170">
        <f>ROUNDDOWN(OGI29*($G$10+1),2)</f>
        <v>5173.22</v>
      </c>
      <c r="OGK29" s="170">
        <f>OGH29*OGJ29</f>
        <v>10346.44</v>
      </c>
      <c r="OGL29" s="170" t="s">
        <v>151</v>
      </c>
      <c r="OGM29" s="170" t="s">
        <v>152</v>
      </c>
      <c r="OGN29" s="170" t="s">
        <v>153</v>
      </c>
      <c r="OGO29" s="170" t="s">
        <v>150</v>
      </c>
      <c r="OGP29" s="170">
        <v>2</v>
      </c>
      <c r="OGQ29" s="170">
        <v>69.72</v>
      </c>
      <c r="OGR29" s="170">
        <f>ROUNDDOWN(OGQ29*($G$10+1),2)</f>
        <v>5173.22</v>
      </c>
      <c r="OGS29" s="170">
        <f>OGP29*OGR29</f>
        <v>10346.44</v>
      </c>
      <c r="OGT29" s="170" t="s">
        <v>151</v>
      </c>
      <c r="OGU29" s="170" t="s">
        <v>152</v>
      </c>
      <c r="OGV29" s="170" t="s">
        <v>153</v>
      </c>
      <c r="OGW29" s="170" t="s">
        <v>150</v>
      </c>
      <c r="OGX29" s="170">
        <v>2</v>
      </c>
      <c r="OGY29" s="170">
        <v>69.72</v>
      </c>
      <c r="OGZ29" s="170">
        <f>ROUNDDOWN(OGY29*($G$10+1),2)</f>
        <v>5173.22</v>
      </c>
      <c r="OHA29" s="170">
        <f>OGX29*OGZ29</f>
        <v>10346.44</v>
      </c>
      <c r="OHB29" s="170" t="s">
        <v>151</v>
      </c>
      <c r="OHC29" s="170" t="s">
        <v>152</v>
      </c>
      <c r="OHD29" s="170" t="s">
        <v>153</v>
      </c>
      <c r="OHE29" s="170" t="s">
        <v>150</v>
      </c>
      <c r="OHF29" s="170">
        <v>2</v>
      </c>
      <c r="OHG29" s="170">
        <v>69.72</v>
      </c>
      <c r="OHH29" s="170">
        <f>ROUNDDOWN(OHG29*($G$10+1),2)</f>
        <v>5173.22</v>
      </c>
      <c r="OHI29" s="170">
        <f>OHF29*OHH29</f>
        <v>10346.44</v>
      </c>
      <c r="OHJ29" s="170" t="s">
        <v>151</v>
      </c>
      <c r="OHK29" s="170" t="s">
        <v>152</v>
      </c>
      <c r="OHL29" s="170" t="s">
        <v>153</v>
      </c>
      <c r="OHM29" s="170" t="s">
        <v>150</v>
      </c>
      <c r="OHN29" s="170">
        <v>2</v>
      </c>
      <c r="OHO29" s="170">
        <v>69.72</v>
      </c>
      <c r="OHP29" s="170">
        <f>ROUNDDOWN(OHO29*($G$10+1),2)</f>
        <v>5173.22</v>
      </c>
      <c r="OHQ29" s="170">
        <f>OHN29*OHP29</f>
        <v>10346.44</v>
      </c>
      <c r="OHR29" s="170" t="s">
        <v>151</v>
      </c>
      <c r="OHS29" s="170" t="s">
        <v>152</v>
      </c>
      <c r="OHT29" s="170" t="s">
        <v>153</v>
      </c>
      <c r="OHU29" s="170" t="s">
        <v>150</v>
      </c>
      <c r="OHV29" s="170">
        <v>2</v>
      </c>
      <c r="OHW29" s="170">
        <v>69.72</v>
      </c>
      <c r="OHX29" s="170">
        <f>ROUNDDOWN(OHW29*($G$10+1),2)</f>
        <v>5173.22</v>
      </c>
      <c r="OHY29" s="170">
        <f>OHV29*OHX29</f>
        <v>10346.44</v>
      </c>
      <c r="OHZ29" s="170" t="s">
        <v>151</v>
      </c>
      <c r="OIA29" s="170" t="s">
        <v>152</v>
      </c>
      <c r="OIB29" s="170" t="s">
        <v>153</v>
      </c>
      <c r="OIC29" s="170" t="s">
        <v>150</v>
      </c>
      <c r="OID29" s="170">
        <v>2</v>
      </c>
      <c r="OIE29" s="170">
        <v>69.72</v>
      </c>
      <c r="OIF29" s="170">
        <f>ROUNDDOWN(OIE29*($G$10+1),2)</f>
        <v>5173.22</v>
      </c>
      <c r="OIG29" s="170">
        <f>OID29*OIF29</f>
        <v>10346.44</v>
      </c>
      <c r="OIH29" s="170" t="s">
        <v>151</v>
      </c>
      <c r="OII29" s="170" t="s">
        <v>152</v>
      </c>
      <c r="OIJ29" s="170" t="s">
        <v>153</v>
      </c>
      <c r="OIK29" s="170" t="s">
        <v>150</v>
      </c>
      <c r="OIL29" s="170">
        <v>2</v>
      </c>
      <c r="OIM29" s="170">
        <v>69.72</v>
      </c>
      <c r="OIN29" s="170">
        <f>ROUNDDOWN(OIM29*($G$10+1),2)</f>
        <v>5173.22</v>
      </c>
      <c r="OIO29" s="170">
        <f>OIL29*OIN29</f>
        <v>10346.44</v>
      </c>
      <c r="OIP29" s="170" t="s">
        <v>151</v>
      </c>
      <c r="OIQ29" s="170" t="s">
        <v>152</v>
      </c>
      <c r="OIR29" s="170" t="s">
        <v>153</v>
      </c>
      <c r="OIS29" s="170" t="s">
        <v>150</v>
      </c>
      <c r="OIT29" s="170">
        <v>2</v>
      </c>
      <c r="OIU29" s="170">
        <v>69.72</v>
      </c>
      <c r="OIV29" s="170">
        <f>ROUNDDOWN(OIU29*($G$10+1),2)</f>
        <v>5173.22</v>
      </c>
      <c r="OIW29" s="170">
        <f>OIT29*OIV29</f>
        <v>10346.44</v>
      </c>
      <c r="OIX29" s="170" t="s">
        <v>151</v>
      </c>
      <c r="OIY29" s="170" t="s">
        <v>152</v>
      </c>
      <c r="OIZ29" s="170" t="s">
        <v>153</v>
      </c>
      <c r="OJA29" s="170" t="s">
        <v>150</v>
      </c>
      <c r="OJB29" s="170">
        <v>2</v>
      </c>
      <c r="OJC29" s="170">
        <v>69.72</v>
      </c>
      <c r="OJD29" s="170">
        <f>ROUNDDOWN(OJC29*($G$10+1),2)</f>
        <v>5173.22</v>
      </c>
      <c r="OJE29" s="170">
        <f>OJB29*OJD29</f>
        <v>10346.44</v>
      </c>
      <c r="OJF29" s="170" t="s">
        <v>151</v>
      </c>
      <c r="OJG29" s="170" t="s">
        <v>152</v>
      </c>
      <c r="OJH29" s="170" t="s">
        <v>153</v>
      </c>
      <c r="OJI29" s="170" t="s">
        <v>150</v>
      </c>
      <c r="OJJ29" s="170">
        <v>2</v>
      </c>
      <c r="OJK29" s="170">
        <v>69.72</v>
      </c>
      <c r="OJL29" s="170">
        <f>ROUNDDOWN(OJK29*($G$10+1),2)</f>
        <v>5173.22</v>
      </c>
      <c r="OJM29" s="170">
        <f>OJJ29*OJL29</f>
        <v>10346.44</v>
      </c>
      <c r="OJN29" s="170" t="s">
        <v>151</v>
      </c>
      <c r="OJO29" s="170" t="s">
        <v>152</v>
      </c>
      <c r="OJP29" s="170" t="s">
        <v>153</v>
      </c>
      <c r="OJQ29" s="170" t="s">
        <v>150</v>
      </c>
      <c r="OJR29" s="170">
        <v>2</v>
      </c>
      <c r="OJS29" s="170">
        <v>69.72</v>
      </c>
      <c r="OJT29" s="170">
        <f>ROUNDDOWN(OJS29*($G$10+1),2)</f>
        <v>5173.22</v>
      </c>
      <c r="OJU29" s="170">
        <f>OJR29*OJT29</f>
        <v>10346.44</v>
      </c>
      <c r="OJV29" s="170" t="s">
        <v>151</v>
      </c>
      <c r="OJW29" s="170" t="s">
        <v>152</v>
      </c>
      <c r="OJX29" s="170" t="s">
        <v>153</v>
      </c>
      <c r="OJY29" s="170" t="s">
        <v>150</v>
      </c>
      <c r="OJZ29" s="170">
        <v>2</v>
      </c>
      <c r="OKA29" s="170">
        <v>69.72</v>
      </c>
      <c r="OKB29" s="170">
        <f>ROUNDDOWN(OKA29*($G$10+1),2)</f>
        <v>5173.22</v>
      </c>
      <c r="OKC29" s="170">
        <f>OJZ29*OKB29</f>
        <v>10346.44</v>
      </c>
      <c r="OKD29" s="170" t="s">
        <v>151</v>
      </c>
      <c r="OKE29" s="170" t="s">
        <v>152</v>
      </c>
      <c r="OKF29" s="170" t="s">
        <v>153</v>
      </c>
      <c r="OKG29" s="170" t="s">
        <v>150</v>
      </c>
      <c r="OKH29" s="170">
        <v>2</v>
      </c>
      <c r="OKI29" s="170">
        <v>69.72</v>
      </c>
      <c r="OKJ29" s="170">
        <f>ROUNDDOWN(OKI29*($G$10+1),2)</f>
        <v>5173.22</v>
      </c>
      <c r="OKK29" s="170">
        <f>OKH29*OKJ29</f>
        <v>10346.44</v>
      </c>
      <c r="OKL29" s="170" t="s">
        <v>151</v>
      </c>
      <c r="OKM29" s="170" t="s">
        <v>152</v>
      </c>
      <c r="OKN29" s="170" t="s">
        <v>153</v>
      </c>
      <c r="OKO29" s="170" t="s">
        <v>150</v>
      </c>
      <c r="OKP29" s="170">
        <v>2</v>
      </c>
      <c r="OKQ29" s="170">
        <v>69.72</v>
      </c>
      <c r="OKR29" s="170">
        <f>ROUNDDOWN(OKQ29*($G$10+1),2)</f>
        <v>5173.22</v>
      </c>
      <c r="OKS29" s="170">
        <f>OKP29*OKR29</f>
        <v>10346.44</v>
      </c>
      <c r="OKT29" s="170" t="s">
        <v>151</v>
      </c>
      <c r="OKU29" s="170" t="s">
        <v>152</v>
      </c>
      <c r="OKV29" s="170" t="s">
        <v>153</v>
      </c>
      <c r="OKW29" s="170" t="s">
        <v>150</v>
      </c>
      <c r="OKX29" s="170">
        <v>2</v>
      </c>
      <c r="OKY29" s="170">
        <v>69.72</v>
      </c>
      <c r="OKZ29" s="170">
        <f>ROUNDDOWN(OKY29*($G$10+1),2)</f>
        <v>5173.22</v>
      </c>
      <c r="OLA29" s="170">
        <f>OKX29*OKZ29</f>
        <v>10346.44</v>
      </c>
      <c r="OLB29" s="170" t="s">
        <v>151</v>
      </c>
      <c r="OLC29" s="170" t="s">
        <v>152</v>
      </c>
      <c r="OLD29" s="170" t="s">
        <v>153</v>
      </c>
      <c r="OLE29" s="170" t="s">
        <v>150</v>
      </c>
      <c r="OLF29" s="170">
        <v>2</v>
      </c>
      <c r="OLG29" s="170">
        <v>69.72</v>
      </c>
      <c r="OLH29" s="170">
        <f>ROUNDDOWN(OLG29*($G$10+1),2)</f>
        <v>5173.22</v>
      </c>
      <c r="OLI29" s="170">
        <f>OLF29*OLH29</f>
        <v>10346.44</v>
      </c>
      <c r="OLJ29" s="170" t="s">
        <v>151</v>
      </c>
      <c r="OLK29" s="170" t="s">
        <v>152</v>
      </c>
      <c r="OLL29" s="170" t="s">
        <v>153</v>
      </c>
      <c r="OLM29" s="170" t="s">
        <v>150</v>
      </c>
      <c r="OLN29" s="170">
        <v>2</v>
      </c>
      <c r="OLO29" s="170">
        <v>69.72</v>
      </c>
      <c r="OLP29" s="170">
        <f>ROUNDDOWN(OLO29*($G$10+1),2)</f>
        <v>5173.22</v>
      </c>
      <c r="OLQ29" s="170">
        <f>OLN29*OLP29</f>
        <v>10346.44</v>
      </c>
      <c r="OLR29" s="170" t="s">
        <v>151</v>
      </c>
      <c r="OLS29" s="170" t="s">
        <v>152</v>
      </c>
      <c r="OLT29" s="170" t="s">
        <v>153</v>
      </c>
      <c r="OLU29" s="170" t="s">
        <v>150</v>
      </c>
      <c r="OLV29" s="170">
        <v>2</v>
      </c>
      <c r="OLW29" s="170">
        <v>69.72</v>
      </c>
      <c r="OLX29" s="170">
        <f>ROUNDDOWN(OLW29*($G$10+1),2)</f>
        <v>5173.22</v>
      </c>
      <c r="OLY29" s="170">
        <f>OLV29*OLX29</f>
        <v>10346.44</v>
      </c>
      <c r="OLZ29" s="170" t="s">
        <v>151</v>
      </c>
      <c r="OMA29" s="170" t="s">
        <v>152</v>
      </c>
      <c r="OMB29" s="170" t="s">
        <v>153</v>
      </c>
      <c r="OMC29" s="170" t="s">
        <v>150</v>
      </c>
      <c r="OMD29" s="170">
        <v>2</v>
      </c>
      <c r="OME29" s="170">
        <v>69.72</v>
      </c>
      <c r="OMF29" s="170">
        <f>ROUNDDOWN(OME29*($G$10+1),2)</f>
        <v>5173.22</v>
      </c>
      <c r="OMG29" s="170">
        <f>OMD29*OMF29</f>
        <v>10346.44</v>
      </c>
      <c r="OMH29" s="170" t="s">
        <v>151</v>
      </c>
      <c r="OMI29" s="170" t="s">
        <v>152</v>
      </c>
      <c r="OMJ29" s="170" t="s">
        <v>153</v>
      </c>
      <c r="OMK29" s="170" t="s">
        <v>150</v>
      </c>
      <c r="OML29" s="170">
        <v>2</v>
      </c>
      <c r="OMM29" s="170">
        <v>69.72</v>
      </c>
      <c r="OMN29" s="170">
        <f>ROUNDDOWN(OMM29*($G$10+1),2)</f>
        <v>5173.22</v>
      </c>
      <c r="OMO29" s="170">
        <f>OML29*OMN29</f>
        <v>10346.44</v>
      </c>
      <c r="OMP29" s="170" t="s">
        <v>151</v>
      </c>
      <c r="OMQ29" s="170" t="s">
        <v>152</v>
      </c>
      <c r="OMR29" s="170" t="s">
        <v>153</v>
      </c>
      <c r="OMS29" s="170" t="s">
        <v>150</v>
      </c>
      <c r="OMT29" s="170">
        <v>2</v>
      </c>
      <c r="OMU29" s="170">
        <v>69.72</v>
      </c>
      <c r="OMV29" s="170">
        <f>ROUNDDOWN(OMU29*($G$10+1),2)</f>
        <v>5173.22</v>
      </c>
      <c r="OMW29" s="170">
        <f>OMT29*OMV29</f>
        <v>10346.44</v>
      </c>
      <c r="OMX29" s="170" t="s">
        <v>151</v>
      </c>
      <c r="OMY29" s="170" t="s">
        <v>152</v>
      </c>
      <c r="OMZ29" s="170" t="s">
        <v>153</v>
      </c>
      <c r="ONA29" s="170" t="s">
        <v>150</v>
      </c>
      <c r="ONB29" s="170">
        <v>2</v>
      </c>
      <c r="ONC29" s="170">
        <v>69.72</v>
      </c>
      <c r="OND29" s="170">
        <f>ROUNDDOWN(ONC29*($G$10+1),2)</f>
        <v>5173.22</v>
      </c>
      <c r="ONE29" s="170">
        <f>ONB29*OND29</f>
        <v>10346.44</v>
      </c>
      <c r="ONF29" s="170" t="s">
        <v>151</v>
      </c>
      <c r="ONG29" s="170" t="s">
        <v>152</v>
      </c>
      <c r="ONH29" s="170" t="s">
        <v>153</v>
      </c>
      <c r="ONI29" s="170" t="s">
        <v>150</v>
      </c>
      <c r="ONJ29" s="170">
        <v>2</v>
      </c>
      <c r="ONK29" s="170">
        <v>69.72</v>
      </c>
      <c r="ONL29" s="170">
        <f>ROUNDDOWN(ONK29*($G$10+1),2)</f>
        <v>5173.22</v>
      </c>
      <c r="ONM29" s="170">
        <f>ONJ29*ONL29</f>
        <v>10346.44</v>
      </c>
      <c r="ONN29" s="170" t="s">
        <v>151</v>
      </c>
      <c r="ONO29" s="170" t="s">
        <v>152</v>
      </c>
      <c r="ONP29" s="170" t="s">
        <v>153</v>
      </c>
      <c r="ONQ29" s="170" t="s">
        <v>150</v>
      </c>
      <c r="ONR29" s="170">
        <v>2</v>
      </c>
      <c r="ONS29" s="170">
        <v>69.72</v>
      </c>
      <c r="ONT29" s="170">
        <f>ROUNDDOWN(ONS29*($G$10+1),2)</f>
        <v>5173.22</v>
      </c>
      <c r="ONU29" s="170">
        <f>ONR29*ONT29</f>
        <v>10346.44</v>
      </c>
      <c r="ONV29" s="170" t="s">
        <v>151</v>
      </c>
      <c r="ONW29" s="170" t="s">
        <v>152</v>
      </c>
      <c r="ONX29" s="170" t="s">
        <v>153</v>
      </c>
      <c r="ONY29" s="170" t="s">
        <v>150</v>
      </c>
      <c r="ONZ29" s="170">
        <v>2</v>
      </c>
      <c r="OOA29" s="170">
        <v>69.72</v>
      </c>
      <c r="OOB29" s="170">
        <f>ROUNDDOWN(OOA29*($G$10+1),2)</f>
        <v>5173.22</v>
      </c>
      <c r="OOC29" s="170">
        <f>ONZ29*OOB29</f>
        <v>10346.44</v>
      </c>
      <c r="OOD29" s="170" t="s">
        <v>151</v>
      </c>
      <c r="OOE29" s="170" t="s">
        <v>152</v>
      </c>
      <c r="OOF29" s="170" t="s">
        <v>153</v>
      </c>
      <c r="OOG29" s="170" t="s">
        <v>150</v>
      </c>
      <c r="OOH29" s="170">
        <v>2</v>
      </c>
      <c r="OOI29" s="170">
        <v>69.72</v>
      </c>
      <c r="OOJ29" s="170">
        <f>ROUNDDOWN(OOI29*($G$10+1),2)</f>
        <v>5173.22</v>
      </c>
      <c r="OOK29" s="170">
        <f>OOH29*OOJ29</f>
        <v>10346.44</v>
      </c>
      <c r="OOL29" s="170" t="s">
        <v>151</v>
      </c>
      <c r="OOM29" s="170" t="s">
        <v>152</v>
      </c>
      <c r="OON29" s="170" t="s">
        <v>153</v>
      </c>
      <c r="OOO29" s="170" t="s">
        <v>150</v>
      </c>
      <c r="OOP29" s="170">
        <v>2</v>
      </c>
      <c r="OOQ29" s="170">
        <v>69.72</v>
      </c>
      <c r="OOR29" s="170">
        <f>ROUNDDOWN(OOQ29*($G$10+1),2)</f>
        <v>5173.22</v>
      </c>
      <c r="OOS29" s="170">
        <f>OOP29*OOR29</f>
        <v>10346.44</v>
      </c>
      <c r="OOT29" s="170" t="s">
        <v>151</v>
      </c>
      <c r="OOU29" s="170" t="s">
        <v>152</v>
      </c>
      <c r="OOV29" s="170" t="s">
        <v>153</v>
      </c>
      <c r="OOW29" s="170" t="s">
        <v>150</v>
      </c>
      <c r="OOX29" s="170">
        <v>2</v>
      </c>
      <c r="OOY29" s="170">
        <v>69.72</v>
      </c>
      <c r="OOZ29" s="170">
        <f>ROUNDDOWN(OOY29*($G$10+1),2)</f>
        <v>5173.22</v>
      </c>
      <c r="OPA29" s="170">
        <f>OOX29*OOZ29</f>
        <v>10346.44</v>
      </c>
      <c r="OPB29" s="170" t="s">
        <v>151</v>
      </c>
      <c r="OPC29" s="170" t="s">
        <v>152</v>
      </c>
      <c r="OPD29" s="170" t="s">
        <v>153</v>
      </c>
      <c r="OPE29" s="170" t="s">
        <v>150</v>
      </c>
      <c r="OPF29" s="170">
        <v>2</v>
      </c>
      <c r="OPG29" s="170">
        <v>69.72</v>
      </c>
      <c r="OPH29" s="170">
        <f>ROUNDDOWN(OPG29*($G$10+1),2)</f>
        <v>5173.22</v>
      </c>
      <c r="OPI29" s="170">
        <f>OPF29*OPH29</f>
        <v>10346.44</v>
      </c>
      <c r="OPJ29" s="170" t="s">
        <v>151</v>
      </c>
      <c r="OPK29" s="170" t="s">
        <v>152</v>
      </c>
      <c r="OPL29" s="170" t="s">
        <v>153</v>
      </c>
      <c r="OPM29" s="170" t="s">
        <v>150</v>
      </c>
      <c r="OPN29" s="170">
        <v>2</v>
      </c>
      <c r="OPO29" s="170">
        <v>69.72</v>
      </c>
      <c r="OPP29" s="170">
        <f>ROUNDDOWN(OPO29*($G$10+1),2)</f>
        <v>5173.22</v>
      </c>
      <c r="OPQ29" s="170">
        <f>OPN29*OPP29</f>
        <v>10346.44</v>
      </c>
      <c r="OPR29" s="170" t="s">
        <v>151</v>
      </c>
      <c r="OPS29" s="170" t="s">
        <v>152</v>
      </c>
      <c r="OPT29" s="170" t="s">
        <v>153</v>
      </c>
      <c r="OPU29" s="170" t="s">
        <v>150</v>
      </c>
      <c r="OPV29" s="170">
        <v>2</v>
      </c>
      <c r="OPW29" s="170">
        <v>69.72</v>
      </c>
      <c r="OPX29" s="170">
        <f>ROUNDDOWN(OPW29*($G$10+1),2)</f>
        <v>5173.22</v>
      </c>
      <c r="OPY29" s="170">
        <f>OPV29*OPX29</f>
        <v>10346.44</v>
      </c>
      <c r="OPZ29" s="170" t="s">
        <v>151</v>
      </c>
      <c r="OQA29" s="170" t="s">
        <v>152</v>
      </c>
      <c r="OQB29" s="170" t="s">
        <v>153</v>
      </c>
      <c r="OQC29" s="170" t="s">
        <v>150</v>
      </c>
      <c r="OQD29" s="170">
        <v>2</v>
      </c>
      <c r="OQE29" s="170">
        <v>69.72</v>
      </c>
      <c r="OQF29" s="170">
        <f>ROUNDDOWN(OQE29*($G$10+1),2)</f>
        <v>5173.22</v>
      </c>
      <c r="OQG29" s="170">
        <f>OQD29*OQF29</f>
        <v>10346.44</v>
      </c>
      <c r="OQH29" s="170" t="s">
        <v>151</v>
      </c>
      <c r="OQI29" s="170" t="s">
        <v>152</v>
      </c>
      <c r="OQJ29" s="170" t="s">
        <v>153</v>
      </c>
      <c r="OQK29" s="170" t="s">
        <v>150</v>
      </c>
      <c r="OQL29" s="170">
        <v>2</v>
      </c>
      <c r="OQM29" s="170">
        <v>69.72</v>
      </c>
      <c r="OQN29" s="170">
        <f>ROUNDDOWN(OQM29*($G$10+1),2)</f>
        <v>5173.22</v>
      </c>
      <c r="OQO29" s="170">
        <f>OQL29*OQN29</f>
        <v>10346.44</v>
      </c>
      <c r="OQP29" s="170" t="s">
        <v>151</v>
      </c>
      <c r="OQQ29" s="170" t="s">
        <v>152</v>
      </c>
      <c r="OQR29" s="170" t="s">
        <v>153</v>
      </c>
      <c r="OQS29" s="170" t="s">
        <v>150</v>
      </c>
      <c r="OQT29" s="170">
        <v>2</v>
      </c>
      <c r="OQU29" s="170">
        <v>69.72</v>
      </c>
      <c r="OQV29" s="170">
        <f>ROUNDDOWN(OQU29*($G$10+1),2)</f>
        <v>5173.22</v>
      </c>
      <c r="OQW29" s="170">
        <f>OQT29*OQV29</f>
        <v>10346.44</v>
      </c>
      <c r="OQX29" s="170" t="s">
        <v>151</v>
      </c>
      <c r="OQY29" s="170" t="s">
        <v>152</v>
      </c>
      <c r="OQZ29" s="170" t="s">
        <v>153</v>
      </c>
      <c r="ORA29" s="170" t="s">
        <v>150</v>
      </c>
      <c r="ORB29" s="170">
        <v>2</v>
      </c>
      <c r="ORC29" s="170">
        <v>69.72</v>
      </c>
      <c r="ORD29" s="170">
        <f>ROUNDDOWN(ORC29*($G$10+1),2)</f>
        <v>5173.22</v>
      </c>
      <c r="ORE29" s="170">
        <f>ORB29*ORD29</f>
        <v>10346.44</v>
      </c>
      <c r="ORF29" s="170" t="s">
        <v>151</v>
      </c>
      <c r="ORG29" s="170" t="s">
        <v>152</v>
      </c>
      <c r="ORH29" s="170" t="s">
        <v>153</v>
      </c>
      <c r="ORI29" s="170" t="s">
        <v>150</v>
      </c>
      <c r="ORJ29" s="170">
        <v>2</v>
      </c>
      <c r="ORK29" s="170">
        <v>69.72</v>
      </c>
      <c r="ORL29" s="170">
        <f>ROUNDDOWN(ORK29*($G$10+1),2)</f>
        <v>5173.22</v>
      </c>
      <c r="ORM29" s="170">
        <f>ORJ29*ORL29</f>
        <v>10346.44</v>
      </c>
      <c r="ORN29" s="170" t="s">
        <v>151</v>
      </c>
      <c r="ORO29" s="170" t="s">
        <v>152</v>
      </c>
      <c r="ORP29" s="170" t="s">
        <v>153</v>
      </c>
      <c r="ORQ29" s="170" t="s">
        <v>150</v>
      </c>
      <c r="ORR29" s="170">
        <v>2</v>
      </c>
      <c r="ORS29" s="170">
        <v>69.72</v>
      </c>
      <c r="ORT29" s="170">
        <f>ROUNDDOWN(ORS29*($G$10+1),2)</f>
        <v>5173.22</v>
      </c>
      <c r="ORU29" s="170">
        <f>ORR29*ORT29</f>
        <v>10346.44</v>
      </c>
      <c r="ORV29" s="170" t="s">
        <v>151</v>
      </c>
      <c r="ORW29" s="170" t="s">
        <v>152</v>
      </c>
      <c r="ORX29" s="170" t="s">
        <v>153</v>
      </c>
      <c r="ORY29" s="170" t="s">
        <v>150</v>
      </c>
      <c r="ORZ29" s="170">
        <v>2</v>
      </c>
      <c r="OSA29" s="170">
        <v>69.72</v>
      </c>
      <c r="OSB29" s="170">
        <f>ROUNDDOWN(OSA29*($G$10+1),2)</f>
        <v>5173.22</v>
      </c>
      <c r="OSC29" s="170">
        <f>ORZ29*OSB29</f>
        <v>10346.44</v>
      </c>
      <c r="OSD29" s="170" t="s">
        <v>151</v>
      </c>
      <c r="OSE29" s="170" t="s">
        <v>152</v>
      </c>
      <c r="OSF29" s="170" t="s">
        <v>153</v>
      </c>
      <c r="OSG29" s="170" t="s">
        <v>150</v>
      </c>
      <c r="OSH29" s="170">
        <v>2</v>
      </c>
      <c r="OSI29" s="170">
        <v>69.72</v>
      </c>
      <c r="OSJ29" s="170">
        <f>ROUNDDOWN(OSI29*($G$10+1),2)</f>
        <v>5173.22</v>
      </c>
      <c r="OSK29" s="170">
        <f>OSH29*OSJ29</f>
        <v>10346.44</v>
      </c>
      <c r="OSL29" s="170" t="s">
        <v>151</v>
      </c>
      <c r="OSM29" s="170" t="s">
        <v>152</v>
      </c>
      <c r="OSN29" s="170" t="s">
        <v>153</v>
      </c>
      <c r="OSO29" s="170" t="s">
        <v>150</v>
      </c>
      <c r="OSP29" s="170">
        <v>2</v>
      </c>
      <c r="OSQ29" s="170">
        <v>69.72</v>
      </c>
      <c r="OSR29" s="170">
        <f>ROUNDDOWN(OSQ29*($G$10+1),2)</f>
        <v>5173.22</v>
      </c>
      <c r="OSS29" s="170">
        <f>OSP29*OSR29</f>
        <v>10346.44</v>
      </c>
      <c r="OST29" s="170" t="s">
        <v>151</v>
      </c>
      <c r="OSU29" s="170" t="s">
        <v>152</v>
      </c>
      <c r="OSV29" s="170" t="s">
        <v>153</v>
      </c>
      <c r="OSW29" s="170" t="s">
        <v>150</v>
      </c>
      <c r="OSX29" s="170">
        <v>2</v>
      </c>
      <c r="OSY29" s="170">
        <v>69.72</v>
      </c>
      <c r="OSZ29" s="170">
        <f>ROUNDDOWN(OSY29*($G$10+1),2)</f>
        <v>5173.22</v>
      </c>
      <c r="OTA29" s="170">
        <f>OSX29*OSZ29</f>
        <v>10346.44</v>
      </c>
      <c r="OTB29" s="170" t="s">
        <v>151</v>
      </c>
      <c r="OTC29" s="170" t="s">
        <v>152</v>
      </c>
      <c r="OTD29" s="170" t="s">
        <v>153</v>
      </c>
      <c r="OTE29" s="170" t="s">
        <v>150</v>
      </c>
      <c r="OTF29" s="170">
        <v>2</v>
      </c>
      <c r="OTG29" s="170">
        <v>69.72</v>
      </c>
      <c r="OTH29" s="170">
        <f>ROUNDDOWN(OTG29*($G$10+1),2)</f>
        <v>5173.22</v>
      </c>
      <c r="OTI29" s="170">
        <f>OTF29*OTH29</f>
        <v>10346.44</v>
      </c>
      <c r="OTJ29" s="170" t="s">
        <v>151</v>
      </c>
      <c r="OTK29" s="170" t="s">
        <v>152</v>
      </c>
      <c r="OTL29" s="170" t="s">
        <v>153</v>
      </c>
      <c r="OTM29" s="170" t="s">
        <v>150</v>
      </c>
      <c r="OTN29" s="170">
        <v>2</v>
      </c>
      <c r="OTO29" s="170">
        <v>69.72</v>
      </c>
      <c r="OTP29" s="170">
        <f>ROUNDDOWN(OTO29*($G$10+1),2)</f>
        <v>5173.22</v>
      </c>
      <c r="OTQ29" s="170">
        <f>OTN29*OTP29</f>
        <v>10346.44</v>
      </c>
      <c r="OTR29" s="170" t="s">
        <v>151</v>
      </c>
      <c r="OTS29" s="170" t="s">
        <v>152</v>
      </c>
      <c r="OTT29" s="170" t="s">
        <v>153</v>
      </c>
      <c r="OTU29" s="170" t="s">
        <v>150</v>
      </c>
      <c r="OTV29" s="170">
        <v>2</v>
      </c>
      <c r="OTW29" s="170">
        <v>69.72</v>
      </c>
      <c r="OTX29" s="170">
        <f>ROUNDDOWN(OTW29*($G$10+1),2)</f>
        <v>5173.22</v>
      </c>
      <c r="OTY29" s="170">
        <f>OTV29*OTX29</f>
        <v>10346.44</v>
      </c>
      <c r="OTZ29" s="170" t="s">
        <v>151</v>
      </c>
      <c r="OUA29" s="170" t="s">
        <v>152</v>
      </c>
      <c r="OUB29" s="170" t="s">
        <v>153</v>
      </c>
      <c r="OUC29" s="170" t="s">
        <v>150</v>
      </c>
      <c r="OUD29" s="170">
        <v>2</v>
      </c>
      <c r="OUE29" s="170">
        <v>69.72</v>
      </c>
      <c r="OUF29" s="170">
        <f>ROUNDDOWN(OUE29*($G$10+1),2)</f>
        <v>5173.22</v>
      </c>
      <c r="OUG29" s="170">
        <f>OUD29*OUF29</f>
        <v>10346.44</v>
      </c>
      <c r="OUH29" s="170" t="s">
        <v>151</v>
      </c>
      <c r="OUI29" s="170" t="s">
        <v>152</v>
      </c>
      <c r="OUJ29" s="170" t="s">
        <v>153</v>
      </c>
      <c r="OUK29" s="170" t="s">
        <v>150</v>
      </c>
      <c r="OUL29" s="170">
        <v>2</v>
      </c>
      <c r="OUM29" s="170">
        <v>69.72</v>
      </c>
      <c r="OUN29" s="170">
        <f>ROUNDDOWN(OUM29*($G$10+1),2)</f>
        <v>5173.22</v>
      </c>
      <c r="OUO29" s="170">
        <f>OUL29*OUN29</f>
        <v>10346.44</v>
      </c>
      <c r="OUP29" s="170" t="s">
        <v>151</v>
      </c>
      <c r="OUQ29" s="170" t="s">
        <v>152</v>
      </c>
      <c r="OUR29" s="170" t="s">
        <v>153</v>
      </c>
      <c r="OUS29" s="170" t="s">
        <v>150</v>
      </c>
      <c r="OUT29" s="170">
        <v>2</v>
      </c>
      <c r="OUU29" s="170">
        <v>69.72</v>
      </c>
      <c r="OUV29" s="170">
        <f>ROUNDDOWN(OUU29*($G$10+1),2)</f>
        <v>5173.22</v>
      </c>
      <c r="OUW29" s="170">
        <f>OUT29*OUV29</f>
        <v>10346.44</v>
      </c>
      <c r="OUX29" s="170" t="s">
        <v>151</v>
      </c>
      <c r="OUY29" s="170" t="s">
        <v>152</v>
      </c>
      <c r="OUZ29" s="170" t="s">
        <v>153</v>
      </c>
      <c r="OVA29" s="170" t="s">
        <v>150</v>
      </c>
      <c r="OVB29" s="170">
        <v>2</v>
      </c>
      <c r="OVC29" s="170">
        <v>69.72</v>
      </c>
      <c r="OVD29" s="170">
        <f>ROUNDDOWN(OVC29*($G$10+1),2)</f>
        <v>5173.22</v>
      </c>
      <c r="OVE29" s="170">
        <f>OVB29*OVD29</f>
        <v>10346.44</v>
      </c>
      <c r="OVF29" s="170" t="s">
        <v>151</v>
      </c>
      <c r="OVG29" s="170" t="s">
        <v>152</v>
      </c>
      <c r="OVH29" s="170" t="s">
        <v>153</v>
      </c>
      <c r="OVI29" s="170" t="s">
        <v>150</v>
      </c>
      <c r="OVJ29" s="170">
        <v>2</v>
      </c>
      <c r="OVK29" s="170">
        <v>69.72</v>
      </c>
      <c r="OVL29" s="170">
        <f>ROUNDDOWN(OVK29*($G$10+1),2)</f>
        <v>5173.22</v>
      </c>
      <c r="OVM29" s="170">
        <f>OVJ29*OVL29</f>
        <v>10346.44</v>
      </c>
      <c r="OVN29" s="170" t="s">
        <v>151</v>
      </c>
      <c r="OVO29" s="170" t="s">
        <v>152</v>
      </c>
      <c r="OVP29" s="170" t="s">
        <v>153</v>
      </c>
      <c r="OVQ29" s="170" t="s">
        <v>150</v>
      </c>
      <c r="OVR29" s="170">
        <v>2</v>
      </c>
      <c r="OVS29" s="170">
        <v>69.72</v>
      </c>
      <c r="OVT29" s="170">
        <f>ROUNDDOWN(OVS29*($G$10+1),2)</f>
        <v>5173.22</v>
      </c>
      <c r="OVU29" s="170">
        <f>OVR29*OVT29</f>
        <v>10346.44</v>
      </c>
      <c r="OVV29" s="170" t="s">
        <v>151</v>
      </c>
      <c r="OVW29" s="170" t="s">
        <v>152</v>
      </c>
      <c r="OVX29" s="170" t="s">
        <v>153</v>
      </c>
      <c r="OVY29" s="170" t="s">
        <v>150</v>
      </c>
      <c r="OVZ29" s="170">
        <v>2</v>
      </c>
      <c r="OWA29" s="170">
        <v>69.72</v>
      </c>
      <c r="OWB29" s="170">
        <f>ROUNDDOWN(OWA29*($G$10+1),2)</f>
        <v>5173.22</v>
      </c>
      <c r="OWC29" s="170">
        <f>OVZ29*OWB29</f>
        <v>10346.44</v>
      </c>
      <c r="OWD29" s="170" t="s">
        <v>151</v>
      </c>
      <c r="OWE29" s="170" t="s">
        <v>152</v>
      </c>
      <c r="OWF29" s="170" t="s">
        <v>153</v>
      </c>
      <c r="OWG29" s="170" t="s">
        <v>150</v>
      </c>
      <c r="OWH29" s="170">
        <v>2</v>
      </c>
      <c r="OWI29" s="170">
        <v>69.72</v>
      </c>
      <c r="OWJ29" s="170">
        <f>ROUNDDOWN(OWI29*($G$10+1),2)</f>
        <v>5173.22</v>
      </c>
      <c r="OWK29" s="170">
        <f>OWH29*OWJ29</f>
        <v>10346.44</v>
      </c>
      <c r="OWL29" s="170" t="s">
        <v>151</v>
      </c>
      <c r="OWM29" s="170" t="s">
        <v>152</v>
      </c>
      <c r="OWN29" s="170" t="s">
        <v>153</v>
      </c>
      <c r="OWO29" s="170" t="s">
        <v>150</v>
      </c>
      <c r="OWP29" s="170">
        <v>2</v>
      </c>
      <c r="OWQ29" s="170">
        <v>69.72</v>
      </c>
      <c r="OWR29" s="170">
        <f>ROUNDDOWN(OWQ29*($G$10+1),2)</f>
        <v>5173.22</v>
      </c>
      <c r="OWS29" s="170">
        <f>OWP29*OWR29</f>
        <v>10346.44</v>
      </c>
      <c r="OWT29" s="170" t="s">
        <v>151</v>
      </c>
      <c r="OWU29" s="170" t="s">
        <v>152</v>
      </c>
      <c r="OWV29" s="170" t="s">
        <v>153</v>
      </c>
      <c r="OWW29" s="170" t="s">
        <v>150</v>
      </c>
      <c r="OWX29" s="170">
        <v>2</v>
      </c>
      <c r="OWY29" s="170">
        <v>69.72</v>
      </c>
      <c r="OWZ29" s="170">
        <f>ROUNDDOWN(OWY29*($G$10+1),2)</f>
        <v>5173.22</v>
      </c>
      <c r="OXA29" s="170">
        <f>OWX29*OWZ29</f>
        <v>10346.44</v>
      </c>
      <c r="OXB29" s="170" t="s">
        <v>151</v>
      </c>
      <c r="OXC29" s="170" t="s">
        <v>152</v>
      </c>
      <c r="OXD29" s="170" t="s">
        <v>153</v>
      </c>
      <c r="OXE29" s="170" t="s">
        <v>150</v>
      </c>
      <c r="OXF29" s="170">
        <v>2</v>
      </c>
      <c r="OXG29" s="170">
        <v>69.72</v>
      </c>
      <c r="OXH29" s="170">
        <f>ROUNDDOWN(OXG29*($G$10+1),2)</f>
        <v>5173.22</v>
      </c>
      <c r="OXI29" s="170">
        <f>OXF29*OXH29</f>
        <v>10346.44</v>
      </c>
      <c r="OXJ29" s="170" t="s">
        <v>151</v>
      </c>
      <c r="OXK29" s="170" t="s">
        <v>152</v>
      </c>
      <c r="OXL29" s="170" t="s">
        <v>153</v>
      </c>
      <c r="OXM29" s="170" t="s">
        <v>150</v>
      </c>
      <c r="OXN29" s="170">
        <v>2</v>
      </c>
      <c r="OXO29" s="170">
        <v>69.72</v>
      </c>
      <c r="OXP29" s="170">
        <f>ROUNDDOWN(OXO29*($G$10+1),2)</f>
        <v>5173.22</v>
      </c>
      <c r="OXQ29" s="170">
        <f>OXN29*OXP29</f>
        <v>10346.44</v>
      </c>
      <c r="OXR29" s="170" t="s">
        <v>151</v>
      </c>
      <c r="OXS29" s="170" t="s">
        <v>152</v>
      </c>
      <c r="OXT29" s="170" t="s">
        <v>153</v>
      </c>
      <c r="OXU29" s="170" t="s">
        <v>150</v>
      </c>
      <c r="OXV29" s="170">
        <v>2</v>
      </c>
      <c r="OXW29" s="170">
        <v>69.72</v>
      </c>
      <c r="OXX29" s="170">
        <f>ROUNDDOWN(OXW29*($G$10+1),2)</f>
        <v>5173.22</v>
      </c>
      <c r="OXY29" s="170">
        <f>OXV29*OXX29</f>
        <v>10346.44</v>
      </c>
      <c r="OXZ29" s="170" t="s">
        <v>151</v>
      </c>
      <c r="OYA29" s="170" t="s">
        <v>152</v>
      </c>
      <c r="OYB29" s="170" t="s">
        <v>153</v>
      </c>
      <c r="OYC29" s="170" t="s">
        <v>150</v>
      </c>
      <c r="OYD29" s="170">
        <v>2</v>
      </c>
      <c r="OYE29" s="170">
        <v>69.72</v>
      </c>
      <c r="OYF29" s="170">
        <f>ROUNDDOWN(OYE29*($G$10+1),2)</f>
        <v>5173.22</v>
      </c>
      <c r="OYG29" s="170">
        <f>OYD29*OYF29</f>
        <v>10346.44</v>
      </c>
      <c r="OYH29" s="170" t="s">
        <v>151</v>
      </c>
      <c r="OYI29" s="170" t="s">
        <v>152</v>
      </c>
      <c r="OYJ29" s="170" t="s">
        <v>153</v>
      </c>
      <c r="OYK29" s="170" t="s">
        <v>150</v>
      </c>
      <c r="OYL29" s="170">
        <v>2</v>
      </c>
      <c r="OYM29" s="170">
        <v>69.72</v>
      </c>
      <c r="OYN29" s="170">
        <f>ROUNDDOWN(OYM29*($G$10+1),2)</f>
        <v>5173.22</v>
      </c>
      <c r="OYO29" s="170">
        <f>OYL29*OYN29</f>
        <v>10346.44</v>
      </c>
      <c r="OYP29" s="170" t="s">
        <v>151</v>
      </c>
      <c r="OYQ29" s="170" t="s">
        <v>152</v>
      </c>
      <c r="OYR29" s="170" t="s">
        <v>153</v>
      </c>
      <c r="OYS29" s="170" t="s">
        <v>150</v>
      </c>
      <c r="OYT29" s="170">
        <v>2</v>
      </c>
      <c r="OYU29" s="170">
        <v>69.72</v>
      </c>
      <c r="OYV29" s="170">
        <f>ROUNDDOWN(OYU29*($G$10+1),2)</f>
        <v>5173.22</v>
      </c>
      <c r="OYW29" s="170">
        <f>OYT29*OYV29</f>
        <v>10346.44</v>
      </c>
      <c r="OYX29" s="170" t="s">
        <v>151</v>
      </c>
      <c r="OYY29" s="170" t="s">
        <v>152</v>
      </c>
      <c r="OYZ29" s="170" t="s">
        <v>153</v>
      </c>
      <c r="OZA29" s="170" t="s">
        <v>150</v>
      </c>
      <c r="OZB29" s="170">
        <v>2</v>
      </c>
      <c r="OZC29" s="170">
        <v>69.72</v>
      </c>
      <c r="OZD29" s="170">
        <f>ROUNDDOWN(OZC29*($G$10+1),2)</f>
        <v>5173.22</v>
      </c>
      <c r="OZE29" s="170">
        <f>OZB29*OZD29</f>
        <v>10346.44</v>
      </c>
      <c r="OZF29" s="170" t="s">
        <v>151</v>
      </c>
      <c r="OZG29" s="170" t="s">
        <v>152</v>
      </c>
      <c r="OZH29" s="170" t="s">
        <v>153</v>
      </c>
      <c r="OZI29" s="170" t="s">
        <v>150</v>
      </c>
      <c r="OZJ29" s="170">
        <v>2</v>
      </c>
      <c r="OZK29" s="170">
        <v>69.72</v>
      </c>
      <c r="OZL29" s="170">
        <f>ROUNDDOWN(OZK29*($G$10+1),2)</f>
        <v>5173.22</v>
      </c>
      <c r="OZM29" s="170">
        <f>OZJ29*OZL29</f>
        <v>10346.44</v>
      </c>
      <c r="OZN29" s="170" t="s">
        <v>151</v>
      </c>
      <c r="OZO29" s="170" t="s">
        <v>152</v>
      </c>
      <c r="OZP29" s="170" t="s">
        <v>153</v>
      </c>
      <c r="OZQ29" s="170" t="s">
        <v>150</v>
      </c>
      <c r="OZR29" s="170">
        <v>2</v>
      </c>
      <c r="OZS29" s="170">
        <v>69.72</v>
      </c>
      <c r="OZT29" s="170">
        <f>ROUNDDOWN(OZS29*($G$10+1),2)</f>
        <v>5173.22</v>
      </c>
      <c r="OZU29" s="170">
        <f>OZR29*OZT29</f>
        <v>10346.44</v>
      </c>
      <c r="OZV29" s="170" t="s">
        <v>151</v>
      </c>
      <c r="OZW29" s="170" t="s">
        <v>152</v>
      </c>
      <c r="OZX29" s="170" t="s">
        <v>153</v>
      </c>
      <c r="OZY29" s="170" t="s">
        <v>150</v>
      </c>
      <c r="OZZ29" s="170">
        <v>2</v>
      </c>
      <c r="PAA29" s="170">
        <v>69.72</v>
      </c>
      <c r="PAB29" s="170">
        <f>ROUNDDOWN(PAA29*($G$10+1),2)</f>
        <v>5173.22</v>
      </c>
      <c r="PAC29" s="170">
        <f>OZZ29*PAB29</f>
        <v>10346.44</v>
      </c>
      <c r="PAD29" s="170" t="s">
        <v>151</v>
      </c>
      <c r="PAE29" s="170" t="s">
        <v>152</v>
      </c>
      <c r="PAF29" s="170" t="s">
        <v>153</v>
      </c>
      <c r="PAG29" s="170" t="s">
        <v>150</v>
      </c>
      <c r="PAH29" s="170">
        <v>2</v>
      </c>
      <c r="PAI29" s="170">
        <v>69.72</v>
      </c>
      <c r="PAJ29" s="170">
        <f>ROUNDDOWN(PAI29*($G$10+1),2)</f>
        <v>5173.22</v>
      </c>
      <c r="PAK29" s="170">
        <f>PAH29*PAJ29</f>
        <v>10346.44</v>
      </c>
      <c r="PAL29" s="170" t="s">
        <v>151</v>
      </c>
      <c r="PAM29" s="170" t="s">
        <v>152</v>
      </c>
      <c r="PAN29" s="170" t="s">
        <v>153</v>
      </c>
      <c r="PAO29" s="170" t="s">
        <v>150</v>
      </c>
      <c r="PAP29" s="170">
        <v>2</v>
      </c>
      <c r="PAQ29" s="170">
        <v>69.72</v>
      </c>
      <c r="PAR29" s="170">
        <f>ROUNDDOWN(PAQ29*($G$10+1),2)</f>
        <v>5173.22</v>
      </c>
      <c r="PAS29" s="170">
        <f>PAP29*PAR29</f>
        <v>10346.44</v>
      </c>
      <c r="PAT29" s="170" t="s">
        <v>151</v>
      </c>
      <c r="PAU29" s="170" t="s">
        <v>152</v>
      </c>
      <c r="PAV29" s="170" t="s">
        <v>153</v>
      </c>
      <c r="PAW29" s="170" t="s">
        <v>150</v>
      </c>
      <c r="PAX29" s="170">
        <v>2</v>
      </c>
      <c r="PAY29" s="170">
        <v>69.72</v>
      </c>
      <c r="PAZ29" s="170">
        <f>ROUNDDOWN(PAY29*($G$10+1),2)</f>
        <v>5173.22</v>
      </c>
      <c r="PBA29" s="170">
        <f>PAX29*PAZ29</f>
        <v>10346.44</v>
      </c>
      <c r="PBB29" s="170" t="s">
        <v>151</v>
      </c>
      <c r="PBC29" s="170" t="s">
        <v>152</v>
      </c>
      <c r="PBD29" s="170" t="s">
        <v>153</v>
      </c>
      <c r="PBE29" s="170" t="s">
        <v>150</v>
      </c>
      <c r="PBF29" s="170">
        <v>2</v>
      </c>
      <c r="PBG29" s="170">
        <v>69.72</v>
      </c>
      <c r="PBH29" s="170">
        <f>ROUNDDOWN(PBG29*($G$10+1),2)</f>
        <v>5173.22</v>
      </c>
      <c r="PBI29" s="170">
        <f>PBF29*PBH29</f>
        <v>10346.44</v>
      </c>
      <c r="PBJ29" s="170" t="s">
        <v>151</v>
      </c>
      <c r="PBK29" s="170" t="s">
        <v>152</v>
      </c>
      <c r="PBL29" s="170" t="s">
        <v>153</v>
      </c>
      <c r="PBM29" s="170" t="s">
        <v>150</v>
      </c>
      <c r="PBN29" s="170">
        <v>2</v>
      </c>
      <c r="PBO29" s="170">
        <v>69.72</v>
      </c>
      <c r="PBP29" s="170">
        <f>ROUNDDOWN(PBO29*($G$10+1),2)</f>
        <v>5173.22</v>
      </c>
      <c r="PBQ29" s="170">
        <f>PBN29*PBP29</f>
        <v>10346.44</v>
      </c>
      <c r="PBR29" s="170" t="s">
        <v>151</v>
      </c>
      <c r="PBS29" s="170" t="s">
        <v>152</v>
      </c>
      <c r="PBT29" s="170" t="s">
        <v>153</v>
      </c>
      <c r="PBU29" s="170" t="s">
        <v>150</v>
      </c>
      <c r="PBV29" s="170">
        <v>2</v>
      </c>
      <c r="PBW29" s="170">
        <v>69.72</v>
      </c>
      <c r="PBX29" s="170">
        <f>ROUNDDOWN(PBW29*($G$10+1),2)</f>
        <v>5173.22</v>
      </c>
      <c r="PBY29" s="170">
        <f>PBV29*PBX29</f>
        <v>10346.44</v>
      </c>
      <c r="PBZ29" s="170" t="s">
        <v>151</v>
      </c>
      <c r="PCA29" s="170" t="s">
        <v>152</v>
      </c>
      <c r="PCB29" s="170" t="s">
        <v>153</v>
      </c>
      <c r="PCC29" s="170" t="s">
        <v>150</v>
      </c>
      <c r="PCD29" s="170">
        <v>2</v>
      </c>
      <c r="PCE29" s="170">
        <v>69.72</v>
      </c>
      <c r="PCF29" s="170">
        <f>ROUNDDOWN(PCE29*($G$10+1),2)</f>
        <v>5173.22</v>
      </c>
      <c r="PCG29" s="170">
        <f>PCD29*PCF29</f>
        <v>10346.44</v>
      </c>
      <c r="PCH29" s="170" t="s">
        <v>151</v>
      </c>
      <c r="PCI29" s="170" t="s">
        <v>152</v>
      </c>
      <c r="PCJ29" s="170" t="s">
        <v>153</v>
      </c>
      <c r="PCK29" s="170" t="s">
        <v>150</v>
      </c>
      <c r="PCL29" s="170">
        <v>2</v>
      </c>
      <c r="PCM29" s="170">
        <v>69.72</v>
      </c>
      <c r="PCN29" s="170">
        <f>ROUNDDOWN(PCM29*($G$10+1),2)</f>
        <v>5173.22</v>
      </c>
      <c r="PCO29" s="170">
        <f>PCL29*PCN29</f>
        <v>10346.44</v>
      </c>
      <c r="PCP29" s="170" t="s">
        <v>151</v>
      </c>
      <c r="PCQ29" s="170" t="s">
        <v>152</v>
      </c>
      <c r="PCR29" s="170" t="s">
        <v>153</v>
      </c>
      <c r="PCS29" s="170" t="s">
        <v>150</v>
      </c>
      <c r="PCT29" s="170">
        <v>2</v>
      </c>
      <c r="PCU29" s="170">
        <v>69.72</v>
      </c>
      <c r="PCV29" s="170">
        <f>ROUNDDOWN(PCU29*($G$10+1),2)</f>
        <v>5173.22</v>
      </c>
      <c r="PCW29" s="170">
        <f>PCT29*PCV29</f>
        <v>10346.44</v>
      </c>
      <c r="PCX29" s="170" t="s">
        <v>151</v>
      </c>
      <c r="PCY29" s="170" t="s">
        <v>152</v>
      </c>
      <c r="PCZ29" s="170" t="s">
        <v>153</v>
      </c>
      <c r="PDA29" s="170" t="s">
        <v>150</v>
      </c>
      <c r="PDB29" s="170">
        <v>2</v>
      </c>
      <c r="PDC29" s="170">
        <v>69.72</v>
      </c>
      <c r="PDD29" s="170">
        <f>ROUNDDOWN(PDC29*($G$10+1),2)</f>
        <v>5173.22</v>
      </c>
      <c r="PDE29" s="170">
        <f>PDB29*PDD29</f>
        <v>10346.44</v>
      </c>
      <c r="PDF29" s="170" t="s">
        <v>151</v>
      </c>
      <c r="PDG29" s="170" t="s">
        <v>152</v>
      </c>
      <c r="PDH29" s="170" t="s">
        <v>153</v>
      </c>
      <c r="PDI29" s="170" t="s">
        <v>150</v>
      </c>
      <c r="PDJ29" s="170">
        <v>2</v>
      </c>
      <c r="PDK29" s="170">
        <v>69.72</v>
      </c>
      <c r="PDL29" s="170">
        <f>ROUNDDOWN(PDK29*($G$10+1),2)</f>
        <v>5173.22</v>
      </c>
      <c r="PDM29" s="170">
        <f>PDJ29*PDL29</f>
        <v>10346.44</v>
      </c>
      <c r="PDN29" s="170" t="s">
        <v>151</v>
      </c>
      <c r="PDO29" s="170" t="s">
        <v>152</v>
      </c>
      <c r="PDP29" s="170" t="s">
        <v>153</v>
      </c>
      <c r="PDQ29" s="170" t="s">
        <v>150</v>
      </c>
      <c r="PDR29" s="170">
        <v>2</v>
      </c>
      <c r="PDS29" s="170">
        <v>69.72</v>
      </c>
      <c r="PDT29" s="170">
        <f>ROUNDDOWN(PDS29*($G$10+1),2)</f>
        <v>5173.22</v>
      </c>
      <c r="PDU29" s="170">
        <f>PDR29*PDT29</f>
        <v>10346.44</v>
      </c>
      <c r="PDV29" s="170" t="s">
        <v>151</v>
      </c>
      <c r="PDW29" s="170" t="s">
        <v>152</v>
      </c>
      <c r="PDX29" s="170" t="s">
        <v>153</v>
      </c>
      <c r="PDY29" s="170" t="s">
        <v>150</v>
      </c>
      <c r="PDZ29" s="170">
        <v>2</v>
      </c>
      <c r="PEA29" s="170">
        <v>69.72</v>
      </c>
      <c r="PEB29" s="170">
        <f>ROUNDDOWN(PEA29*($G$10+1),2)</f>
        <v>5173.22</v>
      </c>
      <c r="PEC29" s="170">
        <f>PDZ29*PEB29</f>
        <v>10346.44</v>
      </c>
      <c r="PED29" s="170" t="s">
        <v>151</v>
      </c>
      <c r="PEE29" s="170" t="s">
        <v>152</v>
      </c>
      <c r="PEF29" s="170" t="s">
        <v>153</v>
      </c>
      <c r="PEG29" s="170" t="s">
        <v>150</v>
      </c>
      <c r="PEH29" s="170">
        <v>2</v>
      </c>
      <c r="PEI29" s="170">
        <v>69.72</v>
      </c>
      <c r="PEJ29" s="170">
        <f>ROUNDDOWN(PEI29*($G$10+1),2)</f>
        <v>5173.22</v>
      </c>
      <c r="PEK29" s="170">
        <f>PEH29*PEJ29</f>
        <v>10346.44</v>
      </c>
      <c r="PEL29" s="170" t="s">
        <v>151</v>
      </c>
      <c r="PEM29" s="170" t="s">
        <v>152</v>
      </c>
      <c r="PEN29" s="170" t="s">
        <v>153</v>
      </c>
      <c r="PEO29" s="170" t="s">
        <v>150</v>
      </c>
      <c r="PEP29" s="170">
        <v>2</v>
      </c>
      <c r="PEQ29" s="170">
        <v>69.72</v>
      </c>
      <c r="PER29" s="170">
        <f>ROUNDDOWN(PEQ29*($G$10+1),2)</f>
        <v>5173.22</v>
      </c>
      <c r="PES29" s="170">
        <f>PEP29*PER29</f>
        <v>10346.44</v>
      </c>
      <c r="PET29" s="170" t="s">
        <v>151</v>
      </c>
      <c r="PEU29" s="170" t="s">
        <v>152</v>
      </c>
      <c r="PEV29" s="170" t="s">
        <v>153</v>
      </c>
      <c r="PEW29" s="170" t="s">
        <v>150</v>
      </c>
      <c r="PEX29" s="170">
        <v>2</v>
      </c>
      <c r="PEY29" s="170">
        <v>69.72</v>
      </c>
      <c r="PEZ29" s="170">
        <f>ROUNDDOWN(PEY29*($G$10+1),2)</f>
        <v>5173.22</v>
      </c>
      <c r="PFA29" s="170">
        <f>PEX29*PEZ29</f>
        <v>10346.44</v>
      </c>
      <c r="PFB29" s="170" t="s">
        <v>151</v>
      </c>
      <c r="PFC29" s="170" t="s">
        <v>152</v>
      </c>
      <c r="PFD29" s="170" t="s">
        <v>153</v>
      </c>
      <c r="PFE29" s="170" t="s">
        <v>150</v>
      </c>
      <c r="PFF29" s="170">
        <v>2</v>
      </c>
      <c r="PFG29" s="170">
        <v>69.72</v>
      </c>
      <c r="PFH29" s="170">
        <f>ROUNDDOWN(PFG29*($G$10+1),2)</f>
        <v>5173.22</v>
      </c>
      <c r="PFI29" s="170">
        <f>PFF29*PFH29</f>
        <v>10346.44</v>
      </c>
      <c r="PFJ29" s="170" t="s">
        <v>151</v>
      </c>
      <c r="PFK29" s="170" t="s">
        <v>152</v>
      </c>
      <c r="PFL29" s="170" t="s">
        <v>153</v>
      </c>
      <c r="PFM29" s="170" t="s">
        <v>150</v>
      </c>
      <c r="PFN29" s="170">
        <v>2</v>
      </c>
      <c r="PFO29" s="170">
        <v>69.72</v>
      </c>
      <c r="PFP29" s="170">
        <f>ROUNDDOWN(PFO29*($G$10+1),2)</f>
        <v>5173.22</v>
      </c>
      <c r="PFQ29" s="170">
        <f>PFN29*PFP29</f>
        <v>10346.44</v>
      </c>
      <c r="PFR29" s="170" t="s">
        <v>151</v>
      </c>
      <c r="PFS29" s="170" t="s">
        <v>152</v>
      </c>
      <c r="PFT29" s="170" t="s">
        <v>153</v>
      </c>
      <c r="PFU29" s="170" t="s">
        <v>150</v>
      </c>
      <c r="PFV29" s="170">
        <v>2</v>
      </c>
      <c r="PFW29" s="170">
        <v>69.72</v>
      </c>
      <c r="PFX29" s="170">
        <f>ROUNDDOWN(PFW29*($G$10+1),2)</f>
        <v>5173.22</v>
      </c>
      <c r="PFY29" s="170">
        <f>PFV29*PFX29</f>
        <v>10346.44</v>
      </c>
      <c r="PFZ29" s="170" t="s">
        <v>151</v>
      </c>
      <c r="PGA29" s="170" t="s">
        <v>152</v>
      </c>
      <c r="PGB29" s="170" t="s">
        <v>153</v>
      </c>
      <c r="PGC29" s="170" t="s">
        <v>150</v>
      </c>
      <c r="PGD29" s="170">
        <v>2</v>
      </c>
      <c r="PGE29" s="170">
        <v>69.72</v>
      </c>
      <c r="PGF29" s="170">
        <f>ROUNDDOWN(PGE29*($G$10+1),2)</f>
        <v>5173.22</v>
      </c>
      <c r="PGG29" s="170">
        <f>PGD29*PGF29</f>
        <v>10346.44</v>
      </c>
      <c r="PGH29" s="170" t="s">
        <v>151</v>
      </c>
      <c r="PGI29" s="170" t="s">
        <v>152</v>
      </c>
      <c r="PGJ29" s="170" t="s">
        <v>153</v>
      </c>
      <c r="PGK29" s="170" t="s">
        <v>150</v>
      </c>
      <c r="PGL29" s="170">
        <v>2</v>
      </c>
      <c r="PGM29" s="170">
        <v>69.72</v>
      </c>
      <c r="PGN29" s="170">
        <f>ROUNDDOWN(PGM29*($G$10+1),2)</f>
        <v>5173.22</v>
      </c>
      <c r="PGO29" s="170">
        <f>PGL29*PGN29</f>
        <v>10346.44</v>
      </c>
      <c r="PGP29" s="170" t="s">
        <v>151</v>
      </c>
      <c r="PGQ29" s="170" t="s">
        <v>152</v>
      </c>
      <c r="PGR29" s="170" t="s">
        <v>153</v>
      </c>
      <c r="PGS29" s="170" t="s">
        <v>150</v>
      </c>
      <c r="PGT29" s="170">
        <v>2</v>
      </c>
      <c r="PGU29" s="170">
        <v>69.72</v>
      </c>
      <c r="PGV29" s="170">
        <f>ROUNDDOWN(PGU29*($G$10+1),2)</f>
        <v>5173.22</v>
      </c>
      <c r="PGW29" s="170">
        <f>PGT29*PGV29</f>
        <v>10346.44</v>
      </c>
      <c r="PGX29" s="170" t="s">
        <v>151</v>
      </c>
      <c r="PGY29" s="170" t="s">
        <v>152</v>
      </c>
      <c r="PGZ29" s="170" t="s">
        <v>153</v>
      </c>
      <c r="PHA29" s="170" t="s">
        <v>150</v>
      </c>
      <c r="PHB29" s="170">
        <v>2</v>
      </c>
      <c r="PHC29" s="170">
        <v>69.72</v>
      </c>
      <c r="PHD29" s="170">
        <f>ROUNDDOWN(PHC29*($G$10+1),2)</f>
        <v>5173.22</v>
      </c>
      <c r="PHE29" s="170">
        <f>PHB29*PHD29</f>
        <v>10346.44</v>
      </c>
      <c r="PHF29" s="170" t="s">
        <v>151</v>
      </c>
      <c r="PHG29" s="170" t="s">
        <v>152</v>
      </c>
      <c r="PHH29" s="170" t="s">
        <v>153</v>
      </c>
      <c r="PHI29" s="170" t="s">
        <v>150</v>
      </c>
      <c r="PHJ29" s="170">
        <v>2</v>
      </c>
      <c r="PHK29" s="170">
        <v>69.72</v>
      </c>
      <c r="PHL29" s="170">
        <f>ROUNDDOWN(PHK29*($G$10+1),2)</f>
        <v>5173.22</v>
      </c>
      <c r="PHM29" s="170">
        <f>PHJ29*PHL29</f>
        <v>10346.44</v>
      </c>
      <c r="PHN29" s="170" t="s">
        <v>151</v>
      </c>
      <c r="PHO29" s="170" t="s">
        <v>152</v>
      </c>
      <c r="PHP29" s="170" t="s">
        <v>153</v>
      </c>
      <c r="PHQ29" s="170" t="s">
        <v>150</v>
      </c>
      <c r="PHR29" s="170">
        <v>2</v>
      </c>
      <c r="PHS29" s="170">
        <v>69.72</v>
      </c>
      <c r="PHT29" s="170">
        <f>ROUNDDOWN(PHS29*($G$10+1),2)</f>
        <v>5173.22</v>
      </c>
      <c r="PHU29" s="170">
        <f>PHR29*PHT29</f>
        <v>10346.44</v>
      </c>
      <c r="PHV29" s="170" t="s">
        <v>151</v>
      </c>
      <c r="PHW29" s="170" t="s">
        <v>152</v>
      </c>
      <c r="PHX29" s="170" t="s">
        <v>153</v>
      </c>
      <c r="PHY29" s="170" t="s">
        <v>150</v>
      </c>
      <c r="PHZ29" s="170">
        <v>2</v>
      </c>
      <c r="PIA29" s="170">
        <v>69.72</v>
      </c>
      <c r="PIB29" s="170">
        <f>ROUNDDOWN(PIA29*($G$10+1),2)</f>
        <v>5173.22</v>
      </c>
      <c r="PIC29" s="170">
        <f>PHZ29*PIB29</f>
        <v>10346.44</v>
      </c>
      <c r="PID29" s="170" t="s">
        <v>151</v>
      </c>
      <c r="PIE29" s="170" t="s">
        <v>152</v>
      </c>
      <c r="PIF29" s="170" t="s">
        <v>153</v>
      </c>
      <c r="PIG29" s="170" t="s">
        <v>150</v>
      </c>
      <c r="PIH29" s="170">
        <v>2</v>
      </c>
      <c r="PII29" s="170">
        <v>69.72</v>
      </c>
      <c r="PIJ29" s="170">
        <f>ROUNDDOWN(PII29*($G$10+1),2)</f>
        <v>5173.22</v>
      </c>
      <c r="PIK29" s="170">
        <f>PIH29*PIJ29</f>
        <v>10346.44</v>
      </c>
      <c r="PIL29" s="170" t="s">
        <v>151</v>
      </c>
      <c r="PIM29" s="170" t="s">
        <v>152</v>
      </c>
      <c r="PIN29" s="170" t="s">
        <v>153</v>
      </c>
      <c r="PIO29" s="170" t="s">
        <v>150</v>
      </c>
      <c r="PIP29" s="170">
        <v>2</v>
      </c>
      <c r="PIQ29" s="170">
        <v>69.72</v>
      </c>
      <c r="PIR29" s="170">
        <f>ROUNDDOWN(PIQ29*($G$10+1),2)</f>
        <v>5173.22</v>
      </c>
      <c r="PIS29" s="170">
        <f>PIP29*PIR29</f>
        <v>10346.44</v>
      </c>
      <c r="PIT29" s="170" t="s">
        <v>151</v>
      </c>
      <c r="PIU29" s="170" t="s">
        <v>152</v>
      </c>
      <c r="PIV29" s="170" t="s">
        <v>153</v>
      </c>
      <c r="PIW29" s="170" t="s">
        <v>150</v>
      </c>
      <c r="PIX29" s="170">
        <v>2</v>
      </c>
      <c r="PIY29" s="170">
        <v>69.72</v>
      </c>
      <c r="PIZ29" s="170">
        <f>ROUNDDOWN(PIY29*($G$10+1),2)</f>
        <v>5173.22</v>
      </c>
      <c r="PJA29" s="170">
        <f>PIX29*PIZ29</f>
        <v>10346.44</v>
      </c>
      <c r="PJB29" s="170" t="s">
        <v>151</v>
      </c>
      <c r="PJC29" s="170" t="s">
        <v>152</v>
      </c>
      <c r="PJD29" s="170" t="s">
        <v>153</v>
      </c>
      <c r="PJE29" s="170" t="s">
        <v>150</v>
      </c>
      <c r="PJF29" s="170">
        <v>2</v>
      </c>
      <c r="PJG29" s="170">
        <v>69.72</v>
      </c>
      <c r="PJH29" s="170">
        <f>ROUNDDOWN(PJG29*($G$10+1),2)</f>
        <v>5173.22</v>
      </c>
      <c r="PJI29" s="170">
        <f>PJF29*PJH29</f>
        <v>10346.44</v>
      </c>
      <c r="PJJ29" s="170" t="s">
        <v>151</v>
      </c>
      <c r="PJK29" s="170" t="s">
        <v>152</v>
      </c>
      <c r="PJL29" s="170" t="s">
        <v>153</v>
      </c>
      <c r="PJM29" s="170" t="s">
        <v>150</v>
      </c>
      <c r="PJN29" s="170">
        <v>2</v>
      </c>
      <c r="PJO29" s="170">
        <v>69.72</v>
      </c>
      <c r="PJP29" s="170">
        <f>ROUNDDOWN(PJO29*($G$10+1),2)</f>
        <v>5173.22</v>
      </c>
      <c r="PJQ29" s="170">
        <f>PJN29*PJP29</f>
        <v>10346.44</v>
      </c>
      <c r="PJR29" s="170" t="s">
        <v>151</v>
      </c>
      <c r="PJS29" s="170" t="s">
        <v>152</v>
      </c>
      <c r="PJT29" s="170" t="s">
        <v>153</v>
      </c>
      <c r="PJU29" s="170" t="s">
        <v>150</v>
      </c>
      <c r="PJV29" s="170">
        <v>2</v>
      </c>
      <c r="PJW29" s="170">
        <v>69.72</v>
      </c>
      <c r="PJX29" s="170">
        <f>ROUNDDOWN(PJW29*($G$10+1),2)</f>
        <v>5173.22</v>
      </c>
      <c r="PJY29" s="170">
        <f>PJV29*PJX29</f>
        <v>10346.44</v>
      </c>
      <c r="PJZ29" s="170" t="s">
        <v>151</v>
      </c>
      <c r="PKA29" s="170" t="s">
        <v>152</v>
      </c>
      <c r="PKB29" s="170" t="s">
        <v>153</v>
      </c>
      <c r="PKC29" s="170" t="s">
        <v>150</v>
      </c>
      <c r="PKD29" s="170">
        <v>2</v>
      </c>
      <c r="PKE29" s="170">
        <v>69.72</v>
      </c>
      <c r="PKF29" s="170">
        <f>ROUNDDOWN(PKE29*($G$10+1),2)</f>
        <v>5173.22</v>
      </c>
      <c r="PKG29" s="170">
        <f>PKD29*PKF29</f>
        <v>10346.44</v>
      </c>
      <c r="PKH29" s="170" t="s">
        <v>151</v>
      </c>
      <c r="PKI29" s="170" t="s">
        <v>152</v>
      </c>
      <c r="PKJ29" s="170" t="s">
        <v>153</v>
      </c>
      <c r="PKK29" s="170" t="s">
        <v>150</v>
      </c>
      <c r="PKL29" s="170">
        <v>2</v>
      </c>
      <c r="PKM29" s="170">
        <v>69.72</v>
      </c>
      <c r="PKN29" s="170">
        <f>ROUNDDOWN(PKM29*($G$10+1),2)</f>
        <v>5173.22</v>
      </c>
      <c r="PKO29" s="170">
        <f>PKL29*PKN29</f>
        <v>10346.44</v>
      </c>
      <c r="PKP29" s="170" t="s">
        <v>151</v>
      </c>
      <c r="PKQ29" s="170" t="s">
        <v>152</v>
      </c>
      <c r="PKR29" s="170" t="s">
        <v>153</v>
      </c>
      <c r="PKS29" s="170" t="s">
        <v>150</v>
      </c>
      <c r="PKT29" s="170">
        <v>2</v>
      </c>
      <c r="PKU29" s="170">
        <v>69.72</v>
      </c>
      <c r="PKV29" s="170">
        <f>ROUNDDOWN(PKU29*($G$10+1),2)</f>
        <v>5173.22</v>
      </c>
      <c r="PKW29" s="170">
        <f>PKT29*PKV29</f>
        <v>10346.44</v>
      </c>
      <c r="PKX29" s="170" t="s">
        <v>151</v>
      </c>
      <c r="PKY29" s="170" t="s">
        <v>152</v>
      </c>
      <c r="PKZ29" s="170" t="s">
        <v>153</v>
      </c>
      <c r="PLA29" s="170" t="s">
        <v>150</v>
      </c>
      <c r="PLB29" s="170">
        <v>2</v>
      </c>
      <c r="PLC29" s="170">
        <v>69.72</v>
      </c>
      <c r="PLD29" s="170">
        <f>ROUNDDOWN(PLC29*($G$10+1),2)</f>
        <v>5173.22</v>
      </c>
      <c r="PLE29" s="170">
        <f>PLB29*PLD29</f>
        <v>10346.44</v>
      </c>
      <c r="PLF29" s="170" t="s">
        <v>151</v>
      </c>
      <c r="PLG29" s="170" t="s">
        <v>152</v>
      </c>
      <c r="PLH29" s="170" t="s">
        <v>153</v>
      </c>
      <c r="PLI29" s="170" t="s">
        <v>150</v>
      </c>
      <c r="PLJ29" s="170">
        <v>2</v>
      </c>
      <c r="PLK29" s="170">
        <v>69.72</v>
      </c>
      <c r="PLL29" s="170">
        <f>ROUNDDOWN(PLK29*($G$10+1),2)</f>
        <v>5173.22</v>
      </c>
      <c r="PLM29" s="170">
        <f>PLJ29*PLL29</f>
        <v>10346.44</v>
      </c>
      <c r="PLN29" s="170" t="s">
        <v>151</v>
      </c>
      <c r="PLO29" s="170" t="s">
        <v>152</v>
      </c>
      <c r="PLP29" s="170" t="s">
        <v>153</v>
      </c>
      <c r="PLQ29" s="170" t="s">
        <v>150</v>
      </c>
      <c r="PLR29" s="170">
        <v>2</v>
      </c>
      <c r="PLS29" s="170">
        <v>69.72</v>
      </c>
      <c r="PLT29" s="170">
        <f>ROUNDDOWN(PLS29*($G$10+1),2)</f>
        <v>5173.22</v>
      </c>
      <c r="PLU29" s="170">
        <f>PLR29*PLT29</f>
        <v>10346.44</v>
      </c>
      <c r="PLV29" s="170" t="s">
        <v>151</v>
      </c>
      <c r="PLW29" s="170" t="s">
        <v>152</v>
      </c>
      <c r="PLX29" s="170" t="s">
        <v>153</v>
      </c>
      <c r="PLY29" s="170" t="s">
        <v>150</v>
      </c>
      <c r="PLZ29" s="170">
        <v>2</v>
      </c>
      <c r="PMA29" s="170">
        <v>69.72</v>
      </c>
      <c r="PMB29" s="170">
        <f>ROUNDDOWN(PMA29*($G$10+1),2)</f>
        <v>5173.22</v>
      </c>
      <c r="PMC29" s="170">
        <f>PLZ29*PMB29</f>
        <v>10346.44</v>
      </c>
      <c r="PMD29" s="170" t="s">
        <v>151</v>
      </c>
      <c r="PME29" s="170" t="s">
        <v>152</v>
      </c>
      <c r="PMF29" s="170" t="s">
        <v>153</v>
      </c>
      <c r="PMG29" s="170" t="s">
        <v>150</v>
      </c>
      <c r="PMH29" s="170">
        <v>2</v>
      </c>
      <c r="PMI29" s="170">
        <v>69.72</v>
      </c>
      <c r="PMJ29" s="170">
        <f>ROUNDDOWN(PMI29*($G$10+1),2)</f>
        <v>5173.22</v>
      </c>
      <c r="PMK29" s="170">
        <f>PMH29*PMJ29</f>
        <v>10346.44</v>
      </c>
      <c r="PML29" s="170" t="s">
        <v>151</v>
      </c>
      <c r="PMM29" s="170" t="s">
        <v>152</v>
      </c>
      <c r="PMN29" s="170" t="s">
        <v>153</v>
      </c>
      <c r="PMO29" s="170" t="s">
        <v>150</v>
      </c>
      <c r="PMP29" s="170">
        <v>2</v>
      </c>
      <c r="PMQ29" s="170">
        <v>69.72</v>
      </c>
      <c r="PMR29" s="170">
        <f>ROUNDDOWN(PMQ29*($G$10+1),2)</f>
        <v>5173.22</v>
      </c>
      <c r="PMS29" s="170">
        <f>PMP29*PMR29</f>
        <v>10346.44</v>
      </c>
      <c r="PMT29" s="170" t="s">
        <v>151</v>
      </c>
      <c r="PMU29" s="170" t="s">
        <v>152</v>
      </c>
      <c r="PMV29" s="170" t="s">
        <v>153</v>
      </c>
      <c r="PMW29" s="170" t="s">
        <v>150</v>
      </c>
      <c r="PMX29" s="170">
        <v>2</v>
      </c>
      <c r="PMY29" s="170">
        <v>69.72</v>
      </c>
      <c r="PMZ29" s="170">
        <f>ROUNDDOWN(PMY29*($G$10+1),2)</f>
        <v>5173.22</v>
      </c>
      <c r="PNA29" s="170">
        <f>PMX29*PMZ29</f>
        <v>10346.44</v>
      </c>
      <c r="PNB29" s="170" t="s">
        <v>151</v>
      </c>
      <c r="PNC29" s="170" t="s">
        <v>152</v>
      </c>
      <c r="PND29" s="170" t="s">
        <v>153</v>
      </c>
      <c r="PNE29" s="170" t="s">
        <v>150</v>
      </c>
      <c r="PNF29" s="170">
        <v>2</v>
      </c>
      <c r="PNG29" s="170">
        <v>69.72</v>
      </c>
      <c r="PNH29" s="170">
        <f>ROUNDDOWN(PNG29*($G$10+1),2)</f>
        <v>5173.22</v>
      </c>
      <c r="PNI29" s="170">
        <f>PNF29*PNH29</f>
        <v>10346.44</v>
      </c>
      <c r="PNJ29" s="170" t="s">
        <v>151</v>
      </c>
      <c r="PNK29" s="170" t="s">
        <v>152</v>
      </c>
      <c r="PNL29" s="170" t="s">
        <v>153</v>
      </c>
      <c r="PNM29" s="170" t="s">
        <v>150</v>
      </c>
      <c r="PNN29" s="170">
        <v>2</v>
      </c>
      <c r="PNO29" s="170">
        <v>69.72</v>
      </c>
      <c r="PNP29" s="170">
        <f>ROUNDDOWN(PNO29*($G$10+1),2)</f>
        <v>5173.22</v>
      </c>
      <c r="PNQ29" s="170">
        <f>PNN29*PNP29</f>
        <v>10346.44</v>
      </c>
      <c r="PNR29" s="170" t="s">
        <v>151</v>
      </c>
      <c r="PNS29" s="170" t="s">
        <v>152</v>
      </c>
      <c r="PNT29" s="170" t="s">
        <v>153</v>
      </c>
      <c r="PNU29" s="170" t="s">
        <v>150</v>
      </c>
      <c r="PNV29" s="170">
        <v>2</v>
      </c>
      <c r="PNW29" s="170">
        <v>69.72</v>
      </c>
      <c r="PNX29" s="170">
        <f>ROUNDDOWN(PNW29*($G$10+1),2)</f>
        <v>5173.22</v>
      </c>
      <c r="PNY29" s="170">
        <f>PNV29*PNX29</f>
        <v>10346.44</v>
      </c>
      <c r="PNZ29" s="170" t="s">
        <v>151</v>
      </c>
      <c r="POA29" s="170" t="s">
        <v>152</v>
      </c>
      <c r="POB29" s="170" t="s">
        <v>153</v>
      </c>
      <c r="POC29" s="170" t="s">
        <v>150</v>
      </c>
      <c r="POD29" s="170">
        <v>2</v>
      </c>
      <c r="POE29" s="170">
        <v>69.72</v>
      </c>
      <c r="POF29" s="170">
        <f>ROUNDDOWN(POE29*($G$10+1),2)</f>
        <v>5173.22</v>
      </c>
      <c r="POG29" s="170">
        <f>POD29*POF29</f>
        <v>10346.44</v>
      </c>
      <c r="POH29" s="170" t="s">
        <v>151</v>
      </c>
      <c r="POI29" s="170" t="s">
        <v>152</v>
      </c>
      <c r="POJ29" s="170" t="s">
        <v>153</v>
      </c>
      <c r="POK29" s="170" t="s">
        <v>150</v>
      </c>
      <c r="POL29" s="170">
        <v>2</v>
      </c>
      <c r="POM29" s="170">
        <v>69.72</v>
      </c>
      <c r="PON29" s="170">
        <f>ROUNDDOWN(POM29*($G$10+1),2)</f>
        <v>5173.22</v>
      </c>
      <c r="POO29" s="170">
        <f>POL29*PON29</f>
        <v>10346.44</v>
      </c>
      <c r="POP29" s="170" t="s">
        <v>151</v>
      </c>
      <c r="POQ29" s="170" t="s">
        <v>152</v>
      </c>
      <c r="POR29" s="170" t="s">
        <v>153</v>
      </c>
      <c r="POS29" s="170" t="s">
        <v>150</v>
      </c>
      <c r="POT29" s="170">
        <v>2</v>
      </c>
      <c r="POU29" s="170">
        <v>69.72</v>
      </c>
      <c r="POV29" s="170">
        <f>ROUNDDOWN(POU29*($G$10+1),2)</f>
        <v>5173.22</v>
      </c>
      <c r="POW29" s="170">
        <f>POT29*POV29</f>
        <v>10346.44</v>
      </c>
      <c r="POX29" s="170" t="s">
        <v>151</v>
      </c>
      <c r="POY29" s="170" t="s">
        <v>152</v>
      </c>
      <c r="POZ29" s="170" t="s">
        <v>153</v>
      </c>
      <c r="PPA29" s="170" t="s">
        <v>150</v>
      </c>
      <c r="PPB29" s="170">
        <v>2</v>
      </c>
      <c r="PPC29" s="170">
        <v>69.72</v>
      </c>
      <c r="PPD29" s="170">
        <f>ROUNDDOWN(PPC29*($G$10+1),2)</f>
        <v>5173.22</v>
      </c>
      <c r="PPE29" s="170">
        <f>PPB29*PPD29</f>
        <v>10346.44</v>
      </c>
      <c r="PPF29" s="170" t="s">
        <v>151</v>
      </c>
      <c r="PPG29" s="170" t="s">
        <v>152</v>
      </c>
      <c r="PPH29" s="170" t="s">
        <v>153</v>
      </c>
      <c r="PPI29" s="170" t="s">
        <v>150</v>
      </c>
      <c r="PPJ29" s="170">
        <v>2</v>
      </c>
      <c r="PPK29" s="170">
        <v>69.72</v>
      </c>
      <c r="PPL29" s="170">
        <f>ROUNDDOWN(PPK29*($G$10+1),2)</f>
        <v>5173.22</v>
      </c>
      <c r="PPM29" s="170">
        <f>PPJ29*PPL29</f>
        <v>10346.44</v>
      </c>
      <c r="PPN29" s="170" t="s">
        <v>151</v>
      </c>
      <c r="PPO29" s="170" t="s">
        <v>152</v>
      </c>
      <c r="PPP29" s="170" t="s">
        <v>153</v>
      </c>
      <c r="PPQ29" s="170" t="s">
        <v>150</v>
      </c>
      <c r="PPR29" s="170">
        <v>2</v>
      </c>
      <c r="PPS29" s="170">
        <v>69.72</v>
      </c>
      <c r="PPT29" s="170">
        <f>ROUNDDOWN(PPS29*($G$10+1),2)</f>
        <v>5173.22</v>
      </c>
      <c r="PPU29" s="170">
        <f>PPR29*PPT29</f>
        <v>10346.44</v>
      </c>
      <c r="PPV29" s="170" t="s">
        <v>151</v>
      </c>
      <c r="PPW29" s="170" t="s">
        <v>152</v>
      </c>
      <c r="PPX29" s="170" t="s">
        <v>153</v>
      </c>
      <c r="PPY29" s="170" t="s">
        <v>150</v>
      </c>
      <c r="PPZ29" s="170">
        <v>2</v>
      </c>
      <c r="PQA29" s="170">
        <v>69.72</v>
      </c>
      <c r="PQB29" s="170">
        <f>ROUNDDOWN(PQA29*($G$10+1),2)</f>
        <v>5173.22</v>
      </c>
      <c r="PQC29" s="170">
        <f>PPZ29*PQB29</f>
        <v>10346.44</v>
      </c>
      <c r="PQD29" s="170" t="s">
        <v>151</v>
      </c>
      <c r="PQE29" s="170" t="s">
        <v>152</v>
      </c>
      <c r="PQF29" s="170" t="s">
        <v>153</v>
      </c>
      <c r="PQG29" s="170" t="s">
        <v>150</v>
      </c>
      <c r="PQH29" s="170">
        <v>2</v>
      </c>
      <c r="PQI29" s="170">
        <v>69.72</v>
      </c>
      <c r="PQJ29" s="170">
        <f>ROUNDDOWN(PQI29*($G$10+1),2)</f>
        <v>5173.22</v>
      </c>
      <c r="PQK29" s="170">
        <f>PQH29*PQJ29</f>
        <v>10346.44</v>
      </c>
      <c r="PQL29" s="170" t="s">
        <v>151</v>
      </c>
      <c r="PQM29" s="170" t="s">
        <v>152</v>
      </c>
      <c r="PQN29" s="170" t="s">
        <v>153</v>
      </c>
      <c r="PQO29" s="170" t="s">
        <v>150</v>
      </c>
      <c r="PQP29" s="170">
        <v>2</v>
      </c>
      <c r="PQQ29" s="170">
        <v>69.72</v>
      </c>
      <c r="PQR29" s="170">
        <f>ROUNDDOWN(PQQ29*($G$10+1),2)</f>
        <v>5173.22</v>
      </c>
      <c r="PQS29" s="170">
        <f>PQP29*PQR29</f>
        <v>10346.44</v>
      </c>
      <c r="PQT29" s="170" t="s">
        <v>151</v>
      </c>
      <c r="PQU29" s="170" t="s">
        <v>152</v>
      </c>
      <c r="PQV29" s="170" t="s">
        <v>153</v>
      </c>
      <c r="PQW29" s="170" t="s">
        <v>150</v>
      </c>
      <c r="PQX29" s="170">
        <v>2</v>
      </c>
      <c r="PQY29" s="170">
        <v>69.72</v>
      </c>
      <c r="PQZ29" s="170">
        <f>ROUNDDOWN(PQY29*($G$10+1),2)</f>
        <v>5173.22</v>
      </c>
      <c r="PRA29" s="170">
        <f>PQX29*PQZ29</f>
        <v>10346.44</v>
      </c>
      <c r="PRB29" s="170" t="s">
        <v>151</v>
      </c>
      <c r="PRC29" s="170" t="s">
        <v>152</v>
      </c>
      <c r="PRD29" s="170" t="s">
        <v>153</v>
      </c>
      <c r="PRE29" s="170" t="s">
        <v>150</v>
      </c>
      <c r="PRF29" s="170">
        <v>2</v>
      </c>
      <c r="PRG29" s="170">
        <v>69.72</v>
      </c>
      <c r="PRH29" s="170">
        <f>ROUNDDOWN(PRG29*($G$10+1),2)</f>
        <v>5173.22</v>
      </c>
      <c r="PRI29" s="170">
        <f>PRF29*PRH29</f>
        <v>10346.44</v>
      </c>
      <c r="PRJ29" s="170" t="s">
        <v>151</v>
      </c>
      <c r="PRK29" s="170" t="s">
        <v>152</v>
      </c>
      <c r="PRL29" s="170" t="s">
        <v>153</v>
      </c>
      <c r="PRM29" s="170" t="s">
        <v>150</v>
      </c>
      <c r="PRN29" s="170">
        <v>2</v>
      </c>
      <c r="PRO29" s="170">
        <v>69.72</v>
      </c>
      <c r="PRP29" s="170">
        <f>ROUNDDOWN(PRO29*($G$10+1),2)</f>
        <v>5173.22</v>
      </c>
      <c r="PRQ29" s="170">
        <f>PRN29*PRP29</f>
        <v>10346.44</v>
      </c>
      <c r="PRR29" s="170" t="s">
        <v>151</v>
      </c>
      <c r="PRS29" s="170" t="s">
        <v>152</v>
      </c>
      <c r="PRT29" s="170" t="s">
        <v>153</v>
      </c>
      <c r="PRU29" s="170" t="s">
        <v>150</v>
      </c>
      <c r="PRV29" s="170">
        <v>2</v>
      </c>
      <c r="PRW29" s="170">
        <v>69.72</v>
      </c>
      <c r="PRX29" s="170">
        <f>ROUNDDOWN(PRW29*($G$10+1),2)</f>
        <v>5173.22</v>
      </c>
      <c r="PRY29" s="170">
        <f>PRV29*PRX29</f>
        <v>10346.44</v>
      </c>
      <c r="PRZ29" s="170" t="s">
        <v>151</v>
      </c>
      <c r="PSA29" s="170" t="s">
        <v>152</v>
      </c>
      <c r="PSB29" s="170" t="s">
        <v>153</v>
      </c>
      <c r="PSC29" s="170" t="s">
        <v>150</v>
      </c>
      <c r="PSD29" s="170">
        <v>2</v>
      </c>
      <c r="PSE29" s="170">
        <v>69.72</v>
      </c>
      <c r="PSF29" s="170">
        <f>ROUNDDOWN(PSE29*($G$10+1),2)</f>
        <v>5173.22</v>
      </c>
      <c r="PSG29" s="170">
        <f>PSD29*PSF29</f>
        <v>10346.44</v>
      </c>
      <c r="PSH29" s="170" t="s">
        <v>151</v>
      </c>
      <c r="PSI29" s="170" t="s">
        <v>152</v>
      </c>
      <c r="PSJ29" s="170" t="s">
        <v>153</v>
      </c>
      <c r="PSK29" s="170" t="s">
        <v>150</v>
      </c>
      <c r="PSL29" s="170">
        <v>2</v>
      </c>
      <c r="PSM29" s="170">
        <v>69.72</v>
      </c>
      <c r="PSN29" s="170">
        <f>ROUNDDOWN(PSM29*($G$10+1),2)</f>
        <v>5173.22</v>
      </c>
      <c r="PSO29" s="170">
        <f>PSL29*PSN29</f>
        <v>10346.44</v>
      </c>
      <c r="PSP29" s="170" t="s">
        <v>151</v>
      </c>
      <c r="PSQ29" s="170" t="s">
        <v>152</v>
      </c>
      <c r="PSR29" s="170" t="s">
        <v>153</v>
      </c>
      <c r="PSS29" s="170" t="s">
        <v>150</v>
      </c>
      <c r="PST29" s="170">
        <v>2</v>
      </c>
      <c r="PSU29" s="170">
        <v>69.72</v>
      </c>
      <c r="PSV29" s="170">
        <f>ROUNDDOWN(PSU29*($G$10+1),2)</f>
        <v>5173.22</v>
      </c>
      <c r="PSW29" s="170">
        <f>PST29*PSV29</f>
        <v>10346.44</v>
      </c>
      <c r="PSX29" s="170" t="s">
        <v>151</v>
      </c>
      <c r="PSY29" s="170" t="s">
        <v>152</v>
      </c>
      <c r="PSZ29" s="170" t="s">
        <v>153</v>
      </c>
      <c r="PTA29" s="170" t="s">
        <v>150</v>
      </c>
      <c r="PTB29" s="170">
        <v>2</v>
      </c>
      <c r="PTC29" s="170">
        <v>69.72</v>
      </c>
      <c r="PTD29" s="170">
        <f>ROUNDDOWN(PTC29*($G$10+1),2)</f>
        <v>5173.22</v>
      </c>
      <c r="PTE29" s="170">
        <f>PTB29*PTD29</f>
        <v>10346.44</v>
      </c>
      <c r="PTF29" s="170" t="s">
        <v>151</v>
      </c>
      <c r="PTG29" s="170" t="s">
        <v>152</v>
      </c>
      <c r="PTH29" s="170" t="s">
        <v>153</v>
      </c>
      <c r="PTI29" s="170" t="s">
        <v>150</v>
      </c>
      <c r="PTJ29" s="170">
        <v>2</v>
      </c>
      <c r="PTK29" s="170">
        <v>69.72</v>
      </c>
      <c r="PTL29" s="170">
        <f>ROUNDDOWN(PTK29*($G$10+1),2)</f>
        <v>5173.22</v>
      </c>
      <c r="PTM29" s="170">
        <f>PTJ29*PTL29</f>
        <v>10346.44</v>
      </c>
      <c r="PTN29" s="170" t="s">
        <v>151</v>
      </c>
      <c r="PTO29" s="170" t="s">
        <v>152</v>
      </c>
      <c r="PTP29" s="170" t="s">
        <v>153</v>
      </c>
      <c r="PTQ29" s="170" t="s">
        <v>150</v>
      </c>
      <c r="PTR29" s="170">
        <v>2</v>
      </c>
      <c r="PTS29" s="170">
        <v>69.72</v>
      </c>
      <c r="PTT29" s="170">
        <f>ROUNDDOWN(PTS29*($G$10+1),2)</f>
        <v>5173.22</v>
      </c>
      <c r="PTU29" s="170">
        <f>PTR29*PTT29</f>
        <v>10346.44</v>
      </c>
      <c r="PTV29" s="170" t="s">
        <v>151</v>
      </c>
      <c r="PTW29" s="170" t="s">
        <v>152</v>
      </c>
      <c r="PTX29" s="170" t="s">
        <v>153</v>
      </c>
      <c r="PTY29" s="170" t="s">
        <v>150</v>
      </c>
      <c r="PTZ29" s="170">
        <v>2</v>
      </c>
      <c r="PUA29" s="170">
        <v>69.72</v>
      </c>
      <c r="PUB29" s="170">
        <f>ROUNDDOWN(PUA29*($G$10+1),2)</f>
        <v>5173.22</v>
      </c>
      <c r="PUC29" s="170">
        <f>PTZ29*PUB29</f>
        <v>10346.44</v>
      </c>
      <c r="PUD29" s="170" t="s">
        <v>151</v>
      </c>
      <c r="PUE29" s="170" t="s">
        <v>152</v>
      </c>
      <c r="PUF29" s="170" t="s">
        <v>153</v>
      </c>
      <c r="PUG29" s="170" t="s">
        <v>150</v>
      </c>
      <c r="PUH29" s="170">
        <v>2</v>
      </c>
      <c r="PUI29" s="170">
        <v>69.72</v>
      </c>
      <c r="PUJ29" s="170">
        <f>ROUNDDOWN(PUI29*($G$10+1),2)</f>
        <v>5173.22</v>
      </c>
      <c r="PUK29" s="170">
        <f>PUH29*PUJ29</f>
        <v>10346.44</v>
      </c>
      <c r="PUL29" s="170" t="s">
        <v>151</v>
      </c>
      <c r="PUM29" s="170" t="s">
        <v>152</v>
      </c>
      <c r="PUN29" s="170" t="s">
        <v>153</v>
      </c>
      <c r="PUO29" s="170" t="s">
        <v>150</v>
      </c>
      <c r="PUP29" s="170">
        <v>2</v>
      </c>
      <c r="PUQ29" s="170">
        <v>69.72</v>
      </c>
      <c r="PUR29" s="170">
        <f>ROUNDDOWN(PUQ29*($G$10+1),2)</f>
        <v>5173.22</v>
      </c>
      <c r="PUS29" s="170">
        <f>PUP29*PUR29</f>
        <v>10346.44</v>
      </c>
      <c r="PUT29" s="170" t="s">
        <v>151</v>
      </c>
      <c r="PUU29" s="170" t="s">
        <v>152</v>
      </c>
      <c r="PUV29" s="170" t="s">
        <v>153</v>
      </c>
      <c r="PUW29" s="170" t="s">
        <v>150</v>
      </c>
      <c r="PUX29" s="170">
        <v>2</v>
      </c>
      <c r="PUY29" s="170">
        <v>69.72</v>
      </c>
      <c r="PUZ29" s="170">
        <f>ROUNDDOWN(PUY29*($G$10+1),2)</f>
        <v>5173.22</v>
      </c>
      <c r="PVA29" s="170">
        <f>PUX29*PUZ29</f>
        <v>10346.44</v>
      </c>
      <c r="PVB29" s="170" t="s">
        <v>151</v>
      </c>
      <c r="PVC29" s="170" t="s">
        <v>152</v>
      </c>
      <c r="PVD29" s="170" t="s">
        <v>153</v>
      </c>
      <c r="PVE29" s="170" t="s">
        <v>150</v>
      </c>
      <c r="PVF29" s="170">
        <v>2</v>
      </c>
      <c r="PVG29" s="170">
        <v>69.72</v>
      </c>
      <c r="PVH29" s="170">
        <f>ROUNDDOWN(PVG29*($G$10+1),2)</f>
        <v>5173.22</v>
      </c>
      <c r="PVI29" s="170">
        <f>PVF29*PVH29</f>
        <v>10346.44</v>
      </c>
      <c r="PVJ29" s="170" t="s">
        <v>151</v>
      </c>
      <c r="PVK29" s="170" t="s">
        <v>152</v>
      </c>
      <c r="PVL29" s="170" t="s">
        <v>153</v>
      </c>
      <c r="PVM29" s="170" t="s">
        <v>150</v>
      </c>
      <c r="PVN29" s="170">
        <v>2</v>
      </c>
      <c r="PVO29" s="170">
        <v>69.72</v>
      </c>
      <c r="PVP29" s="170">
        <f>ROUNDDOWN(PVO29*($G$10+1),2)</f>
        <v>5173.22</v>
      </c>
      <c r="PVQ29" s="170">
        <f>PVN29*PVP29</f>
        <v>10346.44</v>
      </c>
      <c r="PVR29" s="170" t="s">
        <v>151</v>
      </c>
      <c r="PVS29" s="170" t="s">
        <v>152</v>
      </c>
      <c r="PVT29" s="170" t="s">
        <v>153</v>
      </c>
      <c r="PVU29" s="170" t="s">
        <v>150</v>
      </c>
      <c r="PVV29" s="170">
        <v>2</v>
      </c>
      <c r="PVW29" s="170">
        <v>69.72</v>
      </c>
      <c r="PVX29" s="170">
        <f>ROUNDDOWN(PVW29*($G$10+1),2)</f>
        <v>5173.22</v>
      </c>
      <c r="PVY29" s="170">
        <f>PVV29*PVX29</f>
        <v>10346.44</v>
      </c>
      <c r="PVZ29" s="170" t="s">
        <v>151</v>
      </c>
      <c r="PWA29" s="170" t="s">
        <v>152</v>
      </c>
      <c r="PWB29" s="170" t="s">
        <v>153</v>
      </c>
      <c r="PWC29" s="170" t="s">
        <v>150</v>
      </c>
      <c r="PWD29" s="170">
        <v>2</v>
      </c>
      <c r="PWE29" s="170">
        <v>69.72</v>
      </c>
      <c r="PWF29" s="170">
        <f>ROUNDDOWN(PWE29*($G$10+1),2)</f>
        <v>5173.22</v>
      </c>
      <c r="PWG29" s="170">
        <f>PWD29*PWF29</f>
        <v>10346.44</v>
      </c>
      <c r="PWH29" s="170" t="s">
        <v>151</v>
      </c>
      <c r="PWI29" s="170" t="s">
        <v>152</v>
      </c>
      <c r="PWJ29" s="170" t="s">
        <v>153</v>
      </c>
      <c r="PWK29" s="170" t="s">
        <v>150</v>
      </c>
      <c r="PWL29" s="170">
        <v>2</v>
      </c>
      <c r="PWM29" s="170">
        <v>69.72</v>
      </c>
      <c r="PWN29" s="170">
        <f>ROUNDDOWN(PWM29*($G$10+1),2)</f>
        <v>5173.22</v>
      </c>
      <c r="PWO29" s="170">
        <f>PWL29*PWN29</f>
        <v>10346.44</v>
      </c>
      <c r="PWP29" s="170" t="s">
        <v>151</v>
      </c>
      <c r="PWQ29" s="170" t="s">
        <v>152</v>
      </c>
      <c r="PWR29" s="170" t="s">
        <v>153</v>
      </c>
      <c r="PWS29" s="170" t="s">
        <v>150</v>
      </c>
      <c r="PWT29" s="170">
        <v>2</v>
      </c>
      <c r="PWU29" s="170">
        <v>69.72</v>
      </c>
      <c r="PWV29" s="170">
        <f>ROUNDDOWN(PWU29*($G$10+1),2)</f>
        <v>5173.22</v>
      </c>
      <c r="PWW29" s="170">
        <f>PWT29*PWV29</f>
        <v>10346.44</v>
      </c>
      <c r="PWX29" s="170" t="s">
        <v>151</v>
      </c>
      <c r="PWY29" s="170" t="s">
        <v>152</v>
      </c>
      <c r="PWZ29" s="170" t="s">
        <v>153</v>
      </c>
      <c r="PXA29" s="170" t="s">
        <v>150</v>
      </c>
      <c r="PXB29" s="170">
        <v>2</v>
      </c>
      <c r="PXC29" s="170">
        <v>69.72</v>
      </c>
      <c r="PXD29" s="170">
        <f>ROUNDDOWN(PXC29*($G$10+1),2)</f>
        <v>5173.22</v>
      </c>
      <c r="PXE29" s="170">
        <f>PXB29*PXD29</f>
        <v>10346.44</v>
      </c>
      <c r="PXF29" s="170" t="s">
        <v>151</v>
      </c>
      <c r="PXG29" s="170" t="s">
        <v>152</v>
      </c>
      <c r="PXH29" s="170" t="s">
        <v>153</v>
      </c>
      <c r="PXI29" s="170" t="s">
        <v>150</v>
      </c>
      <c r="PXJ29" s="170">
        <v>2</v>
      </c>
      <c r="PXK29" s="170">
        <v>69.72</v>
      </c>
      <c r="PXL29" s="170">
        <f>ROUNDDOWN(PXK29*($G$10+1),2)</f>
        <v>5173.22</v>
      </c>
      <c r="PXM29" s="170">
        <f>PXJ29*PXL29</f>
        <v>10346.44</v>
      </c>
      <c r="PXN29" s="170" t="s">
        <v>151</v>
      </c>
      <c r="PXO29" s="170" t="s">
        <v>152</v>
      </c>
      <c r="PXP29" s="170" t="s">
        <v>153</v>
      </c>
      <c r="PXQ29" s="170" t="s">
        <v>150</v>
      </c>
      <c r="PXR29" s="170">
        <v>2</v>
      </c>
      <c r="PXS29" s="170">
        <v>69.72</v>
      </c>
      <c r="PXT29" s="170">
        <f>ROUNDDOWN(PXS29*($G$10+1),2)</f>
        <v>5173.22</v>
      </c>
      <c r="PXU29" s="170">
        <f>PXR29*PXT29</f>
        <v>10346.44</v>
      </c>
      <c r="PXV29" s="170" t="s">
        <v>151</v>
      </c>
      <c r="PXW29" s="170" t="s">
        <v>152</v>
      </c>
      <c r="PXX29" s="170" t="s">
        <v>153</v>
      </c>
      <c r="PXY29" s="170" t="s">
        <v>150</v>
      </c>
      <c r="PXZ29" s="170">
        <v>2</v>
      </c>
      <c r="PYA29" s="170">
        <v>69.72</v>
      </c>
      <c r="PYB29" s="170">
        <f>ROUNDDOWN(PYA29*($G$10+1),2)</f>
        <v>5173.22</v>
      </c>
      <c r="PYC29" s="170">
        <f>PXZ29*PYB29</f>
        <v>10346.44</v>
      </c>
      <c r="PYD29" s="170" t="s">
        <v>151</v>
      </c>
      <c r="PYE29" s="170" t="s">
        <v>152</v>
      </c>
      <c r="PYF29" s="170" t="s">
        <v>153</v>
      </c>
      <c r="PYG29" s="170" t="s">
        <v>150</v>
      </c>
      <c r="PYH29" s="170">
        <v>2</v>
      </c>
      <c r="PYI29" s="170">
        <v>69.72</v>
      </c>
      <c r="PYJ29" s="170">
        <f>ROUNDDOWN(PYI29*($G$10+1),2)</f>
        <v>5173.22</v>
      </c>
      <c r="PYK29" s="170">
        <f>PYH29*PYJ29</f>
        <v>10346.44</v>
      </c>
      <c r="PYL29" s="170" t="s">
        <v>151</v>
      </c>
      <c r="PYM29" s="170" t="s">
        <v>152</v>
      </c>
      <c r="PYN29" s="170" t="s">
        <v>153</v>
      </c>
      <c r="PYO29" s="170" t="s">
        <v>150</v>
      </c>
      <c r="PYP29" s="170">
        <v>2</v>
      </c>
      <c r="PYQ29" s="170">
        <v>69.72</v>
      </c>
      <c r="PYR29" s="170">
        <f>ROUNDDOWN(PYQ29*($G$10+1),2)</f>
        <v>5173.22</v>
      </c>
      <c r="PYS29" s="170">
        <f>PYP29*PYR29</f>
        <v>10346.44</v>
      </c>
      <c r="PYT29" s="170" t="s">
        <v>151</v>
      </c>
      <c r="PYU29" s="170" t="s">
        <v>152</v>
      </c>
      <c r="PYV29" s="170" t="s">
        <v>153</v>
      </c>
      <c r="PYW29" s="170" t="s">
        <v>150</v>
      </c>
      <c r="PYX29" s="170">
        <v>2</v>
      </c>
      <c r="PYY29" s="170">
        <v>69.72</v>
      </c>
      <c r="PYZ29" s="170">
        <f>ROUNDDOWN(PYY29*($G$10+1),2)</f>
        <v>5173.22</v>
      </c>
      <c r="PZA29" s="170">
        <f>PYX29*PYZ29</f>
        <v>10346.44</v>
      </c>
      <c r="PZB29" s="170" t="s">
        <v>151</v>
      </c>
      <c r="PZC29" s="170" t="s">
        <v>152</v>
      </c>
      <c r="PZD29" s="170" t="s">
        <v>153</v>
      </c>
      <c r="PZE29" s="170" t="s">
        <v>150</v>
      </c>
      <c r="PZF29" s="170">
        <v>2</v>
      </c>
      <c r="PZG29" s="170">
        <v>69.72</v>
      </c>
      <c r="PZH29" s="170">
        <f>ROUNDDOWN(PZG29*($G$10+1),2)</f>
        <v>5173.22</v>
      </c>
      <c r="PZI29" s="170">
        <f>PZF29*PZH29</f>
        <v>10346.44</v>
      </c>
      <c r="PZJ29" s="170" t="s">
        <v>151</v>
      </c>
      <c r="PZK29" s="170" t="s">
        <v>152</v>
      </c>
      <c r="PZL29" s="170" t="s">
        <v>153</v>
      </c>
      <c r="PZM29" s="170" t="s">
        <v>150</v>
      </c>
      <c r="PZN29" s="170">
        <v>2</v>
      </c>
      <c r="PZO29" s="170">
        <v>69.72</v>
      </c>
      <c r="PZP29" s="170">
        <f>ROUNDDOWN(PZO29*($G$10+1),2)</f>
        <v>5173.22</v>
      </c>
      <c r="PZQ29" s="170">
        <f>PZN29*PZP29</f>
        <v>10346.44</v>
      </c>
      <c r="PZR29" s="170" t="s">
        <v>151</v>
      </c>
      <c r="PZS29" s="170" t="s">
        <v>152</v>
      </c>
      <c r="PZT29" s="170" t="s">
        <v>153</v>
      </c>
      <c r="PZU29" s="170" t="s">
        <v>150</v>
      </c>
      <c r="PZV29" s="170">
        <v>2</v>
      </c>
      <c r="PZW29" s="170">
        <v>69.72</v>
      </c>
      <c r="PZX29" s="170">
        <f>ROUNDDOWN(PZW29*($G$10+1),2)</f>
        <v>5173.22</v>
      </c>
      <c r="PZY29" s="170">
        <f>PZV29*PZX29</f>
        <v>10346.44</v>
      </c>
      <c r="PZZ29" s="170" t="s">
        <v>151</v>
      </c>
      <c r="QAA29" s="170" t="s">
        <v>152</v>
      </c>
      <c r="QAB29" s="170" t="s">
        <v>153</v>
      </c>
      <c r="QAC29" s="170" t="s">
        <v>150</v>
      </c>
      <c r="QAD29" s="170">
        <v>2</v>
      </c>
      <c r="QAE29" s="170">
        <v>69.72</v>
      </c>
      <c r="QAF29" s="170">
        <f>ROUNDDOWN(QAE29*($G$10+1),2)</f>
        <v>5173.22</v>
      </c>
      <c r="QAG29" s="170">
        <f>QAD29*QAF29</f>
        <v>10346.44</v>
      </c>
      <c r="QAH29" s="170" t="s">
        <v>151</v>
      </c>
      <c r="QAI29" s="170" t="s">
        <v>152</v>
      </c>
      <c r="QAJ29" s="170" t="s">
        <v>153</v>
      </c>
      <c r="QAK29" s="170" t="s">
        <v>150</v>
      </c>
      <c r="QAL29" s="170">
        <v>2</v>
      </c>
      <c r="QAM29" s="170">
        <v>69.72</v>
      </c>
      <c r="QAN29" s="170">
        <f>ROUNDDOWN(QAM29*($G$10+1),2)</f>
        <v>5173.22</v>
      </c>
      <c r="QAO29" s="170">
        <f>QAL29*QAN29</f>
        <v>10346.44</v>
      </c>
      <c r="QAP29" s="170" t="s">
        <v>151</v>
      </c>
      <c r="QAQ29" s="170" t="s">
        <v>152</v>
      </c>
      <c r="QAR29" s="170" t="s">
        <v>153</v>
      </c>
      <c r="QAS29" s="170" t="s">
        <v>150</v>
      </c>
      <c r="QAT29" s="170">
        <v>2</v>
      </c>
      <c r="QAU29" s="170">
        <v>69.72</v>
      </c>
      <c r="QAV29" s="170">
        <f>ROUNDDOWN(QAU29*($G$10+1),2)</f>
        <v>5173.22</v>
      </c>
      <c r="QAW29" s="170">
        <f>QAT29*QAV29</f>
        <v>10346.44</v>
      </c>
      <c r="QAX29" s="170" t="s">
        <v>151</v>
      </c>
      <c r="QAY29" s="170" t="s">
        <v>152</v>
      </c>
      <c r="QAZ29" s="170" t="s">
        <v>153</v>
      </c>
      <c r="QBA29" s="170" t="s">
        <v>150</v>
      </c>
      <c r="QBB29" s="170">
        <v>2</v>
      </c>
      <c r="QBC29" s="170">
        <v>69.72</v>
      </c>
      <c r="QBD29" s="170">
        <f>ROUNDDOWN(QBC29*($G$10+1),2)</f>
        <v>5173.22</v>
      </c>
      <c r="QBE29" s="170">
        <f>QBB29*QBD29</f>
        <v>10346.44</v>
      </c>
      <c r="QBF29" s="170" t="s">
        <v>151</v>
      </c>
      <c r="QBG29" s="170" t="s">
        <v>152</v>
      </c>
      <c r="QBH29" s="170" t="s">
        <v>153</v>
      </c>
      <c r="QBI29" s="170" t="s">
        <v>150</v>
      </c>
      <c r="QBJ29" s="170">
        <v>2</v>
      </c>
      <c r="QBK29" s="170">
        <v>69.72</v>
      </c>
      <c r="QBL29" s="170">
        <f>ROUNDDOWN(QBK29*($G$10+1),2)</f>
        <v>5173.22</v>
      </c>
      <c r="QBM29" s="170">
        <f>QBJ29*QBL29</f>
        <v>10346.44</v>
      </c>
      <c r="QBN29" s="170" t="s">
        <v>151</v>
      </c>
      <c r="QBO29" s="170" t="s">
        <v>152</v>
      </c>
      <c r="QBP29" s="170" t="s">
        <v>153</v>
      </c>
      <c r="QBQ29" s="170" t="s">
        <v>150</v>
      </c>
      <c r="QBR29" s="170">
        <v>2</v>
      </c>
      <c r="QBS29" s="170">
        <v>69.72</v>
      </c>
      <c r="QBT29" s="170">
        <f>ROUNDDOWN(QBS29*($G$10+1),2)</f>
        <v>5173.22</v>
      </c>
      <c r="QBU29" s="170">
        <f>QBR29*QBT29</f>
        <v>10346.44</v>
      </c>
      <c r="QBV29" s="170" t="s">
        <v>151</v>
      </c>
      <c r="QBW29" s="170" t="s">
        <v>152</v>
      </c>
      <c r="QBX29" s="170" t="s">
        <v>153</v>
      </c>
      <c r="QBY29" s="170" t="s">
        <v>150</v>
      </c>
      <c r="QBZ29" s="170">
        <v>2</v>
      </c>
      <c r="QCA29" s="170">
        <v>69.72</v>
      </c>
      <c r="QCB29" s="170">
        <f>ROUNDDOWN(QCA29*($G$10+1),2)</f>
        <v>5173.22</v>
      </c>
      <c r="QCC29" s="170">
        <f>QBZ29*QCB29</f>
        <v>10346.44</v>
      </c>
      <c r="QCD29" s="170" t="s">
        <v>151</v>
      </c>
      <c r="QCE29" s="170" t="s">
        <v>152</v>
      </c>
      <c r="QCF29" s="170" t="s">
        <v>153</v>
      </c>
      <c r="QCG29" s="170" t="s">
        <v>150</v>
      </c>
      <c r="QCH29" s="170">
        <v>2</v>
      </c>
      <c r="QCI29" s="170">
        <v>69.72</v>
      </c>
      <c r="QCJ29" s="170">
        <f>ROUNDDOWN(QCI29*($G$10+1),2)</f>
        <v>5173.22</v>
      </c>
      <c r="QCK29" s="170">
        <f>QCH29*QCJ29</f>
        <v>10346.44</v>
      </c>
      <c r="QCL29" s="170" t="s">
        <v>151</v>
      </c>
      <c r="QCM29" s="170" t="s">
        <v>152</v>
      </c>
      <c r="QCN29" s="170" t="s">
        <v>153</v>
      </c>
      <c r="QCO29" s="170" t="s">
        <v>150</v>
      </c>
      <c r="QCP29" s="170">
        <v>2</v>
      </c>
      <c r="QCQ29" s="170">
        <v>69.72</v>
      </c>
      <c r="QCR29" s="170">
        <f>ROUNDDOWN(QCQ29*($G$10+1),2)</f>
        <v>5173.22</v>
      </c>
      <c r="QCS29" s="170">
        <f>QCP29*QCR29</f>
        <v>10346.44</v>
      </c>
      <c r="QCT29" s="170" t="s">
        <v>151</v>
      </c>
      <c r="QCU29" s="170" t="s">
        <v>152</v>
      </c>
      <c r="QCV29" s="170" t="s">
        <v>153</v>
      </c>
      <c r="QCW29" s="170" t="s">
        <v>150</v>
      </c>
      <c r="QCX29" s="170">
        <v>2</v>
      </c>
      <c r="QCY29" s="170">
        <v>69.72</v>
      </c>
      <c r="QCZ29" s="170">
        <f>ROUNDDOWN(QCY29*($G$10+1),2)</f>
        <v>5173.22</v>
      </c>
      <c r="QDA29" s="170">
        <f>QCX29*QCZ29</f>
        <v>10346.44</v>
      </c>
      <c r="QDB29" s="170" t="s">
        <v>151</v>
      </c>
      <c r="QDC29" s="170" t="s">
        <v>152</v>
      </c>
      <c r="QDD29" s="170" t="s">
        <v>153</v>
      </c>
      <c r="QDE29" s="170" t="s">
        <v>150</v>
      </c>
      <c r="QDF29" s="170">
        <v>2</v>
      </c>
      <c r="QDG29" s="170">
        <v>69.72</v>
      </c>
      <c r="QDH29" s="170">
        <f>ROUNDDOWN(QDG29*($G$10+1),2)</f>
        <v>5173.22</v>
      </c>
      <c r="QDI29" s="170">
        <f>QDF29*QDH29</f>
        <v>10346.44</v>
      </c>
      <c r="QDJ29" s="170" t="s">
        <v>151</v>
      </c>
      <c r="QDK29" s="170" t="s">
        <v>152</v>
      </c>
      <c r="QDL29" s="170" t="s">
        <v>153</v>
      </c>
      <c r="QDM29" s="170" t="s">
        <v>150</v>
      </c>
      <c r="QDN29" s="170">
        <v>2</v>
      </c>
      <c r="QDO29" s="170">
        <v>69.72</v>
      </c>
      <c r="QDP29" s="170">
        <f>ROUNDDOWN(QDO29*($G$10+1),2)</f>
        <v>5173.22</v>
      </c>
      <c r="QDQ29" s="170">
        <f>QDN29*QDP29</f>
        <v>10346.44</v>
      </c>
      <c r="QDR29" s="170" t="s">
        <v>151</v>
      </c>
      <c r="QDS29" s="170" t="s">
        <v>152</v>
      </c>
      <c r="QDT29" s="170" t="s">
        <v>153</v>
      </c>
      <c r="QDU29" s="170" t="s">
        <v>150</v>
      </c>
      <c r="QDV29" s="170">
        <v>2</v>
      </c>
      <c r="QDW29" s="170">
        <v>69.72</v>
      </c>
      <c r="QDX29" s="170">
        <f>ROUNDDOWN(QDW29*($G$10+1),2)</f>
        <v>5173.22</v>
      </c>
      <c r="QDY29" s="170">
        <f>QDV29*QDX29</f>
        <v>10346.44</v>
      </c>
      <c r="QDZ29" s="170" t="s">
        <v>151</v>
      </c>
      <c r="QEA29" s="170" t="s">
        <v>152</v>
      </c>
      <c r="QEB29" s="170" t="s">
        <v>153</v>
      </c>
      <c r="QEC29" s="170" t="s">
        <v>150</v>
      </c>
      <c r="QED29" s="170">
        <v>2</v>
      </c>
      <c r="QEE29" s="170">
        <v>69.72</v>
      </c>
      <c r="QEF29" s="170">
        <f>ROUNDDOWN(QEE29*($G$10+1),2)</f>
        <v>5173.22</v>
      </c>
      <c r="QEG29" s="170">
        <f>QED29*QEF29</f>
        <v>10346.44</v>
      </c>
      <c r="QEH29" s="170" t="s">
        <v>151</v>
      </c>
      <c r="QEI29" s="170" t="s">
        <v>152</v>
      </c>
      <c r="QEJ29" s="170" t="s">
        <v>153</v>
      </c>
      <c r="QEK29" s="170" t="s">
        <v>150</v>
      </c>
      <c r="QEL29" s="170">
        <v>2</v>
      </c>
      <c r="QEM29" s="170">
        <v>69.72</v>
      </c>
      <c r="QEN29" s="170">
        <f>ROUNDDOWN(QEM29*($G$10+1),2)</f>
        <v>5173.22</v>
      </c>
      <c r="QEO29" s="170">
        <f>QEL29*QEN29</f>
        <v>10346.44</v>
      </c>
      <c r="QEP29" s="170" t="s">
        <v>151</v>
      </c>
      <c r="QEQ29" s="170" t="s">
        <v>152</v>
      </c>
      <c r="QER29" s="170" t="s">
        <v>153</v>
      </c>
      <c r="QES29" s="170" t="s">
        <v>150</v>
      </c>
      <c r="QET29" s="170">
        <v>2</v>
      </c>
      <c r="QEU29" s="170">
        <v>69.72</v>
      </c>
      <c r="QEV29" s="170">
        <f>ROUNDDOWN(QEU29*($G$10+1),2)</f>
        <v>5173.22</v>
      </c>
      <c r="QEW29" s="170">
        <f>QET29*QEV29</f>
        <v>10346.44</v>
      </c>
      <c r="QEX29" s="170" t="s">
        <v>151</v>
      </c>
      <c r="QEY29" s="170" t="s">
        <v>152</v>
      </c>
      <c r="QEZ29" s="170" t="s">
        <v>153</v>
      </c>
      <c r="QFA29" s="170" t="s">
        <v>150</v>
      </c>
      <c r="QFB29" s="170">
        <v>2</v>
      </c>
      <c r="QFC29" s="170">
        <v>69.72</v>
      </c>
      <c r="QFD29" s="170">
        <f>ROUNDDOWN(QFC29*($G$10+1),2)</f>
        <v>5173.22</v>
      </c>
      <c r="QFE29" s="170">
        <f>QFB29*QFD29</f>
        <v>10346.44</v>
      </c>
      <c r="QFF29" s="170" t="s">
        <v>151</v>
      </c>
      <c r="QFG29" s="170" t="s">
        <v>152</v>
      </c>
      <c r="QFH29" s="170" t="s">
        <v>153</v>
      </c>
      <c r="QFI29" s="170" t="s">
        <v>150</v>
      </c>
      <c r="QFJ29" s="170">
        <v>2</v>
      </c>
      <c r="QFK29" s="170">
        <v>69.72</v>
      </c>
      <c r="QFL29" s="170">
        <f>ROUNDDOWN(QFK29*($G$10+1),2)</f>
        <v>5173.22</v>
      </c>
      <c r="QFM29" s="170">
        <f>QFJ29*QFL29</f>
        <v>10346.44</v>
      </c>
      <c r="QFN29" s="170" t="s">
        <v>151</v>
      </c>
      <c r="QFO29" s="170" t="s">
        <v>152</v>
      </c>
      <c r="QFP29" s="170" t="s">
        <v>153</v>
      </c>
      <c r="QFQ29" s="170" t="s">
        <v>150</v>
      </c>
      <c r="QFR29" s="170">
        <v>2</v>
      </c>
      <c r="QFS29" s="170">
        <v>69.72</v>
      </c>
      <c r="QFT29" s="170">
        <f>ROUNDDOWN(QFS29*($G$10+1),2)</f>
        <v>5173.22</v>
      </c>
      <c r="QFU29" s="170">
        <f>QFR29*QFT29</f>
        <v>10346.44</v>
      </c>
      <c r="QFV29" s="170" t="s">
        <v>151</v>
      </c>
      <c r="QFW29" s="170" t="s">
        <v>152</v>
      </c>
      <c r="QFX29" s="170" t="s">
        <v>153</v>
      </c>
      <c r="QFY29" s="170" t="s">
        <v>150</v>
      </c>
      <c r="QFZ29" s="170">
        <v>2</v>
      </c>
      <c r="QGA29" s="170">
        <v>69.72</v>
      </c>
      <c r="QGB29" s="170">
        <f>ROUNDDOWN(QGA29*($G$10+1),2)</f>
        <v>5173.22</v>
      </c>
      <c r="QGC29" s="170">
        <f>QFZ29*QGB29</f>
        <v>10346.44</v>
      </c>
      <c r="QGD29" s="170" t="s">
        <v>151</v>
      </c>
      <c r="QGE29" s="170" t="s">
        <v>152</v>
      </c>
      <c r="QGF29" s="170" t="s">
        <v>153</v>
      </c>
      <c r="QGG29" s="170" t="s">
        <v>150</v>
      </c>
      <c r="QGH29" s="170">
        <v>2</v>
      </c>
      <c r="QGI29" s="170">
        <v>69.72</v>
      </c>
      <c r="QGJ29" s="170">
        <f>ROUNDDOWN(QGI29*($G$10+1),2)</f>
        <v>5173.22</v>
      </c>
      <c r="QGK29" s="170">
        <f>QGH29*QGJ29</f>
        <v>10346.44</v>
      </c>
      <c r="QGL29" s="170" t="s">
        <v>151</v>
      </c>
      <c r="QGM29" s="170" t="s">
        <v>152</v>
      </c>
      <c r="QGN29" s="170" t="s">
        <v>153</v>
      </c>
      <c r="QGO29" s="170" t="s">
        <v>150</v>
      </c>
      <c r="QGP29" s="170">
        <v>2</v>
      </c>
      <c r="QGQ29" s="170">
        <v>69.72</v>
      </c>
      <c r="QGR29" s="170">
        <f>ROUNDDOWN(QGQ29*($G$10+1),2)</f>
        <v>5173.22</v>
      </c>
      <c r="QGS29" s="170">
        <f>QGP29*QGR29</f>
        <v>10346.44</v>
      </c>
      <c r="QGT29" s="170" t="s">
        <v>151</v>
      </c>
      <c r="QGU29" s="170" t="s">
        <v>152</v>
      </c>
      <c r="QGV29" s="170" t="s">
        <v>153</v>
      </c>
      <c r="QGW29" s="170" t="s">
        <v>150</v>
      </c>
      <c r="QGX29" s="170">
        <v>2</v>
      </c>
      <c r="QGY29" s="170">
        <v>69.72</v>
      </c>
      <c r="QGZ29" s="170">
        <f>ROUNDDOWN(QGY29*($G$10+1),2)</f>
        <v>5173.22</v>
      </c>
      <c r="QHA29" s="170">
        <f>QGX29*QGZ29</f>
        <v>10346.44</v>
      </c>
      <c r="QHB29" s="170" t="s">
        <v>151</v>
      </c>
      <c r="QHC29" s="170" t="s">
        <v>152</v>
      </c>
      <c r="QHD29" s="170" t="s">
        <v>153</v>
      </c>
      <c r="QHE29" s="170" t="s">
        <v>150</v>
      </c>
      <c r="QHF29" s="170">
        <v>2</v>
      </c>
      <c r="QHG29" s="170">
        <v>69.72</v>
      </c>
      <c r="QHH29" s="170">
        <f>ROUNDDOWN(QHG29*($G$10+1),2)</f>
        <v>5173.22</v>
      </c>
      <c r="QHI29" s="170">
        <f>QHF29*QHH29</f>
        <v>10346.44</v>
      </c>
      <c r="QHJ29" s="170" t="s">
        <v>151</v>
      </c>
      <c r="QHK29" s="170" t="s">
        <v>152</v>
      </c>
      <c r="QHL29" s="170" t="s">
        <v>153</v>
      </c>
      <c r="QHM29" s="170" t="s">
        <v>150</v>
      </c>
      <c r="QHN29" s="170">
        <v>2</v>
      </c>
      <c r="QHO29" s="170">
        <v>69.72</v>
      </c>
      <c r="QHP29" s="170">
        <f>ROUNDDOWN(QHO29*($G$10+1),2)</f>
        <v>5173.22</v>
      </c>
      <c r="QHQ29" s="170">
        <f>QHN29*QHP29</f>
        <v>10346.44</v>
      </c>
      <c r="QHR29" s="170" t="s">
        <v>151</v>
      </c>
      <c r="QHS29" s="170" t="s">
        <v>152</v>
      </c>
      <c r="QHT29" s="170" t="s">
        <v>153</v>
      </c>
      <c r="QHU29" s="170" t="s">
        <v>150</v>
      </c>
      <c r="QHV29" s="170">
        <v>2</v>
      </c>
      <c r="QHW29" s="170">
        <v>69.72</v>
      </c>
      <c r="QHX29" s="170">
        <f>ROUNDDOWN(QHW29*($G$10+1),2)</f>
        <v>5173.22</v>
      </c>
      <c r="QHY29" s="170">
        <f>QHV29*QHX29</f>
        <v>10346.44</v>
      </c>
      <c r="QHZ29" s="170" t="s">
        <v>151</v>
      </c>
      <c r="QIA29" s="170" t="s">
        <v>152</v>
      </c>
      <c r="QIB29" s="170" t="s">
        <v>153</v>
      </c>
      <c r="QIC29" s="170" t="s">
        <v>150</v>
      </c>
      <c r="QID29" s="170">
        <v>2</v>
      </c>
      <c r="QIE29" s="170">
        <v>69.72</v>
      </c>
      <c r="QIF29" s="170">
        <f>ROUNDDOWN(QIE29*($G$10+1),2)</f>
        <v>5173.22</v>
      </c>
      <c r="QIG29" s="170">
        <f>QID29*QIF29</f>
        <v>10346.44</v>
      </c>
      <c r="QIH29" s="170" t="s">
        <v>151</v>
      </c>
      <c r="QII29" s="170" t="s">
        <v>152</v>
      </c>
      <c r="QIJ29" s="170" t="s">
        <v>153</v>
      </c>
      <c r="QIK29" s="170" t="s">
        <v>150</v>
      </c>
      <c r="QIL29" s="170">
        <v>2</v>
      </c>
      <c r="QIM29" s="170">
        <v>69.72</v>
      </c>
      <c r="QIN29" s="170">
        <f>ROUNDDOWN(QIM29*($G$10+1),2)</f>
        <v>5173.22</v>
      </c>
      <c r="QIO29" s="170">
        <f>QIL29*QIN29</f>
        <v>10346.44</v>
      </c>
      <c r="QIP29" s="170" t="s">
        <v>151</v>
      </c>
      <c r="QIQ29" s="170" t="s">
        <v>152</v>
      </c>
      <c r="QIR29" s="170" t="s">
        <v>153</v>
      </c>
      <c r="QIS29" s="170" t="s">
        <v>150</v>
      </c>
      <c r="QIT29" s="170">
        <v>2</v>
      </c>
      <c r="QIU29" s="170">
        <v>69.72</v>
      </c>
      <c r="QIV29" s="170">
        <f>ROUNDDOWN(QIU29*($G$10+1),2)</f>
        <v>5173.22</v>
      </c>
      <c r="QIW29" s="170">
        <f>QIT29*QIV29</f>
        <v>10346.44</v>
      </c>
      <c r="QIX29" s="170" t="s">
        <v>151</v>
      </c>
      <c r="QIY29" s="170" t="s">
        <v>152</v>
      </c>
      <c r="QIZ29" s="170" t="s">
        <v>153</v>
      </c>
      <c r="QJA29" s="170" t="s">
        <v>150</v>
      </c>
      <c r="QJB29" s="170">
        <v>2</v>
      </c>
      <c r="QJC29" s="170">
        <v>69.72</v>
      </c>
      <c r="QJD29" s="170">
        <f>ROUNDDOWN(QJC29*($G$10+1),2)</f>
        <v>5173.22</v>
      </c>
      <c r="QJE29" s="170">
        <f>QJB29*QJD29</f>
        <v>10346.44</v>
      </c>
      <c r="QJF29" s="170" t="s">
        <v>151</v>
      </c>
      <c r="QJG29" s="170" t="s">
        <v>152</v>
      </c>
      <c r="QJH29" s="170" t="s">
        <v>153</v>
      </c>
      <c r="QJI29" s="170" t="s">
        <v>150</v>
      </c>
      <c r="QJJ29" s="170">
        <v>2</v>
      </c>
      <c r="QJK29" s="170">
        <v>69.72</v>
      </c>
      <c r="QJL29" s="170">
        <f>ROUNDDOWN(QJK29*($G$10+1),2)</f>
        <v>5173.22</v>
      </c>
      <c r="QJM29" s="170">
        <f>QJJ29*QJL29</f>
        <v>10346.44</v>
      </c>
      <c r="QJN29" s="170" t="s">
        <v>151</v>
      </c>
      <c r="QJO29" s="170" t="s">
        <v>152</v>
      </c>
      <c r="QJP29" s="170" t="s">
        <v>153</v>
      </c>
      <c r="QJQ29" s="170" t="s">
        <v>150</v>
      </c>
      <c r="QJR29" s="170">
        <v>2</v>
      </c>
      <c r="QJS29" s="170">
        <v>69.72</v>
      </c>
      <c r="QJT29" s="170">
        <f>ROUNDDOWN(QJS29*($G$10+1),2)</f>
        <v>5173.22</v>
      </c>
      <c r="QJU29" s="170">
        <f>QJR29*QJT29</f>
        <v>10346.44</v>
      </c>
      <c r="QJV29" s="170" t="s">
        <v>151</v>
      </c>
      <c r="QJW29" s="170" t="s">
        <v>152</v>
      </c>
      <c r="QJX29" s="170" t="s">
        <v>153</v>
      </c>
      <c r="QJY29" s="170" t="s">
        <v>150</v>
      </c>
      <c r="QJZ29" s="170">
        <v>2</v>
      </c>
      <c r="QKA29" s="170">
        <v>69.72</v>
      </c>
      <c r="QKB29" s="170">
        <f>ROUNDDOWN(QKA29*($G$10+1),2)</f>
        <v>5173.22</v>
      </c>
      <c r="QKC29" s="170">
        <f>QJZ29*QKB29</f>
        <v>10346.44</v>
      </c>
      <c r="QKD29" s="170" t="s">
        <v>151</v>
      </c>
      <c r="QKE29" s="170" t="s">
        <v>152</v>
      </c>
      <c r="QKF29" s="170" t="s">
        <v>153</v>
      </c>
      <c r="QKG29" s="170" t="s">
        <v>150</v>
      </c>
      <c r="QKH29" s="170">
        <v>2</v>
      </c>
      <c r="QKI29" s="170">
        <v>69.72</v>
      </c>
      <c r="QKJ29" s="170">
        <f>ROUNDDOWN(QKI29*($G$10+1),2)</f>
        <v>5173.22</v>
      </c>
      <c r="QKK29" s="170">
        <f>QKH29*QKJ29</f>
        <v>10346.44</v>
      </c>
      <c r="QKL29" s="170" t="s">
        <v>151</v>
      </c>
      <c r="QKM29" s="170" t="s">
        <v>152</v>
      </c>
      <c r="QKN29" s="170" t="s">
        <v>153</v>
      </c>
      <c r="QKO29" s="170" t="s">
        <v>150</v>
      </c>
      <c r="QKP29" s="170">
        <v>2</v>
      </c>
      <c r="QKQ29" s="170">
        <v>69.72</v>
      </c>
      <c r="QKR29" s="170">
        <f>ROUNDDOWN(QKQ29*($G$10+1),2)</f>
        <v>5173.22</v>
      </c>
      <c r="QKS29" s="170">
        <f>QKP29*QKR29</f>
        <v>10346.44</v>
      </c>
      <c r="QKT29" s="170" t="s">
        <v>151</v>
      </c>
      <c r="QKU29" s="170" t="s">
        <v>152</v>
      </c>
      <c r="QKV29" s="170" t="s">
        <v>153</v>
      </c>
      <c r="QKW29" s="170" t="s">
        <v>150</v>
      </c>
      <c r="QKX29" s="170">
        <v>2</v>
      </c>
      <c r="QKY29" s="170">
        <v>69.72</v>
      </c>
      <c r="QKZ29" s="170">
        <f>ROUNDDOWN(QKY29*($G$10+1),2)</f>
        <v>5173.22</v>
      </c>
      <c r="QLA29" s="170">
        <f>QKX29*QKZ29</f>
        <v>10346.44</v>
      </c>
      <c r="QLB29" s="170" t="s">
        <v>151</v>
      </c>
      <c r="QLC29" s="170" t="s">
        <v>152</v>
      </c>
      <c r="QLD29" s="170" t="s">
        <v>153</v>
      </c>
      <c r="QLE29" s="170" t="s">
        <v>150</v>
      </c>
      <c r="QLF29" s="170">
        <v>2</v>
      </c>
      <c r="QLG29" s="170">
        <v>69.72</v>
      </c>
      <c r="QLH29" s="170">
        <f>ROUNDDOWN(QLG29*($G$10+1),2)</f>
        <v>5173.22</v>
      </c>
      <c r="QLI29" s="170">
        <f>QLF29*QLH29</f>
        <v>10346.44</v>
      </c>
      <c r="QLJ29" s="170" t="s">
        <v>151</v>
      </c>
      <c r="QLK29" s="170" t="s">
        <v>152</v>
      </c>
      <c r="QLL29" s="170" t="s">
        <v>153</v>
      </c>
      <c r="QLM29" s="170" t="s">
        <v>150</v>
      </c>
      <c r="QLN29" s="170">
        <v>2</v>
      </c>
      <c r="QLO29" s="170">
        <v>69.72</v>
      </c>
      <c r="QLP29" s="170">
        <f>ROUNDDOWN(QLO29*($G$10+1),2)</f>
        <v>5173.22</v>
      </c>
      <c r="QLQ29" s="170">
        <f>QLN29*QLP29</f>
        <v>10346.44</v>
      </c>
      <c r="QLR29" s="170" t="s">
        <v>151</v>
      </c>
      <c r="QLS29" s="170" t="s">
        <v>152</v>
      </c>
      <c r="QLT29" s="170" t="s">
        <v>153</v>
      </c>
      <c r="QLU29" s="170" t="s">
        <v>150</v>
      </c>
      <c r="QLV29" s="170">
        <v>2</v>
      </c>
      <c r="QLW29" s="170">
        <v>69.72</v>
      </c>
      <c r="QLX29" s="170">
        <f>ROUNDDOWN(QLW29*($G$10+1),2)</f>
        <v>5173.22</v>
      </c>
      <c r="QLY29" s="170">
        <f>QLV29*QLX29</f>
        <v>10346.44</v>
      </c>
      <c r="QLZ29" s="170" t="s">
        <v>151</v>
      </c>
      <c r="QMA29" s="170" t="s">
        <v>152</v>
      </c>
      <c r="QMB29" s="170" t="s">
        <v>153</v>
      </c>
      <c r="QMC29" s="170" t="s">
        <v>150</v>
      </c>
      <c r="QMD29" s="170">
        <v>2</v>
      </c>
      <c r="QME29" s="170">
        <v>69.72</v>
      </c>
      <c r="QMF29" s="170">
        <f>ROUNDDOWN(QME29*($G$10+1),2)</f>
        <v>5173.22</v>
      </c>
      <c r="QMG29" s="170">
        <f>QMD29*QMF29</f>
        <v>10346.44</v>
      </c>
      <c r="QMH29" s="170" t="s">
        <v>151</v>
      </c>
      <c r="QMI29" s="170" t="s">
        <v>152</v>
      </c>
      <c r="QMJ29" s="170" t="s">
        <v>153</v>
      </c>
      <c r="QMK29" s="170" t="s">
        <v>150</v>
      </c>
      <c r="QML29" s="170">
        <v>2</v>
      </c>
      <c r="QMM29" s="170">
        <v>69.72</v>
      </c>
      <c r="QMN29" s="170">
        <f>ROUNDDOWN(QMM29*($G$10+1),2)</f>
        <v>5173.22</v>
      </c>
      <c r="QMO29" s="170">
        <f>QML29*QMN29</f>
        <v>10346.44</v>
      </c>
      <c r="QMP29" s="170" t="s">
        <v>151</v>
      </c>
      <c r="QMQ29" s="170" t="s">
        <v>152</v>
      </c>
      <c r="QMR29" s="170" t="s">
        <v>153</v>
      </c>
      <c r="QMS29" s="170" t="s">
        <v>150</v>
      </c>
      <c r="QMT29" s="170">
        <v>2</v>
      </c>
      <c r="QMU29" s="170">
        <v>69.72</v>
      </c>
      <c r="QMV29" s="170">
        <f>ROUNDDOWN(QMU29*($G$10+1),2)</f>
        <v>5173.22</v>
      </c>
      <c r="QMW29" s="170">
        <f>QMT29*QMV29</f>
        <v>10346.44</v>
      </c>
      <c r="QMX29" s="170" t="s">
        <v>151</v>
      </c>
      <c r="QMY29" s="170" t="s">
        <v>152</v>
      </c>
      <c r="QMZ29" s="170" t="s">
        <v>153</v>
      </c>
      <c r="QNA29" s="170" t="s">
        <v>150</v>
      </c>
      <c r="QNB29" s="170">
        <v>2</v>
      </c>
      <c r="QNC29" s="170">
        <v>69.72</v>
      </c>
      <c r="QND29" s="170">
        <f>ROUNDDOWN(QNC29*($G$10+1),2)</f>
        <v>5173.22</v>
      </c>
      <c r="QNE29" s="170">
        <f>QNB29*QND29</f>
        <v>10346.44</v>
      </c>
      <c r="QNF29" s="170" t="s">
        <v>151</v>
      </c>
      <c r="QNG29" s="170" t="s">
        <v>152</v>
      </c>
      <c r="QNH29" s="170" t="s">
        <v>153</v>
      </c>
      <c r="QNI29" s="170" t="s">
        <v>150</v>
      </c>
      <c r="QNJ29" s="170">
        <v>2</v>
      </c>
      <c r="QNK29" s="170">
        <v>69.72</v>
      </c>
      <c r="QNL29" s="170">
        <f>ROUNDDOWN(QNK29*($G$10+1),2)</f>
        <v>5173.22</v>
      </c>
      <c r="QNM29" s="170">
        <f>QNJ29*QNL29</f>
        <v>10346.44</v>
      </c>
      <c r="QNN29" s="170" t="s">
        <v>151</v>
      </c>
      <c r="QNO29" s="170" t="s">
        <v>152</v>
      </c>
      <c r="QNP29" s="170" t="s">
        <v>153</v>
      </c>
      <c r="QNQ29" s="170" t="s">
        <v>150</v>
      </c>
      <c r="QNR29" s="170">
        <v>2</v>
      </c>
      <c r="QNS29" s="170">
        <v>69.72</v>
      </c>
      <c r="QNT29" s="170">
        <f>ROUNDDOWN(QNS29*($G$10+1),2)</f>
        <v>5173.22</v>
      </c>
      <c r="QNU29" s="170">
        <f>QNR29*QNT29</f>
        <v>10346.44</v>
      </c>
      <c r="QNV29" s="170" t="s">
        <v>151</v>
      </c>
      <c r="QNW29" s="170" t="s">
        <v>152</v>
      </c>
      <c r="QNX29" s="170" t="s">
        <v>153</v>
      </c>
      <c r="QNY29" s="170" t="s">
        <v>150</v>
      </c>
      <c r="QNZ29" s="170">
        <v>2</v>
      </c>
      <c r="QOA29" s="170">
        <v>69.72</v>
      </c>
      <c r="QOB29" s="170">
        <f>ROUNDDOWN(QOA29*($G$10+1),2)</f>
        <v>5173.22</v>
      </c>
      <c r="QOC29" s="170">
        <f>QNZ29*QOB29</f>
        <v>10346.44</v>
      </c>
      <c r="QOD29" s="170" t="s">
        <v>151</v>
      </c>
      <c r="QOE29" s="170" t="s">
        <v>152</v>
      </c>
      <c r="QOF29" s="170" t="s">
        <v>153</v>
      </c>
      <c r="QOG29" s="170" t="s">
        <v>150</v>
      </c>
      <c r="QOH29" s="170">
        <v>2</v>
      </c>
      <c r="QOI29" s="170">
        <v>69.72</v>
      </c>
      <c r="QOJ29" s="170">
        <f>ROUNDDOWN(QOI29*($G$10+1),2)</f>
        <v>5173.22</v>
      </c>
      <c r="QOK29" s="170">
        <f>QOH29*QOJ29</f>
        <v>10346.44</v>
      </c>
      <c r="QOL29" s="170" t="s">
        <v>151</v>
      </c>
      <c r="QOM29" s="170" t="s">
        <v>152</v>
      </c>
      <c r="QON29" s="170" t="s">
        <v>153</v>
      </c>
      <c r="QOO29" s="170" t="s">
        <v>150</v>
      </c>
      <c r="QOP29" s="170">
        <v>2</v>
      </c>
      <c r="QOQ29" s="170">
        <v>69.72</v>
      </c>
      <c r="QOR29" s="170">
        <f>ROUNDDOWN(QOQ29*($G$10+1),2)</f>
        <v>5173.22</v>
      </c>
      <c r="QOS29" s="170">
        <f>QOP29*QOR29</f>
        <v>10346.44</v>
      </c>
      <c r="QOT29" s="170" t="s">
        <v>151</v>
      </c>
      <c r="QOU29" s="170" t="s">
        <v>152</v>
      </c>
      <c r="QOV29" s="170" t="s">
        <v>153</v>
      </c>
      <c r="QOW29" s="170" t="s">
        <v>150</v>
      </c>
      <c r="QOX29" s="170">
        <v>2</v>
      </c>
      <c r="QOY29" s="170">
        <v>69.72</v>
      </c>
      <c r="QOZ29" s="170">
        <f>ROUNDDOWN(QOY29*($G$10+1),2)</f>
        <v>5173.22</v>
      </c>
      <c r="QPA29" s="170">
        <f>QOX29*QOZ29</f>
        <v>10346.44</v>
      </c>
      <c r="QPB29" s="170" t="s">
        <v>151</v>
      </c>
      <c r="QPC29" s="170" t="s">
        <v>152</v>
      </c>
      <c r="QPD29" s="170" t="s">
        <v>153</v>
      </c>
      <c r="QPE29" s="170" t="s">
        <v>150</v>
      </c>
      <c r="QPF29" s="170">
        <v>2</v>
      </c>
      <c r="QPG29" s="170">
        <v>69.72</v>
      </c>
      <c r="QPH29" s="170">
        <f>ROUNDDOWN(QPG29*($G$10+1),2)</f>
        <v>5173.22</v>
      </c>
      <c r="QPI29" s="170">
        <f>QPF29*QPH29</f>
        <v>10346.44</v>
      </c>
      <c r="QPJ29" s="170" t="s">
        <v>151</v>
      </c>
      <c r="QPK29" s="170" t="s">
        <v>152</v>
      </c>
      <c r="QPL29" s="170" t="s">
        <v>153</v>
      </c>
      <c r="QPM29" s="170" t="s">
        <v>150</v>
      </c>
      <c r="QPN29" s="170">
        <v>2</v>
      </c>
      <c r="QPO29" s="170">
        <v>69.72</v>
      </c>
      <c r="QPP29" s="170">
        <f>ROUNDDOWN(QPO29*($G$10+1),2)</f>
        <v>5173.22</v>
      </c>
      <c r="QPQ29" s="170">
        <f>QPN29*QPP29</f>
        <v>10346.44</v>
      </c>
      <c r="QPR29" s="170" t="s">
        <v>151</v>
      </c>
      <c r="QPS29" s="170" t="s">
        <v>152</v>
      </c>
      <c r="QPT29" s="170" t="s">
        <v>153</v>
      </c>
      <c r="QPU29" s="170" t="s">
        <v>150</v>
      </c>
      <c r="QPV29" s="170">
        <v>2</v>
      </c>
      <c r="QPW29" s="170">
        <v>69.72</v>
      </c>
      <c r="QPX29" s="170">
        <f>ROUNDDOWN(QPW29*($G$10+1),2)</f>
        <v>5173.22</v>
      </c>
      <c r="QPY29" s="170">
        <f>QPV29*QPX29</f>
        <v>10346.44</v>
      </c>
      <c r="QPZ29" s="170" t="s">
        <v>151</v>
      </c>
      <c r="QQA29" s="170" t="s">
        <v>152</v>
      </c>
      <c r="QQB29" s="170" t="s">
        <v>153</v>
      </c>
      <c r="QQC29" s="170" t="s">
        <v>150</v>
      </c>
      <c r="QQD29" s="170">
        <v>2</v>
      </c>
      <c r="QQE29" s="170">
        <v>69.72</v>
      </c>
      <c r="QQF29" s="170">
        <f>ROUNDDOWN(QQE29*($G$10+1),2)</f>
        <v>5173.22</v>
      </c>
      <c r="QQG29" s="170">
        <f>QQD29*QQF29</f>
        <v>10346.44</v>
      </c>
      <c r="QQH29" s="170" t="s">
        <v>151</v>
      </c>
      <c r="QQI29" s="170" t="s">
        <v>152</v>
      </c>
      <c r="QQJ29" s="170" t="s">
        <v>153</v>
      </c>
      <c r="QQK29" s="170" t="s">
        <v>150</v>
      </c>
      <c r="QQL29" s="170">
        <v>2</v>
      </c>
      <c r="QQM29" s="170">
        <v>69.72</v>
      </c>
      <c r="QQN29" s="170">
        <f>ROUNDDOWN(QQM29*($G$10+1),2)</f>
        <v>5173.22</v>
      </c>
      <c r="QQO29" s="170">
        <f>QQL29*QQN29</f>
        <v>10346.44</v>
      </c>
      <c r="QQP29" s="170" t="s">
        <v>151</v>
      </c>
      <c r="QQQ29" s="170" t="s">
        <v>152</v>
      </c>
      <c r="QQR29" s="170" t="s">
        <v>153</v>
      </c>
      <c r="QQS29" s="170" t="s">
        <v>150</v>
      </c>
      <c r="QQT29" s="170">
        <v>2</v>
      </c>
      <c r="QQU29" s="170">
        <v>69.72</v>
      </c>
      <c r="QQV29" s="170">
        <f>ROUNDDOWN(QQU29*($G$10+1),2)</f>
        <v>5173.22</v>
      </c>
      <c r="QQW29" s="170">
        <f>QQT29*QQV29</f>
        <v>10346.44</v>
      </c>
      <c r="QQX29" s="170" t="s">
        <v>151</v>
      </c>
      <c r="QQY29" s="170" t="s">
        <v>152</v>
      </c>
      <c r="QQZ29" s="170" t="s">
        <v>153</v>
      </c>
      <c r="QRA29" s="170" t="s">
        <v>150</v>
      </c>
      <c r="QRB29" s="170">
        <v>2</v>
      </c>
      <c r="QRC29" s="170">
        <v>69.72</v>
      </c>
      <c r="QRD29" s="170">
        <f>ROUNDDOWN(QRC29*($G$10+1),2)</f>
        <v>5173.22</v>
      </c>
      <c r="QRE29" s="170">
        <f>QRB29*QRD29</f>
        <v>10346.44</v>
      </c>
      <c r="QRF29" s="170" t="s">
        <v>151</v>
      </c>
      <c r="QRG29" s="170" t="s">
        <v>152</v>
      </c>
      <c r="QRH29" s="170" t="s">
        <v>153</v>
      </c>
      <c r="QRI29" s="170" t="s">
        <v>150</v>
      </c>
      <c r="QRJ29" s="170">
        <v>2</v>
      </c>
      <c r="QRK29" s="170">
        <v>69.72</v>
      </c>
      <c r="QRL29" s="170">
        <f>ROUNDDOWN(QRK29*($G$10+1),2)</f>
        <v>5173.22</v>
      </c>
      <c r="QRM29" s="170">
        <f>QRJ29*QRL29</f>
        <v>10346.44</v>
      </c>
      <c r="QRN29" s="170" t="s">
        <v>151</v>
      </c>
      <c r="QRO29" s="170" t="s">
        <v>152</v>
      </c>
      <c r="QRP29" s="170" t="s">
        <v>153</v>
      </c>
      <c r="QRQ29" s="170" t="s">
        <v>150</v>
      </c>
      <c r="QRR29" s="170">
        <v>2</v>
      </c>
      <c r="QRS29" s="170">
        <v>69.72</v>
      </c>
      <c r="QRT29" s="170">
        <f>ROUNDDOWN(QRS29*($G$10+1),2)</f>
        <v>5173.22</v>
      </c>
      <c r="QRU29" s="170">
        <f>QRR29*QRT29</f>
        <v>10346.44</v>
      </c>
      <c r="QRV29" s="170" t="s">
        <v>151</v>
      </c>
      <c r="QRW29" s="170" t="s">
        <v>152</v>
      </c>
      <c r="QRX29" s="170" t="s">
        <v>153</v>
      </c>
      <c r="QRY29" s="170" t="s">
        <v>150</v>
      </c>
      <c r="QRZ29" s="170">
        <v>2</v>
      </c>
      <c r="QSA29" s="170">
        <v>69.72</v>
      </c>
      <c r="QSB29" s="170">
        <f>ROUNDDOWN(QSA29*($G$10+1),2)</f>
        <v>5173.22</v>
      </c>
      <c r="QSC29" s="170">
        <f>QRZ29*QSB29</f>
        <v>10346.44</v>
      </c>
      <c r="QSD29" s="170" t="s">
        <v>151</v>
      </c>
      <c r="QSE29" s="170" t="s">
        <v>152</v>
      </c>
      <c r="QSF29" s="170" t="s">
        <v>153</v>
      </c>
      <c r="QSG29" s="170" t="s">
        <v>150</v>
      </c>
      <c r="QSH29" s="170">
        <v>2</v>
      </c>
      <c r="QSI29" s="170">
        <v>69.72</v>
      </c>
      <c r="QSJ29" s="170">
        <f>ROUNDDOWN(QSI29*($G$10+1),2)</f>
        <v>5173.22</v>
      </c>
      <c r="QSK29" s="170">
        <f>QSH29*QSJ29</f>
        <v>10346.44</v>
      </c>
      <c r="QSL29" s="170" t="s">
        <v>151</v>
      </c>
      <c r="QSM29" s="170" t="s">
        <v>152</v>
      </c>
      <c r="QSN29" s="170" t="s">
        <v>153</v>
      </c>
      <c r="QSO29" s="170" t="s">
        <v>150</v>
      </c>
      <c r="QSP29" s="170">
        <v>2</v>
      </c>
      <c r="QSQ29" s="170">
        <v>69.72</v>
      </c>
      <c r="QSR29" s="170">
        <f>ROUNDDOWN(QSQ29*($G$10+1),2)</f>
        <v>5173.22</v>
      </c>
      <c r="QSS29" s="170">
        <f>QSP29*QSR29</f>
        <v>10346.44</v>
      </c>
      <c r="QST29" s="170" t="s">
        <v>151</v>
      </c>
      <c r="QSU29" s="170" t="s">
        <v>152</v>
      </c>
      <c r="QSV29" s="170" t="s">
        <v>153</v>
      </c>
      <c r="QSW29" s="170" t="s">
        <v>150</v>
      </c>
      <c r="QSX29" s="170">
        <v>2</v>
      </c>
      <c r="QSY29" s="170">
        <v>69.72</v>
      </c>
      <c r="QSZ29" s="170">
        <f>ROUNDDOWN(QSY29*($G$10+1),2)</f>
        <v>5173.22</v>
      </c>
      <c r="QTA29" s="170">
        <f>QSX29*QSZ29</f>
        <v>10346.44</v>
      </c>
      <c r="QTB29" s="170" t="s">
        <v>151</v>
      </c>
      <c r="QTC29" s="170" t="s">
        <v>152</v>
      </c>
      <c r="QTD29" s="170" t="s">
        <v>153</v>
      </c>
      <c r="QTE29" s="170" t="s">
        <v>150</v>
      </c>
      <c r="QTF29" s="170">
        <v>2</v>
      </c>
      <c r="QTG29" s="170">
        <v>69.72</v>
      </c>
      <c r="QTH29" s="170">
        <f>ROUNDDOWN(QTG29*($G$10+1),2)</f>
        <v>5173.22</v>
      </c>
      <c r="QTI29" s="170">
        <f>QTF29*QTH29</f>
        <v>10346.44</v>
      </c>
      <c r="QTJ29" s="170" t="s">
        <v>151</v>
      </c>
      <c r="QTK29" s="170" t="s">
        <v>152</v>
      </c>
      <c r="QTL29" s="170" t="s">
        <v>153</v>
      </c>
      <c r="QTM29" s="170" t="s">
        <v>150</v>
      </c>
      <c r="QTN29" s="170">
        <v>2</v>
      </c>
      <c r="QTO29" s="170">
        <v>69.72</v>
      </c>
      <c r="QTP29" s="170">
        <f>ROUNDDOWN(QTO29*($G$10+1),2)</f>
        <v>5173.22</v>
      </c>
      <c r="QTQ29" s="170">
        <f>QTN29*QTP29</f>
        <v>10346.44</v>
      </c>
      <c r="QTR29" s="170" t="s">
        <v>151</v>
      </c>
      <c r="QTS29" s="170" t="s">
        <v>152</v>
      </c>
      <c r="QTT29" s="170" t="s">
        <v>153</v>
      </c>
      <c r="QTU29" s="170" t="s">
        <v>150</v>
      </c>
      <c r="QTV29" s="170">
        <v>2</v>
      </c>
      <c r="QTW29" s="170">
        <v>69.72</v>
      </c>
      <c r="QTX29" s="170">
        <f>ROUNDDOWN(QTW29*($G$10+1),2)</f>
        <v>5173.22</v>
      </c>
      <c r="QTY29" s="170">
        <f>QTV29*QTX29</f>
        <v>10346.44</v>
      </c>
      <c r="QTZ29" s="170" t="s">
        <v>151</v>
      </c>
      <c r="QUA29" s="170" t="s">
        <v>152</v>
      </c>
      <c r="QUB29" s="170" t="s">
        <v>153</v>
      </c>
      <c r="QUC29" s="170" t="s">
        <v>150</v>
      </c>
      <c r="QUD29" s="170">
        <v>2</v>
      </c>
      <c r="QUE29" s="170">
        <v>69.72</v>
      </c>
      <c r="QUF29" s="170">
        <f>ROUNDDOWN(QUE29*($G$10+1),2)</f>
        <v>5173.22</v>
      </c>
      <c r="QUG29" s="170">
        <f>QUD29*QUF29</f>
        <v>10346.44</v>
      </c>
      <c r="QUH29" s="170" t="s">
        <v>151</v>
      </c>
      <c r="QUI29" s="170" t="s">
        <v>152</v>
      </c>
      <c r="QUJ29" s="170" t="s">
        <v>153</v>
      </c>
      <c r="QUK29" s="170" t="s">
        <v>150</v>
      </c>
      <c r="QUL29" s="170">
        <v>2</v>
      </c>
      <c r="QUM29" s="170">
        <v>69.72</v>
      </c>
      <c r="QUN29" s="170">
        <f>ROUNDDOWN(QUM29*($G$10+1),2)</f>
        <v>5173.22</v>
      </c>
      <c r="QUO29" s="170">
        <f>QUL29*QUN29</f>
        <v>10346.44</v>
      </c>
      <c r="QUP29" s="170" t="s">
        <v>151</v>
      </c>
      <c r="QUQ29" s="170" t="s">
        <v>152</v>
      </c>
      <c r="QUR29" s="170" t="s">
        <v>153</v>
      </c>
      <c r="QUS29" s="170" t="s">
        <v>150</v>
      </c>
      <c r="QUT29" s="170">
        <v>2</v>
      </c>
      <c r="QUU29" s="170">
        <v>69.72</v>
      </c>
      <c r="QUV29" s="170">
        <f>ROUNDDOWN(QUU29*($G$10+1),2)</f>
        <v>5173.22</v>
      </c>
      <c r="QUW29" s="170">
        <f>QUT29*QUV29</f>
        <v>10346.44</v>
      </c>
      <c r="QUX29" s="170" t="s">
        <v>151</v>
      </c>
      <c r="QUY29" s="170" t="s">
        <v>152</v>
      </c>
      <c r="QUZ29" s="170" t="s">
        <v>153</v>
      </c>
      <c r="QVA29" s="170" t="s">
        <v>150</v>
      </c>
      <c r="QVB29" s="170">
        <v>2</v>
      </c>
      <c r="QVC29" s="170">
        <v>69.72</v>
      </c>
      <c r="QVD29" s="170">
        <f>ROUNDDOWN(QVC29*($G$10+1),2)</f>
        <v>5173.22</v>
      </c>
      <c r="QVE29" s="170">
        <f>QVB29*QVD29</f>
        <v>10346.44</v>
      </c>
      <c r="QVF29" s="170" t="s">
        <v>151</v>
      </c>
      <c r="QVG29" s="170" t="s">
        <v>152</v>
      </c>
      <c r="QVH29" s="170" t="s">
        <v>153</v>
      </c>
      <c r="QVI29" s="170" t="s">
        <v>150</v>
      </c>
      <c r="QVJ29" s="170">
        <v>2</v>
      </c>
      <c r="QVK29" s="170">
        <v>69.72</v>
      </c>
      <c r="QVL29" s="170">
        <f>ROUNDDOWN(QVK29*($G$10+1),2)</f>
        <v>5173.22</v>
      </c>
      <c r="QVM29" s="170">
        <f>QVJ29*QVL29</f>
        <v>10346.44</v>
      </c>
      <c r="QVN29" s="170" t="s">
        <v>151</v>
      </c>
      <c r="QVO29" s="170" t="s">
        <v>152</v>
      </c>
      <c r="QVP29" s="170" t="s">
        <v>153</v>
      </c>
      <c r="QVQ29" s="170" t="s">
        <v>150</v>
      </c>
      <c r="QVR29" s="170">
        <v>2</v>
      </c>
      <c r="QVS29" s="170">
        <v>69.72</v>
      </c>
      <c r="QVT29" s="170">
        <f>ROUNDDOWN(QVS29*($G$10+1),2)</f>
        <v>5173.22</v>
      </c>
      <c r="QVU29" s="170">
        <f>QVR29*QVT29</f>
        <v>10346.44</v>
      </c>
      <c r="QVV29" s="170" t="s">
        <v>151</v>
      </c>
      <c r="QVW29" s="170" t="s">
        <v>152</v>
      </c>
      <c r="QVX29" s="170" t="s">
        <v>153</v>
      </c>
      <c r="QVY29" s="170" t="s">
        <v>150</v>
      </c>
      <c r="QVZ29" s="170">
        <v>2</v>
      </c>
      <c r="QWA29" s="170">
        <v>69.72</v>
      </c>
      <c r="QWB29" s="170">
        <f>ROUNDDOWN(QWA29*($G$10+1),2)</f>
        <v>5173.22</v>
      </c>
      <c r="QWC29" s="170">
        <f>QVZ29*QWB29</f>
        <v>10346.44</v>
      </c>
      <c r="QWD29" s="170" t="s">
        <v>151</v>
      </c>
      <c r="QWE29" s="170" t="s">
        <v>152</v>
      </c>
      <c r="QWF29" s="170" t="s">
        <v>153</v>
      </c>
      <c r="QWG29" s="170" t="s">
        <v>150</v>
      </c>
      <c r="QWH29" s="170">
        <v>2</v>
      </c>
      <c r="QWI29" s="170">
        <v>69.72</v>
      </c>
      <c r="QWJ29" s="170">
        <f>ROUNDDOWN(QWI29*($G$10+1),2)</f>
        <v>5173.22</v>
      </c>
      <c r="QWK29" s="170">
        <f>QWH29*QWJ29</f>
        <v>10346.44</v>
      </c>
      <c r="QWL29" s="170" t="s">
        <v>151</v>
      </c>
      <c r="QWM29" s="170" t="s">
        <v>152</v>
      </c>
      <c r="QWN29" s="170" t="s">
        <v>153</v>
      </c>
      <c r="QWO29" s="170" t="s">
        <v>150</v>
      </c>
      <c r="QWP29" s="170">
        <v>2</v>
      </c>
      <c r="QWQ29" s="170">
        <v>69.72</v>
      </c>
      <c r="QWR29" s="170">
        <f>ROUNDDOWN(QWQ29*($G$10+1),2)</f>
        <v>5173.22</v>
      </c>
      <c r="QWS29" s="170">
        <f>QWP29*QWR29</f>
        <v>10346.44</v>
      </c>
      <c r="QWT29" s="170" t="s">
        <v>151</v>
      </c>
      <c r="QWU29" s="170" t="s">
        <v>152</v>
      </c>
      <c r="QWV29" s="170" t="s">
        <v>153</v>
      </c>
      <c r="QWW29" s="170" t="s">
        <v>150</v>
      </c>
      <c r="QWX29" s="170">
        <v>2</v>
      </c>
      <c r="QWY29" s="170">
        <v>69.72</v>
      </c>
      <c r="QWZ29" s="170">
        <f>ROUNDDOWN(QWY29*($G$10+1),2)</f>
        <v>5173.22</v>
      </c>
      <c r="QXA29" s="170">
        <f>QWX29*QWZ29</f>
        <v>10346.44</v>
      </c>
      <c r="QXB29" s="170" t="s">
        <v>151</v>
      </c>
      <c r="QXC29" s="170" t="s">
        <v>152</v>
      </c>
      <c r="QXD29" s="170" t="s">
        <v>153</v>
      </c>
      <c r="QXE29" s="170" t="s">
        <v>150</v>
      </c>
      <c r="QXF29" s="170">
        <v>2</v>
      </c>
      <c r="QXG29" s="170">
        <v>69.72</v>
      </c>
      <c r="QXH29" s="170">
        <f>ROUNDDOWN(QXG29*($G$10+1),2)</f>
        <v>5173.22</v>
      </c>
      <c r="QXI29" s="170">
        <f>QXF29*QXH29</f>
        <v>10346.44</v>
      </c>
      <c r="QXJ29" s="170" t="s">
        <v>151</v>
      </c>
      <c r="QXK29" s="170" t="s">
        <v>152</v>
      </c>
      <c r="QXL29" s="170" t="s">
        <v>153</v>
      </c>
      <c r="QXM29" s="170" t="s">
        <v>150</v>
      </c>
      <c r="QXN29" s="170">
        <v>2</v>
      </c>
      <c r="QXO29" s="170">
        <v>69.72</v>
      </c>
      <c r="QXP29" s="170">
        <f>ROUNDDOWN(QXO29*($G$10+1),2)</f>
        <v>5173.22</v>
      </c>
      <c r="QXQ29" s="170">
        <f>QXN29*QXP29</f>
        <v>10346.44</v>
      </c>
      <c r="QXR29" s="170" t="s">
        <v>151</v>
      </c>
      <c r="QXS29" s="170" t="s">
        <v>152</v>
      </c>
      <c r="QXT29" s="170" t="s">
        <v>153</v>
      </c>
      <c r="QXU29" s="170" t="s">
        <v>150</v>
      </c>
      <c r="QXV29" s="170">
        <v>2</v>
      </c>
      <c r="QXW29" s="170">
        <v>69.72</v>
      </c>
      <c r="QXX29" s="170">
        <f>ROUNDDOWN(QXW29*($G$10+1),2)</f>
        <v>5173.22</v>
      </c>
      <c r="QXY29" s="170">
        <f>QXV29*QXX29</f>
        <v>10346.44</v>
      </c>
      <c r="QXZ29" s="170" t="s">
        <v>151</v>
      </c>
      <c r="QYA29" s="170" t="s">
        <v>152</v>
      </c>
      <c r="QYB29" s="170" t="s">
        <v>153</v>
      </c>
      <c r="QYC29" s="170" t="s">
        <v>150</v>
      </c>
      <c r="QYD29" s="170">
        <v>2</v>
      </c>
      <c r="QYE29" s="170">
        <v>69.72</v>
      </c>
      <c r="QYF29" s="170">
        <f>ROUNDDOWN(QYE29*($G$10+1),2)</f>
        <v>5173.22</v>
      </c>
      <c r="QYG29" s="170">
        <f>QYD29*QYF29</f>
        <v>10346.44</v>
      </c>
      <c r="QYH29" s="170" t="s">
        <v>151</v>
      </c>
      <c r="QYI29" s="170" t="s">
        <v>152</v>
      </c>
      <c r="QYJ29" s="170" t="s">
        <v>153</v>
      </c>
      <c r="QYK29" s="170" t="s">
        <v>150</v>
      </c>
      <c r="QYL29" s="170">
        <v>2</v>
      </c>
      <c r="QYM29" s="170">
        <v>69.72</v>
      </c>
      <c r="QYN29" s="170">
        <f>ROUNDDOWN(QYM29*($G$10+1),2)</f>
        <v>5173.22</v>
      </c>
      <c r="QYO29" s="170">
        <f>QYL29*QYN29</f>
        <v>10346.44</v>
      </c>
      <c r="QYP29" s="170" t="s">
        <v>151</v>
      </c>
      <c r="QYQ29" s="170" t="s">
        <v>152</v>
      </c>
      <c r="QYR29" s="170" t="s">
        <v>153</v>
      </c>
      <c r="QYS29" s="170" t="s">
        <v>150</v>
      </c>
      <c r="QYT29" s="170">
        <v>2</v>
      </c>
      <c r="QYU29" s="170">
        <v>69.72</v>
      </c>
      <c r="QYV29" s="170">
        <f>ROUNDDOWN(QYU29*($G$10+1),2)</f>
        <v>5173.22</v>
      </c>
      <c r="QYW29" s="170">
        <f>QYT29*QYV29</f>
        <v>10346.44</v>
      </c>
      <c r="QYX29" s="170" t="s">
        <v>151</v>
      </c>
      <c r="QYY29" s="170" t="s">
        <v>152</v>
      </c>
      <c r="QYZ29" s="170" t="s">
        <v>153</v>
      </c>
      <c r="QZA29" s="170" t="s">
        <v>150</v>
      </c>
      <c r="QZB29" s="170">
        <v>2</v>
      </c>
      <c r="QZC29" s="170">
        <v>69.72</v>
      </c>
      <c r="QZD29" s="170">
        <f>ROUNDDOWN(QZC29*($G$10+1),2)</f>
        <v>5173.22</v>
      </c>
      <c r="QZE29" s="170">
        <f>QZB29*QZD29</f>
        <v>10346.44</v>
      </c>
      <c r="QZF29" s="170" t="s">
        <v>151</v>
      </c>
      <c r="QZG29" s="170" t="s">
        <v>152</v>
      </c>
      <c r="QZH29" s="170" t="s">
        <v>153</v>
      </c>
      <c r="QZI29" s="170" t="s">
        <v>150</v>
      </c>
      <c r="QZJ29" s="170">
        <v>2</v>
      </c>
      <c r="QZK29" s="170">
        <v>69.72</v>
      </c>
      <c r="QZL29" s="170">
        <f>ROUNDDOWN(QZK29*($G$10+1),2)</f>
        <v>5173.22</v>
      </c>
      <c r="QZM29" s="170">
        <f>QZJ29*QZL29</f>
        <v>10346.44</v>
      </c>
      <c r="QZN29" s="170" t="s">
        <v>151</v>
      </c>
      <c r="QZO29" s="170" t="s">
        <v>152</v>
      </c>
      <c r="QZP29" s="170" t="s">
        <v>153</v>
      </c>
      <c r="QZQ29" s="170" t="s">
        <v>150</v>
      </c>
      <c r="QZR29" s="170">
        <v>2</v>
      </c>
      <c r="QZS29" s="170">
        <v>69.72</v>
      </c>
      <c r="QZT29" s="170">
        <f>ROUNDDOWN(QZS29*($G$10+1),2)</f>
        <v>5173.22</v>
      </c>
      <c r="QZU29" s="170">
        <f>QZR29*QZT29</f>
        <v>10346.44</v>
      </c>
      <c r="QZV29" s="170" t="s">
        <v>151</v>
      </c>
      <c r="QZW29" s="170" t="s">
        <v>152</v>
      </c>
      <c r="QZX29" s="170" t="s">
        <v>153</v>
      </c>
      <c r="QZY29" s="170" t="s">
        <v>150</v>
      </c>
      <c r="QZZ29" s="170">
        <v>2</v>
      </c>
      <c r="RAA29" s="170">
        <v>69.72</v>
      </c>
      <c r="RAB29" s="170">
        <f>ROUNDDOWN(RAA29*($G$10+1),2)</f>
        <v>5173.22</v>
      </c>
      <c r="RAC29" s="170">
        <f>QZZ29*RAB29</f>
        <v>10346.44</v>
      </c>
      <c r="RAD29" s="170" t="s">
        <v>151</v>
      </c>
      <c r="RAE29" s="170" t="s">
        <v>152</v>
      </c>
      <c r="RAF29" s="170" t="s">
        <v>153</v>
      </c>
      <c r="RAG29" s="170" t="s">
        <v>150</v>
      </c>
      <c r="RAH29" s="170">
        <v>2</v>
      </c>
      <c r="RAI29" s="170">
        <v>69.72</v>
      </c>
      <c r="RAJ29" s="170">
        <f>ROUNDDOWN(RAI29*($G$10+1),2)</f>
        <v>5173.22</v>
      </c>
      <c r="RAK29" s="170">
        <f>RAH29*RAJ29</f>
        <v>10346.44</v>
      </c>
      <c r="RAL29" s="170" t="s">
        <v>151</v>
      </c>
      <c r="RAM29" s="170" t="s">
        <v>152</v>
      </c>
      <c r="RAN29" s="170" t="s">
        <v>153</v>
      </c>
      <c r="RAO29" s="170" t="s">
        <v>150</v>
      </c>
      <c r="RAP29" s="170">
        <v>2</v>
      </c>
      <c r="RAQ29" s="170">
        <v>69.72</v>
      </c>
      <c r="RAR29" s="170">
        <f>ROUNDDOWN(RAQ29*($G$10+1),2)</f>
        <v>5173.22</v>
      </c>
      <c r="RAS29" s="170">
        <f>RAP29*RAR29</f>
        <v>10346.44</v>
      </c>
      <c r="RAT29" s="170" t="s">
        <v>151</v>
      </c>
      <c r="RAU29" s="170" t="s">
        <v>152</v>
      </c>
      <c r="RAV29" s="170" t="s">
        <v>153</v>
      </c>
      <c r="RAW29" s="170" t="s">
        <v>150</v>
      </c>
      <c r="RAX29" s="170">
        <v>2</v>
      </c>
      <c r="RAY29" s="170">
        <v>69.72</v>
      </c>
      <c r="RAZ29" s="170">
        <f>ROUNDDOWN(RAY29*($G$10+1),2)</f>
        <v>5173.22</v>
      </c>
      <c r="RBA29" s="170">
        <f>RAX29*RAZ29</f>
        <v>10346.44</v>
      </c>
      <c r="RBB29" s="170" t="s">
        <v>151</v>
      </c>
      <c r="RBC29" s="170" t="s">
        <v>152</v>
      </c>
      <c r="RBD29" s="170" t="s">
        <v>153</v>
      </c>
      <c r="RBE29" s="170" t="s">
        <v>150</v>
      </c>
      <c r="RBF29" s="170">
        <v>2</v>
      </c>
      <c r="RBG29" s="170">
        <v>69.72</v>
      </c>
      <c r="RBH29" s="170">
        <f>ROUNDDOWN(RBG29*($G$10+1),2)</f>
        <v>5173.22</v>
      </c>
      <c r="RBI29" s="170">
        <f>RBF29*RBH29</f>
        <v>10346.44</v>
      </c>
      <c r="RBJ29" s="170" t="s">
        <v>151</v>
      </c>
      <c r="RBK29" s="170" t="s">
        <v>152</v>
      </c>
      <c r="RBL29" s="170" t="s">
        <v>153</v>
      </c>
      <c r="RBM29" s="170" t="s">
        <v>150</v>
      </c>
      <c r="RBN29" s="170">
        <v>2</v>
      </c>
      <c r="RBO29" s="170">
        <v>69.72</v>
      </c>
      <c r="RBP29" s="170">
        <f>ROUNDDOWN(RBO29*($G$10+1),2)</f>
        <v>5173.22</v>
      </c>
      <c r="RBQ29" s="170">
        <f>RBN29*RBP29</f>
        <v>10346.44</v>
      </c>
      <c r="RBR29" s="170" t="s">
        <v>151</v>
      </c>
      <c r="RBS29" s="170" t="s">
        <v>152</v>
      </c>
      <c r="RBT29" s="170" t="s">
        <v>153</v>
      </c>
      <c r="RBU29" s="170" t="s">
        <v>150</v>
      </c>
      <c r="RBV29" s="170">
        <v>2</v>
      </c>
      <c r="RBW29" s="170">
        <v>69.72</v>
      </c>
      <c r="RBX29" s="170">
        <f>ROUNDDOWN(RBW29*($G$10+1),2)</f>
        <v>5173.22</v>
      </c>
      <c r="RBY29" s="170">
        <f>RBV29*RBX29</f>
        <v>10346.44</v>
      </c>
      <c r="RBZ29" s="170" t="s">
        <v>151</v>
      </c>
      <c r="RCA29" s="170" t="s">
        <v>152</v>
      </c>
      <c r="RCB29" s="170" t="s">
        <v>153</v>
      </c>
      <c r="RCC29" s="170" t="s">
        <v>150</v>
      </c>
      <c r="RCD29" s="170">
        <v>2</v>
      </c>
      <c r="RCE29" s="170">
        <v>69.72</v>
      </c>
      <c r="RCF29" s="170">
        <f>ROUNDDOWN(RCE29*($G$10+1),2)</f>
        <v>5173.22</v>
      </c>
      <c r="RCG29" s="170">
        <f>RCD29*RCF29</f>
        <v>10346.44</v>
      </c>
      <c r="RCH29" s="170" t="s">
        <v>151</v>
      </c>
      <c r="RCI29" s="170" t="s">
        <v>152</v>
      </c>
      <c r="RCJ29" s="170" t="s">
        <v>153</v>
      </c>
      <c r="RCK29" s="170" t="s">
        <v>150</v>
      </c>
      <c r="RCL29" s="170">
        <v>2</v>
      </c>
      <c r="RCM29" s="170">
        <v>69.72</v>
      </c>
      <c r="RCN29" s="170">
        <f>ROUNDDOWN(RCM29*($G$10+1),2)</f>
        <v>5173.22</v>
      </c>
      <c r="RCO29" s="170">
        <f>RCL29*RCN29</f>
        <v>10346.44</v>
      </c>
      <c r="RCP29" s="170" t="s">
        <v>151</v>
      </c>
      <c r="RCQ29" s="170" t="s">
        <v>152</v>
      </c>
      <c r="RCR29" s="170" t="s">
        <v>153</v>
      </c>
      <c r="RCS29" s="170" t="s">
        <v>150</v>
      </c>
      <c r="RCT29" s="170">
        <v>2</v>
      </c>
      <c r="RCU29" s="170">
        <v>69.72</v>
      </c>
      <c r="RCV29" s="170">
        <f>ROUNDDOWN(RCU29*($G$10+1),2)</f>
        <v>5173.22</v>
      </c>
      <c r="RCW29" s="170">
        <f>RCT29*RCV29</f>
        <v>10346.44</v>
      </c>
      <c r="RCX29" s="170" t="s">
        <v>151</v>
      </c>
      <c r="RCY29" s="170" t="s">
        <v>152</v>
      </c>
      <c r="RCZ29" s="170" t="s">
        <v>153</v>
      </c>
      <c r="RDA29" s="170" t="s">
        <v>150</v>
      </c>
      <c r="RDB29" s="170">
        <v>2</v>
      </c>
      <c r="RDC29" s="170">
        <v>69.72</v>
      </c>
      <c r="RDD29" s="170">
        <f>ROUNDDOWN(RDC29*($G$10+1),2)</f>
        <v>5173.22</v>
      </c>
      <c r="RDE29" s="170">
        <f>RDB29*RDD29</f>
        <v>10346.44</v>
      </c>
      <c r="RDF29" s="170" t="s">
        <v>151</v>
      </c>
      <c r="RDG29" s="170" t="s">
        <v>152</v>
      </c>
      <c r="RDH29" s="170" t="s">
        <v>153</v>
      </c>
      <c r="RDI29" s="170" t="s">
        <v>150</v>
      </c>
      <c r="RDJ29" s="170">
        <v>2</v>
      </c>
      <c r="RDK29" s="170">
        <v>69.72</v>
      </c>
      <c r="RDL29" s="170">
        <f>ROUNDDOWN(RDK29*($G$10+1),2)</f>
        <v>5173.22</v>
      </c>
      <c r="RDM29" s="170">
        <f>RDJ29*RDL29</f>
        <v>10346.44</v>
      </c>
      <c r="RDN29" s="170" t="s">
        <v>151</v>
      </c>
      <c r="RDO29" s="170" t="s">
        <v>152</v>
      </c>
      <c r="RDP29" s="170" t="s">
        <v>153</v>
      </c>
      <c r="RDQ29" s="170" t="s">
        <v>150</v>
      </c>
      <c r="RDR29" s="170">
        <v>2</v>
      </c>
      <c r="RDS29" s="170">
        <v>69.72</v>
      </c>
      <c r="RDT29" s="170">
        <f>ROUNDDOWN(RDS29*($G$10+1),2)</f>
        <v>5173.22</v>
      </c>
      <c r="RDU29" s="170">
        <f>RDR29*RDT29</f>
        <v>10346.44</v>
      </c>
      <c r="RDV29" s="170" t="s">
        <v>151</v>
      </c>
      <c r="RDW29" s="170" t="s">
        <v>152</v>
      </c>
      <c r="RDX29" s="170" t="s">
        <v>153</v>
      </c>
      <c r="RDY29" s="170" t="s">
        <v>150</v>
      </c>
      <c r="RDZ29" s="170">
        <v>2</v>
      </c>
      <c r="REA29" s="170">
        <v>69.72</v>
      </c>
      <c r="REB29" s="170">
        <f>ROUNDDOWN(REA29*($G$10+1),2)</f>
        <v>5173.22</v>
      </c>
      <c r="REC29" s="170">
        <f>RDZ29*REB29</f>
        <v>10346.44</v>
      </c>
      <c r="RED29" s="170" t="s">
        <v>151</v>
      </c>
      <c r="REE29" s="170" t="s">
        <v>152</v>
      </c>
      <c r="REF29" s="170" t="s">
        <v>153</v>
      </c>
      <c r="REG29" s="170" t="s">
        <v>150</v>
      </c>
      <c r="REH29" s="170">
        <v>2</v>
      </c>
      <c r="REI29" s="170">
        <v>69.72</v>
      </c>
      <c r="REJ29" s="170">
        <f>ROUNDDOWN(REI29*($G$10+1),2)</f>
        <v>5173.22</v>
      </c>
      <c r="REK29" s="170">
        <f>REH29*REJ29</f>
        <v>10346.44</v>
      </c>
      <c r="REL29" s="170" t="s">
        <v>151</v>
      </c>
      <c r="REM29" s="170" t="s">
        <v>152</v>
      </c>
      <c r="REN29" s="170" t="s">
        <v>153</v>
      </c>
      <c r="REO29" s="170" t="s">
        <v>150</v>
      </c>
      <c r="REP29" s="170">
        <v>2</v>
      </c>
      <c r="REQ29" s="170">
        <v>69.72</v>
      </c>
      <c r="RER29" s="170">
        <f>ROUNDDOWN(REQ29*($G$10+1),2)</f>
        <v>5173.22</v>
      </c>
      <c r="RES29" s="170">
        <f>REP29*RER29</f>
        <v>10346.44</v>
      </c>
      <c r="RET29" s="170" t="s">
        <v>151</v>
      </c>
      <c r="REU29" s="170" t="s">
        <v>152</v>
      </c>
      <c r="REV29" s="170" t="s">
        <v>153</v>
      </c>
      <c r="REW29" s="170" t="s">
        <v>150</v>
      </c>
      <c r="REX29" s="170">
        <v>2</v>
      </c>
      <c r="REY29" s="170">
        <v>69.72</v>
      </c>
      <c r="REZ29" s="170">
        <f>ROUNDDOWN(REY29*($G$10+1),2)</f>
        <v>5173.22</v>
      </c>
      <c r="RFA29" s="170">
        <f>REX29*REZ29</f>
        <v>10346.44</v>
      </c>
      <c r="RFB29" s="170" t="s">
        <v>151</v>
      </c>
      <c r="RFC29" s="170" t="s">
        <v>152</v>
      </c>
      <c r="RFD29" s="170" t="s">
        <v>153</v>
      </c>
      <c r="RFE29" s="170" t="s">
        <v>150</v>
      </c>
      <c r="RFF29" s="170">
        <v>2</v>
      </c>
      <c r="RFG29" s="170">
        <v>69.72</v>
      </c>
      <c r="RFH29" s="170">
        <f>ROUNDDOWN(RFG29*($G$10+1),2)</f>
        <v>5173.22</v>
      </c>
      <c r="RFI29" s="170">
        <f>RFF29*RFH29</f>
        <v>10346.44</v>
      </c>
      <c r="RFJ29" s="170" t="s">
        <v>151</v>
      </c>
      <c r="RFK29" s="170" t="s">
        <v>152</v>
      </c>
      <c r="RFL29" s="170" t="s">
        <v>153</v>
      </c>
      <c r="RFM29" s="170" t="s">
        <v>150</v>
      </c>
      <c r="RFN29" s="170">
        <v>2</v>
      </c>
      <c r="RFO29" s="170">
        <v>69.72</v>
      </c>
      <c r="RFP29" s="170">
        <f>ROUNDDOWN(RFO29*($G$10+1),2)</f>
        <v>5173.22</v>
      </c>
      <c r="RFQ29" s="170">
        <f>RFN29*RFP29</f>
        <v>10346.44</v>
      </c>
      <c r="RFR29" s="170" t="s">
        <v>151</v>
      </c>
      <c r="RFS29" s="170" t="s">
        <v>152</v>
      </c>
      <c r="RFT29" s="170" t="s">
        <v>153</v>
      </c>
      <c r="RFU29" s="170" t="s">
        <v>150</v>
      </c>
      <c r="RFV29" s="170">
        <v>2</v>
      </c>
      <c r="RFW29" s="170">
        <v>69.72</v>
      </c>
      <c r="RFX29" s="170">
        <f>ROUNDDOWN(RFW29*($G$10+1),2)</f>
        <v>5173.22</v>
      </c>
      <c r="RFY29" s="170">
        <f>RFV29*RFX29</f>
        <v>10346.44</v>
      </c>
      <c r="RFZ29" s="170" t="s">
        <v>151</v>
      </c>
      <c r="RGA29" s="170" t="s">
        <v>152</v>
      </c>
      <c r="RGB29" s="170" t="s">
        <v>153</v>
      </c>
      <c r="RGC29" s="170" t="s">
        <v>150</v>
      </c>
      <c r="RGD29" s="170">
        <v>2</v>
      </c>
      <c r="RGE29" s="170">
        <v>69.72</v>
      </c>
      <c r="RGF29" s="170">
        <f>ROUNDDOWN(RGE29*($G$10+1),2)</f>
        <v>5173.22</v>
      </c>
      <c r="RGG29" s="170">
        <f>RGD29*RGF29</f>
        <v>10346.44</v>
      </c>
      <c r="RGH29" s="170" t="s">
        <v>151</v>
      </c>
      <c r="RGI29" s="170" t="s">
        <v>152</v>
      </c>
      <c r="RGJ29" s="170" t="s">
        <v>153</v>
      </c>
      <c r="RGK29" s="170" t="s">
        <v>150</v>
      </c>
      <c r="RGL29" s="170">
        <v>2</v>
      </c>
      <c r="RGM29" s="170">
        <v>69.72</v>
      </c>
      <c r="RGN29" s="170">
        <f>ROUNDDOWN(RGM29*($G$10+1),2)</f>
        <v>5173.22</v>
      </c>
      <c r="RGO29" s="170">
        <f>RGL29*RGN29</f>
        <v>10346.44</v>
      </c>
      <c r="RGP29" s="170" t="s">
        <v>151</v>
      </c>
      <c r="RGQ29" s="170" t="s">
        <v>152</v>
      </c>
      <c r="RGR29" s="170" t="s">
        <v>153</v>
      </c>
      <c r="RGS29" s="170" t="s">
        <v>150</v>
      </c>
      <c r="RGT29" s="170">
        <v>2</v>
      </c>
      <c r="RGU29" s="170">
        <v>69.72</v>
      </c>
      <c r="RGV29" s="170">
        <f>ROUNDDOWN(RGU29*($G$10+1),2)</f>
        <v>5173.22</v>
      </c>
      <c r="RGW29" s="170">
        <f>RGT29*RGV29</f>
        <v>10346.44</v>
      </c>
      <c r="RGX29" s="170" t="s">
        <v>151</v>
      </c>
      <c r="RGY29" s="170" t="s">
        <v>152</v>
      </c>
      <c r="RGZ29" s="170" t="s">
        <v>153</v>
      </c>
      <c r="RHA29" s="170" t="s">
        <v>150</v>
      </c>
      <c r="RHB29" s="170">
        <v>2</v>
      </c>
      <c r="RHC29" s="170">
        <v>69.72</v>
      </c>
      <c r="RHD29" s="170">
        <f>ROUNDDOWN(RHC29*($G$10+1),2)</f>
        <v>5173.22</v>
      </c>
      <c r="RHE29" s="170">
        <f>RHB29*RHD29</f>
        <v>10346.44</v>
      </c>
      <c r="RHF29" s="170" t="s">
        <v>151</v>
      </c>
      <c r="RHG29" s="170" t="s">
        <v>152</v>
      </c>
      <c r="RHH29" s="170" t="s">
        <v>153</v>
      </c>
      <c r="RHI29" s="170" t="s">
        <v>150</v>
      </c>
      <c r="RHJ29" s="170">
        <v>2</v>
      </c>
      <c r="RHK29" s="170">
        <v>69.72</v>
      </c>
      <c r="RHL29" s="170">
        <f>ROUNDDOWN(RHK29*($G$10+1),2)</f>
        <v>5173.22</v>
      </c>
      <c r="RHM29" s="170">
        <f>RHJ29*RHL29</f>
        <v>10346.44</v>
      </c>
      <c r="RHN29" s="170" t="s">
        <v>151</v>
      </c>
      <c r="RHO29" s="170" t="s">
        <v>152</v>
      </c>
      <c r="RHP29" s="170" t="s">
        <v>153</v>
      </c>
      <c r="RHQ29" s="170" t="s">
        <v>150</v>
      </c>
      <c r="RHR29" s="170">
        <v>2</v>
      </c>
      <c r="RHS29" s="170">
        <v>69.72</v>
      </c>
      <c r="RHT29" s="170">
        <f>ROUNDDOWN(RHS29*($G$10+1),2)</f>
        <v>5173.22</v>
      </c>
      <c r="RHU29" s="170">
        <f>RHR29*RHT29</f>
        <v>10346.44</v>
      </c>
      <c r="RHV29" s="170" t="s">
        <v>151</v>
      </c>
      <c r="RHW29" s="170" t="s">
        <v>152</v>
      </c>
      <c r="RHX29" s="170" t="s">
        <v>153</v>
      </c>
      <c r="RHY29" s="170" t="s">
        <v>150</v>
      </c>
      <c r="RHZ29" s="170">
        <v>2</v>
      </c>
      <c r="RIA29" s="170">
        <v>69.72</v>
      </c>
      <c r="RIB29" s="170">
        <f>ROUNDDOWN(RIA29*($G$10+1),2)</f>
        <v>5173.22</v>
      </c>
      <c r="RIC29" s="170">
        <f>RHZ29*RIB29</f>
        <v>10346.44</v>
      </c>
      <c r="RID29" s="170" t="s">
        <v>151</v>
      </c>
      <c r="RIE29" s="170" t="s">
        <v>152</v>
      </c>
      <c r="RIF29" s="170" t="s">
        <v>153</v>
      </c>
      <c r="RIG29" s="170" t="s">
        <v>150</v>
      </c>
      <c r="RIH29" s="170">
        <v>2</v>
      </c>
      <c r="RII29" s="170">
        <v>69.72</v>
      </c>
      <c r="RIJ29" s="170">
        <f>ROUNDDOWN(RII29*($G$10+1),2)</f>
        <v>5173.22</v>
      </c>
      <c r="RIK29" s="170">
        <f>RIH29*RIJ29</f>
        <v>10346.44</v>
      </c>
      <c r="RIL29" s="170" t="s">
        <v>151</v>
      </c>
      <c r="RIM29" s="170" t="s">
        <v>152</v>
      </c>
      <c r="RIN29" s="170" t="s">
        <v>153</v>
      </c>
      <c r="RIO29" s="170" t="s">
        <v>150</v>
      </c>
      <c r="RIP29" s="170">
        <v>2</v>
      </c>
      <c r="RIQ29" s="170">
        <v>69.72</v>
      </c>
      <c r="RIR29" s="170">
        <f>ROUNDDOWN(RIQ29*($G$10+1),2)</f>
        <v>5173.22</v>
      </c>
      <c r="RIS29" s="170">
        <f>RIP29*RIR29</f>
        <v>10346.44</v>
      </c>
      <c r="RIT29" s="170" t="s">
        <v>151</v>
      </c>
      <c r="RIU29" s="170" t="s">
        <v>152</v>
      </c>
      <c r="RIV29" s="170" t="s">
        <v>153</v>
      </c>
      <c r="RIW29" s="170" t="s">
        <v>150</v>
      </c>
      <c r="RIX29" s="170">
        <v>2</v>
      </c>
      <c r="RIY29" s="170">
        <v>69.72</v>
      </c>
      <c r="RIZ29" s="170">
        <f>ROUNDDOWN(RIY29*($G$10+1),2)</f>
        <v>5173.22</v>
      </c>
      <c r="RJA29" s="170">
        <f>RIX29*RIZ29</f>
        <v>10346.44</v>
      </c>
      <c r="RJB29" s="170" t="s">
        <v>151</v>
      </c>
      <c r="RJC29" s="170" t="s">
        <v>152</v>
      </c>
      <c r="RJD29" s="170" t="s">
        <v>153</v>
      </c>
      <c r="RJE29" s="170" t="s">
        <v>150</v>
      </c>
      <c r="RJF29" s="170">
        <v>2</v>
      </c>
      <c r="RJG29" s="170">
        <v>69.72</v>
      </c>
      <c r="RJH29" s="170">
        <f>ROUNDDOWN(RJG29*($G$10+1),2)</f>
        <v>5173.22</v>
      </c>
      <c r="RJI29" s="170">
        <f>RJF29*RJH29</f>
        <v>10346.44</v>
      </c>
      <c r="RJJ29" s="170" t="s">
        <v>151</v>
      </c>
      <c r="RJK29" s="170" t="s">
        <v>152</v>
      </c>
      <c r="RJL29" s="170" t="s">
        <v>153</v>
      </c>
      <c r="RJM29" s="170" t="s">
        <v>150</v>
      </c>
      <c r="RJN29" s="170">
        <v>2</v>
      </c>
      <c r="RJO29" s="170">
        <v>69.72</v>
      </c>
      <c r="RJP29" s="170">
        <f>ROUNDDOWN(RJO29*($G$10+1),2)</f>
        <v>5173.22</v>
      </c>
      <c r="RJQ29" s="170">
        <f>RJN29*RJP29</f>
        <v>10346.44</v>
      </c>
      <c r="RJR29" s="170" t="s">
        <v>151</v>
      </c>
      <c r="RJS29" s="170" t="s">
        <v>152</v>
      </c>
      <c r="RJT29" s="170" t="s">
        <v>153</v>
      </c>
      <c r="RJU29" s="170" t="s">
        <v>150</v>
      </c>
      <c r="RJV29" s="170">
        <v>2</v>
      </c>
      <c r="RJW29" s="170">
        <v>69.72</v>
      </c>
      <c r="RJX29" s="170">
        <f>ROUNDDOWN(RJW29*($G$10+1),2)</f>
        <v>5173.22</v>
      </c>
      <c r="RJY29" s="170">
        <f>RJV29*RJX29</f>
        <v>10346.44</v>
      </c>
      <c r="RJZ29" s="170" t="s">
        <v>151</v>
      </c>
      <c r="RKA29" s="170" t="s">
        <v>152</v>
      </c>
      <c r="RKB29" s="170" t="s">
        <v>153</v>
      </c>
      <c r="RKC29" s="170" t="s">
        <v>150</v>
      </c>
      <c r="RKD29" s="170">
        <v>2</v>
      </c>
      <c r="RKE29" s="170">
        <v>69.72</v>
      </c>
      <c r="RKF29" s="170">
        <f>ROUNDDOWN(RKE29*($G$10+1),2)</f>
        <v>5173.22</v>
      </c>
      <c r="RKG29" s="170">
        <f>RKD29*RKF29</f>
        <v>10346.44</v>
      </c>
      <c r="RKH29" s="170" t="s">
        <v>151</v>
      </c>
      <c r="RKI29" s="170" t="s">
        <v>152</v>
      </c>
      <c r="RKJ29" s="170" t="s">
        <v>153</v>
      </c>
      <c r="RKK29" s="170" t="s">
        <v>150</v>
      </c>
      <c r="RKL29" s="170">
        <v>2</v>
      </c>
      <c r="RKM29" s="170">
        <v>69.72</v>
      </c>
      <c r="RKN29" s="170">
        <f>ROUNDDOWN(RKM29*($G$10+1),2)</f>
        <v>5173.22</v>
      </c>
      <c r="RKO29" s="170">
        <f>RKL29*RKN29</f>
        <v>10346.44</v>
      </c>
      <c r="RKP29" s="170" t="s">
        <v>151</v>
      </c>
      <c r="RKQ29" s="170" t="s">
        <v>152</v>
      </c>
      <c r="RKR29" s="170" t="s">
        <v>153</v>
      </c>
      <c r="RKS29" s="170" t="s">
        <v>150</v>
      </c>
      <c r="RKT29" s="170">
        <v>2</v>
      </c>
      <c r="RKU29" s="170">
        <v>69.72</v>
      </c>
      <c r="RKV29" s="170">
        <f>ROUNDDOWN(RKU29*($G$10+1),2)</f>
        <v>5173.22</v>
      </c>
      <c r="RKW29" s="170">
        <f>RKT29*RKV29</f>
        <v>10346.44</v>
      </c>
      <c r="RKX29" s="170" t="s">
        <v>151</v>
      </c>
      <c r="RKY29" s="170" t="s">
        <v>152</v>
      </c>
      <c r="RKZ29" s="170" t="s">
        <v>153</v>
      </c>
      <c r="RLA29" s="170" t="s">
        <v>150</v>
      </c>
      <c r="RLB29" s="170">
        <v>2</v>
      </c>
      <c r="RLC29" s="170">
        <v>69.72</v>
      </c>
      <c r="RLD29" s="170">
        <f>ROUNDDOWN(RLC29*($G$10+1),2)</f>
        <v>5173.22</v>
      </c>
      <c r="RLE29" s="170">
        <f>RLB29*RLD29</f>
        <v>10346.44</v>
      </c>
      <c r="RLF29" s="170" t="s">
        <v>151</v>
      </c>
      <c r="RLG29" s="170" t="s">
        <v>152</v>
      </c>
      <c r="RLH29" s="170" t="s">
        <v>153</v>
      </c>
      <c r="RLI29" s="170" t="s">
        <v>150</v>
      </c>
      <c r="RLJ29" s="170">
        <v>2</v>
      </c>
      <c r="RLK29" s="170">
        <v>69.72</v>
      </c>
      <c r="RLL29" s="170">
        <f>ROUNDDOWN(RLK29*($G$10+1),2)</f>
        <v>5173.22</v>
      </c>
      <c r="RLM29" s="170">
        <f>RLJ29*RLL29</f>
        <v>10346.44</v>
      </c>
      <c r="RLN29" s="170" t="s">
        <v>151</v>
      </c>
      <c r="RLO29" s="170" t="s">
        <v>152</v>
      </c>
      <c r="RLP29" s="170" t="s">
        <v>153</v>
      </c>
      <c r="RLQ29" s="170" t="s">
        <v>150</v>
      </c>
      <c r="RLR29" s="170">
        <v>2</v>
      </c>
      <c r="RLS29" s="170">
        <v>69.72</v>
      </c>
      <c r="RLT29" s="170">
        <f>ROUNDDOWN(RLS29*($G$10+1),2)</f>
        <v>5173.22</v>
      </c>
      <c r="RLU29" s="170">
        <f>RLR29*RLT29</f>
        <v>10346.44</v>
      </c>
      <c r="RLV29" s="170" t="s">
        <v>151</v>
      </c>
      <c r="RLW29" s="170" t="s">
        <v>152</v>
      </c>
      <c r="RLX29" s="170" t="s">
        <v>153</v>
      </c>
      <c r="RLY29" s="170" t="s">
        <v>150</v>
      </c>
      <c r="RLZ29" s="170">
        <v>2</v>
      </c>
      <c r="RMA29" s="170">
        <v>69.72</v>
      </c>
      <c r="RMB29" s="170">
        <f>ROUNDDOWN(RMA29*($G$10+1),2)</f>
        <v>5173.22</v>
      </c>
      <c r="RMC29" s="170">
        <f>RLZ29*RMB29</f>
        <v>10346.44</v>
      </c>
      <c r="RMD29" s="170" t="s">
        <v>151</v>
      </c>
      <c r="RME29" s="170" t="s">
        <v>152</v>
      </c>
      <c r="RMF29" s="170" t="s">
        <v>153</v>
      </c>
      <c r="RMG29" s="170" t="s">
        <v>150</v>
      </c>
      <c r="RMH29" s="170">
        <v>2</v>
      </c>
      <c r="RMI29" s="170">
        <v>69.72</v>
      </c>
      <c r="RMJ29" s="170">
        <f>ROUNDDOWN(RMI29*($G$10+1),2)</f>
        <v>5173.22</v>
      </c>
      <c r="RMK29" s="170">
        <f>RMH29*RMJ29</f>
        <v>10346.44</v>
      </c>
      <c r="RML29" s="170" t="s">
        <v>151</v>
      </c>
      <c r="RMM29" s="170" t="s">
        <v>152</v>
      </c>
      <c r="RMN29" s="170" t="s">
        <v>153</v>
      </c>
      <c r="RMO29" s="170" t="s">
        <v>150</v>
      </c>
      <c r="RMP29" s="170">
        <v>2</v>
      </c>
      <c r="RMQ29" s="170">
        <v>69.72</v>
      </c>
      <c r="RMR29" s="170">
        <f>ROUNDDOWN(RMQ29*($G$10+1),2)</f>
        <v>5173.22</v>
      </c>
      <c r="RMS29" s="170">
        <f>RMP29*RMR29</f>
        <v>10346.44</v>
      </c>
      <c r="RMT29" s="170" t="s">
        <v>151</v>
      </c>
      <c r="RMU29" s="170" t="s">
        <v>152</v>
      </c>
      <c r="RMV29" s="170" t="s">
        <v>153</v>
      </c>
      <c r="RMW29" s="170" t="s">
        <v>150</v>
      </c>
      <c r="RMX29" s="170">
        <v>2</v>
      </c>
      <c r="RMY29" s="170">
        <v>69.72</v>
      </c>
      <c r="RMZ29" s="170">
        <f>ROUNDDOWN(RMY29*($G$10+1),2)</f>
        <v>5173.22</v>
      </c>
      <c r="RNA29" s="170">
        <f>RMX29*RMZ29</f>
        <v>10346.44</v>
      </c>
      <c r="RNB29" s="170" t="s">
        <v>151</v>
      </c>
      <c r="RNC29" s="170" t="s">
        <v>152</v>
      </c>
      <c r="RND29" s="170" t="s">
        <v>153</v>
      </c>
      <c r="RNE29" s="170" t="s">
        <v>150</v>
      </c>
      <c r="RNF29" s="170">
        <v>2</v>
      </c>
      <c r="RNG29" s="170">
        <v>69.72</v>
      </c>
      <c r="RNH29" s="170">
        <f>ROUNDDOWN(RNG29*($G$10+1),2)</f>
        <v>5173.22</v>
      </c>
      <c r="RNI29" s="170">
        <f>RNF29*RNH29</f>
        <v>10346.44</v>
      </c>
      <c r="RNJ29" s="170" t="s">
        <v>151</v>
      </c>
      <c r="RNK29" s="170" t="s">
        <v>152</v>
      </c>
      <c r="RNL29" s="170" t="s">
        <v>153</v>
      </c>
      <c r="RNM29" s="170" t="s">
        <v>150</v>
      </c>
      <c r="RNN29" s="170">
        <v>2</v>
      </c>
      <c r="RNO29" s="170">
        <v>69.72</v>
      </c>
      <c r="RNP29" s="170">
        <f>ROUNDDOWN(RNO29*($G$10+1),2)</f>
        <v>5173.22</v>
      </c>
      <c r="RNQ29" s="170">
        <f>RNN29*RNP29</f>
        <v>10346.44</v>
      </c>
      <c r="RNR29" s="170" t="s">
        <v>151</v>
      </c>
      <c r="RNS29" s="170" t="s">
        <v>152</v>
      </c>
      <c r="RNT29" s="170" t="s">
        <v>153</v>
      </c>
      <c r="RNU29" s="170" t="s">
        <v>150</v>
      </c>
      <c r="RNV29" s="170">
        <v>2</v>
      </c>
      <c r="RNW29" s="170">
        <v>69.72</v>
      </c>
      <c r="RNX29" s="170">
        <f>ROUNDDOWN(RNW29*($G$10+1),2)</f>
        <v>5173.22</v>
      </c>
      <c r="RNY29" s="170">
        <f>RNV29*RNX29</f>
        <v>10346.44</v>
      </c>
      <c r="RNZ29" s="170" t="s">
        <v>151</v>
      </c>
      <c r="ROA29" s="170" t="s">
        <v>152</v>
      </c>
      <c r="ROB29" s="170" t="s">
        <v>153</v>
      </c>
      <c r="ROC29" s="170" t="s">
        <v>150</v>
      </c>
      <c r="ROD29" s="170">
        <v>2</v>
      </c>
      <c r="ROE29" s="170">
        <v>69.72</v>
      </c>
      <c r="ROF29" s="170">
        <f>ROUNDDOWN(ROE29*($G$10+1),2)</f>
        <v>5173.22</v>
      </c>
      <c r="ROG29" s="170">
        <f>ROD29*ROF29</f>
        <v>10346.44</v>
      </c>
      <c r="ROH29" s="170" t="s">
        <v>151</v>
      </c>
      <c r="ROI29" s="170" t="s">
        <v>152</v>
      </c>
      <c r="ROJ29" s="170" t="s">
        <v>153</v>
      </c>
      <c r="ROK29" s="170" t="s">
        <v>150</v>
      </c>
      <c r="ROL29" s="170">
        <v>2</v>
      </c>
      <c r="ROM29" s="170">
        <v>69.72</v>
      </c>
      <c r="RON29" s="170">
        <f>ROUNDDOWN(ROM29*($G$10+1),2)</f>
        <v>5173.22</v>
      </c>
      <c r="ROO29" s="170">
        <f>ROL29*RON29</f>
        <v>10346.44</v>
      </c>
      <c r="ROP29" s="170" t="s">
        <v>151</v>
      </c>
      <c r="ROQ29" s="170" t="s">
        <v>152</v>
      </c>
      <c r="ROR29" s="170" t="s">
        <v>153</v>
      </c>
      <c r="ROS29" s="170" t="s">
        <v>150</v>
      </c>
      <c r="ROT29" s="170">
        <v>2</v>
      </c>
      <c r="ROU29" s="170">
        <v>69.72</v>
      </c>
      <c r="ROV29" s="170">
        <f>ROUNDDOWN(ROU29*($G$10+1),2)</f>
        <v>5173.22</v>
      </c>
      <c r="ROW29" s="170">
        <f>ROT29*ROV29</f>
        <v>10346.44</v>
      </c>
      <c r="ROX29" s="170" t="s">
        <v>151</v>
      </c>
      <c r="ROY29" s="170" t="s">
        <v>152</v>
      </c>
      <c r="ROZ29" s="170" t="s">
        <v>153</v>
      </c>
      <c r="RPA29" s="170" t="s">
        <v>150</v>
      </c>
      <c r="RPB29" s="170">
        <v>2</v>
      </c>
      <c r="RPC29" s="170">
        <v>69.72</v>
      </c>
      <c r="RPD29" s="170">
        <f>ROUNDDOWN(RPC29*($G$10+1),2)</f>
        <v>5173.22</v>
      </c>
      <c r="RPE29" s="170">
        <f>RPB29*RPD29</f>
        <v>10346.44</v>
      </c>
      <c r="RPF29" s="170" t="s">
        <v>151</v>
      </c>
      <c r="RPG29" s="170" t="s">
        <v>152</v>
      </c>
      <c r="RPH29" s="170" t="s">
        <v>153</v>
      </c>
      <c r="RPI29" s="170" t="s">
        <v>150</v>
      </c>
      <c r="RPJ29" s="170">
        <v>2</v>
      </c>
      <c r="RPK29" s="170">
        <v>69.72</v>
      </c>
      <c r="RPL29" s="170">
        <f>ROUNDDOWN(RPK29*($G$10+1),2)</f>
        <v>5173.22</v>
      </c>
      <c r="RPM29" s="170">
        <f>RPJ29*RPL29</f>
        <v>10346.44</v>
      </c>
      <c r="RPN29" s="170" t="s">
        <v>151</v>
      </c>
      <c r="RPO29" s="170" t="s">
        <v>152</v>
      </c>
      <c r="RPP29" s="170" t="s">
        <v>153</v>
      </c>
      <c r="RPQ29" s="170" t="s">
        <v>150</v>
      </c>
      <c r="RPR29" s="170">
        <v>2</v>
      </c>
      <c r="RPS29" s="170">
        <v>69.72</v>
      </c>
      <c r="RPT29" s="170">
        <f>ROUNDDOWN(RPS29*($G$10+1),2)</f>
        <v>5173.22</v>
      </c>
      <c r="RPU29" s="170">
        <f>RPR29*RPT29</f>
        <v>10346.44</v>
      </c>
      <c r="RPV29" s="170" t="s">
        <v>151</v>
      </c>
      <c r="RPW29" s="170" t="s">
        <v>152</v>
      </c>
      <c r="RPX29" s="170" t="s">
        <v>153</v>
      </c>
      <c r="RPY29" s="170" t="s">
        <v>150</v>
      </c>
      <c r="RPZ29" s="170">
        <v>2</v>
      </c>
      <c r="RQA29" s="170">
        <v>69.72</v>
      </c>
      <c r="RQB29" s="170">
        <f>ROUNDDOWN(RQA29*($G$10+1),2)</f>
        <v>5173.22</v>
      </c>
      <c r="RQC29" s="170">
        <f>RPZ29*RQB29</f>
        <v>10346.44</v>
      </c>
      <c r="RQD29" s="170" t="s">
        <v>151</v>
      </c>
      <c r="RQE29" s="170" t="s">
        <v>152</v>
      </c>
      <c r="RQF29" s="170" t="s">
        <v>153</v>
      </c>
      <c r="RQG29" s="170" t="s">
        <v>150</v>
      </c>
      <c r="RQH29" s="170">
        <v>2</v>
      </c>
      <c r="RQI29" s="170">
        <v>69.72</v>
      </c>
      <c r="RQJ29" s="170">
        <f>ROUNDDOWN(RQI29*($G$10+1),2)</f>
        <v>5173.22</v>
      </c>
      <c r="RQK29" s="170">
        <f>RQH29*RQJ29</f>
        <v>10346.44</v>
      </c>
      <c r="RQL29" s="170" t="s">
        <v>151</v>
      </c>
      <c r="RQM29" s="170" t="s">
        <v>152</v>
      </c>
      <c r="RQN29" s="170" t="s">
        <v>153</v>
      </c>
      <c r="RQO29" s="170" t="s">
        <v>150</v>
      </c>
      <c r="RQP29" s="170">
        <v>2</v>
      </c>
      <c r="RQQ29" s="170">
        <v>69.72</v>
      </c>
      <c r="RQR29" s="170">
        <f>ROUNDDOWN(RQQ29*($G$10+1),2)</f>
        <v>5173.22</v>
      </c>
      <c r="RQS29" s="170">
        <f>RQP29*RQR29</f>
        <v>10346.44</v>
      </c>
      <c r="RQT29" s="170" t="s">
        <v>151</v>
      </c>
      <c r="RQU29" s="170" t="s">
        <v>152</v>
      </c>
      <c r="RQV29" s="170" t="s">
        <v>153</v>
      </c>
      <c r="RQW29" s="170" t="s">
        <v>150</v>
      </c>
      <c r="RQX29" s="170">
        <v>2</v>
      </c>
      <c r="RQY29" s="170">
        <v>69.72</v>
      </c>
      <c r="RQZ29" s="170">
        <f>ROUNDDOWN(RQY29*($G$10+1),2)</f>
        <v>5173.22</v>
      </c>
      <c r="RRA29" s="170">
        <f>RQX29*RQZ29</f>
        <v>10346.44</v>
      </c>
      <c r="RRB29" s="170" t="s">
        <v>151</v>
      </c>
      <c r="RRC29" s="170" t="s">
        <v>152</v>
      </c>
      <c r="RRD29" s="170" t="s">
        <v>153</v>
      </c>
      <c r="RRE29" s="170" t="s">
        <v>150</v>
      </c>
      <c r="RRF29" s="170">
        <v>2</v>
      </c>
      <c r="RRG29" s="170">
        <v>69.72</v>
      </c>
      <c r="RRH29" s="170">
        <f>ROUNDDOWN(RRG29*($G$10+1),2)</f>
        <v>5173.22</v>
      </c>
      <c r="RRI29" s="170">
        <f>RRF29*RRH29</f>
        <v>10346.44</v>
      </c>
      <c r="RRJ29" s="170" t="s">
        <v>151</v>
      </c>
      <c r="RRK29" s="170" t="s">
        <v>152</v>
      </c>
      <c r="RRL29" s="170" t="s">
        <v>153</v>
      </c>
      <c r="RRM29" s="170" t="s">
        <v>150</v>
      </c>
      <c r="RRN29" s="170">
        <v>2</v>
      </c>
      <c r="RRO29" s="170">
        <v>69.72</v>
      </c>
      <c r="RRP29" s="170">
        <f>ROUNDDOWN(RRO29*($G$10+1),2)</f>
        <v>5173.22</v>
      </c>
      <c r="RRQ29" s="170">
        <f>RRN29*RRP29</f>
        <v>10346.44</v>
      </c>
      <c r="RRR29" s="170" t="s">
        <v>151</v>
      </c>
      <c r="RRS29" s="170" t="s">
        <v>152</v>
      </c>
      <c r="RRT29" s="170" t="s">
        <v>153</v>
      </c>
      <c r="RRU29" s="170" t="s">
        <v>150</v>
      </c>
      <c r="RRV29" s="170">
        <v>2</v>
      </c>
      <c r="RRW29" s="170">
        <v>69.72</v>
      </c>
      <c r="RRX29" s="170">
        <f>ROUNDDOWN(RRW29*($G$10+1),2)</f>
        <v>5173.22</v>
      </c>
      <c r="RRY29" s="170">
        <f>RRV29*RRX29</f>
        <v>10346.44</v>
      </c>
      <c r="RRZ29" s="170" t="s">
        <v>151</v>
      </c>
      <c r="RSA29" s="170" t="s">
        <v>152</v>
      </c>
      <c r="RSB29" s="170" t="s">
        <v>153</v>
      </c>
      <c r="RSC29" s="170" t="s">
        <v>150</v>
      </c>
      <c r="RSD29" s="170">
        <v>2</v>
      </c>
      <c r="RSE29" s="170">
        <v>69.72</v>
      </c>
      <c r="RSF29" s="170">
        <f>ROUNDDOWN(RSE29*($G$10+1),2)</f>
        <v>5173.22</v>
      </c>
      <c r="RSG29" s="170">
        <f>RSD29*RSF29</f>
        <v>10346.44</v>
      </c>
      <c r="RSH29" s="170" t="s">
        <v>151</v>
      </c>
      <c r="RSI29" s="170" t="s">
        <v>152</v>
      </c>
      <c r="RSJ29" s="170" t="s">
        <v>153</v>
      </c>
      <c r="RSK29" s="170" t="s">
        <v>150</v>
      </c>
      <c r="RSL29" s="170">
        <v>2</v>
      </c>
      <c r="RSM29" s="170">
        <v>69.72</v>
      </c>
      <c r="RSN29" s="170">
        <f>ROUNDDOWN(RSM29*($G$10+1),2)</f>
        <v>5173.22</v>
      </c>
      <c r="RSO29" s="170">
        <f>RSL29*RSN29</f>
        <v>10346.44</v>
      </c>
      <c r="RSP29" s="170" t="s">
        <v>151</v>
      </c>
      <c r="RSQ29" s="170" t="s">
        <v>152</v>
      </c>
      <c r="RSR29" s="170" t="s">
        <v>153</v>
      </c>
      <c r="RSS29" s="170" t="s">
        <v>150</v>
      </c>
      <c r="RST29" s="170">
        <v>2</v>
      </c>
      <c r="RSU29" s="170">
        <v>69.72</v>
      </c>
      <c r="RSV29" s="170">
        <f>ROUNDDOWN(RSU29*($G$10+1),2)</f>
        <v>5173.22</v>
      </c>
      <c r="RSW29" s="170">
        <f>RST29*RSV29</f>
        <v>10346.44</v>
      </c>
      <c r="RSX29" s="170" t="s">
        <v>151</v>
      </c>
      <c r="RSY29" s="170" t="s">
        <v>152</v>
      </c>
      <c r="RSZ29" s="170" t="s">
        <v>153</v>
      </c>
      <c r="RTA29" s="170" t="s">
        <v>150</v>
      </c>
      <c r="RTB29" s="170">
        <v>2</v>
      </c>
      <c r="RTC29" s="170">
        <v>69.72</v>
      </c>
      <c r="RTD29" s="170">
        <f>ROUNDDOWN(RTC29*($G$10+1),2)</f>
        <v>5173.22</v>
      </c>
      <c r="RTE29" s="170">
        <f>RTB29*RTD29</f>
        <v>10346.44</v>
      </c>
      <c r="RTF29" s="170" t="s">
        <v>151</v>
      </c>
      <c r="RTG29" s="170" t="s">
        <v>152</v>
      </c>
      <c r="RTH29" s="170" t="s">
        <v>153</v>
      </c>
      <c r="RTI29" s="170" t="s">
        <v>150</v>
      </c>
      <c r="RTJ29" s="170">
        <v>2</v>
      </c>
      <c r="RTK29" s="170">
        <v>69.72</v>
      </c>
      <c r="RTL29" s="170">
        <f>ROUNDDOWN(RTK29*($G$10+1),2)</f>
        <v>5173.22</v>
      </c>
      <c r="RTM29" s="170">
        <f>RTJ29*RTL29</f>
        <v>10346.44</v>
      </c>
      <c r="RTN29" s="170" t="s">
        <v>151</v>
      </c>
      <c r="RTO29" s="170" t="s">
        <v>152</v>
      </c>
      <c r="RTP29" s="170" t="s">
        <v>153</v>
      </c>
      <c r="RTQ29" s="170" t="s">
        <v>150</v>
      </c>
      <c r="RTR29" s="170">
        <v>2</v>
      </c>
      <c r="RTS29" s="170">
        <v>69.72</v>
      </c>
      <c r="RTT29" s="170">
        <f>ROUNDDOWN(RTS29*($G$10+1),2)</f>
        <v>5173.22</v>
      </c>
      <c r="RTU29" s="170">
        <f>RTR29*RTT29</f>
        <v>10346.44</v>
      </c>
      <c r="RTV29" s="170" t="s">
        <v>151</v>
      </c>
      <c r="RTW29" s="170" t="s">
        <v>152</v>
      </c>
      <c r="RTX29" s="170" t="s">
        <v>153</v>
      </c>
      <c r="RTY29" s="170" t="s">
        <v>150</v>
      </c>
      <c r="RTZ29" s="170">
        <v>2</v>
      </c>
      <c r="RUA29" s="170">
        <v>69.72</v>
      </c>
      <c r="RUB29" s="170">
        <f>ROUNDDOWN(RUA29*($G$10+1),2)</f>
        <v>5173.22</v>
      </c>
      <c r="RUC29" s="170">
        <f>RTZ29*RUB29</f>
        <v>10346.44</v>
      </c>
      <c r="RUD29" s="170" t="s">
        <v>151</v>
      </c>
      <c r="RUE29" s="170" t="s">
        <v>152</v>
      </c>
      <c r="RUF29" s="170" t="s">
        <v>153</v>
      </c>
      <c r="RUG29" s="170" t="s">
        <v>150</v>
      </c>
      <c r="RUH29" s="170">
        <v>2</v>
      </c>
      <c r="RUI29" s="170">
        <v>69.72</v>
      </c>
      <c r="RUJ29" s="170">
        <f>ROUNDDOWN(RUI29*($G$10+1),2)</f>
        <v>5173.22</v>
      </c>
      <c r="RUK29" s="170">
        <f>RUH29*RUJ29</f>
        <v>10346.44</v>
      </c>
      <c r="RUL29" s="170" t="s">
        <v>151</v>
      </c>
      <c r="RUM29" s="170" t="s">
        <v>152</v>
      </c>
      <c r="RUN29" s="170" t="s">
        <v>153</v>
      </c>
      <c r="RUO29" s="170" t="s">
        <v>150</v>
      </c>
      <c r="RUP29" s="170">
        <v>2</v>
      </c>
      <c r="RUQ29" s="170">
        <v>69.72</v>
      </c>
      <c r="RUR29" s="170">
        <f>ROUNDDOWN(RUQ29*($G$10+1),2)</f>
        <v>5173.22</v>
      </c>
      <c r="RUS29" s="170">
        <f>RUP29*RUR29</f>
        <v>10346.44</v>
      </c>
      <c r="RUT29" s="170" t="s">
        <v>151</v>
      </c>
      <c r="RUU29" s="170" t="s">
        <v>152</v>
      </c>
      <c r="RUV29" s="170" t="s">
        <v>153</v>
      </c>
      <c r="RUW29" s="170" t="s">
        <v>150</v>
      </c>
      <c r="RUX29" s="170">
        <v>2</v>
      </c>
      <c r="RUY29" s="170">
        <v>69.72</v>
      </c>
      <c r="RUZ29" s="170">
        <f>ROUNDDOWN(RUY29*($G$10+1),2)</f>
        <v>5173.22</v>
      </c>
      <c r="RVA29" s="170">
        <f>RUX29*RUZ29</f>
        <v>10346.44</v>
      </c>
      <c r="RVB29" s="170" t="s">
        <v>151</v>
      </c>
      <c r="RVC29" s="170" t="s">
        <v>152</v>
      </c>
      <c r="RVD29" s="170" t="s">
        <v>153</v>
      </c>
      <c r="RVE29" s="170" t="s">
        <v>150</v>
      </c>
      <c r="RVF29" s="170">
        <v>2</v>
      </c>
      <c r="RVG29" s="170">
        <v>69.72</v>
      </c>
      <c r="RVH29" s="170">
        <f>ROUNDDOWN(RVG29*($G$10+1),2)</f>
        <v>5173.22</v>
      </c>
      <c r="RVI29" s="170">
        <f>RVF29*RVH29</f>
        <v>10346.44</v>
      </c>
      <c r="RVJ29" s="170" t="s">
        <v>151</v>
      </c>
      <c r="RVK29" s="170" t="s">
        <v>152</v>
      </c>
      <c r="RVL29" s="170" t="s">
        <v>153</v>
      </c>
      <c r="RVM29" s="170" t="s">
        <v>150</v>
      </c>
      <c r="RVN29" s="170">
        <v>2</v>
      </c>
      <c r="RVO29" s="170">
        <v>69.72</v>
      </c>
      <c r="RVP29" s="170">
        <f>ROUNDDOWN(RVO29*($G$10+1),2)</f>
        <v>5173.22</v>
      </c>
      <c r="RVQ29" s="170">
        <f>RVN29*RVP29</f>
        <v>10346.44</v>
      </c>
      <c r="RVR29" s="170" t="s">
        <v>151</v>
      </c>
      <c r="RVS29" s="170" t="s">
        <v>152</v>
      </c>
      <c r="RVT29" s="170" t="s">
        <v>153</v>
      </c>
      <c r="RVU29" s="170" t="s">
        <v>150</v>
      </c>
      <c r="RVV29" s="170">
        <v>2</v>
      </c>
      <c r="RVW29" s="170">
        <v>69.72</v>
      </c>
      <c r="RVX29" s="170">
        <f>ROUNDDOWN(RVW29*($G$10+1),2)</f>
        <v>5173.22</v>
      </c>
      <c r="RVY29" s="170">
        <f>RVV29*RVX29</f>
        <v>10346.44</v>
      </c>
      <c r="RVZ29" s="170" t="s">
        <v>151</v>
      </c>
      <c r="RWA29" s="170" t="s">
        <v>152</v>
      </c>
      <c r="RWB29" s="170" t="s">
        <v>153</v>
      </c>
      <c r="RWC29" s="170" t="s">
        <v>150</v>
      </c>
      <c r="RWD29" s="170">
        <v>2</v>
      </c>
      <c r="RWE29" s="170">
        <v>69.72</v>
      </c>
      <c r="RWF29" s="170">
        <f>ROUNDDOWN(RWE29*($G$10+1),2)</f>
        <v>5173.22</v>
      </c>
      <c r="RWG29" s="170">
        <f>RWD29*RWF29</f>
        <v>10346.44</v>
      </c>
      <c r="RWH29" s="170" t="s">
        <v>151</v>
      </c>
      <c r="RWI29" s="170" t="s">
        <v>152</v>
      </c>
      <c r="RWJ29" s="170" t="s">
        <v>153</v>
      </c>
      <c r="RWK29" s="170" t="s">
        <v>150</v>
      </c>
      <c r="RWL29" s="170">
        <v>2</v>
      </c>
      <c r="RWM29" s="170">
        <v>69.72</v>
      </c>
      <c r="RWN29" s="170">
        <f>ROUNDDOWN(RWM29*($G$10+1),2)</f>
        <v>5173.22</v>
      </c>
      <c r="RWO29" s="170">
        <f>RWL29*RWN29</f>
        <v>10346.44</v>
      </c>
      <c r="RWP29" s="170" t="s">
        <v>151</v>
      </c>
      <c r="RWQ29" s="170" t="s">
        <v>152</v>
      </c>
      <c r="RWR29" s="170" t="s">
        <v>153</v>
      </c>
      <c r="RWS29" s="170" t="s">
        <v>150</v>
      </c>
      <c r="RWT29" s="170">
        <v>2</v>
      </c>
      <c r="RWU29" s="170">
        <v>69.72</v>
      </c>
      <c r="RWV29" s="170">
        <f>ROUNDDOWN(RWU29*($G$10+1),2)</f>
        <v>5173.22</v>
      </c>
      <c r="RWW29" s="170">
        <f>RWT29*RWV29</f>
        <v>10346.44</v>
      </c>
      <c r="RWX29" s="170" t="s">
        <v>151</v>
      </c>
      <c r="RWY29" s="170" t="s">
        <v>152</v>
      </c>
      <c r="RWZ29" s="170" t="s">
        <v>153</v>
      </c>
      <c r="RXA29" s="170" t="s">
        <v>150</v>
      </c>
      <c r="RXB29" s="170">
        <v>2</v>
      </c>
      <c r="RXC29" s="170">
        <v>69.72</v>
      </c>
      <c r="RXD29" s="170">
        <f>ROUNDDOWN(RXC29*($G$10+1),2)</f>
        <v>5173.22</v>
      </c>
      <c r="RXE29" s="170">
        <f>RXB29*RXD29</f>
        <v>10346.44</v>
      </c>
      <c r="RXF29" s="170" t="s">
        <v>151</v>
      </c>
      <c r="RXG29" s="170" t="s">
        <v>152</v>
      </c>
      <c r="RXH29" s="170" t="s">
        <v>153</v>
      </c>
      <c r="RXI29" s="170" t="s">
        <v>150</v>
      </c>
      <c r="RXJ29" s="170">
        <v>2</v>
      </c>
      <c r="RXK29" s="170">
        <v>69.72</v>
      </c>
      <c r="RXL29" s="170">
        <f>ROUNDDOWN(RXK29*($G$10+1),2)</f>
        <v>5173.22</v>
      </c>
      <c r="RXM29" s="170">
        <f>RXJ29*RXL29</f>
        <v>10346.44</v>
      </c>
      <c r="RXN29" s="170" t="s">
        <v>151</v>
      </c>
      <c r="RXO29" s="170" t="s">
        <v>152</v>
      </c>
      <c r="RXP29" s="170" t="s">
        <v>153</v>
      </c>
      <c r="RXQ29" s="170" t="s">
        <v>150</v>
      </c>
      <c r="RXR29" s="170">
        <v>2</v>
      </c>
      <c r="RXS29" s="170">
        <v>69.72</v>
      </c>
      <c r="RXT29" s="170">
        <f>ROUNDDOWN(RXS29*($G$10+1),2)</f>
        <v>5173.22</v>
      </c>
      <c r="RXU29" s="170">
        <f>RXR29*RXT29</f>
        <v>10346.44</v>
      </c>
      <c r="RXV29" s="170" t="s">
        <v>151</v>
      </c>
      <c r="RXW29" s="170" t="s">
        <v>152</v>
      </c>
      <c r="RXX29" s="170" t="s">
        <v>153</v>
      </c>
      <c r="RXY29" s="170" t="s">
        <v>150</v>
      </c>
      <c r="RXZ29" s="170">
        <v>2</v>
      </c>
      <c r="RYA29" s="170">
        <v>69.72</v>
      </c>
      <c r="RYB29" s="170">
        <f>ROUNDDOWN(RYA29*($G$10+1),2)</f>
        <v>5173.22</v>
      </c>
      <c r="RYC29" s="170">
        <f>RXZ29*RYB29</f>
        <v>10346.44</v>
      </c>
      <c r="RYD29" s="170" t="s">
        <v>151</v>
      </c>
      <c r="RYE29" s="170" t="s">
        <v>152</v>
      </c>
      <c r="RYF29" s="170" t="s">
        <v>153</v>
      </c>
      <c r="RYG29" s="170" t="s">
        <v>150</v>
      </c>
      <c r="RYH29" s="170">
        <v>2</v>
      </c>
      <c r="RYI29" s="170">
        <v>69.72</v>
      </c>
      <c r="RYJ29" s="170">
        <f>ROUNDDOWN(RYI29*($G$10+1),2)</f>
        <v>5173.22</v>
      </c>
      <c r="RYK29" s="170">
        <f>RYH29*RYJ29</f>
        <v>10346.44</v>
      </c>
      <c r="RYL29" s="170" t="s">
        <v>151</v>
      </c>
      <c r="RYM29" s="170" t="s">
        <v>152</v>
      </c>
      <c r="RYN29" s="170" t="s">
        <v>153</v>
      </c>
      <c r="RYO29" s="170" t="s">
        <v>150</v>
      </c>
      <c r="RYP29" s="170">
        <v>2</v>
      </c>
      <c r="RYQ29" s="170">
        <v>69.72</v>
      </c>
      <c r="RYR29" s="170">
        <f>ROUNDDOWN(RYQ29*($G$10+1),2)</f>
        <v>5173.22</v>
      </c>
      <c r="RYS29" s="170">
        <f>RYP29*RYR29</f>
        <v>10346.44</v>
      </c>
      <c r="RYT29" s="170" t="s">
        <v>151</v>
      </c>
      <c r="RYU29" s="170" t="s">
        <v>152</v>
      </c>
      <c r="RYV29" s="170" t="s">
        <v>153</v>
      </c>
      <c r="RYW29" s="170" t="s">
        <v>150</v>
      </c>
      <c r="RYX29" s="170">
        <v>2</v>
      </c>
      <c r="RYY29" s="170">
        <v>69.72</v>
      </c>
      <c r="RYZ29" s="170">
        <f>ROUNDDOWN(RYY29*($G$10+1),2)</f>
        <v>5173.22</v>
      </c>
      <c r="RZA29" s="170">
        <f>RYX29*RYZ29</f>
        <v>10346.44</v>
      </c>
      <c r="RZB29" s="170" t="s">
        <v>151</v>
      </c>
      <c r="RZC29" s="170" t="s">
        <v>152</v>
      </c>
      <c r="RZD29" s="170" t="s">
        <v>153</v>
      </c>
      <c r="RZE29" s="170" t="s">
        <v>150</v>
      </c>
      <c r="RZF29" s="170">
        <v>2</v>
      </c>
      <c r="RZG29" s="170">
        <v>69.72</v>
      </c>
      <c r="RZH29" s="170">
        <f>ROUNDDOWN(RZG29*($G$10+1),2)</f>
        <v>5173.22</v>
      </c>
      <c r="RZI29" s="170">
        <f>RZF29*RZH29</f>
        <v>10346.44</v>
      </c>
      <c r="RZJ29" s="170" t="s">
        <v>151</v>
      </c>
      <c r="RZK29" s="170" t="s">
        <v>152</v>
      </c>
      <c r="RZL29" s="170" t="s">
        <v>153</v>
      </c>
      <c r="RZM29" s="170" t="s">
        <v>150</v>
      </c>
      <c r="RZN29" s="170">
        <v>2</v>
      </c>
      <c r="RZO29" s="170">
        <v>69.72</v>
      </c>
      <c r="RZP29" s="170">
        <f>ROUNDDOWN(RZO29*($G$10+1),2)</f>
        <v>5173.22</v>
      </c>
      <c r="RZQ29" s="170">
        <f>RZN29*RZP29</f>
        <v>10346.44</v>
      </c>
      <c r="RZR29" s="170" t="s">
        <v>151</v>
      </c>
      <c r="RZS29" s="170" t="s">
        <v>152</v>
      </c>
      <c r="RZT29" s="170" t="s">
        <v>153</v>
      </c>
      <c r="RZU29" s="170" t="s">
        <v>150</v>
      </c>
      <c r="RZV29" s="170">
        <v>2</v>
      </c>
      <c r="RZW29" s="170">
        <v>69.72</v>
      </c>
      <c r="RZX29" s="170">
        <f>ROUNDDOWN(RZW29*($G$10+1),2)</f>
        <v>5173.22</v>
      </c>
      <c r="RZY29" s="170">
        <f>RZV29*RZX29</f>
        <v>10346.44</v>
      </c>
      <c r="RZZ29" s="170" t="s">
        <v>151</v>
      </c>
      <c r="SAA29" s="170" t="s">
        <v>152</v>
      </c>
      <c r="SAB29" s="170" t="s">
        <v>153</v>
      </c>
      <c r="SAC29" s="170" t="s">
        <v>150</v>
      </c>
      <c r="SAD29" s="170">
        <v>2</v>
      </c>
      <c r="SAE29" s="170">
        <v>69.72</v>
      </c>
      <c r="SAF29" s="170">
        <f>ROUNDDOWN(SAE29*($G$10+1),2)</f>
        <v>5173.22</v>
      </c>
      <c r="SAG29" s="170">
        <f>SAD29*SAF29</f>
        <v>10346.44</v>
      </c>
      <c r="SAH29" s="170" t="s">
        <v>151</v>
      </c>
      <c r="SAI29" s="170" t="s">
        <v>152</v>
      </c>
      <c r="SAJ29" s="170" t="s">
        <v>153</v>
      </c>
      <c r="SAK29" s="170" t="s">
        <v>150</v>
      </c>
      <c r="SAL29" s="170">
        <v>2</v>
      </c>
      <c r="SAM29" s="170">
        <v>69.72</v>
      </c>
      <c r="SAN29" s="170">
        <f>ROUNDDOWN(SAM29*($G$10+1),2)</f>
        <v>5173.22</v>
      </c>
      <c r="SAO29" s="170">
        <f>SAL29*SAN29</f>
        <v>10346.44</v>
      </c>
      <c r="SAP29" s="170" t="s">
        <v>151</v>
      </c>
      <c r="SAQ29" s="170" t="s">
        <v>152</v>
      </c>
      <c r="SAR29" s="170" t="s">
        <v>153</v>
      </c>
      <c r="SAS29" s="170" t="s">
        <v>150</v>
      </c>
      <c r="SAT29" s="170">
        <v>2</v>
      </c>
      <c r="SAU29" s="170">
        <v>69.72</v>
      </c>
      <c r="SAV29" s="170">
        <f>ROUNDDOWN(SAU29*($G$10+1),2)</f>
        <v>5173.22</v>
      </c>
      <c r="SAW29" s="170">
        <f>SAT29*SAV29</f>
        <v>10346.44</v>
      </c>
      <c r="SAX29" s="170" t="s">
        <v>151</v>
      </c>
      <c r="SAY29" s="170" t="s">
        <v>152</v>
      </c>
      <c r="SAZ29" s="170" t="s">
        <v>153</v>
      </c>
      <c r="SBA29" s="170" t="s">
        <v>150</v>
      </c>
      <c r="SBB29" s="170">
        <v>2</v>
      </c>
      <c r="SBC29" s="170">
        <v>69.72</v>
      </c>
      <c r="SBD29" s="170">
        <f>ROUNDDOWN(SBC29*($G$10+1),2)</f>
        <v>5173.22</v>
      </c>
      <c r="SBE29" s="170">
        <f>SBB29*SBD29</f>
        <v>10346.44</v>
      </c>
      <c r="SBF29" s="170" t="s">
        <v>151</v>
      </c>
      <c r="SBG29" s="170" t="s">
        <v>152</v>
      </c>
      <c r="SBH29" s="170" t="s">
        <v>153</v>
      </c>
      <c r="SBI29" s="170" t="s">
        <v>150</v>
      </c>
      <c r="SBJ29" s="170">
        <v>2</v>
      </c>
      <c r="SBK29" s="170">
        <v>69.72</v>
      </c>
      <c r="SBL29" s="170">
        <f>ROUNDDOWN(SBK29*($G$10+1),2)</f>
        <v>5173.22</v>
      </c>
      <c r="SBM29" s="170">
        <f>SBJ29*SBL29</f>
        <v>10346.44</v>
      </c>
      <c r="SBN29" s="170" t="s">
        <v>151</v>
      </c>
      <c r="SBO29" s="170" t="s">
        <v>152</v>
      </c>
      <c r="SBP29" s="170" t="s">
        <v>153</v>
      </c>
      <c r="SBQ29" s="170" t="s">
        <v>150</v>
      </c>
      <c r="SBR29" s="170">
        <v>2</v>
      </c>
      <c r="SBS29" s="170">
        <v>69.72</v>
      </c>
      <c r="SBT29" s="170">
        <f>ROUNDDOWN(SBS29*($G$10+1),2)</f>
        <v>5173.22</v>
      </c>
      <c r="SBU29" s="170">
        <f>SBR29*SBT29</f>
        <v>10346.44</v>
      </c>
      <c r="SBV29" s="170" t="s">
        <v>151</v>
      </c>
      <c r="SBW29" s="170" t="s">
        <v>152</v>
      </c>
      <c r="SBX29" s="170" t="s">
        <v>153</v>
      </c>
      <c r="SBY29" s="170" t="s">
        <v>150</v>
      </c>
      <c r="SBZ29" s="170">
        <v>2</v>
      </c>
      <c r="SCA29" s="170">
        <v>69.72</v>
      </c>
      <c r="SCB29" s="170">
        <f>ROUNDDOWN(SCA29*($G$10+1),2)</f>
        <v>5173.22</v>
      </c>
      <c r="SCC29" s="170">
        <f>SBZ29*SCB29</f>
        <v>10346.44</v>
      </c>
      <c r="SCD29" s="170" t="s">
        <v>151</v>
      </c>
      <c r="SCE29" s="170" t="s">
        <v>152</v>
      </c>
      <c r="SCF29" s="170" t="s">
        <v>153</v>
      </c>
      <c r="SCG29" s="170" t="s">
        <v>150</v>
      </c>
      <c r="SCH29" s="170">
        <v>2</v>
      </c>
      <c r="SCI29" s="170">
        <v>69.72</v>
      </c>
      <c r="SCJ29" s="170">
        <f>ROUNDDOWN(SCI29*($G$10+1),2)</f>
        <v>5173.22</v>
      </c>
      <c r="SCK29" s="170">
        <f>SCH29*SCJ29</f>
        <v>10346.44</v>
      </c>
      <c r="SCL29" s="170" t="s">
        <v>151</v>
      </c>
      <c r="SCM29" s="170" t="s">
        <v>152</v>
      </c>
      <c r="SCN29" s="170" t="s">
        <v>153</v>
      </c>
      <c r="SCO29" s="170" t="s">
        <v>150</v>
      </c>
      <c r="SCP29" s="170">
        <v>2</v>
      </c>
      <c r="SCQ29" s="170">
        <v>69.72</v>
      </c>
      <c r="SCR29" s="170">
        <f>ROUNDDOWN(SCQ29*($G$10+1),2)</f>
        <v>5173.22</v>
      </c>
      <c r="SCS29" s="170">
        <f>SCP29*SCR29</f>
        <v>10346.44</v>
      </c>
      <c r="SCT29" s="170" t="s">
        <v>151</v>
      </c>
      <c r="SCU29" s="170" t="s">
        <v>152</v>
      </c>
      <c r="SCV29" s="170" t="s">
        <v>153</v>
      </c>
      <c r="SCW29" s="170" t="s">
        <v>150</v>
      </c>
      <c r="SCX29" s="170">
        <v>2</v>
      </c>
      <c r="SCY29" s="170">
        <v>69.72</v>
      </c>
      <c r="SCZ29" s="170">
        <f>ROUNDDOWN(SCY29*($G$10+1),2)</f>
        <v>5173.22</v>
      </c>
      <c r="SDA29" s="170">
        <f>SCX29*SCZ29</f>
        <v>10346.44</v>
      </c>
      <c r="SDB29" s="170" t="s">
        <v>151</v>
      </c>
      <c r="SDC29" s="170" t="s">
        <v>152</v>
      </c>
      <c r="SDD29" s="170" t="s">
        <v>153</v>
      </c>
      <c r="SDE29" s="170" t="s">
        <v>150</v>
      </c>
      <c r="SDF29" s="170">
        <v>2</v>
      </c>
      <c r="SDG29" s="170">
        <v>69.72</v>
      </c>
      <c r="SDH29" s="170">
        <f>ROUNDDOWN(SDG29*($G$10+1),2)</f>
        <v>5173.22</v>
      </c>
      <c r="SDI29" s="170">
        <f>SDF29*SDH29</f>
        <v>10346.44</v>
      </c>
      <c r="SDJ29" s="170" t="s">
        <v>151</v>
      </c>
      <c r="SDK29" s="170" t="s">
        <v>152</v>
      </c>
      <c r="SDL29" s="170" t="s">
        <v>153</v>
      </c>
      <c r="SDM29" s="170" t="s">
        <v>150</v>
      </c>
      <c r="SDN29" s="170">
        <v>2</v>
      </c>
      <c r="SDO29" s="170">
        <v>69.72</v>
      </c>
      <c r="SDP29" s="170">
        <f>ROUNDDOWN(SDO29*($G$10+1),2)</f>
        <v>5173.22</v>
      </c>
      <c r="SDQ29" s="170">
        <f>SDN29*SDP29</f>
        <v>10346.44</v>
      </c>
      <c r="SDR29" s="170" t="s">
        <v>151</v>
      </c>
      <c r="SDS29" s="170" t="s">
        <v>152</v>
      </c>
      <c r="SDT29" s="170" t="s">
        <v>153</v>
      </c>
      <c r="SDU29" s="170" t="s">
        <v>150</v>
      </c>
      <c r="SDV29" s="170">
        <v>2</v>
      </c>
      <c r="SDW29" s="170">
        <v>69.72</v>
      </c>
      <c r="SDX29" s="170">
        <f>ROUNDDOWN(SDW29*($G$10+1),2)</f>
        <v>5173.22</v>
      </c>
      <c r="SDY29" s="170">
        <f>SDV29*SDX29</f>
        <v>10346.44</v>
      </c>
      <c r="SDZ29" s="170" t="s">
        <v>151</v>
      </c>
      <c r="SEA29" s="170" t="s">
        <v>152</v>
      </c>
      <c r="SEB29" s="170" t="s">
        <v>153</v>
      </c>
      <c r="SEC29" s="170" t="s">
        <v>150</v>
      </c>
      <c r="SED29" s="170">
        <v>2</v>
      </c>
      <c r="SEE29" s="170">
        <v>69.72</v>
      </c>
      <c r="SEF29" s="170">
        <f>ROUNDDOWN(SEE29*($G$10+1),2)</f>
        <v>5173.22</v>
      </c>
      <c r="SEG29" s="170">
        <f>SED29*SEF29</f>
        <v>10346.44</v>
      </c>
      <c r="SEH29" s="170" t="s">
        <v>151</v>
      </c>
      <c r="SEI29" s="170" t="s">
        <v>152</v>
      </c>
      <c r="SEJ29" s="170" t="s">
        <v>153</v>
      </c>
      <c r="SEK29" s="170" t="s">
        <v>150</v>
      </c>
      <c r="SEL29" s="170">
        <v>2</v>
      </c>
      <c r="SEM29" s="170">
        <v>69.72</v>
      </c>
      <c r="SEN29" s="170">
        <f>ROUNDDOWN(SEM29*($G$10+1),2)</f>
        <v>5173.22</v>
      </c>
      <c r="SEO29" s="170">
        <f>SEL29*SEN29</f>
        <v>10346.44</v>
      </c>
      <c r="SEP29" s="170" t="s">
        <v>151</v>
      </c>
      <c r="SEQ29" s="170" t="s">
        <v>152</v>
      </c>
      <c r="SER29" s="170" t="s">
        <v>153</v>
      </c>
      <c r="SES29" s="170" t="s">
        <v>150</v>
      </c>
      <c r="SET29" s="170">
        <v>2</v>
      </c>
      <c r="SEU29" s="170">
        <v>69.72</v>
      </c>
      <c r="SEV29" s="170">
        <f>ROUNDDOWN(SEU29*($G$10+1),2)</f>
        <v>5173.22</v>
      </c>
      <c r="SEW29" s="170">
        <f>SET29*SEV29</f>
        <v>10346.44</v>
      </c>
      <c r="SEX29" s="170" t="s">
        <v>151</v>
      </c>
      <c r="SEY29" s="170" t="s">
        <v>152</v>
      </c>
      <c r="SEZ29" s="170" t="s">
        <v>153</v>
      </c>
      <c r="SFA29" s="170" t="s">
        <v>150</v>
      </c>
      <c r="SFB29" s="170">
        <v>2</v>
      </c>
      <c r="SFC29" s="170">
        <v>69.72</v>
      </c>
      <c r="SFD29" s="170">
        <f>ROUNDDOWN(SFC29*($G$10+1),2)</f>
        <v>5173.22</v>
      </c>
      <c r="SFE29" s="170">
        <f>SFB29*SFD29</f>
        <v>10346.44</v>
      </c>
      <c r="SFF29" s="170" t="s">
        <v>151</v>
      </c>
      <c r="SFG29" s="170" t="s">
        <v>152</v>
      </c>
      <c r="SFH29" s="170" t="s">
        <v>153</v>
      </c>
      <c r="SFI29" s="170" t="s">
        <v>150</v>
      </c>
      <c r="SFJ29" s="170">
        <v>2</v>
      </c>
      <c r="SFK29" s="170">
        <v>69.72</v>
      </c>
      <c r="SFL29" s="170">
        <f>ROUNDDOWN(SFK29*($G$10+1),2)</f>
        <v>5173.22</v>
      </c>
      <c r="SFM29" s="170">
        <f>SFJ29*SFL29</f>
        <v>10346.44</v>
      </c>
      <c r="SFN29" s="170" t="s">
        <v>151</v>
      </c>
      <c r="SFO29" s="170" t="s">
        <v>152</v>
      </c>
      <c r="SFP29" s="170" t="s">
        <v>153</v>
      </c>
      <c r="SFQ29" s="170" t="s">
        <v>150</v>
      </c>
      <c r="SFR29" s="170">
        <v>2</v>
      </c>
      <c r="SFS29" s="170">
        <v>69.72</v>
      </c>
      <c r="SFT29" s="170">
        <f>ROUNDDOWN(SFS29*($G$10+1),2)</f>
        <v>5173.22</v>
      </c>
      <c r="SFU29" s="170">
        <f>SFR29*SFT29</f>
        <v>10346.44</v>
      </c>
      <c r="SFV29" s="170" t="s">
        <v>151</v>
      </c>
      <c r="SFW29" s="170" t="s">
        <v>152</v>
      </c>
      <c r="SFX29" s="170" t="s">
        <v>153</v>
      </c>
      <c r="SFY29" s="170" t="s">
        <v>150</v>
      </c>
      <c r="SFZ29" s="170">
        <v>2</v>
      </c>
      <c r="SGA29" s="170">
        <v>69.72</v>
      </c>
      <c r="SGB29" s="170">
        <f>ROUNDDOWN(SGA29*($G$10+1),2)</f>
        <v>5173.22</v>
      </c>
      <c r="SGC29" s="170">
        <f>SFZ29*SGB29</f>
        <v>10346.44</v>
      </c>
      <c r="SGD29" s="170" t="s">
        <v>151</v>
      </c>
      <c r="SGE29" s="170" t="s">
        <v>152</v>
      </c>
      <c r="SGF29" s="170" t="s">
        <v>153</v>
      </c>
      <c r="SGG29" s="170" t="s">
        <v>150</v>
      </c>
      <c r="SGH29" s="170">
        <v>2</v>
      </c>
      <c r="SGI29" s="170">
        <v>69.72</v>
      </c>
      <c r="SGJ29" s="170">
        <f>ROUNDDOWN(SGI29*($G$10+1),2)</f>
        <v>5173.22</v>
      </c>
      <c r="SGK29" s="170">
        <f>SGH29*SGJ29</f>
        <v>10346.44</v>
      </c>
      <c r="SGL29" s="170" t="s">
        <v>151</v>
      </c>
      <c r="SGM29" s="170" t="s">
        <v>152</v>
      </c>
      <c r="SGN29" s="170" t="s">
        <v>153</v>
      </c>
      <c r="SGO29" s="170" t="s">
        <v>150</v>
      </c>
      <c r="SGP29" s="170">
        <v>2</v>
      </c>
      <c r="SGQ29" s="170">
        <v>69.72</v>
      </c>
      <c r="SGR29" s="170">
        <f>ROUNDDOWN(SGQ29*($G$10+1),2)</f>
        <v>5173.22</v>
      </c>
      <c r="SGS29" s="170">
        <f>SGP29*SGR29</f>
        <v>10346.44</v>
      </c>
      <c r="SGT29" s="170" t="s">
        <v>151</v>
      </c>
      <c r="SGU29" s="170" t="s">
        <v>152</v>
      </c>
      <c r="SGV29" s="170" t="s">
        <v>153</v>
      </c>
      <c r="SGW29" s="170" t="s">
        <v>150</v>
      </c>
      <c r="SGX29" s="170">
        <v>2</v>
      </c>
      <c r="SGY29" s="170">
        <v>69.72</v>
      </c>
      <c r="SGZ29" s="170">
        <f>ROUNDDOWN(SGY29*($G$10+1),2)</f>
        <v>5173.22</v>
      </c>
      <c r="SHA29" s="170">
        <f>SGX29*SGZ29</f>
        <v>10346.44</v>
      </c>
      <c r="SHB29" s="170" t="s">
        <v>151</v>
      </c>
      <c r="SHC29" s="170" t="s">
        <v>152</v>
      </c>
      <c r="SHD29" s="170" t="s">
        <v>153</v>
      </c>
      <c r="SHE29" s="170" t="s">
        <v>150</v>
      </c>
      <c r="SHF29" s="170">
        <v>2</v>
      </c>
      <c r="SHG29" s="170">
        <v>69.72</v>
      </c>
      <c r="SHH29" s="170">
        <f>ROUNDDOWN(SHG29*($G$10+1),2)</f>
        <v>5173.22</v>
      </c>
      <c r="SHI29" s="170">
        <f>SHF29*SHH29</f>
        <v>10346.44</v>
      </c>
      <c r="SHJ29" s="170" t="s">
        <v>151</v>
      </c>
      <c r="SHK29" s="170" t="s">
        <v>152</v>
      </c>
      <c r="SHL29" s="170" t="s">
        <v>153</v>
      </c>
      <c r="SHM29" s="170" t="s">
        <v>150</v>
      </c>
      <c r="SHN29" s="170">
        <v>2</v>
      </c>
      <c r="SHO29" s="170">
        <v>69.72</v>
      </c>
      <c r="SHP29" s="170">
        <f>ROUNDDOWN(SHO29*($G$10+1),2)</f>
        <v>5173.22</v>
      </c>
      <c r="SHQ29" s="170">
        <f>SHN29*SHP29</f>
        <v>10346.44</v>
      </c>
      <c r="SHR29" s="170" t="s">
        <v>151</v>
      </c>
      <c r="SHS29" s="170" t="s">
        <v>152</v>
      </c>
      <c r="SHT29" s="170" t="s">
        <v>153</v>
      </c>
      <c r="SHU29" s="170" t="s">
        <v>150</v>
      </c>
      <c r="SHV29" s="170">
        <v>2</v>
      </c>
      <c r="SHW29" s="170">
        <v>69.72</v>
      </c>
      <c r="SHX29" s="170">
        <f>ROUNDDOWN(SHW29*($G$10+1),2)</f>
        <v>5173.22</v>
      </c>
      <c r="SHY29" s="170">
        <f>SHV29*SHX29</f>
        <v>10346.44</v>
      </c>
      <c r="SHZ29" s="170" t="s">
        <v>151</v>
      </c>
      <c r="SIA29" s="170" t="s">
        <v>152</v>
      </c>
      <c r="SIB29" s="170" t="s">
        <v>153</v>
      </c>
      <c r="SIC29" s="170" t="s">
        <v>150</v>
      </c>
      <c r="SID29" s="170">
        <v>2</v>
      </c>
      <c r="SIE29" s="170">
        <v>69.72</v>
      </c>
      <c r="SIF29" s="170">
        <f>ROUNDDOWN(SIE29*($G$10+1),2)</f>
        <v>5173.22</v>
      </c>
      <c r="SIG29" s="170">
        <f>SID29*SIF29</f>
        <v>10346.44</v>
      </c>
      <c r="SIH29" s="170" t="s">
        <v>151</v>
      </c>
      <c r="SII29" s="170" t="s">
        <v>152</v>
      </c>
      <c r="SIJ29" s="170" t="s">
        <v>153</v>
      </c>
      <c r="SIK29" s="170" t="s">
        <v>150</v>
      </c>
      <c r="SIL29" s="170">
        <v>2</v>
      </c>
      <c r="SIM29" s="170">
        <v>69.72</v>
      </c>
      <c r="SIN29" s="170">
        <f>ROUNDDOWN(SIM29*($G$10+1),2)</f>
        <v>5173.22</v>
      </c>
      <c r="SIO29" s="170">
        <f>SIL29*SIN29</f>
        <v>10346.44</v>
      </c>
      <c r="SIP29" s="170" t="s">
        <v>151</v>
      </c>
      <c r="SIQ29" s="170" t="s">
        <v>152</v>
      </c>
      <c r="SIR29" s="170" t="s">
        <v>153</v>
      </c>
      <c r="SIS29" s="170" t="s">
        <v>150</v>
      </c>
      <c r="SIT29" s="170">
        <v>2</v>
      </c>
      <c r="SIU29" s="170">
        <v>69.72</v>
      </c>
      <c r="SIV29" s="170">
        <f>ROUNDDOWN(SIU29*($G$10+1),2)</f>
        <v>5173.22</v>
      </c>
      <c r="SIW29" s="170">
        <f>SIT29*SIV29</f>
        <v>10346.44</v>
      </c>
      <c r="SIX29" s="170" t="s">
        <v>151</v>
      </c>
      <c r="SIY29" s="170" t="s">
        <v>152</v>
      </c>
      <c r="SIZ29" s="170" t="s">
        <v>153</v>
      </c>
      <c r="SJA29" s="170" t="s">
        <v>150</v>
      </c>
      <c r="SJB29" s="170">
        <v>2</v>
      </c>
      <c r="SJC29" s="170">
        <v>69.72</v>
      </c>
      <c r="SJD29" s="170">
        <f>ROUNDDOWN(SJC29*($G$10+1),2)</f>
        <v>5173.22</v>
      </c>
      <c r="SJE29" s="170">
        <f>SJB29*SJD29</f>
        <v>10346.44</v>
      </c>
      <c r="SJF29" s="170" t="s">
        <v>151</v>
      </c>
      <c r="SJG29" s="170" t="s">
        <v>152</v>
      </c>
      <c r="SJH29" s="170" t="s">
        <v>153</v>
      </c>
      <c r="SJI29" s="170" t="s">
        <v>150</v>
      </c>
      <c r="SJJ29" s="170">
        <v>2</v>
      </c>
      <c r="SJK29" s="170">
        <v>69.72</v>
      </c>
      <c r="SJL29" s="170">
        <f>ROUNDDOWN(SJK29*($G$10+1),2)</f>
        <v>5173.22</v>
      </c>
      <c r="SJM29" s="170">
        <f>SJJ29*SJL29</f>
        <v>10346.44</v>
      </c>
      <c r="SJN29" s="170" t="s">
        <v>151</v>
      </c>
      <c r="SJO29" s="170" t="s">
        <v>152</v>
      </c>
      <c r="SJP29" s="170" t="s">
        <v>153</v>
      </c>
      <c r="SJQ29" s="170" t="s">
        <v>150</v>
      </c>
      <c r="SJR29" s="170">
        <v>2</v>
      </c>
      <c r="SJS29" s="170">
        <v>69.72</v>
      </c>
      <c r="SJT29" s="170">
        <f>ROUNDDOWN(SJS29*($G$10+1),2)</f>
        <v>5173.22</v>
      </c>
      <c r="SJU29" s="170">
        <f>SJR29*SJT29</f>
        <v>10346.44</v>
      </c>
      <c r="SJV29" s="170" t="s">
        <v>151</v>
      </c>
      <c r="SJW29" s="170" t="s">
        <v>152</v>
      </c>
      <c r="SJX29" s="170" t="s">
        <v>153</v>
      </c>
      <c r="SJY29" s="170" t="s">
        <v>150</v>
      </c>
      <c r="SJZ29" s="170">
        <v>2</v>
      </c>
      <c r="SKA29" s="170">
        <v>69.72</v>
      </c>
      <c r="SKB29" s="170">
        <f>ROUNDDOWN(SKA29*($G$10+1),2)</f>
        <v>5173.22</v>
      </c>
      <c r="SKC29" s="170">
        <f>SJZ29*SKB29</f>
        <v>10346.44</v>
      </c>
      <c r="SKD29" s="170" t="s">
        <v>151</v>
      </c>
      <c r="SKE29" s="170" t="s">
        <v>152</v>
      </c>
      <c r="SKF29" s="170" t="s">
        <v>153</v>
      </c>
      <c r="SKG29" s="170" t="s">
        <v>150</v>
      </c>
      <c r="SKH29" s="170">
        <v>2</v>
      </c>
      <c r="SKI29" s="170">
        <v>69.72</v>
      </c>
      <c r="SKJ29" s="170">
        <f>ROUNDDOWN(SKI29*($G$10+1),2)</f>
        <v>5173.22</v>
      </c>
      <c r="SKK29" s="170">
        <f>SKH29*SKJ29</f>
        <v>10346.44</v>
      </c>
      <c r="SKL29" s="170" t="s">
        <v>151</v>
      </c>
      <c r="SKM29" s="170" t="s">
        <v>152</v>
      </c>
      <c r="SKN29" s="170" t="s">
        <v>153</v>
      </c>
      <c r="SKO29" s="170" t="s">
        <v>150</v>
      </c>
      <c r="SKP29" s="170">
        <v>2</v>
      </c>
      <c r="SKQ29" s="170">
        <v>69.72</v>
      </c>
      <c r="SKR29" s="170">
        <f>ROUNDDOWN(SKQ29*($G$10+1),2)</f>
        <v>5173.22</v>
      </c>
      <c r="SKS29" s="170">
        <f>SKP29*SKR29</f>
        <v>10346.44</v>
      </c>
      <c r="SKT29" s="170" t="s">
        <v>151</v>
      </c>
      <c r="SKU29" s="170" t="s">
        <v>152</v>
      </c>
      <c r="SKV29" s="170" t="s">
        <v>153</v>
      </c>
      <c r="SKW29" s="170" t="s">
        <v>150</v>
      </c>
      <c r="SKX29" s="170">
        <v>2</v>
      </c>
      <c r="SKY29" s="170">
        <v>69.72</v>
      </c>
      <c r="SKZ29" s="170">
        <f>ROUNDDOWN(SKY29*($G$10+1),2)</f>
        <v>5173.22</v>
      </c>
      <c r="SLA29" s="170">
        <f>SKX29*SKZ29</f>
        <v>10346.44</v>
      </c>
      <c r="SLB29" s="170" t="s">
        <v>151</v>
      </c>
      <c r="SLC29" s="170" t="s">
        <v>152</v>
      </c>
      <c r="SLD29" s="170" t="s">
        <v>153</v>
      </c>
      <c r="SLE29" s="170" t="s">
        <v>150</v>
      </c>
      <c r="SLF29" s="170">
        <v>2</v>
      </c>
      <c r="SLG29" s="170">
        <v>69.72</v>
      </c>
      <c r="SLH29" s="170">
        <f>ROUNDDOWN(SLG29*($G$10+1),2)</f>
        <v>5173.22</v>
      </c>
      <c r="SLI29" s="170">
        <f>SLF29*SLH29</f>
        <v>10346.44</v>
      </c>
      <c r="SLJ29" s="170" t="s">
        <v>151</v>
      </c>
      <c r="SLK29" s="170" t="s">
        <v>152</v>
      </c>
      <c r="SLL29" s="170" t="s">
        <v>153</v>
      </c>
      <c r="SLM29" s="170" t="s">
        <v>150</v>
      </c>
      <c r="SLN29" s="170">
        <v>2</v>
      </c>
      <c r="SLO29" s="170">
        <v>69.72</v>
      </c>
      <c r="SLP29" s="170">
        <f>ROUNDDOWN(SLO29*($G$10+1),2)</f>
        <v>5173.22</v>
      </c>
      <c r="SLQ29" s="170">
        <f>SLN29*SLP29</f>
        <v>10346.44</v>
      </c>
      <c r="SLR29" s="170" t="s">
        <v>151</v>
      </c>
      <c r="SLS29" s="170" t="s">
        <v>152</v>
      </c>
      <c r="SLT29" s="170" t="s">
        <v>153</v>
      </c>
      <c r="SLU29" s="170" t="s">
        <v>150</v>
      </c>
      <c r="SLV29" s="170">
        <v>2</v>
      </c>
      <c r="SLW29" s="170">
        <v>69.72</v>
      </c>
      <c r="SLX29" s="170">
        <f>ROUNDDOWN(SLW29*($G$10+1),2)</f>
        <v>5173.22</v>
      </c>
      <c r="SLY29" s="170">
        <f>SLV29*SLX29</f>
        <v>10346.44</v>
      </c>
      <c r="SLZ29" s="170" t="s">
        <v>151</v>
      </c>
      <c r="SMA29" s="170" t="s">
        <v>152</v>
      </c>
      <c r="SMB29" s="170" t="s">
        <v>153</v>
      </c>
      <c r="SMC29" s="170" t="s">
        <v>150</v>
      </c>
      <c r="SMD29" s="170">
        <v>2</v>
      </c>
      <c r="SME29" s="170">
        <v>69.72</v>
      </c>
      <c r="SMF29" s="170">
        <f>ROUNDDOWN(SME29*($G$10+1),2)</f>
        <v>5173.22</v>
      </c>
      <c r="SMG29" s="170">
        <f>SMD29*SMF29</f>
        <v>10346.44</v>
      </c>
      <c r="SMH29" s="170" t="s">
        <v>151</v>
      </c>
      <c r="SMI29" s="170" t="s">
        <v>152</v>
      </c>
      <c r="SMJ29" s="170" t="s">
        <v>153</v>
      </c>
      <c r="SMK29" s="170" t="s">
        <v>150</v>
      </c>
      <c r="SML29" s="170">
        <v>2</v>
      </c>
      <c r="SMM29" s="170">
        <v>69.72</v>
      </c>
      <c r="SMN29" s="170">
        <f>ROUNDDOWN(SMM29*($G$10+1),2)</f>
        <v>5173.22</v>
      </c>
      <c r="SMO29" s="170">
        <f>SML29*SMN29</f>
        <v>10346.44</v>
      </c>
      <c r="SMP29" s="170" t="s">
        <v>151</v>
      </c>
      <c r="SMQ29" s="170" t="s">
        <v>152</v>
      </c>
      <c r="SMR29" s="170" t="s">
        <v>153</v>
      </c>
      <c r="SMS29" s="170" t="s">
        <v>150</v>
      </c>
      <c r="SMT29" s="170">
        <v>2</v>
      </c>
      <c r="SMU29" s="170">
        <v>69.72</v>
      </c>
      <c r="SMV29" s="170">
        <f>ROUNDDOWN(SMU29*($G$10+1),2)</f>
        <v>5173.22</v>
      </c>
      <c r="SMW29" s="170">
        <f>SMT29*SMV29</f>
        <v>10346.44</v>
      </c>
      <c r="SMX29" s="170" t="s">
        <v>151</v>
      </c>
      <c r="SMY29" s="170" t="s">
        <v>152</v>
      </c>
      <c r="SMZ29" s="170" t="s">
        <v>153</v>
      </c>
      <c r="SNA29" s="170" t="s">
        <v>150</v>
      </c>
      <c r="SNB29" s="170">
        <v>2</v>
      </c>
      <c r="SNC29" s="170">
        <v>69.72</v>
      </c>
      <c r="SND29" s="170">
        <f>ROUNDDOWN(SNC29*($G$10+1),2)</f>
        <v>5173.22</v>
      </c>
      <c r="SNE29" s="170">
        <f>SNB29*SND29</f>
        <v>10346.44</v>
      </c>
      <c r="SNF29" s="170" t="s">
        <v>151</v>
      </c>
      <c r="SNG29" s="170" t="s">
        <v>152</v>
      </c>
      <c r="SNH29" s="170" t="s">
        <v>153</v>
      </c>
      <c r="SNI29" s="170" t="s">
        <v>150</v>
      </c>
      <c r="SNJ29" s="170">
        <v>2</v>
      </c>
      <c r="SNK29" s="170">
        <v>69.72</v>
      </c>
      <c r="SNL29" s="170">
        <f>ROUNDDOWN(SNK29*($G$10+1),2)</f>
        <v>5173.22</v>
      </c>
      <c r="SNM29" s="170">
        <f>SNJ29*SNL29</f>
        <v>10346.44</v>
      </c>
      <c r="SNN29" s="170" t="s">
        <v>151</v>
      </c>
      <c r="SNO29" s="170" t="s">
        <v>152</v>
      </c>
      <c r="SNP29" s="170" t="s">
        <v>153</v>
      </c>
      <c r="SNQ29" s="170" t="s">
        <v>150</v>
      </c>
      <c r="SNR29" s="170">
        <v>2</v>
      </c>
      <c r="SNS29" s="170">
        <v>69.72</v>
      </c>
      <c r="SNT29" s="170">
        <f>ROUNDDOWN(SNS29*($G$10+1),2)</f>
        <v>5173.22</v>
      </c>
      <c r="SNU29" s="170">
        <f>SNR29*SNT29</f>
        <v>10346.44</v>
      </c>
      <c r="SNV29" s="170" t="s">
        <v>151</v>
      </c>
      <c r="SNW29" s="170" t="s">
        <v>152</v>
      </c>
      <c r="SNX29" s="170" t="s">
        <v>153</v>
      </c>
      <c r="SNY29" s="170" t="s">
        <v>150</v>
      </c>
      <c r="SNZ29" s="170">
        <v>2</v>
      </c>
      <c r="SOA29" s="170">
        <v>69.72</v>
      </c>
      <c r="SOB29" s="170">
        <f>ROUNDDOWN(SOA29*($G$10+1),2)</f>
        <v>5173.22</v>
      </c>
      <c r="SOC29" s="170">
        <f>SNZ29*SOB29</f>
        <v>10346.44</v>
      </c>
      <c r="SOD29" s="170" t="s">
        <v>151</v>
      </c>
      <c r="SOE29" s="170" t="s">
        <v>152</v>
      </c>
      <c r="SOF29" s="170" t="s">
        <v>153</v>
      </c>
      <c r="SOG29" s="170" t="s">
        <v>150</v>
      </c>
      <c r="SOH29" s="170">
        <v>2</v>
      </c>
      <c r="SOI29" s="170">
        <v>69.72</v>
      </c>
      <c r="SOJ29" s="170">
        <f>ROUNDDOWN(SOI29*($G$10+1),2)</f>
        <v>5173.22</v>
      </c>
      <c r="SOK29" s="170">
        <f>SOH29*SOJ29</f>
        <v>10346.44</v>
      </c>
      <c r="SOL29" s="170" t="s">
        <v>151</v>
      </c>
      <c r="SOM29" s="170" t="s">
        <v>152</v>
      </c>
      <c r="SON29" s="170" t="s">
        <v>153</v>
      </c>
      <c r="SOO29" s="170" t="s">
        <v>150</v>
      </c>
      <c r="SOP29" s="170">
        <v>2</v>
      </c>
      <c r="SOQ29" s="170">
        <v>69.72</v>
      </c>
      <c r="SOR29" s="170">
        <f>ROUNDDOWN(SOQ29*($G$10+1),2)</f>
        <v>5173.22</v>
      </c>
      <c r="SOS29" s="170">
        <f>SOP29*SOR29</f>
        <v>10346.44</v>
      </c>
      <c r="SOT29" s="170" t="s">
        <v>151</v>
      </c>
      <c r="SOU29" s="170" t="s">
        <v>152</v>
      </c>
      <c r="SOV29" s="170" t="s">
        <v>153</v>
      </c>
      <c r="SOW29" s="170" t="s">
        <v>150</v>
      </c>
      <c r="SOX29" s="170">
        <v>2</v>
      </c>
      <c r="SOY29" s="170">
        <v>69.72</v>
      </c>
      <c r="SOZ29" s="170">
        <f>ROUNDDOWN(SOY29*($G$10+1),2)</f>
        <v>5173.22</v>
      </c>
      <c r="SPA29" s="170">
        <f>SOX29*SOZ29</f>
        <v>10346.44</v>
      </c>
      <c r="SPB29" s="170" t="s">
        <v>151</v>
      </c>
      <c r="SPC29" s="170" t="s">
        <v>152</v>
      </c>
      <c r="SPD29" s="170" t="s">
        <v>153</v>
      </c>
      <c r="SPE29" s="170" t="s">
        <v>150</v>
      </c>
      <c r="SPF29" s="170">
        <v>2</v>
      </c>
      <c r="SPG29" s="170">
        <v>69.72</v>
      </c>
      <c r="SPH29" s="170">
        <f>ROUNDDOWN(SPG29*($G$10+1),2)</f>
        <v>5173.22</v>
      </c>
      <c r="SPI29" s="170">
        <f>SPF29*SPH29</f>
        <v>10346.44</v>
      </c>
      <c r="SPJ29" s="170" t="s">
        <v>151</v>
      </c>
      <c r="SPK29" s="170" t="s">
        <v>152</v>
      </c>
      <c r="SPL29" s="170" t="s">
        <v>153</v>
      </c>
      <c r="SPM29" s="170" t="s">
        <v>150</v>
      </c>
      <c r="SPN29" s="170">
        <v>2</v>
      </c>
      <c r="SPO29" s="170">
        <v>69.72</v>
      </c>
      <c r="SPP29" s="170">
        <f>ROUNDDOWN(SPO29*($G$10+1),2)</f>
        <v>5173.22</v>
      </c>
      <c r="SPQ29" s="170">
        <f>SPN29*SPP29</f>
        <v>10346.44</v>
      </c>
      <c r="SPR29" s="170" t="s">
        <v>151</v>
      </c>
      <c r="SPS29" s="170" t="s">
        <v>152</v>
      </c>
      <c r="SPT29" s="170" t="s">
        <v>153</v>
      </c>
      <c r="SPU29" s="170" t="s">
        <v>150</v>
      </c>
      <c r="SPV29" s="170">
        <v>2</v>
      </c>
      <c r="SPW29" s="170">
        <v>69.72</v>
      </c>
      <c r="SPX29" s="170">
        <f>ROUNDDOWN(SPW29*($G$10+1),2)</f>
        <v>5173.22</v>
      </c>
      <c r="SPY29" s="170">
        <f>SPV29*SPX29</f>
        <v>10346.44</v>
      </c>
      <c r="SPZ29" s="170" t="s">
        <v>151</v>
      </c>
      <c r="SQA29" s="170" t="s">
        <v>152</v>
      </c>
      <c r="SQB29" s="170" t="s">
        <v>153</v>
      </c>
      <c r="SQC29" s="170" t="s">
        <v>150</v>
      </c>
      <c r="SQD29" s="170">
        <v>2</v>
      </c>
      <c r="SQE29" s="170">
        <v>69.72</v>
      </c>
      <c r="SQF29" s="170">
        <f>ROUNDDOWN(SQE29*($G$10+1),2)</f>
        <v>5173.22</v>
      </c>
      <c r="SQG29" s="170">
        <f>SQD29*SQF29</f>
        <v>10346.44</v>
      </c>
      <c r="SQH29" s="170" t="s">
        <v>151</v>
      </c>
      <c r="SQI29" s="170" t="s">
        <v>152</v>
      </c>
      <c r="SQJ29" s="170" t="s">
        <v>153</v>
      </c>
      <c r="SQK29" s="170" t="s">
        <v>150</v>
      </c>
      <c r="SQL29" s="170">
        <v>2</v>
      </c>
      <c r="SQM29" s="170">
        <v>69.72</v>
      </c>
      <c r="SQN29" s="170">
        <f>ROUNDDOWN(SQM29*($G$10+1),2)</f>
        <v>5173.22</v>
      </c>
      <c r="SQO29" s="170">
        <f>SQL29*SQN29</f>
        <v>10346.44</v>
      </c>
      <c r="SQP29" s="170" t="s">
        <v>151</v>
      </c>
      <c r="SQQ29" s="170" t="s">
        <v>152</v>
      </c>
      <c r="SQR29" s="170" t="s">
        <v>153</v>
      </c>
      <c r="SQS29" s="170" t="s">
        <v>150</v>
      </c>
      <c r="SQT29" s="170">
        <v>2</v>
      </c>
      <c r="SQU29" s="170">
        <v>69.72</v>
      </c>
      <c r="SQV29" s="170">
        <f>ROUNDDOWN(SQU29*($G$10+1),2)</f>
        <v>5173.22</v>
      </c>
      <c r="SQW29" s="170">
        <f>SQT29*SQV29</f>
        <v>10346.44</v>
      </c>
      <c r="SQX29" s="170" t="s">
        <v>151</v>
      </c>
      <c r="SQY29" s="170" t="s">
        <v>152</v>
      </c>
      <c r="SQZ29" s="170" t="s">
        <v>153</v>
      </c>
      <c r="SRA29" s="170" t="s">
        <v>150</v>
      </c>
      <c r="SRB29" s="170">
        <v>2</v>
      </c>
      <c r="SRC29" s="170">
        <v>69.72</v>
      </c>
      <c r="SRD29" s="170">
        <f>ROUNDDOWN(SRC29*($G$10+1),2)</f>
        <v>5173.22</v>
      </c>
      <c r="SRE29" s="170">
        <f>SRB29*SRD29</f>
        <v>10346.44</v>
      </c>
      <c r="SRF29" s="170" t="s">
        <v>151</v>
      </c>
      <c r="SRG29" s="170" t="s">
        <v>152</v>
      </c>
      <c r="SRH29" s="170" t="s">
        <v>153</v>
      </c>
      <c r="SRI29" s="170" t="s">
        <v>150</v>
      </c>
      <c r="SRJ29" s="170">
        <v>2</v>
      </c>
      <c r="SRK29" s="170">
        <v>69.72</v>
      </c>
      <c r="SRL29" s="170">
        <f>ROUNDDOWN(SRK29*($G$10+1),2)</f>
        <v>5173.22</v>
      </c>
      <c r="SRM29" s="170">
        <f>SRJ29*SRL29</f>
        <v>10346.44</v>
      </c>
      <c r="SRN29" s="170" t="s">
        <v>151</v>
      </c>
      <c r="SRO29" s="170" t="s">
        <v>152</v>
      </c>
      <c r="SRP29" s="170" t="s">
        <v>153</v>
      </c>
      <c r="SRQ29" s="170" t="s">
        <v>150</v>
      </c>
      <c r="SRR29" s="170">
        <v>2</v>
      </c>
      <c r="SRS29" s="170">
        <v>69.72</v>
      </c>
      <c r="SRT29" s="170">
        <f>ROUNDDOWN(SRS29*($G$10+1),2)</f>
        <v>5173.22</v>
      </c>
      <c r="SRU29" s="170">
        <f>SRR29*SRT29</f>
        <v>10346.44</v>
      </c>
      <c r="SRV29" s="170" t="s">
        <v>151</v>
      </c>
      <c r="SRW29" s="170" t="s">
        <v>152</v>
      </c>
      <c r="SRX29" s="170" t="s">
        <v>153</v>
      </c>
      <c r="SRY29" s="170" t="s">
        <v>150</v>
      </c>
      <c r="SRZ29" s="170">
        <v>2</v>
      </c>
      <c r="SSA29" s="170">
        <v>69.72</v>
      </c>
      <c r="SSB29" s="170">
        <f>ROUNDDOWN(SSA29*($G$10+1),2)</f>
        <v>5173.22</v>
      </c>
      <c r="SSC29" s="170">
        <f>SRZ29*SSB29</f>
        <v>10346.44</v>
      </c>
      <c r="SSD29" s="170" t="s">
        <v>151</v>
      </c>
      <c r="SSE29" s="170" t="s">
        <v>152</v>
      </c>
      <c r="SSF29" s="170" t="s">
        <v>153</v>
      </c>
      <c r="SSG29" s="170" t="s">
        <v>150</v>
      </c>
      <c r="SSH29" s="170">
        <v>2</v>
      </c>
      <c r="SSI29" s="170">
        <v>69.72</v>
      </c>
      <c r="SSJ29" s="170">
        <f>ROUNDDOWN(SSI29*($G$10+1),2)</f>
        <v>5173.22</v>
      </c>
      <c r="SSK29" s="170">
        <f>SSH29*SSJ29</f>
        <v>10346.44</v>
      </c>
      <c r="SSL29" s="170" t="s">
        <v>151</v>
      </c>
      <c r="SSM29" s="170" t="s">
        <v>152</v>
      </c>
      <c r="SSN29" s="170" t="s">
        <v>153</v>
      </c>
      <c r="SSO29" s="170" t="s">
        <v>150</v>
      </c>
      <c r="SSP29" s="170">
        <v>2</v>
      </c>
      <c r="SSQ29" s="170">
        <v>69.72</v>
      </c>
      <c r="SSR29" s="170">
        <f>ROUNDDOWN(SSQ29*($G$10+1),2)</f>
        <v>5173.22</v>
      </c>
      <c r="SSS29" s="170">
        <f>SSP29*SSR29</f>
        <v>10346.44</v>
      </c>
      <c r="SST29" s="170" t="s">
        <v>151</v>
      </c>
      <c r="SSU29" s="170" t="s">
        <v>152</v>
      </c>
      <c r="SSV29" s="170" t="s">
        <v>153</v>
      </c>
      <c r="SSW29" s="170" t="s">
        <v>150</v>
      </c>
      <c r="SSX29" s="170">
        <v>2</v>
      </c>
      <c r="SSY29" s="170">
        <v>69.72</v>
      </c>
      <c r="SSZ29" s="170">
        <f>ROUNDDOWN(SSY29*($G$10+1),2)</f>
        <v>5173.22</v>
      </c>
      <c r="STA29" s="170">
        <f>SSX29*SSZ29</f>
        <v>10346.44</v>
      </c>
      <c r="STB29" s="170" t="s">
        <v>151</v>
      </c>
      <c r="STC29" s="170" t="s">
        <v>152</v>
      </c>
      <c r="STD29" s="170" t="s">
        <v>153</v>
      </c>
      <c r="STE29" s="170" t="s">
        <v>150</v>
      </c>
      <c r="STF29" s="170">
        <v>2</v>
      </c>
      <c r="STG29" s="170">
        <v>69.72</v>
      </c>
      <c r="STH29" s="170">
        <f>ROUNDDOWN(STG29*($G$10+1),2)</f>
        <v>5173.22</v>
      </c>
      <c r="STI29" s="170">
        <f>STF29*STH29</f>
        <v>10346.44</v>
      </c>
      <c r="STJ29" s="170" t="s">
        <v>151</v>
      </c>
      <c r="STK29" s="170" t="s">
        <v>152</v>
      </c>
      <c r="STL29" s="170" t="s">
        <v>153</v>
      </c>
      <c r="STM29" s="170" t="s">
        <v>150</v>
      </c>
      <c r="STN29" s="170">
        <v>2</v>
      </c>
      <c r="STO29" s="170">
        <v>69.72</v>
      </c>
      <c r="STP29" s="170">
        <f>ROUNDDOWN(STO29*($G$10+1),2)</f>
        <v>5173.22</v>
      </c>
      <c r="STQ29" s="170">
        <f>STN29*STP29</f>
        <v>10346.44</v>
      </c>
      <c r="STR29" s="170" t="s">
        <v>151</v>
      </c>
      <c r="STS29" s="170" t="s">
        <v>152</v>
      </c>
      <c r="STT29" s="170" t="s">
        <v>153</v>
      </c>
      <c r="STU29" s="170" t="s">
        <v>150</v>
      </c>
      <c r="STV29" s="170">
        <v>2</v>
      </c>
      <c r="STW29" s="170">
        <v>69.72</v>
      </c>
      <c r="STX29" s="170">
        <f>ROUNDDOWN(STW29*($G$10+1),2)</f>
        <v>5173.22</v>
      </c>
      <c r="STY29" s="170">
        <f>STV29*STX29</f>
        <v>10346.44</v>
      </c>
      <c r="STZ29" s="170" t="s">
        <v>151</v>
      </c>
      <c r="SUA29" s="170" t="s">
        <v>152</v>
      </c>
      <c r="SUB29" s="170" t="s">
        <v>153</v>
      </c>
      <c r="SUC29" s="170" t="s">
        <v>150</v>
      </c>
      <c r="SUD29" s="170">
        <v>2</v>
      </c>
      <c r="SUE29" s="170">
        <v>69.72</v>
      </c>
      <c r="SUF29" s="170">
        <f>ROUNDDOWN(SUE29*($G$10+1),2)</f>
        <v>5173.22</v>
      </c>
      <c r="SUG29" s="170">
        <f>SUD29*SUF29</f>
        <v>10346.44</v>
      </c>
      <c r="SUH29" s="170" t="s">
        <v>151</v>
      </c>
      <c r="SUI29" s="170" t="s">
        <v>152</v>
      </c>
      <c r="SUJ29" s="170" t="s">
        <v>153</v>
      </c>
      <c r="SUK29" s="170" t="s">
        <v>150</v>
      </c>
      <c r="SUL29" s="170">
        <v>2</v>
      </c>
      <c r="SUM29" s="170">
        <v>69.72</v>
      </c>
      <c r="SUN29" s="170">
        <f>ROUNDDOWN(SUM29*($G$10+1),2)</f>
        <v>5173.22</v>
      </c>
      <c r="SUO29" s="170">
        <f>SUL29*SUN29</f>
        <v>10346.44</v>
      </c>
      <c r="SUP29" s="170" t="s">
        <v>151</v>
      </c>
      <c r="SUQ29" s="170" t="s">
        <v>152</v>
      </c>
      <c r="SUR29" s="170" t="s">
        <v>153</v>
      </c>
      <c r="SUS29" s="170" t="s">
        <v>150</v>
      </c>
      <c r="SUT29" s="170">
        <v>2</v>
      </c>
      <c r="SUU29" s="170">
        <v>69.72</v>
      </c>
      <c r="SUV29" s="170">
        <f>ROUNDDOWN(SUU29*($G$10+1),2)</f>
        <v>5173.22</v>
      </c>
      <c r="SUW29" s="170">
        <f>SUT29*SUV29</f>
        <v>10346.44</v>
      </c>
      <c r="SUX29" s="170" t="s">
        <v>151</v>
      </c>
      <c r="SUY29" s="170" t="s">
        <v>152</v>
      </c>
      <c r="SUZ29" s="170" t="s">
        <v>153</v>
      </c>
      <c r="SVA29" s="170" t="s">
        <v>150</v>
      </c>
      <c r="SVB29" s="170">
        <v>2</v>
      </c>
      <c r="SVC29" s="170">
        <v>69.72</v>
      </c>
      <c r="SVD29" s="170">
        <f>ROUNDDOWN(SVC29*($G$10+1),2)</f>
        <v>5173.22</v>
      </c>
      <c r="SVE29" s="170">
        <f>SVB29*SVD29</f>
        <v>10346.44</v>
      </c>
      <c r="SVF29" s="170" t="s">
        <v>151</v>
      </c>
      <c r="SVG29" s="170" t="s">
        <v>152</v>
      </c>
      <c r="SVH29" s="170" t="s">
        <v>153</v>
      </c>
      <c r="SVI29" s="170" t="s">
        <v>150</v>
      </c>
      <c r="SVJ29" s="170">
        <v>2</v>
      </c>
      <c r="SVK29" s="170">
        <v>69.72</v>
      </c>
      <c r="SVL29" s="170">
        <f>ROUNDDOWN(SVK29*($G$10+1),2)</f>
        <v>5173.22</v>
      </c>
      <c r="SVM29" s="170">
        <f>SVJ29*SVL29</f>
        <v>10346.44</v>
      </c>
      <c r="SVN29" s="170" t="s">
        <v>151</v>
      </c>
      <c r="SVO29" s="170" t="s">
        <v>152</v>
      </c>
      <c r="SVP29" s="170" t="s">
        <v>153</v>
      </c>
      <c r="SVQ29" s="170" t="s">
        <v>150</v>
      </c>
      <c r="SVR29" s="170">
        <v>2</v>
      </c>
      <c r="SVS29" s="170">
        <v>69.72</v>
      </c>
      <c r="SVT29" s="170">
        <f>ROUNDDOWN(SVS29*($G$10+1),2)</f>
        <v>5173.22</v>
      </c>
      <c r="SVU29" s="170">
        <f>SVR29*SVT29</f>
        <v>10346.44</v>
      </c>
      <c r="SVV29" s="170" t="s">
        <v>151</v>
      </c>
      <c r="SVW29" s="170" t="s">
        <v>152</v>
      </c>
      <c r="SVX29" s="170" t="s">
        <v>153</v>
      </c>
      <c r="SVY29" s="170" t="s">
        <v>150</v>
      </c>
      <c r="SVZ29" s="170">
        <v>2</v>
      </c>
      <c r="SWA29" s="170">
        <v>69.72</v>
      </c>
      <c r="SWB29" s="170">
        <f>ROUNDDOWN(SWA29*($G$10+1),2)</f>
        <v>5173.22</v>
      </c>
      <c r="SWC29" s="170">
        <f>SVZ29*SWB29</f>
        <v>10346.44</v>
      </c>
      <c r="SWD29" s="170" t="s">
        <v>151</v>
      </c>
      <c r="SWE29" s="170" t="s">
        <v>152</v>
      </c>
      <c r="SWF29" s="170" t="s">
        <v>153</v>
      </c>
      <c r="SWG29" s="170" t="s">
        <v>150</v>
      </c>
      <c r="SWH29" s="170">
        <v>2</v>
      </c>
      <c r="SWI29" s="170">
        <v>69.72</v>
      </c>
      <c r="SWJ29" s="170">
        <f>ROUNDDOWN(SWI29*($G$10+1),2)</f>
        <v>5173.22</v>
      </c>
      <c r="SWK29" s="170">
        <f>SWH29*SWJ29</f>
        <v>10346.44</v>
      </c>
      <c r="SWL29" s="170" t="s">
        <v>151</v>
      </c>
      <c r="SWM29" s="170" t="s">
        <v>152</v>
      </c>
      <c r="SWN29" s="170" t="s">
        <v>153</v>
      </c>
      <c r="SWO29" s="170" t="s">
        <v>150</v>
      </c>
      <c r="SWP29" s="170">
        <v>2</v>
      </c>
      <c r="SWQ29" s="170">
        <v>69.72</v>
      </c>
      <c r="SWR29" s="170">
        <f>ROUNDDOWN(SWQ29*($G$10+1),2)</f>
        <v>5173.22</v>
      </c>
      <c r="SWS29" s="170">
        <f>SWP29*SWR29</f>
        <v>10346.44</v>
      </c>
      <c r="SWT29" s="170" t="s">
        <v>151</v>
      </c>
      <c r="SWU29" s="170" t="s">
        <v>152</v>
      </c>
      <c r="SWV29" s="170" t="s">
        <v>153</v>
      </c>
      <c r="SWW29" s="170" t="s">
        <v>150</v>
      </c>
      <c r="SWX29" s="170">
        <v>2</v>
      </c>
      <c r="SWY29" s="170">
        <v>69.72</v>
      </c>
      <c r="SWZ29" s="170">
        <f>ROUNDDOWN(SWY29*($G$10+1),2)</f>
        <v>5173.22</v>
      </c>
      <c r="SXA29" s="170">
        <f>SWX29*SWZ29</f>
        <v>10346.44</v>
      </c>
      <c r="SXB29" s="170" t="s">
        <v>151</v>
      </c>
      <c r="SXC29" s="170" t="s">
        <v>152</v>
      </c>
      <c r="SXD29" s="170" t="s">
        <v>153</v>
      </c>
      <c r="SXE29" s="170" t="s">
        <v>150</v>
      </c>
      <c r="SXF29" s="170">
        <v>2</v>
      </c>
      <c r="SXG29" s="170">
        <v>69.72</v>
      </c>
      <c r="SXH29" s="170">
        <f>ROUNDDOWN(SXG29*($G$10+1),2)</f>
        <v>5173.22</v>
      </c>
      <c r="SXI29" s="170">
        <f>SXF29*SXH29</f>
        <v>10346.44</v>
      </c>
      <c r="SXJ29" s="170" t="s">
        <v>151</v>
      </c>
      <c r="SXK29" s="170" t="s">
        <v>152</v>
      </c>
      <c r="SXL29" s="170" t="s">
        <v>153</v>
      </c>
      <c r="SXM29" s="170" t="s">
        <v>150</v>
      </c>
      <c r="SXN29" s="170">
        <v>2</v>
      </c>
      <c r="SXO29" s="170">
        <v>69.72</v>
      </c>
      <c r="SXP29" s="170">
        <f>ROUNDDOWN(SXO29*($G$10+1),2)</f>
        <v>5173.22</v>
      </c>
      <c r="SXQ29" s="170">
        <f>SXN29*SXP29</f>
        <v>10346.44</v>
      </c>
      <c r="SXR29" s="170" t="s">
        <v>151</v>
      </c>
      <c r="SXS29" s="170" t="s">
        <v>152</v>
      </c>
      <c r="SXT29" s="170" t="s">
        <v>153</v>
      </c>
      <c r="SXU29" s="170" t="s">
        <v>150</v>
      </c>
      <c r="SXV29" s="170">
        <v>2</v>
      </c>
      <c r="SXW29" s="170">
        <v>69.72</v>
      </c>
      <c r="SXX29" s="170">
        <f>ROUNDDOWN(SXW29*($G$10+1),2)</f>
        <v>5173.22</v>
      </c>
      <c r="SXY29" s="170">
        <f>SXV29*SXX29</f>
        <v>10346.44</v>
      </c>
      <c r="SXZ29" s="170" t="s">
        <v>151</v>
      </c>
      <c r="SYA29" s="170" t="s">
        <v>152</v>
      </c>
      <c r="SYB29" s="170" t="s">
        <v>153</v>
      </c>
      <c r="SYC29" s="170" t="s">
        <v>150</v>
      </c>
      <c r="SYD29" s="170">
        <v>2</v>
      </c>
      <c r="SYE29" s="170">
        <v>69.72</v>
      </c>
      <c r="SYF29" s="170">
        <f>ROUNDDOWN(SYE29*($G$10+1),2)</f>
        <v>5173.22</v>
      </c>
      <c r="SYG29" s="170">
        <f>SYD29*SYF29</f>
        <v>10346.44</v>
      </c>
      <c r="SYH29" s="170" t="s">
        <v>151</v>
      </c>
      <c r="SYI29" s="170" t="s">
        <v>152</v>
      </c>
      <c r="SYJ29" s="170" t="s">
        <v>153</v>
      </c>
      <c r="SYK29" s="170" t="s">
        <v>150</v>
      </c>
      <c r="SYL29" s="170">
        <v>2</v>
      </c>
      <c r="SYM29" s="170">
        <v>69.72</v>
      </c>
      <c r="SYN29" s="170">
        <f>ROUNDDOWN(SYM29*($G$10+1),2)</f>
        <v>5173.22</v>
      </c>
      <c r="SYO29" s="170">
        <f>SYL29*SYN29</f>
        <v>10346.44</v>
      </c>
      <c r="SYP29" s="170" t="s">
        <v>151</v>
      </c>
      <c r="SYQ29" s="170" t="s">
        <v>152</v>
      </c>
      <c r="SYR29" s="170" t="s">
        <v>153</v>
      </c>
      <c r="SYS29" s="170" t="s">
        <v>150</v>
      </c>
      <c r="SYT29" s="170">
        <v>2</v>
      </c>
      <c r="SYU29" s="170">
        <v>69.72</v>
      </c>
      <c r="SYV29" s="170">
        <f>ROUNDDOWN(SYU29*($G$10+1),2)</f>
        <v>5173.22</v>
      </c>
      <c r="SYW29" s="170">
        <f>SYT29*SYV29</f>
        <v>10346.44</v>
      </c>
      <c r="SYX29" s="170" t="s">
        <v>151</v>
      </c>
      <c r="SYY29" s="170" t="s">
        <v>152</v>
      </c>
      <c r="SYZ29" s="170" t="s">
        <v>153</v>
      </c>
      <c r="SZA29" s="170" t="s">
        <v>150</v>
      </c>
      <c r="SZB29" s="170">
        <v>2</v>
      </c>
      <c r="SZC29" s="170">
        <v>69.72</v>
      </c>
      <c r="SZD29" s="170">
        <f>ROUNDDOWN(SZC29*($G$10+1),2)</f>
        <v>5173.22</v>
      </c>
      <c r="SZE29" s="170">
        <f>SZB29*SZD29</f>
        <v>10346.44</v>
      </c>
      <c r="SZF29" s="170" t="s">
        <v>151</v>
      </c>
      <c r="SZG29" s="170" t="s">
        <v>152</v>
      </c>
      <c r="SZH29" s="170" t="s">
        <v>153</v>
      </c>
      <c r="SZI29" s="170" t="s">
        <v>150</v>
      </c>
      <c r="SZJ29" s="170">
        <v>2</v>
      </c>
      <c r="SZK29" s="170">
        <v>69.72</v>
      </c>
      <c r="SZL29" s="170">
        <f>ROUNDDOWN(SZK29*($G$10+1),2)</f>
        <v>5173.22</v>
      </c>
      <c r="SZM29" s="170">
        <f>SZJ29*SZL29</f>
        <v>10346.44</v>
      </c>
      <c r="SZN29" s="170" t="s">
        <v>151</v>
      </c>
      <c r="SZO29" s="170" t="s">
        <v>152</v>
      </c>
      <c r="SZP29" s="170" t="s">
        <v>153</v>
      </c>
      <c r="SZQ29" s="170" t="s">
        <v>150</v>
      </c>
      <c r="SZR29" s="170">
        <v>2</v>
      </c>
      <c r="SZS29" s="170">
        <v>69.72</v>
      </c>
      <c r="SZT29" s="170">
        <f>ROUNDDOWN(SZS29*($G$10+1),2)</f>
        <v>5173.22</v>
      </c>
      <c r="SZU29" s="170">
        <f>SZR29*SZT29</f>
        <v>10346.44</v>
      </c>
      <c r="SZV29" s="170" t="s">
        <v>151</v>
      </c>
      <c r="SZW29" s="170" t="s">
        <v>152</v>
      </c>
      <c r="SZX29" s="170" t="s">
        <v>153</v>
      </c>
      <c r="SZY29" s="170" t="s">
        <v>150</v>
      </c>
      <c r="SZZ29" s="170">
        <v>2</v>
      </c>
      <c r="TAA29" s="170">
        <v>69.72</v>
      </c>
      <c r="TAB29" s="170">
        <f>ROUNDDOWN(TAA29*($G$10+1),2)</f>
        <v>5173.22</v>
      </c>
      <c r="TAC29" s="170">
        <f>SZZ29*TAB29</f>
        <v>10346.44</v>
      </c>
      <c r="TAD29" s="170" t="s">
        <v>151</v>
      </c>
      <c r="TAE29" s="170" t="s">
        <v>152</v>
      </c>
      <c r="TAF29" s="170" t="s">
        <v>153</v>
      </c>
      <c r="TAG29" s="170" t="s">
        <v>150</v>
      </c>
      <c r="TAH29" s="170">
        <v>2</v>
      </c>
      <c r="TAI29" s="170">
        <v>69.72</v>
      </c>
      <c r="TAJ29" s="170">
        <f>ROUNDDOWN(TAI29*($G$10+1),2)</f>
        <v>5173.22</v>
      </c>
      <c r="TAK29" s="170">
        <f>TAH29*TAJ29</f>
        <v>10346.44</v>
      </c>
      <c r="TAL29" s="170" t="s">
        <v>151</v>
      </c>
      <c r="TAM29" s="170" t="s">
        <v>152</v>
      </c>
      <c r="TAN29" s="170" t="s">
        <v>153</v>
      </c>
      <c r="TAO29" s="170" t="s">
        <v>150</v>
      </c>
      <c r="TAP29" s="170">
        <v>2</v>
      </c>
      <c r="TAQ29" s="170">
        <v>69.72</v>
      </c>
      <c r="TAR29" s="170">
        <f>ROUNDDOWN(TAQ29*($G$10+1),2)</f>
        <v>5173.22</v>
      </c>
      <c r="TAS29" s="170">
        <f>TAP29*TAR29</f>
        <v>10346.44</v>
      </c>
      <c r="TAT29" s="170" t="s">
        <v>151</v>
      </c>
      <c r="TAU29" s="170" t="s">
        <v>152</v>
      </c>
      <c r="TAV29" s="170" t="s">
        <v>153</v>
      </c>
      <c r="TAW29" s="170" t="s">
        <v>150</v>
      </c>
      <c r="TAX29" s="170">
        <v>2</v>
      </c>
      <c r="TAY29" s="170">
        <v>69.72</v>
      </c>
      <c r="TAZ29" s="170">
        <f>ROUNDDOWN(TAY29*($G$10+1),2)</f>
        <v>5173.22</v>
      </c>
      <c r="TBA29" s="170">
        <f>TAX29*TAZ29</f>
        <v>10346.44</v>
      </c>
      <c r="TBB29" s="170" t="s">
        <v>151</v>
      </c>
      <c r="TBC29" s="170" t="s">
        <v>152</v>
      </c>
      <c r="TBD29" s="170" t="s">
        <v>153</v>
      </c>
      <c r="TBE29" s="170" t="s">
        <v>150</v>
      </c>
      <c r="TBF29" s="170">
        <v>2</v>
      </c>
      <c r="TBG29" s="170">
        <v>69.72</v>
      </c>
      <c r="TBH29" s="170">
        <f>ROUNDDOWN(TBG29*($G$10+1),2)</f>
        <v>5173.22</v>
      </c>
      <c r="TBI29" s="170">
        <f>TBF29*TBH29</f>
        <v>10346.44</v>
      </c>
      <c r="TBJ29" s="170" t="s">
        <v>151</v>
      </c>
      <c r="TBK29" s="170" t="s">
        <v>152</v>
      </c>
      <c r="TBL29" s="170" t="s">
        <v>153</v>
      </c>
      <c r="TBM29" s="170" t="s">
        <v>150</v>
      </c>
      <c r="TBN29" s="170">
        <v>2</v>
      </c>
      <c r="TBO29" s="170">
        <v>69.72</v>
      </c>
      <c r="TBP29" s="170">
        <f>ROUNDDOWN(TBO29*($G$10+1),2)</f>
        <v>5173.22</v>
      </c>
      <c r="TBQ29" s="170">
        <f>TBN29*TBP29</f>
        <v>10346.44</v>
      </c>
      <c r="TBR29" s="170" t="s">
        <v>151</v>
      </c>
      <c r="TBS29" s="170" t="s">
        <v>152</v>
      </c>
      <c r="TBT29" s="170" t="s">
        <v>153</v>
      </c>
      <c r="TBU29" s="170" t="s">
        <v>150</v>
      </c>
      <c r="TBV29" s="170">
        <v>2</v>
      </c>
      <c r="TBW29" s="170">
        <v>69.72</v>
      </c>
      <c r="TBX29" s="170">
        <f>ROUNDDOWN(TBW29*($G$10+1),2)</f>
        <v>5173.22</v>
      </c>
      <c r="TBY29" s="170">
        <f>TBV29*TBX29</f>
        <v>10346.44</v>
      </c>
      <c r="TBZ29" s="170" t="s">
        <v>151</v>
      </c>
      <c r="TCA29" s="170" t="s">
        <v>152</v>
      </c>
      <c r="TCB29" s="170" t="s">
        <v>153</v>
      </c>
      <c r="TCC29" s="170" t="s">
        <v>150</v>
      </c>
      <c r="TCD29" s="170">
        <v>2</v>
      </c>
      <c r="TCE29" s="170">
        <v>69.72</v>
      </c>
      <c r="TCF29" s="170">
        <f>ROUNDDOWN(TCE29*($G$10+1),2)</f>
        <v>5173.22</v>
      </c>
      <c r="TCG29" s="170">
        <f>TCD29*TCF29</f>
        <v>10346.44</v>
      </c>
      <c r="TCH29" s="170" t="s">
        <v>151</v>
      </c>
      <c r="TCI29" s="170" t="s">
        <v>152</v>
      </c>
      <c r="TCJ29" s="170" t="s">
        <v>153</v>
      </c>
      <c r="TCK29" s="170" t="s">
        <v>150</v>
      </c>
      <c r="TCL29" s="170">
        <v>2</v>
      </c>
      <c r="TCM29" s="170">
        <v>69.72</v>
      </c>
      <c r="TCN29" s="170">
        <f>ROUNDDOWN(TCM29*($G$10+1),2)</f>
        <v>5173.22</v>
      </c>
      <c r="TCO29" s="170">
        <f>TCL29*TCN29</f>
        <v>10346.44</v>
      </c>
      <c r="TCP29" s="170" t="s">
        <v>151</v>
      </c>
      <c r="TCQ29" s="170" t="s">
        <v>152</v>
      </c>
      <c r="TCR29" s="170" t="s">
        <v>153</v>
      </c>
      <c r="TCS29" s="170" t="s">
        <v>150</v>
      </c>
      <c r="TCT29" s="170">
        <v>2</v>
      </c>
      <c r="TCU29" s="170">
        <v>69.72</v>
      </c>
      <c r="TCV29" s="170">
        <f>ROUNDDOWN(TCU29*($G$10+1),2)</f>
        <v>5173.22</v>
      </c>
      <c r="TCW29" s="170">
        <f>TCT29*TCV29</f>
        <v>10346.44</v>
      </c>
      <c r="TCX29" s="170" t="s">
        <v>151</v>
      </c>
      <c r="TCY29" s="170" t="s">
        <v>152</v>
      </c>
      <c r="TCZ29" s="170" t="s">
        <v>153</v>
      </c>
      <c r="TDA29" s="170" t="s">
        <v>150</v>
      </c>
      <c r="TDB29" s="170">
        <v>2</v>
      </c>
      <c r="TDC29" s="170">
        <v>69.72</v>
      </c>
      <c r="TDD29" s="170">
        <f>ROUNDDOWN(TDC29*($G$10+1),2)</f>
        <v>5173.22</v>
      </c>
      <c r="TDE29" s="170">
        <f>TDB29*TDD29</f>
        <v>10346.44</v>
      </c>
      <c r="TDF29" s="170" t="s">
        <v>151</v>
      </c>
      <c r="TDG29" s="170" t="s">
        <v>152</v>
      </c>
      <c r="TDH29" s="170" t="s">
        <v>153</v>
      </c>
      <c r="TDI29" s="170" t="s">
        <v>150</v>
      </c>
      <c r="TDJ29" s="170">
        <v>2</v>
      </c>
      <c r="TDK29" s="170">
        <v>69.72</v>
      </c>
      <c r="TDL29" s="170">
        <f>ROUNDDOWN(TDK29*($G$10+1),2)</f>
        <v>5173.22</v>
      </c>
      <c r="TDM29" s="170">
        <f>TDJ29*TDL29</f>
        <v>10346.44</v>
      </c>
      <c r="TDN29" s="170" t="s">
        <v>151</v>
      </c>
      <c r="TDO29" s="170" t="s">
        <v>152</v>
      </c>
      <c r="TDP29" s="170" t="s">
        <v>153</v>
      </c>
      <c r="TDQ29" s="170" t="s">
        <v>150</v>
      </c>
      <c r="TDR29" s="170">
        <v>2</v>
      </c>
      <c r="TDS29" s="170">
        <v>69.72</v>
      </c>
      <c r="TDT29" s="170">
        <f>ROUNDDOWN(TDS29*($G$10+1),2)</f>
        <v>5173.22</v>
      </c>
      <c r="TDU29" s="170">
        <f>TDR29*TDT29</f>
        <v>10346.44</v>
      </c>
      <c r="TDV29" s="170" t="s">
        <v>151</v>
      </c>
      <c r="TDW29" s="170" t="s">
        <v>152</v>
      </c>
      <c r="TDX29" s="170" t="s">
        <v>153</v>
      </c>
      <c r="TDY29" s="170" t="s">
        <v>150</v>
      </c>
      <c r="TDZ29" s="170">
        <v>2</v>
      </c>
      <c r="TEA29" s="170">
        <v>69.72</v>
      </c>
      <c r="TEB29" s="170">
        <f>ROUNDDOWN(TEA29*($G$10+1),2)</f>
        <v>5173.22</v>
      </c>
      <c r="TEC29" s="170">
        <f>TDZ29*TEB29</f>
        <v>10346.44</v>
      </c>
      <c r="TED29" s="170" t="s">
        <v>151</v>
      </c>
      <c r="TEE29" s="170" t="s">
        <v>152</v>
      </c>
      <c r="TEF29" s="170" t="s">
        <v>153</v>
      </c>
      <c r="TEG29" s="170" t="s">
        <v>150</v>
      </c>
      <c r="TEH29" s="170">
        <v>2</v>
      </c>
      <c r="TEI29" s="170">
        <v>69.72</v>
      </c>
      <c r="TEJ29" s="170">
        <f>ROUNDDOWN(TEI29*($G$10+1),2)</f>
        <v>5173.22</v>
      </c>
      <c r="TEK29" s="170">
        <f>TEH29*TEJ29</f>
        <v>10346.44</v>
      </c>
      <c r="TEL29" s="170" t="s">
        <v>151</v>
      </c>
      <c r="TEM29" s="170" t="s">
        <v>152</v>
      </c>
      <c r="TEN29" s="170" t="s">
        <v>153</v>
      </c>
      <c r="TEO29" s="170" t="s">
        <v>150</v>
      </c>
      <c r="TEP29" s="170">
        <v>2</v>
      </c>
      <c r="TEQ29" s="170">
        <v>69.72</v>
      </c>
      <c r="TER29" s="170">
        <f>ROUNDDOWN(TEQ29*($G$10+1),2)</f>
        <v>5173.22</v>
      </c>
      <c r="TES29" s="170">
        <f>TEP29*TER29</f>
        <v>10346.44</v>
      </c>
      <c r="TET29" s="170" t="s">
        <v>151</v>
      </c>
      <c r="TEU29" s="170" t="s">
        <v>152</v>
      </c>
      <c r="TEV29" s="170" t="s">
        <v>153</v>
      </c>
      <c r="TEW29" s="170" t="s">
        <v>150</v>
      </c>
      <c r="TEX29" s="170">
        <v>2</v>
      </c>
      <c r="TEY29" s="170">
        <v>69.72</v>
      </c>
      <c r="TEZ29" s="170">
        <f>ROUNDDOWN(TEY29*($G$10+1),2)</f>
        <v>5173.22</v>
      </c>
      <c r="TFA29" s="170">
        <f>TEX29*TEZ29</f>
        <v>10346.44</v>
      </c>
      <c r="TFB29" s="170" t="s">
        <v>151</v>
      </c>
      <c r="TFC29" s="170" t="s">
        <v>152</v>
      </c>
      <c r="TFD29" s="170" t="s">
        <v>153</v>
      </c>
      <c r="TFE29" s="170" t="s">
        <v>150</v>
      </c>
      <c r="TFF29" s="170">
        <v>2</v>
      </c>
      <c r="TFG29" s="170">
        <v>69.72</v>
      </c>
      <c r="TFH29" s="170">
        <f>ROUNDDOWN(TFG29*($G$10+1),2)</f>
        <v>5173.22</v>
      </c>
      <c r="TFI29" s="170">
        <f>TFF29*TFH29</f>
        <v>10346.44</v>
      </c>
      <c r="TFJ29" s="170" t="s">
        <v>151</v>
      </c>
      <c r="TFK29" s="170" t="s">
        <v>152</v>
      </c>
      <c r="TFL29" s="170" t="s">
        <v>153</v>
      </c>
      <c r="TFM29" s="170" t="s">
        <v>150</v>
      </c>
      <c r="TFN29" s="170">
        <v>2</v>
      </c>
      <c r="TFO29" s="170">
        <v>69.72</v>
      </c>
      <c r="TFP29" s="170">
        <f>ROUNDDOWN(TFO29*($G$10+1),2)</f>
        <v>5173.22</v>
      </c>
      <c r="TFQ29" s="170">
        <f>TFN29*TFP29</f>
        <v>10346.44</v>
      </c>
      <c r="TFR29" s="170" t="s">
        <v>151</v>
      </c>
      <c r="TFS29" s="170" t="s">
        <v>152</v>
      </c>
      <c r="TFT29" s="170" t="s">
        <v>153</v>
      </c>
      <c r="TFU29" s="170" t="s">
        <v>150</v>
      </c>
      <c r="TFV29" s="170">
        <v>2</v>
      </c>
      <c r="TFW29" s="170">
        <v>69.72</v>
      </c>
      <c r="TFX29" s="170">
        <f>ROUNDDOWN(TFW29*($G$10+1),2)</f>
        <v>5173.22</v>
      </c>
      <c r="TFY29" s="170">
        <f>TFV29*TFX29</f>
        <v>10346.44</v>
      </c>
      <c r="TFZ29" s="170" t="s">
        <v>151</v>
      </c>
      <c r="TGA29" s="170" t="s">
        <v>152</v>
      </c>
      <c r="TGB29" s="170" t="s">
        <v>153</v>
      </c>
      <c r="TGC29" s="170" t="s">
        <v>150</v>
      </c>
      <c r="TGD29" s="170">
        <v>2</v>
      </c>
      <c r="TGE29" s="170">
        <v>69.72</v>
      </c>
      <c r="TGF29" s="170">
        <f>ROUNDDOWN(TGE29*($G$10+1),2)</f>
        <v>5173.22</v>
      </c>
      <c r="TGG29" s="170">
        <f>TGD29*TGF29</f>
        <v>10346.44</v>
      </c>
      <c r="TGH29" s="170" t="s">
        <v>151</v>
      </c>
      <c r="TGI29" s="170" t="s">
        <v>152</v>
      </c>
      <c r="TGJ29" s="170" t="s">
        <v>153</v>
      </c>
      <c r="TGK29" s="170" t="s">
        <v>150</v>
      </c>
      <c r="TGL29" s="170">
        <v>2</v>
      </c>
      <c r="TGM29" s="170">
        <v>69.72</v>
      </c>
      <c r="TGN29" s="170">
        <f>ROUNDDOWN(TGM29*($G$10+1),2)</f>
        <v>5173.22</v>
      </c>
      <c r="TGO29" s="170">
        <f>TGL29*TGN29</f>
        <v>10346.44</v>
      </c>
      <c r="TGP29" s="170" t="s">
        <v>151</v>
      </c>
      <c r="TGQ29" s="170" t="s">
        <v>152</v>
      </c>
      <c r="TGR29" s="170" t="s">
        <v>153</v>
      </c>
      <c r="TGS29" s="170" t="s">
        <v>150</v>
      </c>
      <c r="TGT29" s="170">
        <v>2</v>
      </c>
      <c r="TGU29" s="170">
        <v>69.72</v>
      </c>
      <c r="TGV29" s="170">
        <f>ROUNDDOWN(TGU29*($G$10+1),2)</f>
        <v>5173.22</v>
      </c>
      <c r="TGW29" s="170">
        <f>TGT29*TGV29</f>
        <v>10346.44</v>
      </c>
      <c r="TGX29" s="170" t="s">
        <v>151</v>
      </c>
      <c r="TGY29" s="170" t="s">
        <v>152</v>
      </c>
      <c r="TGZ29" s="170" t="s">
        <v>153</v>
      </c>
      <c r="THA29" s="170" t="s">
        <v>150</v>
      </c>
      <c r="THB29" s="170">
        <v>2</v>
      </c>
      <c r="THC29" s="170">
        <v>69.72</v>
      </c>
      <c r="THD29" s="170">
        <f>ROUNDDOWN(THC29*($G$10+1),2)</f>
        <v>5173.22</v>
      </c>
      <c r="THE29" s="170">
        <f>THB29*THD29</f>
        <v>10346.44</v>
      </c>
      <c r="THF29" s="170" t="s">
        <v>151</v>
      </c>
      <c r="THG29" s="170" t="s">
        <v>152</v>
      </c>
      <c r="THH29" s="170" t="s">
        <v>153</v>
      </c>
      <c r="THI29" s="170" t="s">
        <v>150</v>
      </c>
      <c r="THJ29" s="170">
        <v>2</v>
      </c>
      <c r="THK29" s="170">
        <v>69.72</v>
      </c>
      <c r="THL29" s="170">
        <f>ROUNDDOWN(THK29*($G$10+1),2)</f>
        <v>5173.22</v>
      </c>
      <c r="THM29" s="170">
        <f>THJ29*THL29</f>
        <v>10346.44</v>
      </c>
      <c r="THN29" s="170" t="s">
        <v>151</v>
      </c>
      <c r="THO29" s="170" t="s">
        <v>152</v>
      </c>
      <c r="THP29" s="170" t="s">
        <v>153</v>
      </c>
      <c r="THQ29" s="170" t="s">
        <v>150</v>
      </c>
      <c r="THR29" s="170">
        <v>2</v>
      </c>
      <c r="THS29" s="170">
        <v>69.72</v>
      </c>
      <c r="THT29" s="170">
        <f>ROUNDDOWN(THS29*($G$10+1),2)</f>
        <v>5173.22</v>
      </c>
      <c r="THU29" s="170">
        <f>THR29*THT29</f>
        <v>10346.44</v>
      </c>
      <c r="THV29" s="170" t="s">
        <v>151</v>
      </c>
      <c r="THW29" s="170" t="s">
        <v>152</v>
      </c>
      <c r="THX29" s="170" t="s">
        <v>153</v>
      </c>
      <c r="THY29" s="170" t="s">
        <v>150</v>
      </c>
      <c r="THZ29" s="170">
        <v>2</v>
      </c>
      <c r="TIA29" s="170">
        <v>69.72</v>
      </c>
      <c r="TIB29" s="170">
        <f>ROUNDDOWN(TIA29*($G$10+1),2)</f>
        <v>5173.22</v>
      </c>
      <c r="TIC29" s="170">
        <f>THZ29*TIB29</f>
        <v>10346.44</v>
      </c>
      <c r="TID29" s="170" t="s">
        <v>151</v>
      </c>
      <c r="TIE29" s="170" t="s">
        <v>152</v>
      </c>
      <c r="TIF29" s="170" t="s">
        <v>153</v>
      </c>
      <c r="TIG29" s="170" t="s">
        <v>150</v>
      </c>
      <c r="TIH29" s="170">
        <v>2</v>
      </c>
      <c r="TII29" s="170">
        <v>69.72</v>
      </c>
      <c r="TIJ29" s="170">
        <f>ROUNDDOWN(TII29*($G$10+1),2)</f>
        <v>5173.22</v>
      </c>
      <c r="TIK29" s="170">
        <f>TIH29*TIJ29</f>
        <v>10346.44</v>
      </c>
      <c r="TIL29" s="170" t="s">
        <v>151</v>
      </c>
      <c r="TIM29" s="170" t="s">
        <v>152</v>
      </c>
      <c r="TIN29" s="170" t="s">
        <v>153</v>
      </c>
      <c r="TIO29" s="170" t="s">
        <v>150</v>
      </c>
      <c r="TIP29" s="170">
        <v>2</v>
      </c>
      <c r="TIQ29" s="170">
        <v>69.72</v>
      </c>
      <c r="TIR29" s="170">
        <f>ROUNDDOWN(TIQ29*($G$10+1),2)</f>
        <v>5173.22</v>
      </c>
      <c r="TIS29" s="170">
        <f>TIP29*TIR29</f>
        <v>10346.44</v>
      </c>
      <c r="TIT29" s="170" t="s">
        <v>151</v>
      </c>
      <c r="TIU29" s="170" t="s">
        <v>152</v>
      </c>
      <c r="TIV29" s="170" t="s">
        <v>153</v>
      </c>
      <c r="TIW29" s="170" t="s">
        <v>150</v>
      </c>
      <c r="TIX29" s="170">
        <v>2</v>
      </c>
      <c r="TIY29" s="170">
        <v>69.72</v>
      </c>
      <c r="TIZ29" s="170">
        <f>ROUNDDOWN(TIY29*($G$10+1),2)</f>
        <v>5173.22</v>
      </c>
      <c r="TJA29" s="170">
        <f>TIX29*TIZ29</f>
        <v>10346.44</v>
      </c>
      <c r="TJB29" s="170" t="s">
        <v>151</v>
      </c>
      <c r="TJC29" s="170" t="s">
        <v>152</v>
      </c>
      <c r="TJD29" s="170" t="s">
        <v>153</v>
      </c>
      <c r="TJE29" s="170" t="s">
        <v>150</v>
      </c>
      <c r="TJF29" s="170">
        <v>2</v>
      </c>
      <c r="TJG29" s="170">
        <v>69.72</v>
      </c>
      <c r="TJH29" s="170">
        <f>ROUNDDOWN(TJG29*($G$10+1),2)</f>
        <v>5173.22</v>
      </c>
      <c r="TJI29" s="170">
        <f>TJF29*TJH29</f>
        <v>10346.44</v>
      </c>
      <c r="TJJ29" s="170" t="s">
        <v>151</v>
      </c>
      <c r="TJK29" s="170" t="s">
        <v>152</v>
      </c>
      <c r="TJL29" s="170" t="s">
        <v>153</v>
      </c>
      <c r="TJM29" s="170" t="s">
        <v>150</v>
      </c>
      <c r="TJN29" s="170">
        <v>2</v>
      </c>
      <c r="TJO29" s="170">
        <v>69.72</v>
      </c>
      <c r="TJP29" s="170">
        <f>ROUNDDOWN(TJO29*($G$10+1),2)</f>
        <v>5173.22</v>
      </c>
      <c r="TJQ29" s="170">
        <f>TJN29*TJP29</f>
        <v>10346.44</v>
      </c>
      <c r="TJR29" s="170" t="s">
        <v>151</v>
      </c>
      <c r="TJS29" s="170" t="s">
        <v>152</v>
      </c>
      <c r="TJT29" s="170" t="s">
        <v>153</v>
      </c>
      <c r="TJU29" s="170" t="s">
        <v>150</v>
      </c>
      <c r="TJV29" s="170">
        <v>2</v>
      </c>
      <c r="TJW29" s="170">
        <v>69.72</v>
      </c>
      <c r="TJX29" s="170">
        <f>ROUNDDOWN(TJW29*($G$10+1),2)</f>
        <v>5173.22</v>
      </c>
      <c r="TJY29" s="170">
        <f>TJV29*TJX29</f>
        <v>10346.44</v>
      </c>
      <c r="TJZ29" s="170" t="s">
        <v>151</v>
      </c>
      <c r="TKA29" s="170" t="s">
        <v>152</v>
      </c>
      <c r="TKB29" s="170" t="s">
        <v>153</v>
      </c>
      <c r="TKC29" s="170" t="s">
        <v>150</v>
      </c>
      <c r="TKD29" s="170">
        <v>2</v>
      </c>
      <c r="TKE29" s="170">
        <v>69.72</v>
      </c>
      <c r="TKF29" s="170">
        <f>ROUNDDOWN(TKE29*($G$10+1),2)</f>
        <v>5173.22</v>
      </c>
      <c r="TKG29" s="170">
        <f>TKD29*TKF29</f>
        <v>10346.44</v>
      </c>
      <c r="TKH29" s="170" t="s">
        <v>151</v>
      </c>
      <c r="TKI29" s="170" t="s">
        <v>152</v>
      </c>
      <c r="TKJ29" s="170" t="s">
        <v>153</v>
      </c>
      <c r="TKK29" s="170" t="s">
        <v>150</v>
      </c>
      <c r="TKL29" s="170">
        <v>2</v>
      </c>
      <c r="TKM29" s="170">
        <v>69.72</v>
      </c>
      <c r="TKN29" s="170">
        <f>ROUNDDOWN(TKM29*($G$10+1),2)</f>
        <v>5173.22</v>
      </c>
      <c r="TKO29" s="170">
        <f>TKL29*TKN29</f>
        <v>10346.44</v>
      </c>
      <c r="TKP29" s="170" t="s">
        <v>151</v>
      </c>
      <c r="TKQ29" s="170" t="s">
        <v>152</v>
      </c>
      <c r="TKR29" s="170" t="s">
        <v>153</v>
      </c>
      <c r="TKS29" s="170" t="s">
        <v>150</v>
      </c>
      <c r="TKT29" s="170">
        <v>2</v>
      </c>
      <c r="TKU29" s="170">
        <v>69.72</v>
      </c>
      <c r="TKV29" s="170">
        <f>ROUNDDOWN(TKU29*($G$10+1),2)</f>
        <v>5173.22</v>
      </c>
      <c r="TKW29" s="170">
        <f>TKT29*TKV29</f>
        <v>10346.44</v>
      </c>
      <c r="TKX29" s="170" t="s">
        <v>151</v>
      </c>
      <c r="TKY29" s="170" t="s">
        <v>152</v>
      </c>
      <c r="TKZ29" s="170" t="s">
        <v>153</v>
      </c>
      <c r="TLA29" s="170" t="s">
        <v>150</v>
      </c>
      <c r="TLB29" s="170">
        <v>2</v>
      </c>
      <c r="TLC29" s="170">
        <v>69.72</v>
      </c>
      <c r="TLD29" s="170">
        <f>ROUNDDOWN(TLC29*($G$10+1),2)</f>
        <v>5173.22</v>
      </c>
      <c r="TLE29" s="170">
        <f>TLB29*TLD29</f>
        <v>10346.44</v>
      </c>
      <c r="TLF29" s="170" t="s">
        <v>151</v>
      </c>
      <c r="TLG29" s="170" t="s">
        <v>152</v>
      </c>
      <c r="TLH29" s="170" t="s">
        <v>153</v>
      </c>
      <c r="TLI29" s="170" t="s">
        <v>150</v>
      </c>
      <c r="TLJ29" s="170">
        <v>2</v>
      </c>
      <c r="TLK29" s="170">
        <v>69.72</v>
      </c>
      <c r="TLL29" s="170">
        <f>ROUNDDOWN(TLK29*($G$10+1),2)</f>
        <v>5173.22</v>
      </c>
      <c r="TLM29" s="170">
        <f>TLJ29*TLL29</f>
        <v>10346.44</v>
      </c>
      <c r="TLN29" s="170" t="s">
        <v>151</v>
      </c>
      <c r="TLO29" s="170" t="s">
        <v>152</v>
      </c>
      <c r="TLP29" s="170" t="s">
        <v>153</v>
      </c>
      <c r="TLQ29" s="170" t="s">
        <v>150</v>
      </c>
      <c r="TLR29" s="170">
        <v>2</v>
      </c>
      <c r="TLS29" s="170">
        <v>69.72</v>
      </c>
      <c r="TLT29" s="170">
        <f>ROUNDDOWN(TLS29*($G$10+1),2)</f>
        <v>5173.22</v>
      </c>
      <c r="TLU29" s="170">
        <f>TLR29*TLT29</f>
        <v>10346.44</v>
      </c>
      <c r="TLV29" s="170" t="s">
        <v>151</v>
      </c>
      <c r="TLW29" s="170" t="s">
        <v>152</v>
      </c>
      <c r="TLX29" s="170" t="s">
        <v>153</v>
      </c>
      <c r="TLY29" s="170" t="s">
        <v>150</v>
      </c>
      <c r="TLZ29" s="170">
        <v>2</v>
      </c>
      <c r="TMA29" s="170">
        <v>69.72</v>
      </c>
      <c r="TMB29" s="170">
        <f>ROUNDDOWN(TMA29*($G$10+1),2)</f>
        <v>5173.22</v>
      </c>
      <c r="TMC29" s="170">
        <f>TLZ29*TMB29</f>
        <v>10346.44</v>
      </c>
      <c r="TMD29" s="170" t="s">
        <v>151</v>
      </c>
      <c r="TME29" s="170" t="s">
        <v>152</v>
      </c>
      <c r="TMF29" s="170" t="s">
        <v>153</v>
      </c>
      <c r="TMG29" s="170" t="s">
        <v>150</v>
      </c>
      <c r="TMH29" s="170">
        <v>2</v>
      </c>
      <c r="TMI29" s="170">
        <v>69.72</v>
      </c>
      <c r="TMJ29" s="170">
        <f>ROUNDDOWN(TMI29*($G$10+1),2)</f>
        <v>5173.22</v>
      </c>
      <c r="TMK29" s="170">
        <f>TMH29*TMJ29</f>
        <v>10346.44</v>
      </c>
      <c r="TML29" s="170" t="s">
        <v>151</v>
      </c>
      <c r="TMM29" s="170" t="s">
        <v>152</v>
      </c>
      <c r="TMN29" s="170" t="s">
        <v>153</v>
      </c>
      <c r="TMO29" s="170" t="s">
        <v>150</v>
      </c>
      <c r="TMP29" s="170">
        <v>2</v>
      </c>
      <c r="TMQ29" s="170">
        <v>69.72</v>
      </c>
      <c r="TMR29" s="170">
        <f>ROUNDDOWN(TMQ29*($G$10+1),2)</f>
        <v>5173.22</v>
      </c>
      <c r="TMS29" s="170">
        <f>TMP29*TMR29</f>
        <v>10346.44</v>
      </c>
      <c r="TMT29" s="170" t="s">
        <v>151</v>
      </c>
      <c r="TMU29" s="170" t="s">
        <v>152</v>
      </c>
      <c r="TMV29" s="170" t="s">
        <v>153</v>
      </c>
      <c r="TMW29" s="170" t="s">
        <v>150</v>
      </c>
      <c r="TMX29" s="170">
        <v>2</v>
      </c>
      <c r="TMY29" s="170">
        <v>69.72</v>
      </c>
      <c r="TMZ29" s="170">
        <f>ROUNDDOWN(TMY29*($G$10+1),2)</f>
        <v>5173.22</v>
      </c>
      <c r="TNA29" s="170">
        <f>TMX29*TMZ29</f>
        <v>10346.44</v>
      </c>
      <c r="TNB29" s="170" t="s">
        <v>151</v>
      </c>
      <c r="TNC29" s="170" t="s">
        <v>152</v>
      </c>
      <c r="TND29" s="170" t="s">
        <v>153</v>
      </c>
      <c r="TNE29" s="170" t="s">
        <v>150</v>
      </c>
      <c r="TNF29" s="170">
        <v>2</v>
      </c>
      <c r="TNG29" s="170">
        <v>69.72</v>
      </c>
      <c r="TNH29" s="170">
        <f>ROUNDDOWN(TNG29*($G$10+1),2)</f>
        <v>5173.22</v>
      </c>
      <c r="TNI29" s="170">
        <f>TNF29*TNH29</f>
        <v>10346.44</v>
      </c>
      <c r="TNJ29" s="170" t="s">
        <v>151</v>
      </c>
      <c r="TNK29" s="170" t="s">
        <v>152</v>
      </c>
      <c r="TNL29" s="170" t="s">
        <v>153</v>
      </c>
      <c r="TNM29" s="170" t="s">
        <v>150</v>
      </c>
      <c r="TNN29" s="170">
        <v>2</v>
      </c>
      <c r="TNO29" s="170">
        <v>69.72</v>
      </c>
      <c r="TNP29" s="170">
        <f>ROUNDDOWN(TNO29*($G$10+1),2)</f>
        <v>5173.22</v>
      </c>
      <c r="TNQ29" s="170">
        <f>TNN29*TNP29</f>
        <v>10346.44</v>
      </c>
      <c r="TNR29" s="170" t="s">
        <v>151</v>
      </c>
      <c r="TNS29" s="170" t="s">
        <v>152</v>
      </c>
      <c r="TNT29" s="170" t="s">
        <v>153</v>
      </c>
      <c r="TNU29" s="170" t="s">
        <v>150</v>
      </c>
      <c r="TNV29" s="170">
        <v>2</v>
      </c>
      <c r="TNW29" s="170">
        <v>69.72</v>
      </c>
      <c r="TNX29" s="170">
        <f>ROUNDDOWN(TNW29*($G$10+1),2)</f>
        <v>5173.22</v>
      </c>
      <c r="TNY29" s="170">
        <f>TNV29*TNX29</f>
        <v>10346.44</v>
      </c>
      <c r="TNZ29" s="170" t="s">
        <v>151</v>
      </c>
      <c r="TOA29" s="170" t="s">
        <v>152</v>
      </c>
      <c r="TOB29" s="170" t="s">
        <v>153</v>
      </c>
      <c r="TOC29" s="170" t="s">
        <v>150</v>
      </c>
      <c r="TOD29" s="170">
        <v>2</v>
      </c>
      <c r="TOE29" s="170">
        <v>69.72</v>
      </c>
      <c r="TOF29" s="170">
        <f>ROUNDDOWN(TOE29*($G$10+1),2)</f>
        <v>5173.22</v>
      </c>
      <c r="TOG29" s="170">
        <f>TOD29*TOF29</f>
        <v>10346.44</v>
      </c>
      <c r="TOH29" s="170" t="s">
        <v>151</v>
      </c>
      <c r="TOI29" s="170" t="s">
        <v>152</v>
      </c>
      <c r="TOJ29" s="170" t="s">
        <v>153</v>
      </c>
      <c r="TOK29" s="170" t="s">
        <v>150</v>
      </c>
      <c r="TOL29" s="170">
        <v>2</v>
      </c>
      <c r="TOM29" s="170">
        <v>69.72</v>
      </c>
      <c r="TON29" s="170">
        <f>ROUNDDOWN(TOM29*($G$10+1),2)</f>
        <v>5173.22</v>
      </c>
      <c r="TOO29" s="170">
        <f>TOL29*TON29</f>
        <v>10346.44</v>
      </c>
      <c r="TOP29" s="170" t="s">
        <v>151</v>
      </c>
      <c r="TOQ29" s="170" t="s">
        <v>152</v>
      </c>
      <c r="TOR29" s="170" t="s">
        <v>153</v>
      </c>
      <c r="TOS29" s="170" t="s">
        <v>150</v>
      </c>
      <c r="TOT29" s="170">
        <v>2</v>
      </c>
      <c r="TOU29" s="170">
        <v>69.72</v>
      </c>
      <c r="TOV29" s="170">
        <f>ROUNDDOWN(TOU29*($G$10+1),2)</f>
        <v>5173.22</v>
      </c>
      <c r="TOW29" s="170">
        <f>TOT29*TOV29</f>
        <v>10346.44</v>
      </c>
      <c r="TOX29" s="170" t="s">
        <v>151</v>
      </c>
      <c r="TOY29" s="170" t="s">
        <v>152</v>
      </c>
      <c r="TOZ29" s="170" t="s">
        <v>153</v>
      </c>
      <c r="TPA29" s="170" t="s">
        <v>150</v>
      </c>
      <c r="TPB29" s="170">
        <v>2</v>
      </c>
      <c r="TPC29" s="170">
        <v>69.72</v>
      </c>
      <c r="TPD29" s="170">
        <f>ROUNDDOWN(TPC29*($G$10+1),2)</f>
        <v>5173.22</v>
      </c>
      <c r="TPE29" s="170">
        <f>TPB29*TPD29</f>
        <v>10346.44</v>
      </c>
      <c r="TPF29" s="170" t="s">
        <v>151</v>
      </c>
      <c r="TPG29" s="170" t="s">
        <v>152</v>
      </c>
      <c r="TPH29" s="170" t="s">
        <v>153</v>
      </c>
      <c r="TPI29" s="170" t="s">
        <v>150</v>
      </c>
      <c r="TPJ29" s="170">
        <v>2</v>
      </c>
      <c r="TPK29" s="170">
        <v>69.72</v>
      </c>
      <c r="TPL29" s="170">
        <f>ROUNDDOWN(TPK29*($G$10+1),2)</f>
        <v>5173.22</v>
      </c>
      <c r="TPM29" s="170">
        <f>TPJ29*TPL29</f>
        <v>10346.44</v>
      </c>
      <c r="TPN29" s="170" t="s">
        <v>151</v>
      </c>
      <c r="TPO29" s="170" t="s">
        <v>152</v>
      </c>
      <c r="TPP29" s="170" t="s">
        <v>153</v>
      </c>
      <c r="TPQ29" s="170" t="s">
        <v>150</v>
      </c>
      <c r="TPR29" s="170">
        <v>2</v>
      </c>
      <c r="TPS29" s="170">
        <v>69.72</v>
      </c>
      <c r="TPT29" s="170">
        <f>ROUNDDOWN(TPS29*($G$10+1),2)</f>
        <v>5173.22</v>
      </c>
      <c r="TPU29" s="170">
        <f>TPR29*TPT29</f>
        <v>10346.44</v>
      </c>
      <c r="TPV29" s="170" t="s">
        <v>151</v>
      </c>
      <c r="TPW29" s="170" t="s">
        <v>152</v>
      </c>
      <c r="TPX29" s="170" t="s">
        <v>153</v>
      </c>
      <c r="TPY29" s="170" t="s">
        <v>150</v>
      </c>
      <c r="TPZ29" s="170">
        <v>2</v>
      </c>
      <c r="TQA29" s="170">
        <v>69.72</v>
      </c>
      <c r="TQB29" s="170">
        <f>ROUNDDOWN(TQA29*($G$10+1),2)</f>
        <v>5173.22</v>
      </c>
      <c r="TQC29" s="170">
        <f>TPZ29*TQB29</f>
        <v>10346.44</v>
      </c>
      <c r="TQD29" s="170" t="s">
        <v>151</v>
      </c>
      <c r="TQE29" s="170" t="s">
        <v>152</v>
      </c>
      <c r="TQF29" s="170" t="s">
        <v>153</v>
      </c>
      <c r="TQG29" s="170" t="s">
        <v>150</v>
      </c>
      <c r="TQH29" s="170">
        <v>2</v>
      </c>
      <c r="TQI29" s="170">
        <v>69.72</v>
      </c>
      <c r="TQJ29" s="170">
        <f>ROUNDDOWN(TQI29*($G$10+1),2)</f>
        <v>5173.22</v>
      </c>
      <c r="TQK29" s="170">
        <f>TQH29*TQJ29</f>
        <v>10346.44</v>
      </c>
      <c r="TQL29" s="170" t="s">
        <v>151</v>
      </c>
      <c r="TQM29" s="170" t="s">
        <v>152</v>
      </c>
      <c r="TQN29" s="170" t="s">
        <v>153</v>
      </c>
      <c r="TQO29" s="170" t="s">
        <v>150</v>
      </c>
      <c r="TQP29" s="170">
        <v>2</v>
      </c>
      <c r="TQQ29" s="170">
        <v>69.72</v>
      </c>
      <c r="TQR29" s="170">
        <f>ROUNDDOWN(TQQ29*($G$10+1),2)</f>
        <v>5173.22</v>
      </c>
      <c r="TQS29" s="170">
        <f>TQP29*TQR29</f>
        <v>10346.44</v>
      </c>
      <c r="TQT29" s="170" t="s">
        <v>151</v>
      </c>
      <c r="TQU29" s="170" t="s">
        <v>152</v>
      </c>
      <c r="TQV29" s="170" t="s">
        <v>153</v>
      </c>
      <c r="TQW29" s="170" t="s">
        <v>150</v>
      </c>
      <c r="TQX29" s="170">
        <v>2</v>
      </c>
      <c r="TQY29" s="170">
        <v>69.72</v>
      </c>
      <c r="TQZ29" s="170">
        <f>ROUNDDOWN(TQY29*($G$10+1),2)</f>
        <v>5173.22</v>
      </c>
      <c r="TRA29" s="170">
        <f>TQX29*TQZ29</f>
        <v>10346.44</v>
      </c>
      <c r="TRB29" s="170" t="s">
        <v>151</v>
      </c>
      <c r="TRC29" s="170" t="s">
        <v>152</v>
      </c>
      <c r="TRD29" s="170" t="s">
        <v>153</v>
      </c>
      <c r="TRE29" s="170" t="s">
        <v>150</v>
      </c>
      <c r="TRF29" s="170">
        <v>2</v>
      </c>
      <c r="TRG29" s="170">
        <v>69.72</v>
      </c>
      <c r="TRH29" s="170">
        <f>ROUNDDOWN(TRG29*($G$10+1),2)</f>
        <v>5173.22</v>
      </c>
      <c r="TRI29" s="170">
        <f>TRF29*TRH29</f>
        <v>10346.44</v>
      </c>
      <c r="TRJ29" s="170" t="s">
        <v>151</v>
      </c>
      <c r="TRK29" s="170" t="s">
        <v>152</v>
      </c>
      <c r="TRL29" s="170" t="s">
        <v>153</v>
      </c>
      <c r="TRM29" s="170" t="s">
        <v>150</v>
      </c>
      <c r="TRN29" s="170">
        <v>2</v>
      </c>
      <c r="TRO29" s="170">
        <v>69.72</v>
      </c>
      <c r="TRP29" s="170">
        <f>ROUNDDOWN(TRO29*($G$10+1),2)</f>
        <v>5173.22</v>
      </c>
      <c r="TRQ29" s="170">
        <f>TRN29*TRP29</f>
        <v>10346.44</v>
      </c>
      <c r="TRR29" s="170" t="s">
        <v>151</v>
      </c>
      <c r="TRS29" s="170" t="s">
        <v>152</v>
      </c>
      <c r="TRT29" s="170" t="s">
        <v>153</v>
      </c>
      <c r="TRU29" s="170" t="s">
        <v>150</v>
      </c>
      <c r="TRV29" s="170">
        <v>2</v>
      </c>
      <c r="TRW29" s="170">
        <v>69.72</v>
      </c>
      <c r="TRX29" s="170">
        <f>ROUNDDOWN(TRW29*($G$10+1),2)</f>
        <v>5173.22</v>
      </c>
      <c r="TRY29" s="170">
        <f>TRV29*TRX29</f>
        <v>10346.44</v>
      </c>
      <c r="TRZ29" s="170" t="s">
        <v>151</v>
      </c>
      <c r="TSA29" s="170" t="s">
        <v>152</v>
      </c>
      <c r="TSB29" s="170" t="s">
        <v>153</v>
      </c>
      <c r="TSC29" s="170" t="s">
        <v>150</v>
      </c>
      <c r="TSD29" s="170">
        <v>2</v>
      </c>
      <c r="TSE29" s="170">
        <v>69.72</v>
      </c>
      <c r="TSF29" s="170">
        <f>ROUNDDOWN(TSE29*($G$10+1),2)</f>
        <v>5173.22</v>
      </c>
      <c r="TSG29" s="170">
        <f>TSD29*TSF29</f>
        <v>10346.44</v>
      </c>
      <c r="TSH29" s="170" t="s">
        <v>151</v>
      </c>
      <c r="TSI29" s="170" t="s">
        <v>152</v>
      </c>
      <c r="TSJ29" s="170" t="s">
        <v>153</v>
      </c>
      <c r="TSK29" s="170" t="s">
        <v>150</v>
      </c>
      <c r="TSL29" s="170">
        <v>2</v>
      </c>
      <c r="TSM29" s="170">
        <v>69.72</v>
      </c>
      <c r="TSN29" s="170">
        <f>ROUNDDOWN(TSM29*($G$10+1),2)</f>
        <v>5173.22</v>
      </c>
      <c r="TSO29" s="170">
        <f>TSL29*TSN29</f>
        <v>10346.44</v>
      </c>
      <c r="TSP29" s="170" t="s">
        <v>151</v>
      </c>
      <c r="TSQ29" s="170" t="s">
        <v>152</v>
      </c>
      <c r="TSR29" s="170" t="s">
        <v>153</v>
      </c>
      <c r="TSS29" s="170" t="s">
        <v>150</v>
      </c>
      <c r="TST29" s="170">
        <v>2</v>
      </c>
      <c r="TSU29" s="170">
        <v>69.72</v>
      </c>
      <c r="TSV29" s="170">
        <f>ROUNDDOWN(TSU29*($G$10+1),2)</f>
        <v>5173.22</v>
      </c>
      <c r="TSW29" s="170">
        <f>TST29*TSV29</f>
        <v>10346.44</v>
      </c>
      <c r="TSX29" s="170" t="s">
        <v>151</v>
      </c>
      <c r="TSY29" s="170" t="s">
        <v>152</v>
      </c>
      <c r="TSZ29" s="170" t="s">
        <v>153</v>
      </c>
      <c r="TTA29" s="170" t="s">
        <v>150</v>
      </c>
      <c r="TTB29" s="170">
        <v>2</v>
      </c>
      <c r="TTC29" s="170">
        <v>69.72</v>
      </c>
      <c r="TTD29" s="170">
        <f>ROUNDDOWN(TTC29*($G$10+1),2)</f>
        <v>5173.22</v>
      </c>
      <c r="TTE29" s="170">
        <f>TTB29*TTD29</f>
        <v>10346.44</v>
      </c>
      <c r="TTF29" s="170" t="s">
        <v>151</v>
      </c>
      <c r="TTG29" s="170" t="s">
        <v>152</v>
      </c>
      <c r="TTH29" s="170" t="s">
        <v>153</v>
      </c>
      <c r="TTI29" s="170" t="s">
        <v>150</v>
      </c>
      <c r="TTJ29" s="170">
        <v>2</v>
      </c>
      <c r="TTK29" s="170">
        <v>69.72</v>
      </c>
      <c r="TTL29" s="170">
        <f>ROUNDDOWN(TTK29*($G$10+1),2)</f>
        <v>5173.22</v>
      </c>
      <c r="TTM29" s="170">
        <f>TTJ29*TTL29</f>
        <v>10346.44</v>
      </c>
      <c r="TTN29" s="170" t="s">
        <v>151</v>
      </c>
      <c r="TTO29" s="170" t="s">
        <v>152</v>
      </c>
      <c r="TTP29" s="170" t="s">
        <v>153</v>
      </c>
      <c r="TTQ29" s="170" t="s">
        <v>150</v>
      </c>
      <c r="TTR29" s="170">
        <v>2</v>
      </c>
      <c r="TTS29" s="170">
        <v>69.72</v>
      </c>
      <c r="TTT29" s="170">
        <f>ROUNDDOWN(TTS29*($G$10+1),2)</f>
        <v>5173.22</v>
      </c>
      <c r="TTU29" s="170">
        <f>TTR29*TTT29</f>
        <v>10346.44</v>
      </c>
      <c r="TTV29" s="170" t="s">
        <v>151</v>
      </c>
      <c r="TTW29" s="170" t="s">
        <v>152</v>
      </c>
      <c r="TTX29" s="170" t="s">
        <v>153</v>
      </c>
      <c r="TTY29" s="170" t="s">
        <v>150</v>
      </c>
      <c r="TTZ29" s="170">
        <v>2</v>
      </c>
      <c r="TUA29" s="170">
        <v>69.72</v>
      </c>
      <c r="TUB29" s="170">
        <f>ROUNDDOWN(TUA29*($G$10+1),2)</f>
        <v>5173.22</v>
      </c>
      <c r="TUC29" s="170">
        <f>TTZ29*TUB29</f>
        <v>10346.44</v>
      </c>
      <c r="TUD29" s="170" t="s">
        <v>151</v>
      </c>
      <c r="TUE29" s="170" t="s">
        <v>152</v>
      </c>
      <c r="TUF29" s="170" t="s">
        <v>153</v>
      </c>
      <c r="TUG29" s="170" t="s">
        <v>150</v>
      </c>
      <c r="TUH29" s="170">
        <v>2</v>
      </c>
      <c r="TUI29" s="170">
        <v>69.72</v>
      </c>
      <c r="TUJ29" s="170">
        <f>ROUNDDOWN(TUI29*($G$10+1),2)</f>
        <v>5173.22</v>
      </c>
      <c r="TUK29" s="170">
        <f>TUH29*TUJ29</f>
        <v>10346.44</v>
      </c>
      <c r="TUL29" s="170" t="s">
        <v>151</v>
      </c>
      <c r="TUM29" s="170" t="s">
        <v>152</v>
      </c>
      <c r="TUN29" s="170" t="s">
        <v>153</v>
      </c>
      <c r="TUO29" s="170" t="s">
        <v>150</v>
      </c>
      <c r="TUP29" s="170">
        <v>2</v>
      </c>
      <c r="TUQ29" s="170">
        <v>69.72</v>
      </c>
      <c r="TUR29" s="170">
        <f>ROUNDDOWN(TUQ29*($G$10+1),2)</f>
        <v>5173.22</v>
      </c>
      <c r="TUS29" s="170">
        <f>TUP29*TUR29</f>
        <v>10346.44</v>
      </c>
      <c r="TUT29" s="170" t="s">
        <v>151</v>
      </c>
      <c r="TUU29" s="170" t="s">
        <v>152</v>
      </c>
      <c r="TUV29" s="170" t="s">
        <v>153</v>
      </c>
      <c r="TUW29" s="170" t="s">
        <v>150</v>
      </c>
      <c r="TUX29" s="170">
        <v>2</v>
      </c>
      <c r="TUY29" s="170">
        <v>69.72</v>
      </c>
      <c r="TUZ29" s="170">
        <f>ROUNDDOWN(TUY29*($G$10+1),2)</f>
        <v>5173.22</v>
      </c>
      <c r="TVA29" s="170">
        <f>TUX29*TUZ29</f>
        <v>10346.44</v>
      </c>
      <c r="TVB29" s="170" t="s">
        <v>151</v>
      </c>
      <c r="TVC29" s="170" t="s">
        <v>152</v>
      </c>
      <c r="TVD29" s="170" t="s">
        <v>153</v>
      </c>
      <c r="TVE29" s="170" t="s">
        <v>150</v>
      </c>
      <c r="TVF29" s="170">
        <v>2</v>
      </c>
      <c r="TVG29" s="170">
        <v>69.72</v>
      </c>
      <c r="TVH29" s="170">
        <f>ROUNDDOWN(TVG29*($G$10+1),2)</f>
        <v>5173.22</v>
      </c>
      <c r="TVI29" s="170">
        <f>TVF29*TVH29</f>
        <v>10346.44</v>
      </c>
      <c r="TVJ29" s="170" t="s">
        <v>151</v>
      </c>
      <c r="TVK29" s="170" t="s">
        <v>152</v>
      </c>
      <c r="TVL29" s="170" t="s">
        <v>153</v>
      </c>
      <c r="TVM29" s="170" t="s">
        <v>150</v>
      </c>
      <c r="TVN29" s="170">
        <v>2</v>
      </c>
      <c r="TVO29" s="170">
        <v>69.72</v>
      </c>
      <c r="TVP29" s="170">
        <f>ROUNDDOWN(TVO29*($G$10+1),2)</f>
        <v>5173.22</v>
      </c>
      <c r="TVQ29" s="170">
        <f>TVN29*TVP29</f>
        <v>10346.44</v>
      </c>
      <c r="TVR29" s="170" t="s">
        <v>151</v>
      </c>
      <c r="TVS29" s="170" t="s">
        <v>152</v>
      </c>
      <c r="TVT29" s="170" t="s">
        <v>153</v>
      </c>
      <c r="TVU29" s="170" t="s">
        <v>150</v>
      </c>
      <c r="TVV29" s="170">
        <v>2</v>
      </c>
      <c r="TVW29" s="170">
        <v>69.72</v>
      </c>
      <c r="TVX29" s="170">
        <f>ROUNDDOWN(TVW29*($G$10+1),2)</f>
        <v>5173.22</v>
      </c>
      <c r="TVY29" s="170">
        <f>TVV29*TVX29</f>
        <v>10346.44</v>
      </c>
      <c r="TVZ29" s="170" t="s">
        <v>151</v>
      </c>
      <c r="TWA29" s="170" t="s">
        <v>152</v>
      </c>
      <c r="TWB29" s="170" t="s">
        <v>153</v>
      </c>
      <c r="TWC29" s="170" t="s">
        <v>150</v>
      </c>
      <c r="TWD29" s="170">
        <v>2</v>
      </c>
      <c r="TWE29" s="170">
        <v>69.72</v>
      </c>
      <c r="TWF29" s="170">
        <f>ROUNDDOWN(TWE29*($G$10+1),2)</f>
        <v>5173.22</v>
      </c>
      <c r="TWG29" s="170">
        <f>TWD29*TWF29</f>
        <v>10346.44</v>
      </c>
      <c r="TWH29" s="170" t="s">
        <v>151</v>
      </c>
      <c r="TWI29" s="170" t="s">
        <v>152</v>
      </c>
      <c r="TWJ29" s="170" t="s">
        <v>153</v>
      </c>
      <c r="TWK29" s="170" t="s">
        <v>150</v>
      </c>
      <c r="TWL29" s="170">
        <v>2</v>
      </c>
      <c r="TWM29" s="170">
        <v>69.72</v>
      </c>
      <c r="TWN29" s="170">
        <f>ROUNDDOWN(TWM29*($G$10+1),2)</f>
        <v>5173.22</v>
      </c>
      <c r="TWO29" s="170">
        <f>TWL29*TWN29</f>
        <v>10346.44</v>
      </c>
      <c r="TWP29" s="170" t="s">
        <v>151</v>
      </c>
      <c r="TWQ29" s="170" t="s">
        <v>152</v>
      </c>
      <c r="TWR29" s="170" t="s">
        <v>153</v>
      </c>
      <c r="TWS29" s="170" t="s">
        <v>150</v>
      </c>
      <c r="TWT29" s="170">
        <v>2</v>
      </c>
      <c r="TWU29" s="170">
        <v>69.72</v>
      </c>
      <c r="TWV29" s="170">
        <f>ROUNDDOWN(TWU29*($G$10+1),2)</f>
        <v>5173.22</v>
      </c>
      <c r="TWW29" s="170">
        <f>TWT29*TWV29</f>
        <v>10346.44</v>
      </c>
      <c r="TWX29" s="170" t="s">
        <v>151</v>
      </c>
      <c r="TWY29" s="170" t="s">
        <v>152</v>
      </c>
      <c r="TWZ29" s="170" t="s">
        <v>153</v>
      </c>
      <c r="TXA29" s="170" t="s">
        <v>150</v>
      </c>
      <c r="TXB29" s="170">
        <v>2</v>
      </c>
      <c r="TXC29" s="170">
        <v>69.72</v>
      </c>
      <c r="TXD29" s="170">
        <f>ROUNDDOWN(TXC29*($G$10+1),2)</f>
        <v>5173.22</v>
      </c>
      <c r="TXE29" s="170">
        <f>TXB29*TXD29</f>
        <v>10346.44</v>
      </c>
      <c r="TXF29" s="170" t="s">
        <v>151</v>
      </c>
      <c r="TXG29" s="170" t="s">
        <v>152</v>
      </c>
      <c r="TXH29" s="170" t="s">
        <v>153</v>
      </c>
      <c r="TXI29" s="170" t="s">
        <v>150</v>
      </c>
      <c r="TXJ29" s="170">
        <v>2</v>
      </c>
      <c r="TXK29" s="170">
        <v>69.72</v>
      </c>
      <c r="TXL29" s="170">
        <f>ROUNDDOWN(TXK29*($G$10+1),2)</f>
        <v>5173.22</v>
      </c>
      <c r="TXM29" s="170">
        <f>TXJ29*TXL29</f>
        <v>10346.44</v>
      </c>
      <c r="TXN29" s="170" t="s">
        <v>151</v>
      </c>
      <c r="TXO29" s="170" t="s">
        <v>152</v>
      </c>
      <c r="TXP29" s="170" t="s">
        <v>153</v>
      </c>
      <c r="TXQ29" s="170" t="s">
        <v>150</v>
      </c>
      <c r="TXR29" s="170">
        <v>2</v>
      </c>
      <c r="TXS29" s="170">
        <v>69.72</v>
      </c>
      <c r="TXT29" s="170">
        <f>ROUNDDOWN(TXS29*($G$10+1),2)</f>
        <v>5173.22</v>
      </c>
      <c r="TXU29" s="170">
        <f>TXR29*TXT29</f>
        <v>10346.44</v>
      </c>
      <c r="TXV29" s="170" t="s">
        <v>151</v>
      </c>
      <c r="TXW29" s="170" t="s">
        <v>152</v>
      </c>
      <c r="TXX29" s="170" t="s">
        <v>153</v>
      </c>
      <c r="TXY29" s="170" t="s">
        <v>150</v>
      </c>
      <c r="TXZ29" s="170">
        <v>2</v>
      </c>
      <c r="TYA29" s="170">
        <v>69.72</v>
      </c>
      <c r="TYB29" s="170">
        <f>ROUNDDOWN(TYA29*($G$10+1),2)</f>
        <v>5173.22</v>
      </c>
      <c r="TYC29" s="170">
        <f>TXZ29*TYB29</f>
        <v>10346.44</v>
      </c>
      <c r="TYD29" s="170" t="s">
        <v>151</v>
      </c>
      <c r="TYE29" s="170" t="s">
        <v>152</v>
      </c>
      <c r="TYF29" s="170" t="s">
        <v>153</v>
      </c>
      <c r="TYG29" s="170" t="s">
        <v>150</v>
      </c>
      <c r="TYH29" s="170">
        <v>2</v>
      </c>
      <c r="TYI29" s="170">
        <v>69.72</v>
      </c>
      <c r="TYJ29" s="170">
        <f>ROUNDDOWN(TYI29*($G$10+1),2)</f>
        <v>5173.22</v>
      </c>
      <c r="TYK29" s="170">
        <f>TYH29*TYJ29</f>
        <v>10346.44</v>
      </c>
      <c r="TYL29" s="170" t="s">
        <v>151</v>
      </c>
      <c r="TYM29" s="170" t="s">
        <v>152</v>
      </c>
      <c r="TYN29" s="170" t="s">
        <v>153</v>
      </c>
      <c r="TYO29" s="170" t="s">
        <v>150</v>
      </c>
      <c r="TYP29" s="170">
        <v>2</v>
      </c>
      <c r="TYQ29" s="170">
        <v>69.72</v>
      </c>
      <c r="TYR29" s="170">
        <f>ROUNDDOWN(TYQ29*($G$10+1),2)</f>
        <v>5173.22</v>
      </c>
      <c r="TYS29" s="170">
        <f>TYP29*TYR29</f>
        <v>10346.44</v>
      </c>
      <c r="TYT29" s="170" t="s">
        <v>151</v>
      </c>
      <c r="TYU29" s="170" t="s">
        <v>152</v>
      </c>
      <c r="TYV29" s="170" t="s">
        <v>153</v>
      </c>
      <c r="TYW29" s="170" t="s">
        <v>150</v>
      </c>
      <c r="TYX29" s="170">
        <v>2</v>
      </c>
      <c r="TYY29" s="170">
        <v>69.72</v>
      </c>
      <c r="TYZ29" s="170">
        <f>ROUNDDOWN(TYY29*($G$10+1),2)</f>
        <v>5173.22</v>
      </c>
      <c r="TZA29" s="170">
        <f>TYX29*TYZ29</f>
        <v>10346.44</v>
      </c>
      <c r="TZB29" s="170" t="s">
        <v>151</v>
      </c>
      <c r="TZC29" s="170" t="s">
        <v>152</v>
      </c>
      <c r="TZD29" s="170" t="s">
        <v>153</v>
      </c>
      <c r="TZE29" s="170" t="s">
        <v>150</v>
      </c>
      <c r="TZF29" s="170">
        <v>2</v>
      </c>
      <c r="TZG29" s="170">
        <v>69.72</v>
      </c>
      <c r="TZH29" s="170">
        <f>ROUNDDOWN(TZG29*($G$10+1),2)</f>
        <v>5173.22</v>
      </c>
      <c r="TZI29" s="170">
        <f>TZF29*TZH29</f>
        <v>10346.44</v>
      </c>
      <c r="TZJ29" s="170" t="s">
        <v>151</v>
      </c>
      <c r="TZK29" s="170" t="s">
        <v>152</v>
      </c>
      <c r="TZL29" s="170" t="s">
        <v>153</v>
      </c>
      <c r="TZM29" s="170" t="s">
        <v>150</v>
      </c>
      <c r="TZN29" s="170">
        <v>2</v>
      </c>
      <c r="TZO29" s="170">
        <v>69.72</v>
      </c>
      <c r="TZP29" s="170">
        <f>ROUNDDOWN(TZO29*($G$10+1),2)</f>
        <v>5173.22</v>
      </c>
      <c r="TZQ29" s="170">
        <f>TZN29*TZP29</f>
        <v>10346.44</v>
      </c>
      <c r="TZR29" s="170" t="s">
        <v>151</v>
      </c>
      <c r="TZS29" s="170" t="s">
        <v>152</v>
      </c>
      <c r="TZT29" s="170" t="s">
        <v>153</v>
      </c>
      <c r="TZU29" s="170" t="s">
        <v>150</v>
      </c>
      <c r="TZV29" s="170">
        <v>2</v>
      </c>
      <c r="TZW29" s="170">
        <v>69.72</v>
      </c>
      <c r="TZX29" s="170">
        <f>ROUNDDOWN(TZW29*($G$10+1),2)</f>
        <v>5173.22</v>
      </c>
      <c r="TZY29" s="170">
        <f>TZV29*TZX29</f>
        <v>10346.44</v>
      </c>
      <c r="TZZ29" s="170" t="s">
        <v>151</v>
      </c>
      <c r="UAA29" s="170" t="s">
        <v>152</v>
      </c>
      <c r="UAB29" s="170" t="s">
        <v>153</v>
      </c>
      <c r="UAC29" s="170" t="s">
        <v>150</v>
      </c>
      <c r="UAD29" s="170">
        <v>2</v>
      </c>
      <c r="UAE29" s="170">
        <v>69.72</v>
      </c>
      <c r="UAF29" s="170">
        <f>ROUNDDOWN(UAE29*($G$10+1),2)</f>
        <v>5173.22</v>
      </c>
      <c r="UAG29" s="170">
        <f>UAD29*UAF29</f>
        <v>10346.44</v>
      </c>
      <c r="UAH29" s="170" t="s">
        <v>151</v>
      </c>
      <c r="UAI29" s="170" t="s">
        <v>152</v>
      </c>
      <c r="UAJ29" s="170" t="s">
        <v>153</v>
      </c>
      <c r="UAK29" s="170" t="s">
        <v>150</v>
      </c>
      <c r="UAL29" s="170">
        <v>2</v>
      </c>
      <c r="UAM29" s="170">
        <v>69.72</v>
      </c>
      <c r="UAN29" s="170">
        <f>ROUNDDOWN(UAM29*($G$10+1),2)</f>
        <v>5173.22</v>
      </c>
      <c r="UAO29" s="170">
        <f>UAL29*UAN29</f>
        <v>10346.44</v>
      </c>
      <c r="UAP29" s="170" t="s">
        <v>151</v>
      </c>
      <c r="UAQ29" s="170" t="s">
        <v>152</v>
      </c>
      <c r="UAR29" s="170" t="s">
        <v>153</v>
      </c>
      <c r="UAS29" s="170" t="s">
        <v>150</v>
      </c>
      <c r="UAT29" s="170">
        <v>2</v>
      </c>
      <c r="UAU29" s="170">
        <v>69.72</v>
      </c>
      <c r="UAV29" s="170">
        <f>ROUNDDOWN(UAU29*($G$10+1),2)</f>
        <v>5173.22</v>
      </c>
      <c r="UAW29" s="170">
        <f>UAT29*UAV29</f>
        <v>10346.44</v>
      </c>
      <c r="UAX29" s="170" t="s">
        <v>151</v>
      </c>
      <c r="UAY29" s="170" t="s">
        <v>152</v>
      </c>
      <c r="UAZ29" s="170" t="s">
        <v>153</v>
      </c>
      <c r="UBA29" s="170" t="s">
        <v>150</v>
      </c>
      <c r="UBB29" s="170">
        <v>2</v>
      </c>
      <c r="UBC29" s="170">
        <v>69.72</v>
      </c>
      <c r="UBD29" s="170">
        <f>ROUNDDOWN(UBC29*($G$10+1),2)</f>
        <v>5173.22</v>
      </c>
      <c r="UBE29" s="170">
        <f>UBB29*UBD29</f>
        <v>10346.44</v>
      </c>
      <c r="UBF29" s="170" t="s">
        <v>151</v>
      </c>
      <c r="UBG29" s="170" t="s">
        <v>152</v>
      </c>
      <c r="UBH29" s="170" t="s">
        <v>153</v>
      </c>
      <c r="UBI29" s="170" t="s">
        <v>150</v>
      </c>
      <c r="UBJ29" s="170">
        <v>2</v>
      </c>
      <c r="UBK29" s="170">
        <v>69.72</v>
      </c>
      <c r="UBL29" s="170">
        <f>ROUNDDOWN(UBK29*($G$10+1),2)</f>
        <v>5173.22</v>
      </c>
      <c r="UBM29" s="170">
        <f>UBJ29*UBL29</f>
        <v>10346.44</v>
      </c>
      <c r="UBN29" s="170" t="s">
        <v>151</v>
      </c>
      <c r="UBO29" s="170" t="s">
        <v>152</v>
      </c>
      <c r="UBP29" s="170" t="s">
        <v>153</v>
      </c>
      <c r="UBQ29" s="170" t="s">
        <v>150</v>
      </c>
      <c r="UBR29" s="170">
        <v>2</v>
      </c>
      <c r="UBS29" s="170">
        <v>69.72</v>
      </c>
      <c r="UBT29" s="170">
        <f>ROUNDDOWN(UBS29*($G$10+1),2)</f>
        <v>5173.22</v>
      </c>
      <c r="UBU29" s="170">
        <f>UBR29*UBT29</f>
        <v>10346.44</v>
      </c>
      <c r="UBV29" s="170" t="s">
        <v>151</v>
      </c>
      <c r="UBW29" s="170" t="s">
        <v>152</v>
      </c>
      <c r="UBX29" s="170" t="s">
        <v>153</v>
      </c>
      <c r="UBY29" s="170" t="s">
        <v>150</v>
      </c>
      <c r="UBZ29" s="170">
        <v>2</v>
      </c>
      <c r="UCA29" s="170">
        <v>69.72</v>
      </c>
      <c r="UCB29" s="170">
        <f>ROUNDDOWN(UCA29*($G$10+1),2)</f>
        <v>5173.22</v>
      </c>
      <c r="UCC29" s="170">
        <f>UBZ29*UCB29</f>
        <v>10346.44</v>
      </c>
      <c r="UCD29" s="170" t="s">
        <v>151</v>
      </c>
      <c r="UCE29" s="170" t="s">
        <v>152</v>
      </c>
      <c r="UCF29" s="170" t="s">
        <v>153</v>
      </c>
      <c r="UCG29" s="170" t="s">
        <v>150</v>
      </c>
      <c r="UCH29" s="170">
        <v>2</v>
      </c>
      <c r="UCI29" s="170">
        <v>69.72</v>
      </c>
      <c r="UCJ29" s="170">
        <f>ROUNDDOWN(UCI29*($G$10+1),2)</f>
        <v>5173.22</v>
      </c>
      <c r="UCK29" s="170">
        <f>UCH29*UCJ29</f>
        <v>10346.44</v>
      </c>
      <c r="UCL29" s="170" t="s">
        <v>151</v>
      </c>
      <c r="UCM29" s="170" t="s">
        <v>152</v>
      </c>
      <c r="UCN29" s="170" t="s">
        <v>153</v>
      </c>
      <c r="UCO29" s="170" t="s">
        <v>150</v>
      </c>
      <c r="UCP29" s="170">
        <v>2</v>
      </c>
      <c r="UCQ29" s="170">
        <v>69.72</v>
      </c>
      <c r="UCR29" s="170">
        <f>ROUNDDOWN(UCQ29*($G$10+1),2)</f>
        <v>5173.22</v>
      </c>
      <c r="UCS29" s="170">
        <f>UCP29*UCR29</f>
        <v>10346.44</v>
      </c>
      <c r="UCT29" s="170" t="s">
        <v>151</v>
      </c>
      <c r="UCU29" s="170" t="s">
        <v>152</v>
      </c>
      <c r="UCV29" s="170" t="s">
        <v>153</v>
      </c>
      <c r="UCW29" s="170" t="s">
        <v>150</v>
      </c>
      <c r="UCX29" s="170">
        <v>2</v>
      </c>
      <c r="UCY29" s="170">
        <v>69.72</v>
      </c>
      <c r="UCZ29" s="170">
        <f>ROUNDDOWN(UCY29*($G$10+1),2)</f>
        <v>5173.22</v>
      </c>
      <c r="UDA29" s="170">
        <f>UCX29*UCZ29</f>
        <v>10346.44</v>
      </c>
      <c r="UDB29" s="170" t="s">
        <v>151</v>
      </c>
      <c r="UDC29" s="170" t="s">
        <v>152</v>
      </c>
      <c r="UDD29" s="170" t="s">
        <v>153</v>
      </c>
      <c r="UDE29" s="170" t="s">
        <v>150</v>
      </c>
      <c r="UDF29" s="170">
        <v>2</v>
      </c>
      <c r="UDG29" s="170">
        <v>69.72</v>
      </c>
      <c r="UDH29" s="170">
        <f>ROUNDDOWN(UDG29*($G$10+1),2)</f>
        <v>5173.22</v>
      </c>
      <c r="UDI29" s="170">
        <f>UDF29*UDH29</f>
        <v>10346.44</v>
      </c>
      <c r="UDJ29" s="170" t="s">
        <v>151</v>
      </c>
      <c r="UDK29" s="170" t="s">
        <v>152</v>
      </c>
      <c r="UDL29" s="170" t="s">
        <v>153</v>
      </c>
      <c r="UDM29" s="170" t="s">
        <v>150</v>
      </c>
      <c r="UDN29" s="170">
        <v>2</v>
      </c>
      <c r="UDO29" s="170">
        <v>69.72</v>
      </c>
      <c r="UDP29" s="170">
        <f>ROUNDDOWN(UDO29*($G$10+1),2)</f>
        <v>5173.22</v>
      </c>
      <c r="UDQ29" s="170">
        <f>UDN29*UDP29</f>
        <v>10346.44</v>
      </c>
      <c r="UDR29" s="170" t="s">
        <v>151</v>
      </c>
      <c r="UDS29" s="170" t="s">
        <v>152</v>
      </c>
      <c r="UDT29" s="170" t="s">
        <v>153</v>
      </c>
      <c r="UDU29" s="170" t="s">
        <v>150</v>
      </c>
      <c r="UDV29" s="170">
        <v>2</v>
      </c>
      <c r="UDW29" s="170">
        <v>69.72</v>
      </c>
      <c r="UDX29" s="170">
        <f>ROUNDDOWN(UDW29*($G$10+1),2)</f>
        <v>5173.22</v>
      </c>
      <c r="UDY29" s="170">
        <f>UDV29*UDX29</f>
        <v>10346.44</v>
      </c>
      <c r="UDZ29" s="170" t="s">
        <v>151</v>
      </c>
      <c r="UEA29" s="170" t="s">
        <v>152</v>
      </c>
      <c r="UEB29" s="170" t="s">
        <v>153</v>
      </c>
      <c r="UEC29" s="170" t="s">
        <v>150</v>
      </c>
      <c r="UED29" s="170">
        <v>2</v>
      </c>
      <c r="UEE29" s="170">
        <v>69.72</v>
      </c>
      <c r="UEF29" s="170">
        <f>ROUNDDOWN(UEE29*($G$10+1),2)</f>
        <v>5173.22</v>
      </c>
      <c r="UEG29" s="170">
        <f>UED29*UEF29</f>
        <v>10346.44</v>
      </c>
      <c r="UEH29" s="170" t="s">
        <v>151</v>
      </c>
      <c r="UEI29" s="170" t="s">
        <v>152</v>
      </c>
      <c r="UEJ29" s="170" t="s">
        <v>153</v>
      </c>
      <c r="UEK29" s="170" t="s">
        <v>150</v>
      </c>
      <c r="UEL29" s="170">
        <v>2</v>
      </c>
      <c r="UEM29" s="170">
        <v>69.72</v>
      </c>
      <c r="UEN29" s="170">
        <f>ROUNDDOWN(UEM29*($G$10+1),2)</f>
        <v>5173.22</v>
      </c>
      <c r="UEO29" s="170">
        <f>UEL29*UEN29</f>
        <v>10346.44</v>
      </c>
      <c r="UEP29" s="170" t="s">
        <v>151</v>
      </c>
      <c r="UEQ29" s="170" t="s">
        <v>152</v>
      </c>
      <c r="UER29" s="170" t="s">
        <v>153</v>
      </c>
      <c r="UES29" s="170" t="s">
        <v>150</v>
      </c>
      <c r="UET29" s="170">
        <v>2</v>
      </c>
      <c r="UEU29" s="170">
        <v>69.72</v>
      </c>
      <c r="UEV29" s="170">
        <f>ROUNDDOWN(UEU29*($G$10+1),2)</f>
        <v>5173.22</v>
      </c>
      <c r="UEW29" s="170">
        <f>UET29*UEV29</f>
        <v>10346.44</v>
      </c>
      <c r="UEX29" s="170" t="s">
        <v>151</v>
      </c>
      <c r="UEY29" s="170" t="s">
        <v>152</v>
      </c>
      <c r="UEZ29" s="170" t="s">
        <v>153</v>
      </c>
      <c r="UFA29" s="170" t="s">
        <v>150</v>
      </c>
      <c r="UFB29" s="170">
        <v>2</v>
      </c>
      <c r="UFC29" s="170">
        <v>69.72</v>
      </c>
      <c r="UFD29" s="170">
        <f>ROUNDDOWN(UFC29*($G$10+1),2)</f>
        <v>5173.22</v>
      </c>
      <c r="UFE29" s="170">
        <f>UFB29*UFD29</f>
        <v>10346.44</v>
      </c>
      <c r="UFF29" s="170" t="s">
        <v>151</v>
      </c>
      <c r="UFG29" s="170" t="s">
        <v>152</v>
      </c>
      <c r="UFH29" s="170" t="s">
        <v>153</v>
      </c>
      <c r="UFI29" s="170" t="s">
        <v>150</v>
      </c>
      <c r="UFJ29" s="170">
        <v>2</v>
      </c>
      <c r="UFK29" s="170">
        <v>69.72</v>
      </c>
      <c r="UFL29" s="170">
        <f>ROUNDDOWN(UFK29*($G$10+1),2)</f>
        <v>5173.22</v>
      </c>
      <c r="UFM29" s="170">
        <f>UFJ29*UFL29</f>
        <v>10346.44</v>
      </c>
      <c r="UFN29" s="170" t="s">
        <v>151</v>
      </c>
      <c r="UFO29" s="170" t="s">
        <v>152</v>
      </c>
      <c r="UFP29" s="170" t="s">
        <v>153</v>
      </c>
      <c r="UFQ29" s="170" t="s">
        <v>150</v>
      </c>
      <c r="UFR29" s="170">
        <v>2</v>
      </c>
      <c r="UFS29" s="170">
        <v>69.72</v>
      </c>
      <c r="UFT29" s="170">
        <f>ROUNDDOWN(UFS29*($G$10+1),2)</f>
        <v>5173.22</v>
      </c>
      <c r="UFU29" s="170">
        <f>UFR29*UFT29</f>
        <v>10346.44</v>
      </c>
      <c r="UFV29" s="170" t="s">
        <v>151</v>
      </c>
      <c r="UFW29" s="170" t="s">
        <v>152</v>
      </c>
      <c r="UFX29" s="170" t="s">
        <v>153</v>
      </c>
      <c r="UFY29" s="170" t="s">
        <v>150</v>
      </c>
      <c r="UFZ29" s="170">
        <v>2</v>
      </c>
      <c r="UGA29" s="170">
        <v>69.72</v>
      </c>
      <c r="UGB29" s="170">
        <f>ROUNDDOWN(UGA29*($G$10+1),2)</f>
        <v>5173.22</v>
      </c>
      <c r="UGC29" s="170">
        <f>UFZ29*UGB29</f>
        <v>10346.44</v>
      </c>
      <c r="UGD29" s="170" t="s">
        <v>151</v>
      </c>
      <c r="UGE29" s="170" t="s">
        <v>152</v>
      </c>
      <c r="UGF29" s="170" t="s">
        <v>153</v>
      </c>
      <c r="UGG29" s="170" t="s">
        <v>150</v>
      </c>
      <c r="UGH29" s="170">
        <v>2</v>
      </c>
      <c r="UGI29" s="170">
        <v>69.72</v>
      </c>
      <c r="UGJ29" s="170">
        <f>ROUNDDOWN(UGI29*($G$10+1),2)</f>
        <v>5173.22</v>
      </c>
      <c r="UGK29" s="170">
        <f>UGH29*UGJ29</f>
        <v>10346.44</v>
      </c>
      <c r="UGL29" s="170" t="s">
        <v>151</v>
      </c>
      <c r="UGM29" s="170" t="s">
        <v>152</v>
      </c>
      <c r="UGN29" s="170" t="s">
        <v>153</v>
      </c>
      <c r="UGO29" s="170" t="s">
        <v>150</v>
      </c>
      <c r="UGP29" s="170">
        <v>2</v>
      </c>
      <c r="UGQ29" s="170">
        <v>69.72</v>
      </c>
      <c r="UGR29" s="170">
        <f>ROUNDDOWN(UGQ29*($G$10+1),2)</f>
        <v>5173.22</v>
      </c>
      <c r="UGS29" s="170">
        <f>UGP29*UGR29</f>
        <v>10346.44</v>
      </c>
      <c r="UGT29" s="170" t="s">
        <v>151</v>
      </c>
      <c r="UGU29" s="170" t="s">
        <v>152</v>
      </c>
      <c r="UGV29" s="170" t="s">
        <v>153</v>
      </c>
      <c r="UGW29" s="170" t="s">
        <v>150</v>
      </c>
      <c r="UGX29" s="170">
        <v>2</v>
      </c>
      <c r="UGY29" s="170">
        <v>69.72</v>
      </c>
      <c r="UGZ29" s="170">
        <f>ROUNDDOWN(UGY29*($G$10+1),2)</f>
        <v>5173.22</v>
      </c>
      <c r="UHA29" s="170">
        <f>UGX29*UGZ29</f>
        <v>10346.44</v>
      </c>
      <c r="UHB29" s="170" t="s">
        <v>151</v>
      </c>
      <c r="UHC29" s="170" t="s">
        <v>152</v>
      </c>
      <c r="UHD29" s="170" t="s">
        <v>153</v>
      </c>
      <c r="UHE29" s="170" t="s">
        <v>150</v>
      </c>
      <c r="UHF29" s="170">
        <v>2</v>
      </c>
      <c r="UHG29" s="170">
        <v>69.72</v>
      </c>
      <c r="UHH29" s="170">
        <f>ROUNDDOWN(UHG29*($G$10+1),2)</f>
        <v>5173.22</v>
      </c>
      <c r="UHI29" s="170">
        <f>UHF29*UHH29</f>
        <v>10346.44</v>
      </c>
      <c r="UHJ29" s="170" t="s">
        <v>151</v>
      </c>
      <c r="UHK29" s="170" t="s">
        <v>152</v>
      </c>
      <c r="UHL29" s="170" t="s">
        <v>153</v>
      </c>
      <c r="UHM29" s="170" t="s">
        <v>150</v>
      </c>
      <c r="UHN29" s="170">
        <v>2</v>
      </c>
      <c r="UHO29" s="170">
        <v>69.72</v>
      </c>
      <c r="UHP29" s="170">
        <f>ROUNDDOWN(UHO29*($G$10+1),2)</f>
        <v>5173.22</v>
      </c>
      <c r="UHQ29" s="170">
        <f>UHN29*UHP29</f>
        <v>10346.44</v>
      </c>
      <c r="UHR29" s="170" t="s">
        <v>151</v>
      </c>
      <c r="UHS29" s="170" t="s">
        <v>152</v>
      </c>
      <c r="UHT29" s="170" t="s">
        <v>153</v>
      </c>
      <c r="UHU29" s="170" t="s">
        <v>150</v>
      </c>
      <c r="UHV29" s="170">
        <v>2</v>
      </c>
      <c r="UHW29" s="170">
        <v>69.72</v>
      </c>
      <c r="UHX29" s="170">
        <f>ROUNDDOWN(UHW29*($G$10+1),2)</f>
        <v>5173.22</v>
      </c>
      <c r="UHY29" s="170">
        <f>UHV29*UHX29</f>
        <v>10346.44</v>
      </c>
      <c r="UHZ29" s="170" t="s">
        <v>151</v>
      </c>
      <c r="UIA29" s="170" t="s">
        <v>152</v>
      </c>
      <c r="UIB29" s="170" t="s">
        <v>153</v>
      </c>
      <c r="UIC29" s="170" t="s">
        <v>150</v>
      </c>
      <c r="UID29" s="170">
        <v>2</v>
      </c>
      <c r="UIE29" s="170">
        <v>69.72</v>
      </c>
      <c r="UIF29" s="170">
        <f>ROUNDDOWN(UIE29*($G$10+1),2)</f>
        <v>5173.22</v>
      </c>
      <c r="UIG29" s="170">
        <f>UID29*UIF29</f>
        <v>10346.44</v>
      </c>
      <c r="UIH29" s="170" t="s">
        <v>151</v>
      </c>
      <c r="UII29" s="170" t="s">
        <v>152</v>
      </c>
      <c r="UIJ29" s="170" t="s">
        <v>153</v>
      </c>
      <c r="UIK29" s="170" t="s">
        <v>150</v>
      </c>
      <c r="UIL29" s="170">
        <v>2</v>
      </c>
      <c r="UIM29" s="170">
        <v>69.72</v>
      </c>
      <c r="UIN29" s="170">
        <f>ROUNDDOWN(UIM29*($G$10+1),2)</f>
        <v>5173.22</v>
      </c>
      <c r="UIO29" s="170">
        <f>UIL29*UIN29</f>
        <v>10346.44</v>
      </c>
      <c r="UIP29" s="170" t="s">
        <v>151</v>
      </c>
      <c r="UIQ29" s="170" t="s">
        <v>152</v>
      </c>
      <c r="UIR29" s="170" t="s">
        <v>153</v>
      </c>
      <c r="UIS29" s="170" t="s">
        <v>150</v>
      </c>
      <c r="UIT29" s="170">
        <v>2</v>
      </c>
      <c r="UIU29" s="170">
        <v>69.72</v>
      </c>
      <c r="UIV29" s="170">
        <f>ROUNDDOWN(UIU29*($G$10+1),2)</f>
        <v>5173.22</v>
      </c>
      <c r="UIW29" s="170">
        <f>UIT29*UIV29</f>
        <v>10346.44</v>
      </c>
      <c r="UIX29" s="170" t="s">
        <v>151</v>
      </c>
      <c r="UIY29" s="170" t="s">
        <v>152</v>
      </c>
      <c r="UIZ29" s="170" t="s">
        <v>153</v>
      </c>
      <c r="UJA29" s="170" t="s">
        <v>150</v>
      </c>
      <c r="UJB29" s="170">
        <v>2</v>
      </c>
      <c r="UJC29" s="170">
        <v>69.72</v>
      </c>
      <c r="UJD29" s="170">
        <f>ROUNDDOWN(UJC29*($G$10+1),2)</f>
        <v>5173.22</v>
      </c>
      <c r="UJE29" s="170">
        <f>UJB29*UJD29</f>
        <v>10346.44</v>
      </c>
      <c r="UJF29" s="170" t="s">
        <v>151</v>
      </c>
      <c r="UJG29" s="170" t="s">
        <v>152</v>
      </c>
      <c r="UJH29" s="170" t="s">
        <v>153</v>
      </c>
      <c r="UJI29" s="170" t="s">
        <v>150</v>
      </c>
      <c r="UJJ29" s="170">
        <v>2</v>
      </c>
      <c r="UJK29" s="170">
        <v>69.72</v>
      </c>
      <c r="UJL29" s="170">
        <f>ROUNDDOWN(UJK29*($G$10+1),2)</f>
        <v>5173.22</v>
      </c>
      <c r="UJM29" s="170">
        <f>UJJ29*UJL29</f>
        <v>10346.44</v>
      </c>
      <c r="UJN29" s="170" t="s">
        <v>151</v>
      </c>
      <c r="UJO29" s="170" t="s">
        <v>152</v>
      </c>
      <c r="UJP29" s="170" t="s">
        <v>153</v>
      </c>
      <c r="UJQ29" s="170" t="s">
        <v>150</v>
      </c>
      <c r="UJR29" s="170">
        <v>2</v>
      </c>
      <c r="UJS29" s="170">
        <v>69.72</v>
      </c>
      <c r="UJT29" s="170">
        <f>ROUNDDOWN(UJS29*($G$10+1),2)</f>
        <v>5173.22</v>
      </c>
      <c r="UJU29" s="170">
        <f>UJR29*UJT29</f>
        <v>10346.44</v>
      </c>
      <c r="UJV29" s="170" t="s">
        <v>151</v>
      </c>
      <c r="UJW29" s="170" t="s">
        <v>152</v>
      </c>
      <c r="UJX29" s="170" t="s">
        <v>153</v>
      </c>
      <c r="UJY29" s="170" t="s">
        <v>150</v>
      </c>
      <c r="UJZ29" s="170">
        <v>2</v>
      </c>
      <c r="UKA29" s="170">
        <v>69.72</v>
      </c>
      <c r="UKB29" s="170">
        <f>ROUNDDOWN(UKA29*($G$10+1),2)</f>
        <v>5173.22</v>
      </c>
      <c r="UKC29" s="170">
        <f>UJZ29*UKB29</f>
        <v>10346.44</v>
      </c>
      <c r="UKD29" s="170" t="s">
        <v>151</v>
      </c>
      <c r="UKE29" s="170" t="s">
        <v>152</v>
      </c>
      <c r="UKF29" s="170" t="s">
        <v>153</v>
      </c>
      <c r="UKG29" s="170" t="s">
        <v>150</v>
      </c>
      <c r="UKH29" s="170">
        <v>2</v>
      </c>
      <c r="UKI29" s="170">
        <v>69.72</v>
      </c>
      <c r="UKJ29" s="170">
        <f>ROUNDDOWN(UKI29*($G$10+1),2)</f>
        <v>5173.22</v>
      </c>
      <c r="UKK29" s="170">
        <f>UKH29*UKJ29</f>
        <v>10346.44</v>
      </c>
      <c r="UKL29" s="170" t="s">
        <v>151</v>
      </c>
      <c r="UKM29" s="170" t="s">
        <v>152</v>
      </c>
      <c r="UKN29" s="170" t="s">
        <v>153</v>
      </c>
      <c r="UKO29" s="170" t="s">
        <v>150</v>
      </c>
      <c r="UKP29" s="170">
        <v>2</v>
      </c>
      <c r="UKQ29" s="170">
        <v>69.72</v>
      </c>
      <c r="UKR29" s="170">
        <f>ROUNDDOWN(UKQ29*($G$10+1),2)</f>
        <v>5173.22</v>
      </c>
      <c r="UKS29" s="170">
        <f>UKP29*UKR29</f>
        <v>10346.44</v>
      </c>
      <c r="UKT29" s="170" t="s">
        <v>151</v>
      </c>
      <c r="UKU29" s="170" t="s">
        <v>152</v>
      </c>
      <c r="UKV29" s="170" t="s">
        <v>153</v>
      </c>
      <c r="UKW29" s="170" t="s">
        <v>150</v>
      </c>
      <c r="UKX29" s="170">
        <v>2</v>
      </c>
      <c r="UKY29" s="170">
        <v>69.72</v>
      </c>
      <c r="UKZ29" s="170">
        <f>ROUNDDOWN(UKY29*($G$10+1),2)</f>
        <v>5173.22</v>
      </c>
      <c r="ULA29" s="170">
        <f>UKX29*UKZ29</f>
        <v>10346.44</v>
      </c>
      <c r="ULB29" s="170" t="s">
        <v>151</v>
      </c>
      <c r="ULC29" s="170" t="s">
        <v>152</v>
      </c>
      <c r="ULD29" s="170" t="s">
        <v>153</v>
      </c>
      <c r="ULE29" s="170" t="s">
        <v>150</v>
      </c>
      <c r="ULF29" s="170">
        <v>2</v>
      </c>
      <c r="ULG29" s="170">
        <v>69.72</v>
      </c>
      <c r="ULH29" s="170">
        <f>ROUNDDOWN(ULG29*($G$10+1),2)</f>
        <v>5173.22</v>
      </c>
      <c r="ULI29" s="170">
        <f>ULF29*ULH29</f>
        <v>10346.44</v>
      </c>
      <c r="ULJ29" s="170" t="s">
        <v>151</v>
      </c>
      <c r="ULK29" s="170" t="s">
        <v>152</v>
      </c>
      <c r="ULL29" s="170" t="s">
        <v>153</v>
      </c>
      <c r="ULM29" s="170" t="s">
        <v>150</v>
      </c>
      <c r="ULN29" s="170">
        <v>2</v>
      </c>
      <c r="ULO29" s="170">
        <v>69.72</v>
      </c>
      <c r="ULP29" s="170">
        <f>ROUNDDOWN(ULO29*($G$10+1),2)</f>
        <v>5173.22</v>
      </c>
      <c r="ULQ29" s="170">
        <f>ULN29*ULP29</f>
        <v>10346.44</v>
      </c>
      <c r="ULR29" s="170" t="s">
        <v>151</v>
      </c>
      <c r="ULS29" s="170" t="s">
        <v>152</v>
      </c>
      <c r="ULT29" s="170" t="s">
        <v>153</v>
      </c>
      <c r="ULU29" s="170" t="s">
        <v>150</v>
      </c>
      <c r="ULV29" s="170">
        <v>2</v>
      </c>
      <c r="ULW29" s="170">
        <v>69.72</v>
      </c>
      <c r="ULX29" s="170">
        <f>ROUNDDOWN(ULW29*($G$10+1),2)</f>
        <v>5173.22</v>
      </c>
      <c r="ULY29" s="170">
        <f>ULV29*ULX29</f>
        <v>10346.44</v>
      </c>
      <c r="ULZ29" s="170" t="s">
        <v>151</v>
      </c>
      <c r="UMA29" s="170" t="s">
        <v>152</v>
      </c>
      <c r="UMB29" s="170" t="s">
        <v>153</v>
      </c>
      <c r="UMC29" s="170" t="s">
        <v>150</v>
      </c>
      <c r="UMD29" s="170">
        <v>2</v>
      </c>
      <c r="UME29" s="170">
        <v>69.72</v>
      </c>
      <c r="UMF29" s="170">
        <f>ROUNDDOWN(UME29*($G$10+1),2)</f>
        <v>5173.22</v>
      </c>
      <c r="UMG29" s="170">
        <f>UMD29*UMF29</f>
        <v>10346.44</v>
      </c>
      <c r="UMH29" s="170" t="s">
        <v>151</v>
      </c>
      <c r="UMI29" s="170" t="s">
        <v>152</v>
      </c>
      <c r="UMJ29" s="170" t="s">
        <v>153</v>
      </c>
      <c r="UMK29" s="170" t="s">
        <v>150</v>
      </c>
      <c r="UML29" s="170">
        <v>2</v>
      </c>
      <c r="UMM29" s="170">
        <v>69.72</v>
      </c>
      <c r="UMN29" s="170">
        <f>ROUNDDOWN(UMM29*($G$10+1),2)</f>
        <v>5173.22</v>
      </c>
      <c r="UMO29" s="170">
        <f>UML29*UMN29</f>
        <v>10346.44</v>
      </c>
      <c r="UMP29" s="170" t="s">
        <v>151</v>
      </c>
      <c r="UMQ29" s="170" t="s">
        <v>152</v>
      </c>
      <c r="UMR29" s="170" t="s">
        <v>153</v>
      </c>
      <c r="UMS29" s="170" t="s">
        <v>150</v>
      </c>
      <c r="UMT29" s="170">
        <v>2</v>
      </c>
      <c r="UMU29" s="170">
        <v>69.72</v>
      </c>
      <c r="UMV29" s="170">
        <f>ROUNDDOWN(UMU29*($G$10+1),2)</f>
        <v>5173.22</v>
      </c>
      <c r="UMW29" s="170">
        <f>UMT29*UMV29</f>
        <v>10346.44</v>
      </c>
      <c r="UMX29" s="170" t="s">
        <v>151</v>
      </c>
      <c r="UMY29" s="170" t="s">
        <v>152</v>
      </c>
      <c r="UMZ29" s="170" t="s">
        <v>153</v>
      </c>
      <c r="UNA29" s="170" t="s">
        <v>150</v>
      </c>
      <c r="UNB29" s="170">
        <v>2</v>
      </c>
      <c r="UNC29" s="170">
        <v>69.72</v>
      </c>
      <c r="UND29" s="170">
        <f>ROUNDDOWN(UNC29*($G$10+1),2)</f>
        <v>5173.22</v>
      </c>
      <c r="UNE29" s="170">
        <f>UNB29*UND29</f>
        <v>10346.44</v>
      </c>
      <c r="UNF29" s="170" t="s">
        <v>151</v>
      </c>
      <c r="UNG29" s="170" t="s">
        <v>152</v>
      </c>
      <c r="UNH29" s="170" t="s">
        <v>153</v>
      </c>
      <c r="UNI29" s="170" t="s">
        <v>150</v>
      </c>
      <c r="UNJ29" s="170">
        <v>2</v>
      </c>
      <c r="UNK29" s="170">
        <v>69.72</v>
      </c>
      <c r="UNL29" s="170">
        <f>ROUNDDOWN(UNK29*($G$10+1),2)</f>
        <v>5173.22</v>
      </c>
      <c r="UNM29" s="170">
        <f>UNJ29*UNL29</f>
        <v>10346.44</v>
      </c>
      <c r="UNN29" s="170" t="s">
        <v>151</v>
      </c>
      <c r="UNO29" s="170" t="s">
        <v>152</v>
      </c>
      <c r="UNP29" s="170" t="s">
        <v>153</v>
      </c>
      <c r="UNQ29" s="170" t="s">
        <v>150</v>
      </c>
      <c r="UNR29" s="170">
        <v>2</v>
      </c>
      <c r="UNS29" s="170">
        <v>69.72</v>
      </c>
      <c r="UNT29" s="170">
        <f>ROUNDDOWN(UNS29*($G$10+1),2)</f>
        <v>5173.22</v>
      </c>
      <c r="UNU29" s="170">
        <f>UNR29*UNT29</f>
        <v>10346.44</v>
      </c>
      <c r="UNV29" s="170" t="s">
        <v>151</v>
      </c>
      <c r="UNW29" s="170" t="s">
        <v>152</v>
      </c>
      <c r="UNX29" s="170" t="s">
        <v>153</v>
      </c>
      <c r="UNY29" s="170" t="s">
        <v>150</v>
      </c>
      <c r="UNZ29" s="170">
        <v>2</v>
      </c>
      <c r="UOA29" s="170">
        <v>69.72</v>
      </c>
      <c r="UOB29" s="170">
        <f>ROUNDDOWN(UOA29*($G$10+1),2)</f>
        <v>5173.22</v>
      </c>
      <c r="UOC29" s="170">
        <f>UNZ29*UOB29</f>
        <v>10346.44</v>
      </c>
      <c r="UOD29" s="170" t="s">
        <v>151</v>
      </c>
      <c r="UOE29" s="170" t="s">
        <v>152</v>
      </c>
      <c r="UOF29" s="170" t="s">
        <v>153</v>
      </c>
      <c r="UOG29" s="170" t="s">
        <v>150</v>
      </c>
      <c r="UOH29" s="170">
        <v>2</v>
      </c>
      <c r="UOI29" s="170">
        <v>69.72</v>
      </c>
      <c r="UOJ29" s="170">
        <f>ROUNDDOWN(UOI29*($G$10+1),2)</f>
        <v>5173.22</v>
      </c>
      <c r="UOK29" s="170">
        <f>UOH29*UOJ29</f>
        <v>10346.44</v>
      </c>
      <c r="UOL29" s="170" t="s">
        <v>151</v>
      </c>
      <c r="UOM29" s="170" t="s">
        <v>152</v>
      </c>
      <c r="UON29" s="170" t="s">
        <v>153</v>
      </c>
      <c r="UOO29" s="170" t="s">
        <v>150</v>
      </c>
      <c r="UOP29" s="170">
        <v>2</v>
      </c>
      <c r="UOQ29" s="170">
        <v>69.72</v>
      </c>
      <c r="UOR29" s="170">
        <f>ROUNDDOWN(UOQ29*($G$10+1),2)</f>
        <v>5173.22</v>
      </c>
      <c r="UOS29" s="170">
        <f>UOP29*UOR29</f>
        <v>10346.44</v>
      </c>
      <c r="UOT29" s="170" t="s">
        <v>151</v>
      </c>
      <c r="UOU29" s="170" t="s">
        <v>152</v>
      </c>
      <c r="UOV29" s="170" t="s">
        <v>153</v>
      </c>
      <c r="UOW29" s="170" t="s">
        <v>150</v>
      </c>
      <c r="UOX29" s="170">
        <v>2</v>
      </c>
      <c r="UOY29" s="170">
        <v>69.72</v>
      </c>
      <c r="UOZ29" s="170">
        <f>ROUNDDOWN(UOY29*($G$10+1),2)</f>
        <v>5173.22</v>
      </c>
      <c r="UPA29" s="170">
        <f>UOX29*UOZ29</f>
        <v>10346.44</v>
      </c>
      <c r="UPB29" s="170" t="s">
        <v>151</v>
      </c>
      <c r="UPC29" s="170" t="s">
        <v>152</v>
      </c>
      <c r="UPD29" s="170" t="s">
        <v>153</v>
      </c>
      <c r="UPE29" s="170" t="s">
        <v>150</v>
      </c>
      <c r="UPF29" s="170">
        <v>2</v>
      </c>
      <c r="UPG29" s="170">
        <v>69.72</v>
      </c>
      <c r="UPH29" s="170">
        <f>ROUNDDOWN(UPG29*($G$10+1),2)</f>
        <v>5173.22</v>
      </c>
      <c r="UPI29" s="170">
        <f>UPF29*UPH29</f>
        <v>10346.44</v>
      </c>
      <c r="UPJ29" s="170" t="s">
        <v>151</v>
      </c>
      <c r="UPK29" s="170" t="s">
        <v>152</v>
      </c>
      <c r="UPL29" s="170" t="s">
        <v>153</v>
      </c>
      <c r="UPM29" s="170" t="s">
        <v>150</v>
      </c>
      <c r="UPN29" s="170">
        <v>2</v>
      </c>
      <c r="UPO29" s="170">
        <v>69.72</v>
      </c>
      <c r="UPP29" s="170">
        <f>ROUNDDOWN(UPO29*($G$10+1),2)</f>
        <v>5173.22</v>
      </c>
      <c r="UPQ29" s="170">
        <f>UPN29*UPP29</f>
        <v>10346.44</v>
      </c>
      <c r="UPR29" s="170" t="s">
        <v>151</v>
      </c>
      <c r="UPS29" s="170" t="s">
        <v>152</v>
      </c>
      <c r="UPT29" s="170" t="s">
        <v>153</v>
      </c>
      <c r="UPU29" s="170" t="s">
        <v>150</v>
      </c>
      <c r="UPV29" s="170">
        <v>2</v>
      </c>
      <c r="UPW29" s="170">
        <v>69.72</v>
      </c>
      <c r="UPX29" s="170">
        <f>ROUNDDOWN(UPW29*($G$10+1),2)</f>
        <v>5173.22</v>
      </c>
      <c r="UPY29" s="170">
        <f>UPV29*UPX29</f>
        <v>10346.44</v>
      </c>
      <c r="UPZ29" s="170" t="s">
        <v>151</v>
      </c>
      <c r="UQA29" s="170" t="s">
        <v>152</v>
      </c>
      <c r="UQB29" s="170" t="s">
        <v>153</v>
      </c>
      <c r="UQC29" s="170" t="s">
        <v>150</v>
      </c>
      <c r="UQD29" s="170">
        <v>2</v>
      </c>
      <c r="UQE29" s="170">
        <v>69.72</v>
      </c>
      <c r="UQF29" s="170">
        <f>ROUNDDOWN(UQE29*($G$10+1),2)</f>
        <v>5173.22</v>
      </c>
      <c r="UQG29" s="170">
        <f>UQD29*UQF29</f>
        <v>10346.44</v>
      </c>
      <c r="UQH29" s="170" t="s">
        <v>151</v>
      </c>
      <c r="UQI29" s="170" t="s">
        <v>152</v>
      </c>
      <c r="UQJ29" s="170" t="s">
        <v>153</v>
      </c>
      <c r="UQK29" s="170" t="s">
        <v>150</v>
      </c>
      <c r="UQL29" s="170">
        <v>2</v>
      </c>
      <c r="UQM29" s="170">
        <v>69.72</v>
      </c>
      <c r="UQN29" s="170">
        <f>ROUNDDOWN(UQM29*($G$10+1),2)</f>
        <v>5173.22</v>
      </c>
      <c r="UQO29" s="170">
        <f>UQL29*UQN29</f>
        <v>10346.44</v>
      </c>
      <c r="UQP29" s="170" t="s">
        <v>151</v>
      </c>
      <c r="UQQ29" s="170" t="s">
        <v>152</v>
      </c>
      <c r="UQR29" s="170" t="s">
        <v>153</v>
      </c>
      <c r="UQS29" s="170" t="s">
        <v>150</v>
      </c>
      <c r="UQT29" s="170">
        <v>2</v>
      </c>
      <c r="UQU29" s="170">
        <v>69.72</v>
      </c>
      <c r="UQV29" s="170">
        <f>ROUNDDOWN(UQU29*($G$10+1),2)</f>
        <v>5173.22</v>
      </c>
      <c r="UQW29" s="170">
        <f>UQT29*UQV29</f>
        <v>10346.44</v>
      </c>
      <c r="UQX29" s="170" t="s">
        <v>151</v>
      </c>
      <c r="UQY29" s="170" t="s">
        <v>152</v>
      </c>
      <c r="UQZ29" s="170" t="s">
        <v>153</v>
      </c>
      <c r="URA29" s="170" t="s">
        <v>150</v>
      </c>
      <c r="URB29" s="170">
        <v>2</v>
      </c>
      <c r="URC29" s="170">
        <v>69.72</v>
      </c>
      <c r="URD29" s="170">
        <f>ROUNDDOWN(URC29*($G$10+1),2)</f>
        <v>5173.22</v>
      </c>
      <c r="URE29" s="170">
        <f>URB29*URD29</f>
        <v>10346.44</v>
      </c>
      <c r="URF29" s="170" t="s">
        <v>151</v>
      </c>
      <c r="URG29" s="170" t="s">
        <v>152</v>
      </c>
      <c r="URH29" s="170" t="s">
        <v>153</v>
      </c>
      <c r="URI29" s="170" t="s">
        <v>150</v>
      </c>
      <c r="URJ29" s="170">
        <v>2</v>
      </c>
      <c r="URK29" s="170">
        <v>69.72</v>
      </c>
      <c r="URL29" s="170">
        <f>ROUNDDOWN(URK29*($G$10+1),2)</f>
        <v>5173.22</v>
      </c>
      <c r="URM29" s="170">
        <f>URJ29*URL29</f>
        <v>10346.44</v>
      </c>
      <c r="URN29" s="170" t="s">
        <v>151</v>
      </c>
      <c r="URO29" s="170" t="s">
        <v>152</v>
      </c>
      <c r="URP29" s="170" t="s">
        <v>153</v>
      </c>
      <c r="URQ29" s="170" t="s">
        <v>150</v>
      </c>
      <c r="URR29" s="170">
        <v>2</v>
      </c>
      <c r="URS29" s="170">
        <v>69.72</v>
      </c>
      <c r="URT29" s="170">
        <f>ROUNDDOWN(URS29*($G$10+1),2)</f>
        <v>5173.22</v>
      </c>
      <c r="URU29" s="170">
        <f>URR29*URT29</f>
        <v>10346.44</v>
      </c>
      <c r="URV29" s="170" t="s">
        <v>151</v>
      </c>
      <c r="URW29" s="170" t="s">
        <v>152</v>
      </c>
      <c r="URX29" s="170" t="s">
        <v>153</v>
      </c>
      <c r="URY29" s="170" t="s">
        <v>150</v>
      </c>
      <c r="URZ29" s="170">
        <v>2</v>
      </c>
      <c r="USA29" s="170">
        <v>69.72</v>
      </c>
      <c r="USB29" s="170">
        <f>ROUNDDOWN(USA29*($G$10+1),2)</f>
        <v>5173.22</v>
      </c>
      <c r="USC29" s="170">
        <f>URZ29*USB29</f>
        <v>10346.44</v>
      </c>
      <c r="USD29" s="170" t="s">
        <v>151</v>
      </c>
      <c r="USE29" s="170" t="s">
        <v>152</v>
      </c>
      <c r="USF29" s="170" t="s">
        <v>153</v>
      </c>
      <c r="USG29" s="170" t="s">
        <v>150</v>
      </c>
      <c r="USH29" s="170">
        <v>2</v>
      </c>
      <c r="USI29" s="170">
        <v>69.72</v>
      </c>
      <c r="USJ29" s="170">
        <f>ROUNDDOWN(USI29*($G$10+1),2)</f>
        <v>5173.22</v>
      </c>
      <c r="USK29" s="170">
        <f>USH29*USJ29</f>
        <v>10346.44</v>
      </c>
      <c r="USL29" s="170" t="s">
        <v>151</v>
      </c>
      <c r="USM29" s="170" t="s">
        <v>152</v>
      </c>
      <c r="USN29" s="170" t="s">
        <v>153</v>
      </c>
      <c r="USO29" s="170" t="s">
        <v>150</v>
      </c>
      <c r="USP29" s="170">
        <v>2</v>
      </c>
      <c r="USQ29" s="170">
        <v>69.72</v>
      </c>
      <c r="USR29" s="170">
        <f>ROUNDDOWN(USQ29*($G$10+1),2)</f>
        <v>5173.22</v>
      </c>
      <c r="USS29" s="170">
        <f>USP29*USR29</f>
        <v>10346.44</v>
      </c>
      <c r="UST29" s="170" t="s">
        <v>151</v>
      </c>
      <c r="USU29" s="170" t="s">
        <v>152</v>
      </c>
      <c r="USV29" s="170" t="s">
        <v>153</v>
      </c>
      <c r="USW29" s="170" t="s">
        <v>150</v>
      </c>
      <c r="USX29" s="170">
        <v>2</v>
      </c>
      <c r="USY29" s="170">
        <v>69.72</v>
      </c>
      <c r="USZ29" s="170">
        <f>ROUNDDOWN(USY29*($G$10+1),2)</f>
        <v>5173.22</v>
      </c>
      <c r="UTA29" s="170">
        <f>USX29*USZ29</f>
        <v>10346.44</v>
      </c>
      <c r="UTB29" s="170" t="s">
        <v>151</v>
      </c>
      <c r="UTC29" s="170" t="s">
        <v>152</v>
      </c>
      <c r="UTD29" s="170" t="s">
        <v>153</v>
      </c>
      <c r="UTE29" s="170" t="s">
        <v>150</v>
      </c>
      <c r="UTF29" s="170">
        <v>2</v>
      </c>
      <c r="UTG29" s="170">
        <v>69.72</v>
      </c>
      <c r="UTH29" s="170">
        <f>ROUNDDOWN(UTG29*($G$10+1),2)</f>
        <v>5173.22</v>
      </c>
      <c r="UTI29" s="170">
        <f>UTF29*UTH29</f>
        <v>10346.44</v>
      </c>
      <c r="UTJ29" s="170" t="s">
        <v>151</v>
      </c>
      <c r="UTK29" s="170" t="s">
        <v>152</v>
      </c>
      <c r="UTL29" s="170" t="s">
        <v>153</v>
      </c>
      <c r="UTM29" s="170" t="s">
        <v>150</v>
      </c>
      <c r="UTN29" s="170">
        <v>2</v>
      </c>
      <c r="UTO29" s="170">
        <v>69.72</v>
      </c>
      <c r="UTP29" s="170">
        <f>ROUNDDOWN(UTO29*($G$10+1),2)</f>
        <v>5173.22</v>
      </c>
      <c r="UTQ29" s="170">
        <f>UTN29*UTP29</f>
        <v>10346.44</v>
      </c>
      <c r="UTR29" s="170" t="s">
        <v>151</v>
      </c>
      <c r="UTS29" s="170" t="s">
        <v>152</v>
      </c>
      <c r="UTT29" s="170" t="s">
        <v>153</v>
      </c>
      <c r="UTU29" s="170" t="s">
        <v>150</v>
      </c>
      <c r="UTV29" s="170">
        <v>2</v>
      </c>
      <c r="UTW29" s="170">
        <v>69.72</v>
      </c>
      <c r="UTX29" s="170">
        <f>ROUNDDOWN(UTW29*($G$10+1),2)</f>
        <v>5173.22</v>
      </c>
      <c r="UTY29" s="170">
        <f>UTV29*UTX29</f>
        <v>10346.44</v>
      </c>
      <c r="UTZ29" s="170" t="s">
        <v>151</v>
      </c>
      <c r="UUA29" s="170" t="s">
        <v>152</v>
      </c>
      <c r="UUB29" s="170" t="s">
        <v>153</v>
      </c>
      <c r="UUC29" s="170" t="s">
        <v>150</v>
      </c>
      <c r="UUD29" s="170">
        <v>2</v>
      </c>
      <c r="UUE29" s="170">
        <v>69.72</v>
      </c>
      <c r="UUF29" s="170">
        <f>ROUNDDOWN(UUE29*($G$10+1),2)</f>
        <v>5173.22</v>
      </c>
      <c r="UUG29" s="170">
        <f>UUD29*UUF29</f>
        <v>10346.44</v>
      </c>
      <c r="UUH29" s="170" t="s">
        <v>151</v>
      </c>
      <c r="UUI29" s="170" t="s">
        <v>152</v>
      </c>
      <c r="UUJ29" s="170" t="s">
        <v>153</v>
      </c>
      <c r="UUK29" s="170" t="s">
        <v>150</v>
      </c>
      <c r="UUL29" s="170">
        <v>2</v>
      </c>
      <c r="UUM29" s="170">
        <v>69.72</v>
      </c>
      <c r="UUN29" s="170">
        <f>ROUNDDOWN(UUM29*($G$10+1),2)</f>
        <v>5173.22</v>
      </c>
      <c r="UUO29" s="170">
        <f>UUL29*UUN29</f>
        <v>10346.44</v>
      </c>
      <c r="UUP29" s="170" t="s">
        <v>151</v>
      </c>
      <c r="UUQ29" s="170" t="s">
        <v>152</v>
      </c>
      <c r="UUR29" s="170" t="s">
        <v>153</v>
      </c>
      <c r="UUS29" s="170" t="s">
        <v>150</v>
      </c>
      <c r="UUT29" s="170">
        <v>2</v>
      </c>
      <c r="UUU29" s="170">
        <v>69.72</v>
      </c>
      <c r="UUV29" s="170">
        <f>ROUNDDOWN(UUU29*($G$10+1),2)</f>
        <v>5173.22</v>
      </c>
      <c r="UUW29" s="170">
        <f>UUT29*UUV29</f>
        <v>10346.44</v>
      </c>
      <c r="UUX29" s="170" t="s">
        <v>151</v>
      </c>
      <c r="UUY29" s="170" t="s">
        <v>152</v>
      </c>
      <c r="UUZ29" s="170" t="s">
        <v>153</v>
      </c>
      <c r="UVA29" s="170" t="s">
        <v>150</v>
      </c>
      <c r="UVB29" s="170">
        <v>2</v>
      </c>
      <c r="UVC29" s="170">
        <v>69.72</v>
      </c>
      <c r="UVD29" s="170">
        <f>ROUNDDOWN(UVC29*($G$10+1),2)</f>
        <v>5173.22</v>
      </c>
      <c r="UVE29" s="170">
        <f>UVB29*UVD29</f>
        <v>10346.44</v>
      </c>
      <c r="UVF29" s="170" t="s">
        <v>151</v>
      </c>
      <c r="UVG29" s="170" t="s">
        <v>152</v>
      </c>
      <c r="UVH29" s="170" t="s">
        <v>153</v>
      </c>
      <c r="UVI29" s="170" t="s">
        <v>150</v>
      </c>
      <c r="UVJ29" s="170">
        <v>2</v>
      </c>
      <c r="UVK29" s="170">
        <v>69.72</v>
      </c>
      <c r="UVL29" s="170">
        <f>ROUNDDOWN(UVK29*($G$10+1),2)</f>
        <v>5173.22</v>
      </c>
      <c r="UVM29" s="170">
        <f>UVJ29*UVL29</f>
        <v>10346.44</v>
      </c>
      <c r="UVN29" s="170" t="s">
        <v>151</v>
      </c>
      <c r="UVO29" s="170" t="s">
        <v>152</v>
      </c>
      <c r="UVP29" s="170" t="s">
        <v>153</v>
      </c>
      <c r="UVQ29" s="170" t="s">
        <v>150</v>
      </c>
      <c r="UVR29" s="170">
        <v>2</v>
      </c>
      <c r="UVS29" s="170">
        <v>69.72</v>
      </c>
      <c r="UVT29" s="170">
        <f>ROUNDDOWN(UVS29*($G$10+1),2)</f>
        <v>5173.22</v>
      </c>
      <c r="UVU29" s="170">
        <f>UVR29*UVT29</f>
        <v>10346.44</v>
      </c>
      <c r="UVV29" s="170" t="s">
        <v>151</v>
      </c>
      <c r="UVW29" s="170" t="s">
        <v>152</v>
      </c>
      <c r="UVX29" s="170" t="s">
        <v>153</v>
      </c>
      <c r="UVY29" s="170" t="s">
        <v>150</v>
      </c>
      <c r="UVZ29" s="170">
        <v>2</v>
      </c>
      <c r="UWA29" s="170">
        <v>69.72</v>
      </c>
      <c r="UWB29" s="170">
        <f>ROUNDDOWN(UWA29*($G$10+1),2)</f>
        <v>5173.22</v>
      </c>
      <c r="UWC29" s="170">
        <f>UVZ29*UWB29</f>
        <v>10346.44</v>
      </c>
      <c r="UWD29" s="170" t="s">
        <v>151</v>
      </c>
      <c r="UWE29" s="170" t="s">
        <v>152</v>
      </c>
      <c r="UWF29" s="170" t="s">
        <v>153</v>
      </c>
      <c r="UWG29" s="170" t="s">
        <v>150</v>
      </c>
      <c r="UWH29" s="170">
        <v>2</v>
      </c>
      <c r="UWI29" s="170">
        <v>69.72</v>
      </c>
      <c r="UWJ29" s="170">
        <f>ROUNDDOWN(UWI29*($G$10+1),2)</f>
        <v>5173.22</v>
      </c>
      <c r="UWK29" s="170">
        <f>UWH29*UWJ29</f>
        <v>10346.44</v>
      </c>
      <c r="UWL29" s="170" t="s">
        <v>151</v>
      </c>
      <c r="UWM29" s="170" t="s">
        <v>152</v>
      </c>
      <c r="UWN29" s="170" t="s">
        <v>153</v>
      </c>
      <c r="UWO29" s="170" t="s">
        <v>150</v>
      </c>
      <c r="UWP29" s="170">
        <v>2</v>
      </c>
      <c r="UWQ29" s="170">
        <v>69.72</v>
      </c>
      <c r="UWR29" s="170">
        <f>ROUNDDOWN(UWQ29*($G$10+1),2)</f>
        <v>5173.22</v>
      </c>
      <c r="UWS29" s="170">
        <f>UWP29*UWR29</f>
        <v>10346.44</v>
      </c>
      <c r="UWT29" s="170" t="s">
        <v>151</v>
      </c>
      <c r="UWU29" s="170" t="s">
        <v>152</v>
      </c>
      <c r="UWV29" s="170" t="s">
        <v>153</v>
      </c>
      <c r="UWW29" s="170" t="s">
        <v>150</v>
      </c>
      <c r="UWX29" s="170">
        <v>2</v>
      </c>
      <c r="UWY29" s="170">
        <v>69.72</v>
      </c>
      <c r="UWZ29" s="170">
        <f>ROUNDDOWN(UWY29*($G$10+1),2)</f>
        <v>5173.22</v>
      </c>
      <c r="UXA29" s="170">
        <f>UWX29*UWZ29</f>
        <v>10346.44</v>
      </c>
      <c r="UXB29" s="170" t="s">
        <v>151</v>
      </c>
      <c r="UXC29" s="170" t="s">
        <v>152</v>
      </c>
      <c r="UXD29" s="170" t="s">
        <v>153</v>
      </c>
      <c r="UXE29" s="170" t="s">
        <v>150</v>
      </c>
      <c r="UXF29" s="170">
        <v>2</v>
      </c>
      <c r="UXG29" s="170">
        <v>69.72</v>
      </c>
      <c r="UXH29" s="170">
        <f>ROUNDDOWN(UXG29*($G$10+1),2)</f>
        <v>5173.22</v>
      </c>
      <c r="UXI29" s="170">
        <f>UXF29*UXH29</f>
        <v>10346.44</v>
      </c>
      <c r="UXJ29" s="170" t="s">
        <v>151</v>
      </c>
      <c r="UXK29" s="170" t="s">
        <v>152</v>
      </c>
      <c r="UXL29" s="170" t="s">
        <v>153</v>
      </c>
      <c r="UXM29" s="170" t="s">
        <v>150</v>
      </c>
      <c r="UXN29" s="170">
        <v>2</v>
      </c>
      <c r="UXO29" s="170">
        <v>69.72</v>
      </c>
      <c r="UXP29" s="170">
        <f>ROUNDDOWN(UXO29*($G$10+1),2)</f>
        <v>5173.22</v>
      </c>
      <c r="UXQ29" s="170">
        <f>UXN29*UXP29</f>
        <v>10346.44</v>
      </c>
      <c r="UXR29" s="170" t="s">
        <v>151</v>
      </c>
      <c r="UXS29" s="170" t="s">
        <v>152</v>
      </c>
      <c r="UXT29" s="170" t="s">
        <v>153</v>
      </c>
      <c r="UXU29" s="170" t="s">
        <v>150</v>
      </c>
      <c r="UXV29" s="170">
        <v>2</v>
      </c>
      <c r="UXW29" s="170">
        <v>69.72</v>
      </c>
      <c r="UXX29" s="170">
        <f>ROUNDDOWN(UXW29*($G$10+1),2)</f>
        <v>5173.22</v>
      </c>
      <c r="UXY29" s="170">
        <f>UXV29*UXX29</f>
        <v>10346.44</v>
      </c>
      <c r="UXZ29" s="170" t="s">
        <v>151</v>
      </c>
      <c r="UYA29" s="170" t="s">
        <v>152</v>
      </c>
      <c r="UYB29" s="170" t="s">
        <v>153</v>
      </c>
      <c r="UYC29" s="170" t="s">
        <v>150</v>
      </c>
      <c r="UYD29" s="170">
        <v>2</v>
      </c>
      <c r="UYE29" s="170">
        <v>69.72</v>
      </c>
      <c r="UYF29" s="170">
        <f>ROUNDDOWN(UYE29*($G$10+1),2)</f>
        <v>5173.22</v>
      </c>
      <c r="UYG29" s="170">
        <f>UYD29*UYF29</f>
        <v>10346.44</v>
      </c>
      <c r="UYH29" s="170" t="s">
        <v>151</v>
      </c>
      <c r="UYI29" s="170" t="s">
        <v>152</v>
      </c>
      <c r="UYJ29" s="170" t="s">
        <v>153</v>
      </c>
      <c r="UYK29" s="170" t="s">
        <v>150</v>
      </c>
      <c r="UYL29" s="170">
        <v>2</v>
      </c>
      <c r="UYM29" s="170">
        <v>69.72</v>
      </c>
      <c r="UYN29" s="170">
        <f>ROUNDDOWN(UYM29*($G$10+1),2)</f>
        <v>5173.22</v>
      </c>
      <c r="UYO29" s="170">
        <f>UYL29*UYN29</f>
        <v>10346.44</v>
      </c>
      <c r="UYP29" s="170" t="s">
        <v>151</v>
      </c>
      <c r="UYQ29" s="170" t="s">
        <v>152</v>
      </c>
      <c r="UYR29" s="170" t="s">
        <v>153</v>
      </c>
      <c r="UYS29" s="170" t="s">
        <v>150</v>
      </c>
      <c r="UYT29" s="170">
        <v>2</v>
      </c>
      <c r="UYU29" s="170">
        <v>69.72</v>
      </c>
      <c r="UYV29" s="170">
        <f>ROUNDDOWN(UYU29*($G$10+1),2)</f>
        <v>5173.22</v>
      </c>
      <c r="UYW29" s="170">
        <f>UYT29*UYV29</f>
        <v>10346.44</v>
      </c>
      <c r="UYX29" s="170" t="s">
        <v>151</v>
      </c>
      <c r="UYY29" s="170" t="s">
        <v>152</v>
      </c>
      <c r="UYZ29" s="170" t="s">
        <v>153</v>
      </c>
      <c r="UZA29" s="170" t="s">
        <v>150</v>
      </c>
      <c r="UZB29" s="170">
        <v>2</v>
      </c>
      <c r="UZC29" s="170">
        <v>69.72</v>
      </c>
      <c r="UZD29" s="170">
        <f>ROUNDDOWN(UZC29*($G$10+1),2)</f>
        <v>5173.22</v>
      </c>
      <c r="UZE29" s="170">
        <f>UZB29*UZD29</f>
        <v>10346.44</v>
      </c>
      <c r="UZF29" s="170" t="s">
        <v>151</v>
      </c>
      <c r="UZG29" s="170" t="s">
        <v>152</v>
      </c>
      <c r="UZH29" s="170" t="s">
        <v>153</v>
      </c>
      <c r="UZI29" s="170" t="s">
        <v>150</v>
      </c>
      <c r="UZJ29" s="170">
        <v>2</v>
      </c>
      <c r="UZK29" s="170">
        <v>69.72</v>
      </c>
      <c r="UZL29" s="170">
        <f>ROUNDDOWN(UZK29*($G$10+1),2)</f>
        <v>5173.22</v>
      </c>
      <c r="UZM29" s="170">
        <f>UZJ29*UZL29</f>
        <v>10346.44</v>
      </c>
      <c r="UZN29" s="170" t="s">
        <v>151</v>
      </c>
      <c r="UZO29" s="170" t="s">
        <v>152</v>
      </c>
      <c r="UZP29" s="170" t="s">
        <v>153</v>
      </c>
      <c r="UZQ29" s="170" t="s">
        <v>150</v>
      </c>
      <c r="UZR29" s="170">
        <v>2</v>
      </c>
      <c r="UZS29" s="170">
        <v>69.72</v>
      </c>
      <c r="UZT29" s="170">
        <f>ROUNDDOWN(UZS29*($G$10+1),2)</f>
        <v>5173.22</v>
      </c>
      <c r="UZU29" s="170">
        <f>UZR29*UZT29</f>
        <v>10346.44</v>
      </c>
      <c r="UZV29" s="170" t="s">
        <v>151</v>
      </c>
      <c r="UZW29" s="170" t="s">
        <v>152</v>
      </c>
      <c r="UZX29" s="170" t="s">
        <v>153</v>
      </c>
      <c r="UZY29" s="170" t="s">
        <v>150</v>
      </c>
      <c r="UZZ29" s="170">
        <v>2</v>
      </c>
      <c r="VAA29" s="170">
        <v>69.72</v>
      </c>
      <c r="VAB29" s="170">
        <f>ROUNDDOWN(VAA29*($G$10+1),2)</f>
        <v>5173.22</v>
      </c>
      <c r="VAC29" s="170">
        <f>UZZ29*VAB29</f>
        <v>10346.44</v>
      </c>
      <c r="VAD29" s="170" t="s">
        <v>151</v>
      </c>
      <c r="VAE29" s="170" t="s">
        <v>152</v>
      </c>
      <c r="VAF29" s="170" t="s">
        <v>153</v>
      </c>
      <c r="VAG29" s="170" t="s">
        <v>150</v>
      </c>
      <c r="VAH29" s="170">
        <v>2</v>
      </c>
      <c r="VAI29" s="170">
        <v>69.72</v>
      </c>
      <c r="VAJ29" s="170">
        <f>ROUNDDOWN(VAI29*($G$10+1),2)</f>
        <v>5173.22</v>
      </c>
      <c r="VAK29" s="170">
        <f>VAH29*VAJ29</f>
        <v>10346.44</v>
      </c>
      <c r="VAL29" s="170" t="s">
        <v>151</v>
      </c>
      <c r="VAM29" s="170" t="s">
        <v>152</v>
      </c>
      <c r="VAN29" s="170" t="s">
        <v>153</v>
      </c>
      <c r="VAO29" s="170" t="s">
        <v>150</v>
      </c>
      <c r="VAP29" s="170">
        <v>2</v>
      </c>
      <c r="VAQ29" s="170">
        <v>69.72</v>
      </c>
      <c r="VAR29" s="170">
        <f>ROUNDDOWN(VAQ29*($G$10+1),2)</f>
        <v>5173.22</v>
      </c>
      <c r="VAS29" s="170">
        <f>VAP29*VAR29</f>
        <v>10346.44</v>
      </c>
      <c r="VAT29" s="170" t="s">
        <v>151</v>
      </c>
      <c r="VAU29" s="170" t="s">
        <v>152</v>
      </c>
      <c r="VAV29" s="170" t="s">
        <v>153</v>
      </c>
      <c r="VAW29" s="170" t="s">
        <v>150</v>
      </c>
      <c r="VAX29" s="170">
        <v>2</v>
      </c>
      <c r="VAY29" s="170">
        <v>69.72</v>
      </c>
      <c r="VAZ29" s="170">
        <f>ROUNDDOWN(VAY29*($G$10+1),2)</f>
        <v>5173.22</v>
      </c>
      <c r="VBA29" s="170">
        <f>VAX29*VAZ29</f>
        <v>10346.44</v>
      </c>
      <c r="VBB29" s="170" t="s">
        <v>151</v>
      </c>
      <c r="VBC29" s="170" t="s">
        <v>152</v>
      </c>
      <c r="VBD29" s="170" t="s">
        <v>153</v>
      </c>
      <c r="VBE29" s="170" t="s">
        <v>150</v>
      </c>
      <c r="VBF29" s="170">
        <v>2</v>
      </c>
      <c r="VBG29" s="170">
        <v>69.72</v>
      </c>
      <c r="VBH29" s="170">
        <f>ROUNDDOWN(VBG29*($G$10+1),2)</f>
        <v>5173.22</v>
      </c>
      <c r="VBI29" s="170">
        <f>VBF29*VBH29</f>
        <v>10346.44</v>
      </c>
      <c r="VBJ29" s="170" t="s">
        <v>151</v>
      </c>
      <c r="VBK29" s="170" t="s">
        <v>152</v>
      </c>
      <c r="VBL29" s="170" t="s">
        <v>153</v>
      </c>
      <c r="VBM29" s="170" t="s">
        <v>150</v>
      </c>
      <c r="VBN29" s="170">
        <v>2</v>
      </c>
      <c r="VBO29" s="170">
        <v>69.72</v>
      </c>
      <c r="VBP29" s="170">
        <f>ROUNDDOWN(VBO29*($G$10+1),2)</f>
        <v>5173.22</v>
      </c>
      <c r="VBQ29" s="170">
        <f>VBN29*VBP29</f>
        <v>10346.44</v>
      </c>
      <c r="VBR29" s="170" t="s">
        <v>151</v>
      </c>
      <c r="VBS29" s="170" t="s">
        <v>152</v>
      </c>
      <c r="VBT29" s="170" t="s">
        <v>153</v>
      </c>
      <c r="VBU29" s="170" t="s">
        <v>150</v>
      </c>
      <c r="VBV29" s="170">
        <v>2</v>
      </c>
      <c r="VBW29" s="170">
        <v>69.72</v>
      </c>
      <c r="VBX29" s="170">
        <f>ROUNDDOWN(VBW29*($G$10+1),2)</f>
        <v>5173.22</v>
      </c>
      <c r="VBY29" s="170">
        <f>VBV29*VBX29</f>
        <v>10346.44</v>
      </c>
      <c r="VBZ29" s="170" t="s">
        <v>151</v>
      </c>
      <c r="VCA29" s="170" t="s">
        <v>152</v>
      </c>
      <c r="VCB29" s="170" t="s">
        <v>153</v>
      </c>
      <c r="VCC29" s="170" t="s">
        <v>150</v>
      </c>
      <c r="VCD29" s="170">
        <v>2</v>
      </c>
      <c r="VCE29" s="170">
        <v>69.72</v>
      </c>
      <c r="VCF29" s="170">
        <f>ROUNDDOWN(VCE29*($G$10+1),2)</f>
        <v>5173.22</v>
      </c>
      <c r="VCG29" s="170">
        <f>VCD29*VCF29</f>
        <v>10346.44</v>
      </c>
      <c r="VCH29" s="170" t="s">
        <v>151</v>
      </c>
      <c r="VCI29" s="170" t="s">
        <v>152</v>
      </c>
      <c r="VCJ29" s="170" t="s">
        <v>153</v>
      </c>
      <c r="VCK29" s="170" t="s">
        <v>150</v>
      </c>
      <c r="VCL29" s="170">
        <v>2</v>
      </c>
      <c r="VCM29" s="170">
        <v>69.72</v>
      </c>
      <c r="VCN29" s="170">
        <f>ROUNDDOWN(VCM29*($G$10+1),2)</f>
        <v>5173.22</v>
      </c>
      <c r="VCO29" s="170">
        <f>VCL29*VCN29</f>
        <v>10346.44</v>
      </c>
      <c r="VCP29" s="170" t="s">
        <v>151</v>
      </c>
      <c r="VCQ29" s="170" t="s">
        <v>152</v>
      </c>
      <c r="VCR29" s="170" t="s">
        <v>153</v>
      </c>
      <c r="VCS29" s="170" t="s">
        <v>150</v>
      </c>
      <c r="VCT29" s="170">
        <v>2</v>
      </c>
      <c r="VCU29" s="170">
        <v>69.72</v>
      </c>
      <c r="VCV29" s="170">
        <f>ROUNDDOWN(VCU29*($G$10+1),2)</f>
        <v>5173.22</v>
      </c>
      <c r="VCW29" s="170">
        <f>VCT29*VCV29</f>
        <v>10346.44</v>
      </c>
      <c r="VCX29" s="170" t="s">
        <v>151</v>
      </c>
      <c r="VCY29" s="170" t="s">
        <v>152</v>
      </c>
      <c r="VCZ29" s="170" t="s">
        <v>153</v>
      </c>
      <c r="VDA29" s="170" t="s">
        <v>150</v>
      </c>
      <c r="VDB29" s="170">
        <v>2</v>
      </c>
      <c r="VDC29" s="170">
        <v>69.72</v>
      </c>
      <c r="VDD29" s="170">
        <f>ROUNDDOWN(VDC29*($G$10+1),2)</f>
        <v>5173.22</v>
      </c>
      <c r="VDE29" s="170">
        <f>VDB29*VDD29</f>
        <v>10346.44</v>
      </c>
      <c r="VDF29" s="170" t="s">
        <v>151</v>
      </c>
      <c r="VDG29" s="170" t="s">
        <v>152</v>
      </c>
      <c r="VDH29" s="170" t="s">
        <v>153</v>
      </c>
      <c r="VDI29" s="170" t="s">
        <v>150</v>
      </c>
      <c r="VDJ29" s="170">
        <v>2</v>
      </c>
      <c r="VDK29" s="170">
        <v>69.72</v>
      </c>
      <c r="VDL29" s="170">
        <f>ROUNDDOWN(VDK29*($G$10+1),2)</f>
        <v>5173.22</v>
      </c>
      <c r="VDM29" s="170">
        <f>VDJ29*VDL29</f>
        <v>10346.44</v>
      </c>
      <c r="VDN29" s="170" t="s">
        <v>151</v>
      </c>
      <c r="VDO29" s="170" t="s">
        <v>152</v>
      </c>
      <c r="VDP29" s="170" t="s">
        <v>153</v>
      </c>
      <c r="VDQ29" s="170" t="s">
        <v>150</v>
      </c>
      <c r="VDR29" s="170">
        <v>2</v>
      </c>
      <c r="VDS29" s="170">
        <v>69.72</v>
      </c>
      <c r="VDT29" s="170">
        <f>ROUNDDOWN(VDS29*($G$10+1),2)</f>
        <v>5173.22</v>
      </c>
      <c r="VDU29" s="170">
        <f>VDR29*VDT29</f>
        <v>10346.44</v>
      </c>
      <c r="VDV29" s="170" t="s">
        <v>151</v>
      </c>
      <c r="VDW29" s="170" t="s">
        <v>152</v>
      </c>
      <c r="VDX29" s="170" t="s">
        <v>153</v>
      </c>
      <c r="VDY29" s="170" t="s">
        <v>150</v>
      </c>
      <c r="VDZ29" s="170">
        <v>2</v>
      </c>
      <c r="VEA29" s="170">
        <v>69.72</v>
      </c>
      <c r="VEB29" s="170">
        <f>ROUNDDOWN(VEA29*($G$10+1),2)</f>
        <v>5173.22</v>
      </c>
      <c r="VEC29" s="170">
        <f>VDZ29*VEB29</f>
        <v>10346.44</v>
      </c>
      <c r="VED29" s="170" t="s">
        <v>151</v>
      </c>
      <c r="VEE29" s="170" t="s">
        <v>152</v>
      </c>
      <c r="VEF29" s="170" t="s">
        <v>153</v>
      </c>
      <c r="VEG29" s="170" t="s">
        <v>150</v>
      </c>
      <c r="VEH29" s="170">
        <v>2</v>
      </c>
      <c r="VEI29" s="170">
        <v>69.72</v>
      </c>
      <c r="VEJ29" s="170">
        <f>ROUNDDOWN(VEI29*($G$10+1),2)</f>
        <v>5173.22</v>
      </c>
      <c r="VEK29" s="170">
        <f>VEH29*VEJ29</f>
        <v>10346.44</v>
      </c>
      <c r="VEL29" s="170" t="s">
        <v>151</v>
      </c>
      <c r="VEM29" s="170" t="s">
        <v>152</v>
      </c>
      <c r="VEN29" s="170" t="s">
        <v>153</v>
      </c>
      <c r="VEO29" s="170" t="s">
        <v>150</v>
      </c>
      <c r="VEP29" s="170">
        <v>2</v>
      </c>
      <c r="VEQ29" s="170">
        <v>69.72</v>
      </c>
      <c r="VER29" s="170">
        <f>ROUNDDOWN(VEQ29*($G$10+1),2)</f>
        <v>5173.22</v>
      </c>
      <c r="VES29" s="170">
        <f>VEP29*VER29</f>
        <v>10346.44</v>
      </c>
      <c r="VET29" s="170" t="s">
        <v>151</v>
      </c>
      <c r="VEU29" s="170" t="s">
        <v>152</v>
      </c>
      <c r="VEV29" s="170" t="s">
        <v>153</v>
      </c>
      <c r="VEW29" s="170" t="s">
        <v>150</v>
      </c>
      <c r="VEX29" s="170">
        <v>2</v>
      </c>
      <c r="VEY29" s="170">
        <v>69.72</v>
      </c>
      <c r="VEZ29" s="170">
        <f>ROUNDDOWN(VEY29*($G$10+1),2)</f>
        <v>5173.22</v>
      </c>
      <c r="VFA29" s="170">
        <f>VEX29*VEZ29</f>
        <v>10346.44</v>
      </c>
      <c r="VFB29" s="170" t="s">
        <v>151</v>
      </c>
      <c r="VFC29" s="170" t="s">
        <v>152</v>
      </c>
      <c r="VFD29" s="170" t="s">
        <v>153</v>
      </c>
      <c r="VFE29" s="170" t="s">
        <v>150</v>
      </c>
      <c r="VFF29" s="170">
        <v>2</v>
      </c>
      <c r="VFG29" s="170">
        <v>69.72</v>
      </c>
      <c r="VFH29" s="170">
        <f>ROUNDDOWN(VFG29*($G$10+1),2)</f>
        <v>5173.22</v>
      </c>
      <c r="VFI29" s="170">
        <f>VFF29*VFH29</f>
        <v>10346.44</v>
      </c>
      <c r="VFJ29" s="170" t="s">
        <v>151</v>
      </c>
      <c r="VFK29" s="170" t="s">
        <v>152</v>
      </c>
      <c r="VFL29" s="170" t="s">
        <v>153</v>
      </c>
      <c r="VFM29" s="170" t="s">
        <v>150</v>
      </c>
      <c r="VFN29" s="170">
        <v>2</v>
      </c>
      <c r="VFO29" s="170">
        <v>69.72</v>
      </c>
      <c r="VFP29" s="170">
        <f>ROUNDDOWN(VFO29*($G$10+1),2)</f>
        <v>5173.22</v>
      </c>
      <c r="VFQ29" s="170">
        <f>VFN29*VFP29</f>
        <v>10346.44</v>
      </c>
      <c r="VFR29" s="170" t="s">
        <v>151</v>
      </c>
      <c r="VFS29" s="170" t="s">
        <v>152</v>
      </c>
      <c r="VFT29" s="170" t="s">
        <v>153</v>
      </c>
      <c r="VFU29" s="170" t="s">
        <v>150</v>
      </c>
      <c r="VFV29" s="170">
        <v>2</v>
      </c>
      <c r="VFW29" s="170">
        <v>69.72</v>
      </c>
      <c r="VFX29" s="170">
        <f>ROUNDDOWN(VFW29*($G$10+1),2)</f>
        <v>5173.22</v>
      </c>
      <c r="VFY29" s="170">
        <f>VFV29*VFX29</f>
        <v>10346.44</v>
      </c>
      <c r="VFZ29" s="170" t="s">
        <v>151</v>
      </c>
      <c r="VGA29" s="170" t="s">
        <v>152</v>
      </c>
      <c r="VGB29" s="170" t="s">
        <v>153</v>
      </c>
      <c r="VGC29" s="170" t="s">
        <v>150</v>
      </c>
      <c r="VGD29" s="170">
        <v>2</v>
      </c>
      <c r="VGE29" s="170">
        <v>69.72</v>
      </c>
      <c r="VGF29" s="170">
        <f>ROUNDDOWN(VGE29*($G$10+1),2)</f>
        <v>5173.22</v>
      </c>
      <c r="VGG29" s="170">
        <f>VGD29*VGF29</f>
        <v>10346.44</v>
      </c>
      <c r="VGH29" s="170" t="s">
        <v>151</v>
      </c>
      <c r="VGI29" s="170" t="s">
        <v>152</v>
      </c>
      <c r="VGJ29" s="170" t="s">
        <v>153</v>
      </c>
      <c r="VGK29" s="170" t="s">
        <v>150</v>
      </c>
      <c r="VGL29" s="170">
        <v>2</v>
      </c>
      <c r="VGM29" s="170">
        <v>69.72</v>
      </c>
      <c r="VGN29" s="170">
        <f>ROUNDDOWN(VGM29*($G$10+1),2)</f>
        <v>5173.22</v>
      </c>
      <c r="VGO29" s="170">
        <f>VGL29*VGN29</f>
        <v>10346.44</v>
      </c>
      <c r="VGP29" s="170" t="s">
        <v>151</v>
      </c>
      <c r="VGQ29" s="170" t="s">
        <v>152</v>
      </c>
      <c r="VGR29" s="170" t="s">
        <v>153</v>
      </c>
      <c r="VGS29" s="170" t="s">
        <v>150</v>
      </c>
      <c r="VGT29" s="170">
        <v>2</v>
      </c>
      <c r="VGU29" s="170">
        <v>69.72</v>
      </c>
      <c r="VGV29" s="170">
        <f>ROUNDDOWN(VGU29*($G$10+1),2)</f>
        <v>5173.22</v>
      </c>
      <c r="VGW29" s="170">
        <f>VGT29*VGV29</f>
        <v>10346.44</v>
      </c>
      <c r="VGX29" s="170" t="s">
        <v>151</v>
      </c>
      <c r="VGY29" s="170" t="s">
        <v>152</v>
      </c>
      <c r="VGZ29" s="170" t="s">
        <v>153</v>
      </c>
      <c r="VHA29" s="170" t="s">
        <v>150</v>
      </c>
      <c r="VHB29" s="170">
        <v>2</v>
      </c>
      <c r="VHC29" s="170">
        <v>69.72</v>
      </c>
      <c r="VHD29" s="170">
        <f>ROUNDDOWN(VHC29*($G$10+1),2)</f>
        <v>5173.22</v>
      </c>
      <c r="VHE29" s="170">
        <f>VHB29*VHD29</f>
        <v>10346.44</v>
      </c>
      <c r="VHF29" s="170" t="s">
        <v>151</v>
      </c>
      <c r="VHG29" s="170" t="s">
        <v>152</v>
      </c>
      <c r="VHH29" s="170" t="s">
        <v>153</v>
      </c>
      <c r="VHI29" s="170" t="s">
        <v>150</v>
      </c>
      <c r="VHJ29" s="170">
        <v>2</v>
      </c>
      <c r="VHK29" s="170">
        <v>69.72</v>
      </c>
      <c r="VHL29" s="170">
        <f>ROUNDDOWN(VHK29*($G$10+1),2)</f>
        <v>5173.22</v>
      </c>
      <c r="VHM29" s="170">
        <f>VHJ29*VHL29</f>
        <v>10346.44</v>
      </c>
      <c r="VHN29" s="170" t="s">
        <v>151</v>
      </c>
      <c r="VHO29" s="170" t="s">
        <v>152</v>
      </c>
      <c r="VHP29" s="170" t="s">
        <v>153</v>
      </c>
      <c r="VHQ29" s="170" t="s">
        <v>150</v>
      </c>
      <c r="VHR29" s="170">
        <v>2</v>
      </c>
      <c r="VHS29" s="170">
        <v>69.72</v>
      </c>
      <c r="VHT29" s="170">
        <f>ROUNDDOWN(VHS29*($G$10+1),2)</f>
        <v>5173.22</v>
      </c>
      <c r="VHU29" s="170">
        <f>VHR29*VHT29</f>
        <v>10346.44</v>
      </c>
      <c r="VHV29" s="170" t="s">
        <v>151</v>
      </c>
      <c r="VHW29" s="170" t="s">
        <v>152</v>
      </c>
      <c r="VHX29" s="170" t="s">
        <v>153</v>
      </c>
      <c r="VHY29" s="170" t="s">
        <v>150</v>
      </c>
      <c r="VHZ29" s="170">
        <v>2</v>
      </c>
      <c r="VIA29" s="170">
        <v>69.72</v>
      </c>
      <c r="VIB29" s="170">
        <f>ROUNDDOWN(VIA29*($G$10+1),2)</f>
        <v>5173.22</v>
      </c>
      <c r="VIC29" s="170">
        <f>VHZ29*VIB29</f>
        <v>10346.44</v>
      </c>
      <c r="VID29" s="170" t="s">
        <v>151</v>
      </c>
      <c r="VIE29" s="170" t="s">
        <v>152</v>
      </c>
      <c r="VIF29" s="170" t="s">
        <v>153</v>
      </c>
      <c r="VIG29" s="170" t="s">
        <v>150</v>
      </c>
      <c r="VIH29" s="170">
        <v>2</v>
      </c>
      <c r="VII29" s="170">
        <v>69.72</v>
      </c>
      <c r="VIJ29" s="170">
        <f>ROUNDDOWN(VII29*($G$10+1),2)</f>
        <v>5173.22</v>
      </c>
      <c r="VIK29" s="170">
        <f>VIH29*VIJ29</f>
        <v>10346.44</v>
      </c>
      <c r="VIL29" s="170" t="s">
        <v>151</v>
      </c>
      <c r="VIM29" s="170" t="s">
        <v>152</v>
      </c>
      <c r="VIN29" s="170" t="s">
        <v>153</v>
      </c>
      <c r="VIO29" s="170" t="s">
        <v>150</v>
      </c>
      <c r="VIP29" s="170">
        <v>2</v>
      </c>
      <c r="VIQ29" s="170">
        <v>69.72</v>
      </c>
      <c r="VIR29" s="170">
        <f>ROUNDDOWN(VIQ29*($G$10+1),2)</f>
        <v>5173.22</v>
      </c>
      <c r="VIS29" s="170">
        <f>VIP29*VIR29</f>
        <v>10346.44</v>
      </c>
      <c r="VIT29" s="170" t="s">
        <v>151</v>
      </c>
      <c r="VIU29" s="170" t="s">
        <v>152</v>
      </c>
      <c r="VIV29" s="170" t="s">
        <v>153</v>
      </c>
      <c r="VIW29" s="170" t="s">
        <v>150</v>
      </c>
      <c r="VIX29" s="170">
        <v>2</v>
      </c>
      <c r="VIY29" s="170">
        <v>69.72</v>
      </c>
      <c r="VIZ29" s="170">
        <f>ROUNDDOWN(VIY29*($G$10+1),2)</f>
        <v>5173.22</v>
      </c>
      <c r="VJA29" s="170">
        <f>VIX29*VIZ29</f>
        <v>10346.44</v>
      </c>
      <c r="VJB29" s="170" t="s">
        <v>151</v>
      </c>
      <c r="VJC29" s="170" t="s">
        <v>152</v>
      </c>
      <c r="VJD29" s="170" t="s">
        <v>153</v>
      </c>
      <c r="VJE29" s="170" t="s">
        <v>150</v>
      </c>
      <c r="VJF29" s="170">
        <v>2</v>
      </c>
      <c r="VJG29" s="170">
        <v>69.72</v>
      </c>
      <c r="VJH29" s="170">
        <f>ROUNDDOWN(VJG29*($G$10+1),2)</f>
        <v>5173.22</v>
      </c>
      <c r="VJI29" s="170">
        <f>VJF29*VJH29</f>
        <v>10346.44</v>
      </c>
      <c r="VJJ29" s="170" t="s">
        <v>151</v>
      </c>
      <c r="VJK29" s="170" t="s">
        <v>152</v>
      </c>
      <c r="VJL29" s="170" t="s">
        <v>153</v>
      </c>
      <c r="VJM29" s="170" t="s">
        <v>150</v>
      </c>
      <c r="VJN29" s="170">
        <v>2</v>
      </c>
      <c r="VJO29" s="170">
        <v>69.72</v>
      </c>
      <c r="VJP29" s="170">
        <f>ROUNDDOWN(VJO29*($G$10+1),2)</f>
        <v>5173.22</v>
      </c>
      <c r="VJQ29" s="170">
        <f>VJN29*VJP29</f>
        <v>10346.44</v>
      </c>
      <c r="VJR29" s="170" t="s">
        <v>151</v>
      </c>
      <c r="VJS29" s="170" t="s">
        <v>152</v>
      </c>
      <c r="VJT29" s="170" t="s">
        <v>153</v>
      </c>
      <c r="VJU29" s="170" t="s">
        <v>150</v>
      </c>
      <c r="VJV29" s="170">
        <v>2</v>
      </c>
      <c r="VJW29" s="170">
        <v>69.72</v>
      </c>
      <c r="VJX29" s="170">
        <f>ROUNDDOWN(VJW29*($G$10+1),2)</f>
        <v>5173.22</v>
      </c>
      <c r="VJY29" s="170">
        <f>VJV29*VJX29</f>
        <v>10346.44</v>
      </c>
      <c r="VJZ29" s="170" t="s">
        <v>151</v>
      </c>
      <c r="VKA29" s="170" t="s">
        <v>152</v>
      </c>
      <c r="VKB29" s="170" t="s">
        <v>153</v>
      </c>
      <c r="VKC29" s="170" t="s">
        <v>150</v>
      </c>
      <c r="VKD29" s="170">
        <v>2</v>
      </c>
      <c r="VKE29" s="170">
        <v>69.72</v>
      </c>
      <c r="VKF29" s="170">
        <f>ROUNDDOWN(VKE29*($G$10+1),2)</f>
        <v>5173.22</v>
      </c>
      <c r="VKG29" s="170">
        <f>VKD29*VKF29</f>
        <v>10346.44</v>
      </c>
      <c r="VKH29" s="170" t="s">
        <v>151</v>
      </c>
      <c r="VKI29" s="170" t="s">
        <v>152</v>
      </c>
      <c r="VKJ29" s="170" t="s">
        <v>153</v>
      </c>
      <c r="VKK29" s="170" t="s">
        <v>150</v>
      </c>
      <c r="VKL29" s="170">
        <v>2</v>
      </c>
      <c r="VKM29" s="170">
        <v>69.72</v>
      </c>
      <c r="VKN29" s="170">
        <f>ROUNDDOWN(VKM29*($G$10+1),2)</f>
        <v>5173.22</v>
      </c>
      <c r="VKO29" s="170">
        <f>VKL29*VKN29</f>
        <v>10346.44</v>
      </c>
      <c r="VKP29" s="170" t="s">
        <v>151</v>
      </c>
      <c r="VKQ29" s="170" t="s">
        <v>152</v>
      </c>
      <c r="VKR29" s="170" t="s">
        <v>153</v>
      </c>
      <c r="VKS29" s="170" t="s">
        <v>150</v>
      </c>
      <c r="VKT29" s="170">
        <v>2</v>
      </c>
      <c r="VKU29" s="170">
        <v>69.72</v>
      </c>
      <c r="VKV29" s="170">
        <f>ROUNDDOWN(VKU29*($G$10+1),2)</f>
        <v>5173.22</v>
      </c>
      <c r="VKW29" s="170">
        <f>VKT29*VKV29</f>
        <v>10346.44</v>
      </c>
      <c r="VKX29" s="170" t="s">
        <v>151</v>
      </c>
      <c r="VKY29" s="170" t="s">
        <v>152</v>
      </c>
      <c r="VKZ29" s="170" t="s">
        <v>153</v>
      </c>
      <c r="VLA29" s="170" t="s">
        <v>150</v>
      </c>
      <c r="VLB29" s="170">
        <v>2</v>
      </c>
      <c r="VLC29" s="170">
        <v>69.72</v>
      </c>
      <c r="VLD29" s="170">
        <f>ROUNDDOWN(VLC29*($G$10+1),2)</f>
        <v>5173.22</v>
      </c>
      <c r="VLE29" s="170">
        <f>VLB29*VLD29</f>
        <v>10346.44</v>
      </c>
      <c r="VLF29" s="170" t="s">
        <v>151</v>
      </c>
      <c r="VLG29" s="170" t="s">
        <v>152</v>
      </c>
      <c r="VLH29" s="170" t="s">
        <v>153</v>
      </c>
      <c r="VLI29" s="170" t="s">
        <v>150</v>
      </c>
      <c r="VLJ29" s="170">
        <v>2</v>
      </c>
      <c r="VLK29" s="170">
        <v>69.72</v>
      </c>
      <c r="VLL29" s="170">
        <f>ROUNDDOWN(VLK29*($G$10+1),2)</f>
        <v>5173.22</v>
      </c>
      <c r="VLM29" s="170">
        <f>VLJ29*VLL29</f>
        <v>10346.44</v>
      </c>
      <c r="VLN29" s="170" t="s">
        <v>151</v>
      </c>
      <c r="VLO29" s="170" t="s">
        <v>152</v>
      </c>
      <c r="VLP29" s="170" t="s">
        <v>153</v>
      </c>
      <c r="VLQ29" s="170" t="s">
        <v>150</v>
      </c>
      <c r="VLR29" s="170">
        <v>2</v>
      </c>
      <c r="VLS29" s="170">
        <v>69.72</v>
      </c>
      <c r="VLT29" s="170">
        <f>ROUNDDOWN(VLS29*($G$10+1),2)</f>
        <v>5173.22</v>
      </c>
      <c r="VLU29" s="170">
        <f>VLR29*VLT29</f>
        <v>10346.44</v>
      </c>
      <c r="VLV29" s="170" t="s">
        <v>151</v>
      </c>
      <c r="VLW29" s="170" t="s">
        <v>152</v>
      </c>
      <c r="VLX29" s="170" t="s">
        <v>153</v>
      </c>
      <c r="VLY29" s="170" t="s">
        <v>150</v>
      </c>
      <c r="VLZ29" s="170">
        <v>2</v>
      </c>
      <c r="VMA29" s="170">
        <v>69.72</v>
      </c>
      <c r="VMB29" s="170">
        <f>ROUNDDOWN(VMA29*($G$10+1),2)</f>
        <v>5173.22</v>
      </c>
      <c r="VMC29" s="170">
        <f>VLZ29*VMB29</f>
        <v>10346.44</v>
      </c>
      <c r="VMD29" s="170" t="s">
        <v>151</v>
      </c>
      <c r="VME29" s="170" t="s">
        <v>152</v>
      </c>
      <c r="VMF29" s="170" t="s">
        <v>153</v>
      </c>
      <c r="VMG29" s="170" t="s">
        <v>150</v>
      </c>
      <c r="VMH29" s="170">
        <v>2</v>
      </c>
      <c r="VMI29" s="170">
        <v>69.72</v>
      </c>
      <c r="VMJ29" s="170">
        <f>ROUNDDOWN(VMI29*($G$10+1),2)</f>
        <v>5173.22</v>
      </c>
      <c r="VMK29" s="170">
        <f>VMH29*VMJ29</f>
        <v>10346.44</v>
      </c>
      <c r="VML29" s="170" t="s">
        <v>151</v>
      </c>
      <c r="VMM29" s="170" t="s">
        <v>152</v>
      </c>
      <c r="VMN29" s="170" t="s">
        <v>153</v>
      </c>
      <c r="VMO29" s="170" t="s">
        <v>150</v>
      </c>
      <c r="VMP29" s="170">
        <v>2</v>
      </c>
      <c r="VMQ29" s="170">
        <v>69.72</v>
      </c>
      <c r="VMR29" s="170">
        <f>ROUNDDOWN(VMQ29*($G$10+1),2)</f>
        <v>5173.22</v>
      </c>
      <c r="VMS29" s="170">
        <f>VMP29*VMR29</f>
        <v>10346.44</v>
      </c>
      <c r="VMT29" s="170" t="s">
        <v>151</v>
      </c>
      <c r="VMU29" s="170" t="s">
        <v>152</v>
      </c>
      <c r="VMV29" s="170" t="s">
        <v>153</v>
      </c>
      <c r="VMW29" s="170" t="s">
        <v>150</v>
      </c>
      <c r="VMX29" s="170">
        <v>2</v>
      </c>
      <c r="VMY29" s="170">
        <v>69.72</v>
      </c>
      <c r="VMZ29" s="170">
        <f>ROUNDDOWN(VMY29*($G$10+1),2)</f>
        <v>5173.22</v>
      </c>
      <c r="VNA29" s="170">
        <f>VMX29*VMZ29</f>
        <v>10346.44</v>
      </c>
      <c r="VNB29" s="170" t="s">
        <v>151</v>
      </c>
      <c r="VNC29" s="170" t="s">
        <v>152</v>
      </c>
      <c r="VND29" s="170" t="s">
        <v>153</v>
      </c>
      <c r="VNE29" s="170" t="s">
        <v>150</v>
      </c>
      <c r="VNF29" s="170">
        <v>2</v>
      </c>
      <c r="VNG29" s="170">
        <v>69.72</v>
      </c>
      <c r="VNH29" s="170">
        <f>ROUNDDOWN(VNG29*($G$10+1),2)</f>
        <v>5173.22</v>
      </c>
      <c r="VNI29" s="170">
        <f>VNF29*VNH29</f>
        <v>10346.44</v>
      </c>
      <c r="VNJ29" s="170" t="s">
        <v>151</v>
      </c>
      <c r="VNK29" s="170" t="s">
        <v>152</v>
      </c>
      <c r="VNL29" s="170" t="s">
        <v>153</v>
      </c>
      <c r="VNM29" s="170" t="s">
        <v>150</v>
      </c>
      <c r="VNN29" s="170">
        <v>2</v>
      </c>
      <c r="VNO29" s="170">
        <v>69.72</v>
      </c>
      <c r="VNP29" s="170">
        <f>ROUNDDOWN(VNO29*($G$10+1),2)</f>
        <v>5173.22</v>
      </c>
      <c r="VNQ29" s="170">
        <f>VNN29*VNP29</f>
        <v>10346.44</v>
      </c>
      <c r="VNR29" s="170" t="s">
        <v>151</v>
      </c>
      <c r="VNS29" s="170" t="s">
        <v>152</v>
      </c>
      <c r="VNT29" s="170" t="s">
        <v>153</v>
      </c>
      <c r="VNU29" s="170" t="s">
        <v>150</v>
      </c>
      <c r="VNV29" s="170">
        <v>2</v>
      </c>
      <c r="VNW29" s="170">
        <v>69.72</v>
      </c>
      <c r="VNX29" s="170">
        <f>ROUNDDOWN(VNW29*($G$10+1),2)</f>
        <v>5173.22</v>
      </c>
      <c r="VNY29" s="170">
        <f>VNV29*VNX29</f>
        <v>10346.44</v>
      </c>
      <c r="VNZ29" s="170" t="s">
        <v>151</v>
      </c>
      <c r="VOA29" s="170" t="s">
        <v>152</v>
      </c>
      <c r="VOB29" s="170" t="s">
        <v>153</v>
      </c>
      <c r="VOC29" s="170" t="s">
        <v>150</v>
      </c>
      <c r="VOD29" s="170">
        <v>2</v>
      </c>
      <c r="VOE29" s="170">
        <v>69.72</v>
      </c>
      <c r="VOF29" s="170">
        <f>ROUNDDOWN(VOE29*($G$10+1),2)</f>
        <v>5173.22</v>
      </c>
      <c r="VOG29" s="170">
        <f>VOD29*VOF29</f>
        <v>10346.44</v>
      </c>
      <c r="VOH29" s="170" t="s">
        <v>151</v>
      </c>
      <c r="VOI29" s="170" t="s">
        <v>152</v>
      </c>
      <c r="VOJ29" s="170" t="s">
        <v>153</v>
      </c>
      <c r="VOK29" s="170" t="s">
        <v>150</v>
      </c>
      <c r="VOL29" s="170">
        <v>2</v>
      </c>
      <c r="VOM29" s="170">
        <v>69.72</v>
      </c>
      <c r="VON29" s="170">
        <f>ROUNDDOWN(VOM29*($G$10+1),2)</f>
        <v>5173.22</v>
      </c>
      <c r="VOO29" s="170">
        <f>VOL29*VON29</f>
        <v>10346.44</v>
      </c>
      <c r="VOP29" s="170" t="s">
        <v>151</v>
      </c>
      <c r="VOQ29" s="170" t="s">
        <v>152</v>
      </c>
      <c r="VOR29" s="170" t="s">
        <v>153</v>
      </c>
      <c r="VOS29" s="170" t="s">
        <v>150</v>
      </c>
      <c r="VOT29" s="170">
        <v>2</v>
      </c>
      <c r="VOU29" s="170">
        <v>69.72</v>
      </c>
      <c r="VOV29" s="170">
        <f>ROUNDDOWN(VOU29*($G$10+1),2)</f>
        <v>5173.22</v>
      </c>
      <c r="VOW29" s="170">
        <f>VOT29*VOV29</f>
        <v>10346.44</v>
      </c>
      <c r="VOX29" s="170" t="s">
        <v>151</v>
      </c>
      <c r="VOY29" s="170" t="s">
        <v>152</v>
      </c>
      <c r="VOZ29" s="170" t="s">
        <v>153</v>
      </c>
      <c r="VPA29" s="170" t="s">
        <v>150</v>
      </c>
      <c r="VPB29" s="170">
        <v>2</v>
      </c>
      <c r="VPC29" s="170">
        <v>69.72</v>
      </c>
      <c r="VPD29" s="170">
        <f>ROUNDDOWN(VPC29*($G$10+1),2)</f>
        <v>5173.22</v>
      </c>
      <c r="VPE29" s="170">
        <f>VPB29*VPD29</f>
        <v>10346.44</v>
      </c>
      <c r="VPF29" s="170" t="s">
        <v>151</v>
      </c>
      <c r="VPG29" s="170" t="s">
        <v>152</v>
      </c>
      <c r="VPH29" s="170" t="s">
        <v>153</v>
      </c>
      <c r="VPI29" s="170" t="s">
        <v>150</v>
      </c>
      <c r="VPJ29" s="170">
        <v>2</v>
      </c>
      <c r="VPK29" s="170">
        <v>69.72</v>
      </c>
      <c r="VPL29" s="170">
        <f>ROUNDDOWN(VPK29*($G$10+1),2)</f>
        <v>5173.22</v>
      </c>
      <c r="VPM29" s="170">
        <f>VPJ29*VPL29</f>
        <v>10346.44</v>
      </c>
      <c r="VPN29" s="170" t="s">
        <v>151</v>
      </c>
      <c r="VPO29" s="170" t="s">
        <v>152</v>
      </c>
      <c r="VPP29" s="170" t="s">
        <v>153</v>
      </c>
      <c r="VPQ29" s="170" t="s">
        <v>150</v>
      </c>
      <c r="VPR29" s="170">
        <v>2</v>
      </c>
      <c r="VPS29" s="170">
        <v>69.72</v>
      </c>
      <c r="VPT29" s="170">
        <f>ROUNDDOWN(VPS29*($G$10+1),2)</f>
        <v>5173.22</v>
      </c>
      <c r="VPU29" s="170">
        <f>VPR29*VPT29</f>
        <v>10346.44</v>
      </c>
      <c r="VPV29" s="170" t="s">
        <v>151</v>
      </c>
      <c r="VPW29" s="170" t="s">
        <v>152</v>
      </c>
      <c r="VPX29" s="170" t="s">
        <v>153</v>
      </c>
      <c r="VPY29" s="170" t="s">
        <v>150</v>
      </c>
      <c r="VPZ29" s="170">
        <v>2</v>
      </c>
      <c r="VQA29" s="170">
        <v>69.72</v>
      </c>
      <c r="VQB29" s="170">
        <f>ROUNDDOWN(VQA29*($G$10+1),2)</f>
        <v>5173.22</v>
      </c>
      <c r="VQC29" s="170">
        <f>VPZ29*VQB29</f>
        <v>10346.44</v>
      </c>
      <c r="VQD29" s="170" t="s">
        <v>151</v>
      </c>
      <c r="VQE29" s="170" t="s">
        <v>152</v>
      </c>
      <c r="VQF29" s="170" t="s">
        <v>153</v>
      </c>
      <c r="VQG29" s="170" t="s">
        <v>150</v>
      </c>
      <c r="VQH29" s="170">
        <v>2</v>
      </c>
      <c r="VQI29" s="170">
        <v>69.72</v>
      </c>
      <c r="VQJ29" s="170">
        <f>ROUNDDOWN(VQI29*($G$10+1),2)</f>
        <v>5173.22</v>
      </c>
      <c r="VQK29" s="170">
        <f>VQH29*VQJ29</f>
        <v>10346.44</v>
      </c>
      <c r="VQL29" s="170" t="s">
        <v>151</v>
      </c>
      <c r="VQM29" s="170" t="s">
        <v>152</v>
      </c>
      <c r="VQN29" s="170" t="s">
        <v>153</v>
      </c>
      <c r="VQO29" s="170" t="s">
        <v>150</v>
      </c>
      <c r="VQP29" s="170">
        <v>2</v>
      </c>
      <c r="VQQ29" s="170">
        <v>69.72</v>
      </c>
      <c r="VQR29" s="170">
        <f>ROUNDDOWN(VQQ29*($G$10+1),2)</f>
        <v>5173.22</v>
      </c>
      <c r="VQS29" s="170">
        <f>VQP29*VQR29</f>
        <v>10346.44</v>
      </c>
      <c r="VQT29" s="170" t="s">
        <v>151</v>
      </c>
      <c r="VQU29" s="170" t="s">
        <v>152</v>
      </c>
      <c r="VQV29" s="170" t="s">
        <v>153</v>
      </c>
      <c r="VQW29" s="170" t="s">
        <v>150</v>
      </c>
      <c r="VQX29" s="170">
        <v>2</v>
      </c>
      <c r="VQY29" s="170">
        <v>69.72</v>
      </c>
      <c r="VQZ29" s="170">
        <f>ROUNDDOWN(VQY29*($G$10+1),2)</f>
        <v>5173.22</v>
      </c>
      <c r="VRA29" s="170">
        <f>VQX29*VQZ29</f>
        <v>10346.44</v>
      </c>
      <c r="VRB29" s="170" t="s">
        <v>151</v>
      </c>
      <c r="VRC29" s="170" t="s">
        <v>152</v>
      </c>
      <c r="VRD29" s="170" t="s">
        <v>153</v>
      </c>
      <c r="VRE29" s="170" t="s">
        <v>150</v>
      </c>
      <c r="VRF29" s="170">
        <v>2</v>
      </c>
      <c r="VRG29" s="170">
        <v>69.72</v>
      </c>
      <c r="VRH29" s="170">
        <f>ROUNDDOWN(VRG29*($G$10+1),2)</f>
        <v>5173.22</v>
      </c>
      <c r="VRI29" s="170">
        <f>VRF29*VRH29</f>
        <v>10346.44</v>
      </c>
      <c r="VRJ29" s="170" t="s">
        <v>151</v>
      </c>
      <c r="VRK29" s="170" t="s">
        <v>152</v>
      </c>
      <c r="VRL29" s="170" t="s">
        <v>153</v>
      </c>
      <c r="VRM29" s="170" t="s">
        <v>150</v>
      </c>
      <c r="VRN29" s="170">
        <v>2</v>
      </c>
      <c r="VRO29" s="170">
        <v>69.72</v>
      </c>
      <c r="VRP29" s="170">
        <f>ROUNDDOWN(VRO29*($G$10+1),2)</f>
        <v>5173.22</v>
      </c>
      <c r="VRQ29" s="170">
        <f>VRN29*VRP29</f>
        <v>10346.44</v>
      </c>
      <c r="VRR29" s="170" t="s">
        <v>151</v>
      </c>
      <c r="VRS29" s="170" t="s">
        <v>152</v>
      </c>
      <c r="VRT29" s="170" t="s">
        <v>153</v>
      </c>
      <c r="VRU29" s="170" t="s">
        <v>150</v>
      </c>
      <c r="VRV29" s="170">
        <v>2</v>
      </c>
      <c r="VRW29" s="170">
        <v>69.72</v>
      </c>
      <c r="VRX29" s="170">
        <f>ROUNDDOWN(VRW29*($G$10+1),2)</f>
        <v>5173.22</v>
      </c>
      <c r="VRY29" s="170">
        <f>VRV29*VRX29</f>
        <v>10346.44</v>
      </c>
      <c r="VRZ29" s="170" t="s">
        <v>151</v>
      </c>
      <c r="VSA29" s="170" t="s">
        <v>152</v>
      </c>
      <c r="VSB29" s="170" t="s">
        <v>153</v>
      </c>
      <c r="VSC29" s="170" t="s">
        <v>150</v>
      </c>
      <c r="VSD29" s="170">
        <v>2</v>
      </c>
      <c r="VSE29" s="170">
        <v>69.72</v>
      </c>
      <c r="VSF29" s="170">
        <f>ROUNDDOWN(VSE29*($G$10+1),2)</f>
        <v>5173.22</v>
      </c>
      <c r="VSG29" s="170">
        <f>VSD29*VSF29</f>
        <v>10346.44</v>
      </c>
      <c r="VSH29" s="170" t="s">
        <v>151</v>
      </c>
      <c r="VSI29" s="170" t="s">
        <v>152</v>
      </c>
      <c r="VSJ29" s="170" t="s">
        <v>153</v>
      </c>
      <c r="VSK29" s="170" t="s">
        <v>150</v>
      </c>
      <c r="VSL29" s="170">
        <v>2</v>
      </c>
      <c r="VSM29" s="170">
        <v>69.72</v>
      </c>
      <c r="VSN29" s="170">
        <f>ROUNDDOWN(VSM29*($G$10+1),2)</f>
        <v>5173.22</v>
      </c>
      <c r="VSO29" s="170">
        <f>VSL29*VSN29</f>
        <v>10346.44</v>
      </c>
      <c r="VSP29" s="170" t="s">
        <v>151</v>
      </c>
      <c r="VSQ29" s="170" t="s">
        <v>152</v>
      </c>
      <c r="VSR29" s="170" t="s">
        <v>153</v>
      </c>
      <c r="VSS29" s="170" t="s">
        <v>150</v>
      </c>
      <c r="VST29" s="170">
        <v>2</v>
      </c>
      <c r="VSU29" s="170">
        <v>69.72</v>
      </c>
      <c r="VSV29" s="170">
        <f>ROUNDDOWN(VSU29*($G$10+1),2)</f>
        <v>5173.22</v>
      </c>
      <c r="VSW29" s="170">
        <f>VST29*VSV29</f>
        <v>10346.44</v>
      </c>
      <c r="VSX29" s="170" t="s">
        <v>151</v>
      </c>
      <c r="VSY29" s="170" t="s">
        <v>152</v>
      </c>
      <c r="VSZ29" s="170" t="s">
        <v>153</v>
      </c>
      <c r="VTA29" s="170" t="s">
        <v>150</v>
      </c>
      <c r="VTB29" s="170">
        <v>2</v>
      </c>
      <c r="VTC29" s="170">
        <v>69.72</v>
      </c>
      <c r="VTD29" s="170">
        <f>ROUNDDOWN(VTC29*($G$10+1),2)</f>
        <v>5173.22</v>
      </c>
      <c r="VTE29" s="170">
        <f>VTB29*VTD29</f>
        <v>10346.44</v>
      </c>
      <c r="VTF29" s="170" t="s">
        <v>151</v>
      </c>
      <c r="VTG29" s="170" t="s">
        <v>152</v>
      </c>
      <c r="VTH29" s="170" t="s">
        <v>153</v>
      </c>
      <c r="VTI29" s="170" t="s">
        <v>150</v>
      </c>
      <c r="VTJ29" s="170">
        <v>2</v>
      </c>
      <c r="VTK29" s="170">
        <v>69.72</v>
      </c>
      <c r="VTL29" s="170">
        <f>ROUNDDOWN(VTK29*($G$10+1),2)</f>
        <v>5173.22</v>
      </c>
      <c r="VTM29" s="170">
        <f>VTJ29*VTL29</f>
        <v>10346.44</v>
      </c>
      <c r="VTN29" s="170" t="s">
        <v>151</v>
      </c>
      <c r="VTO29" s="170" t="s">
        <v>152</v>
      </c>
      <c r="VTP29" s="170" t="s">
        <v>153</v>
      </c>
      <c r="VTQ29" s="170" t="s">
        <v>150</v>
      </c>
      <c r="VTR29" s="170">
        <v>2</v>
      </c>
      <c r="VTS29" s="170">
        <v>69.72</v>
      </c>
      <c r="VTT29" s="170">
        <f>ROUNDDOWN(VTS29*($G$10+1),2)</f>
        <v>5173.22</v>
      </c>
      <c r="VTU29" s="170">
        <f>VTR29*VTT29</f>
        <v>10346.44</v>
      </c>
      <c r="VTV29" s="170" t="s">
        <v>151</v>
      </c>
      <c r="VTW29" s="170" t="s">
        <v>152</v>
      </c>
      <c r="VTX29" s="170" t="s">
        <v>153</v>
      </c>
      <c r="VTY29" s="170" t="s">
        <v>150</v>
      </c>
      <c r="VTZ29" s="170">
        <v>2</v>
      </c>
      <c r="VUA29" s="170">
        <v>69.72</v>
      </c>
      <c r="VUB29" s="170">
        <f>ROUNDDOWN(VUA29*($G$10+1),2)</f>
        <v>5173.22</v>
      </c>
      <c r="VUC29" s="170">
        <f>VTZ29*VUB29</f>
        <v>10346.44</v>
      </c>
      <c r="VUD29" s="170" t="s">
        <v>151</v>
      </c>
      <c r="VUE29" s="170" t="s">
        <v>152</v>
      </c>
      <c r="VUF29" s="170" t="s">
        <v>153</v>
      </c>
      <c r="VUG29" s="170" t="s">
        <v>150</v>
      </c>
      <c r="VUH29" s="170">
        <v>2</v>
      </c>
      <c r="VUI29" s="170">
        <v>69.72</v>
      </c>
      <c r="VUJ29" s="170">
        <f>ROUNDDOWN(VUI29*($G$10+1),2)</f>
        <v>5173.22</v>
      </c>
      <c r="VUK29" s="170">
        <f>VUH29*VUJ29</f>
        <v>10346.44</v>
      </c>
      <c r="VUL29" s="170" t="s">
        <v>151</v>
      </c>
      <c r="VUM29" s="170" t="s">
        <v>152</v>
      </c>
      <c r="VUN29" s="170" t="s">
        <v>153</v>
      </c>
      <c r="VUO29" s="170" t="s">
        <v>150</v>
      </c>
      <c r="VUP29" s="170">
        <v>2</v>
      </c>
      <c r="VUQ29" s="170">
        <v>69.72</v>
      </c>
      <c r="VUR29" s="170">
        <f>ROUNDDOWN(VUQ29*($G$10+1),2)</f>
        <v>5173.22</v>
      </c>
      <c r="VUS29" s="170">
        <f>VUP29*VUR29</f>
        <v>10346.44</v>
      </c>
      <c r="VUT29" s="170" t="s">
        <v>151</v>
      </c>
      <c r="VUU29" s="170" t="s">
        <v>152</v>
      </c>
      <c r="VUV29" s="170" t="s">
        <v>153</v>
      </c>
      <c r="VUW29" s="170" t="s">
        <v>150</v>
      </c>
      <c r="VUX29" s="170">
        <v>2</v>
      </c>
      <c r="VUY29" s="170">
        <v>69.72</v>
      </c>
      <c r="VUZ29" s="170">
        <f>ROUNDDOWN(VUY29*($G$10+1),2)</f>
        <v>5173.22</v>
      </c>
      <c r="VVA29" s="170">
        <f>VUX29*VUZ29</f>
        <v>10346.44</v>
      </c>
      <c r="VVB29" s="170" t="s">
        <v>151</v>
      </c>
      <c r="VVC29" s="170" t="s">
        <v>152</v>
      </c>
      <c r="VVD29" s="170" t="s">
        <v>153</v>
      </c>
      <c r="VVE29" s="170" t="s">
        <v>150</v>
      </c>
      <c r="VVF29" s="170">
        <v>2</v>
      </c>
      <c r="VVG29" s="170">
        <v>69.72</v>
      </c>
      <c r="VVH29" s="170">
        <f>ROUNDDOWN(VVG29*($G$10+1),2)</f>
        <v>5173.22</v>
      </c>
      <c r="VVI29" s="170">
        <f>VVF29*VVH29</f>
        <v>10346.44</v>
      </c>
      <c r="VVJ29" s="170" t="s">
        <v>151</v>
      </c>
      <c r="VVK29" s="170" t="s">
        <v>152</v>
      </c>
      <c r="VVL29" s="170" t="s">
        <v>153</v>
      </c>
      <c r="VVM29" s="170" t="s">
        <v>150</v>
      </c>
      <c r="VVN29" s="170">
        <v>2</v>
      </c>
      <c r="VVO29" s="170">
        <v>69.72</v>
      </c>
      <c r="VVP29" s="170">
        <f>ROUNDDOWN(VVO29*($G$10+1),2)</f>
        <v>5173.22</v>
      </c>
      <c r="VVQ29" s="170">
        <f>VVN29*VVP29</f>
        <v>10346.44</v>
      </c>
      <c r="VVR29" s="170" t="s">
        <v>151</v>
      </c>
      <c r="VVS29" s="170" t="s">
        <v>152</v>
      </c>
      <c r="VVT29" s="170" t="s">
        <v>153</v>
      </c>
      <c r="VVU29" s="170" t="s">
        <v>150</v>
      </c>
      <c r="VVV29" s="170">
        <v>2</v>
      </c>
      <c r="VVW29" s="170">
        <v>69.72</v>
      </c>
      <c r="VVX29" s="170">
        <f>ROUNDDOWN(VVW29*($G$10+1),2)</f>
        <v>5173.22</v>
      </c>
      <c r="VVY29" s="170">
        <f>VVV29*VVX29</f>
        <v>10346.44</v>
      </c>
      <c r="VVZ29" s="170" t="s">
        <v>151</v>
      </c>
      <c r="VWA29" s="170" t="s">
        <v>152</v>
      </c>
      <c r="VWB29" s="170" t="s">
        <v>153</v>
      </c>
      <c r="VWC29" s="170" t="s">
        <v>150</v>
      </c>
      <c r="VWD29" s="170">
        <v>2</v>
      </c>
      <c r="VWE29" s="170">
        <v>69.72</v>
      </c>
      <c r="VWF29" s="170">
        <f>ROUNDDOWN(VWE29*($G$10+1),2)</f>
        <v>5173.22</v>
      </c>
      <c r="VWG29" s="170">
        <f>VWD29*VWF29</f>
        <v>10346.44</v>
      </c>
      <c r="VWH29" s="170" t="s">
        <v>151</v>
      </c>
      <c r="VWI29" s="170" t="s">
        <v>152</v>
      </c>
      <c r="VWJ29" s="170" t="s">
        <v>153</v>
      </c>
      <c r="VWK29" s="170" t="s">
        <v>150</v>
      </c>
      <c r="VWL29" s="170">
        <v>2</v>
      </c>
      <c r="VWM29" s="170">
        <v>69.72</v>
      </c>
      <c r="VWN29" s="170">
        <f>ROUNDDOWN(VWM29*($G$10+1),2)</f>
        <v>5173.22</v>
      </c>
      <c r="VWO29" s="170">
        <f>VWL29*VWN29</f>
        <v>10346.44</v>
      </c>
      <c r="VWP29" s="170" t="s">
        <v>151</v>
      </c>
      <c r="VWQ29" s="170" t="s">
        <v>152</v>
      </c>
      <c r="VWR29" s="170" t="s">
        <v>153</v>
      </c>
      <c r="VWS29" s="170" t="s">
        <v>150</v>
      </c>
      <c r="VWT29" s="170">
        <v>2</v>
      </c>
      <c r="VWU29" s="170">
        <v>69.72</v>
      </c>
      <c r="VWV29" s="170">
        <f>ROUNDDOWN(VWU29*($G$10+1),2)</f>
        <v>5173.22</v>
      </c>
      <c r="VWW29" s="170">
        <f>VWT29*VWV29</f>
        <v>10346.44</v>
      </c>
      <c r="VWX29" s="170" t="s">
        <v>151</v>
      </c>
      <c r="VWY29" s="170" t="s">
        <v>152</v>
      </c>
      <c r="VWZ29" s="170" t="s">
        <v>153</v>
      </c>
      <c r="VXA29" s="170" t="s">
        <v>150</v>
      </c>
      <c r="VXB29" s="170">
        <v>2</v>
      </c>
      <c r="VXC29" s="170">
        <v>69.72</v>
      </c>
      <c r="VXD29" s="170">
        <f>ROUNDDOWN(VXC29*($G$10+1),2)</f>
        <v>5173.22</v>
      </c>
      <c r="VXE29" s="170">
        <f>VXB29*VXD29</f>
        <v>10346.44</v>
      </c>
      <c r="VXF29" s="170" t="s">
        <v>151</v>
      </c>
      <c r="VXG29" s="170" t="s">
        <v>152</v>
      </c>
      <c r="VXH29" s="170" t="s">
        <v>153</v>
      </c>
      <c r="VXI29" s="170" t="s">
        <v>150</v>
      </c>
      <c r="VXJ29" s="170">
        <v>2</v>
      </c>
      <c r="VXK29" s="170">
        <v>69.72</v>
      </c>
      <c r="VXL29" s="170">
        <f>ROUNDDOWN(VXK29*($G$10+1),2)</f>
        <v>5173.22</v>
      </c>
      <c r="VXM29" s="170">
        <f>VXJ29*VXL29</f>
        <v>10346.44</v>
      </c>
      <c r="VXN29" s="170" t="s">
        <v>151</v>
      </c>
      <c r="VXO29" s="170" t="s">
        <v>152</v>
      </c>
      <c r="VXP29" s="170" t="s">
        <v>153</v>
      </c>
      <c r="VXQ29" s="170" t="s">
        <v>150</v>
      </c>
      <c r="VXR29" s="170">
        <v>2</v>
      </c>
      <c r="VXS29" s="170">
        <v>69.72</v>
      </c>
      <c r="VXT29" s="170">
        <f>ROUNDDOWN(VXS29*($G$10+1),2)</f>
        <v>5173.22</v>
      </c>
      <c r="VXU29" s="170">
        <f>VXR29*VXT29</f>
        <v>10346.44</v>
      </c>
      <c r="VXV29" s="170" t="s">
        <v>151</v>
      </c>
      <c r="VXW29" s="170" t="s">
        <v>152</v>
      </c>
      <c r="VXX29" s="170" t="s">
        <v>153</v>
      </c>
      <c r="VXY29" s="170" t="s">
        <v>150</v>
      </c>
      <c r="VXZ29" s="170">
        <v>2</v>
      </c>
      <c r="VYA29" s="170">
        <v>69.72</v>
      </c>
      <c r="VYB29" s="170">
        <f>ROUNDDOWN(VYA29*($G$10+1),2)</f>
        <v>5173.22</v>
      </c>
      <c r="VYC29" s="170">
        <f>VXZ29*VYB29</f>
        <v>10346.44</v>
      </c>
      <c r="VYD29" s="170" t="s">
        <v>151</v>
      </c>
      <c r="VYE29" s="170" t="s">
        <v>152</v>
      </c>
      <c r="VYF29" s="170" t="s">
        <v>153</v>
      </c>
      <c r="VYG29" s="170" t="s">
        <v>150</v>
      </c>
      <c r="VYH29" s="170">
        <v>2</v>
      </c>
      <c r="VYI29" s="170">
        <v>69.72</v>
      </c>
      <c r="VYJ29" s="170">
        <f>ROUNDDOWN(VYI29*($G$10+1),2)</f>
        <v>5173.22</v>
      </c>
      <c r="VYK29" s="170">
        <f>VYH29*VYJ29</f>
        <v>10346.44</v>
      </c>
      <c r="VYL29" s="170" t="s">
        <v>151</v>
      </c>
      <c r="VYM29" s="170" t="s">
        <v>152</v>
      </c>
      <c r="VYN29" s="170" t="s">
        <v>153</v>
      </c>
      <c r="VYO29" s="170" t="s">
        <v>150</v>
      </c>
      <c r="VYP29" s="170">
        <v>2</v>
      </c>
      <c r="VYQ29" s="170">
        <v>69.72</v>
      </c>
      <c r="VYR29" s="170">
        <f>ROUNDDOWN(VYQ29*($G$10+1),2)</f>
        <v>5173.22</v>
      </c>
      <c r="VYS29" s="170">
        <f>VYP29*VYR29</f>
        <v>10346.44</v>
      </c>
      <c r="VYT29" s="170" t="s">
        <v>151</v>
      </c>
      <c r="VYU29" s="170" t="s">
        <v>152</v>
      </c>
      <c r="VYV29" s="170" t="s">
        <v>153</v>
      </c>
      <c r="VYW29" s="170" t="s">
        <v>150</v>
      </c>
      <c r="VYX29" s="170">
        <v>2</v>
      </c>
      <c r="VYY29" s="170">
        <v>69.72</v>
      </c>
      <c r="VYZ29" s="170">
        <f>ROUNDDOWN(VYY29*($G$10+1),2)</f>
        <v>5173.22</v>
      </c>
      <c r="VZA29" s="170">
        <f>VYX29*VYZ29</f>
        <v>10346.44</v>
      </c>
      <c r="VZB29" s="170" t="s">
        <v>151</v>
      </c>
      <c r="VZC29" s="170" t="s">
        <v>152</v>
      </c>
      <c r="VZD29" s="170" t="s">
        <v>153</v>
      </c>
      <c r="VZE29" s="170" t="s">
        <v>150</v>
      </c>
      <c r="VZF29" s="170">
        <v>2</v>
      </c>
      <c r="VZG29" s="170">
        <v>69.72</v>
      </c>
      <c r="VZH29" s="170">
        <f>ROUNDDOWN(VZG29*($G$10+1),2)</f>
        <v>5173.22</v>
      </c>
      <c r="VZI29" s="170">
        <f>VZF29*VZH29</f>
        <v>10346.44</v>
      </c>
      <c r="VZJ29" s="170" t="s">
        <v>151</v>
      </c>
      <c r="VZK29" s="170" t="s">
        <v>152</v>
      </c>
      <c r="VZL29" s="170" t="s">
        <v>153</v>
      </c>
      <c r="VZM29" s="170" t="s">
        <v>150</v>
      </c>
      <c r="VZN29" s="170">
        <v>2</v>
      </c>
      <c r="VZO29" s="170">
        <v>69.72</v>
      </c>
      <c r="VZP29" s="170">
        <f>ROUNDDOWN(VZO29*($G$10+1),2)</f>
        <v>5173.22</v>
      </c>
      <c r="VZQ29" s="170">
        <f>VZN29*VZP29</f>
        <v>10346.44</v>
      </c>
      <c r="VZR29" s="170" t="s">
        <v>151</v>
      </c>
      <c r="VZS29" s="170" t="s">
        <v>152</v>
      </c>
      <c r="VZT29" s="170" t="s">
        <v>153</v>
      </c>
      <c r="VZU29" s="170" t="s">
        <v>150</v>
      </c>
      <c r="VZV29" s="170">
        <v>2</v>
      </c>
      <c r="VZW29" s="170">
        <v>69.72</v>
      </c>
      <c r="VZX29" s="170">
        <f>ROUNDDOWN(VZW29*($G$10+1),2)</f>
        <v>5173.22</v>
      </c>
      <c r="VZY29" s="170">
        <f>VZV29*VZX29</f>
        <v>10346.44</v>
      </c>
      <c r="VZZ29" s="170" t="s">
        <v>151</v>
      </c>
      <c r="WAA29" s="170" t="s">
        <v>152</v>
      </c>
      <c r="WAB29" s="170" t="s">
        <v>153</v>
      </c>
      <c r="WAC29" s="170" t="s">
        <v>150</v>
      </c>
      <c r="WAD29" s="170">
        <v>2</v>
      </c>
      <c r="WAE29" s="170">
        <v>69.72</v>
      </c>
      <c r="WAF29" s="170">
        <f>ROUNDDOWN(WAE29*($G$10+1),2)</f>
        <v>5173.22</v>
      </c>
      <c r="WAG29" s="170">
        <f>WAD29*WAF29</f>
        <v>10346.44</v>
      </c>
      <c r="WAH29" s="170" t="s">
        <v>151</v>
      </c>
      <c r="WAI29" s="170" t="s">
        <v>152</v>
      </c>
      <c r="WAJ29" s="170" t="s">
        <v>153</v>
      </c>
      <c r="WAK29" s="170" t="s">
        <v>150</v>
      </c>
      <c r="WAL29" s="170">
        <v>2</v>
      </c>
      <c r="WAM29" s="170">
        <v>69.72</v>
      </c>
      <c r="WAN29" s="170">
        <f>ROUNDDOWN(WAM29*($G$10+1),2)</f>
        <v>5173.22</v>
      </c>
      <c r="WAO29" s="170">
        <f>WAL29*WAN29</f>
        <v>10346.44</v>
      </c>
      <c r="WAP29" s="170" t="s">
        <v>151</v>
      </c>
      <c r="WAQ29" s="170" t="s">
        <v>152</v>
      </c>
      <c r="WAR29" s="170" t="s">
        <v>153</v>
      </c>
      <c r="WAS29" s="170" t="s">
        <v>150</v>
      </c>
      <c r="WAT29" s="170">
        <v>2</v>
      </c>
      <c r="WAU29" s="170">
        <v>69.72</v>
      </c>
      <c r="WAV29" s="170">
        <f>ROUNDDOWN(WAU29*($G$10+1),2)</f>
        <v>5173.22</v>
      </c>
      <c r="WAW29" s="170">
        <f>WAT29*WAV29</f>
        <v>10346.44</v>
      </c>
      <c r="WAX29" s="170" t="s">
        <v>151</v>
      </c>
      <c r="WAY29" s="170" t="s">
        <v>152</v>
      </c>
      <c r="WAZ29" s="170" t="s">
        <v>153</v>
      </c>
      <c r="WBA29" s="170" t="s">
        <v>150</v>
      </c>
      <c r="WBB29" s="170">
        <v>2</v>
      </c>
      <c r="WBC29" s="170">
        <v>69.72</v>
      </c>
      <c r="WBD29" s="170">
        <f>ROUNDDOWN(WBC29*($G$10+1),2)</f>
        <v>5173.22</v>
      </c>
      <c r="WBE29" s="170">
        <f>WBB29*WBD29</f>
        <v>10346.44</v>
      </c>
      <c r="WBF29" s="170" t="s">
        <v>151</v>
      </c>
      <c r="WBG29" s="170" t="s">
        <v>152</v>
      </c>
      <c r="WBH29" s="170" t="s">
        <v>153</v>
      </c>
      <c r="WBI29" s="170" t="s">
        <v>150</v>
      </c>
      <c r="WBJ29" s="170">
        <v>2</v>
      </c>
      <c r="WBK29" s="170">
        <v>69.72</v>
      </c>
      <c r="WBL29" s="170">
        <f>ROUNDDOWN(WBK29*($G$10+1),2)</f>
        <v>5173.22</v>
      </c>
      <c r="WBM29" s="170">
        <f>WBJ29*WBL29</f>
        <v>10346.44</v>
      </c>
      <c r="WBN29" s="170" t="s">
        <v>151</v>
      </c>
      <c r="WBO29" s="170" t="s">
        <v>152</v>
      </c>
      <c r="WBP29" s="170" t="s">
        <v>153</v>
      </c>
      <c r="WBQ29" s="170" t="s">
        <v>150</v>
      </c>
      <c r="WBR29" s="170">
        <v>2</v>
      </c>
      <c r="WBS29" s="170">
        <v>69.72</v>
      </c>
      <c r="WBT29" s="170">
        <f>ROUNDDOWN(WBS29*($G$10+1),2)</f>
        <v>5173.22</v>
      </c>
      <c r="WBU29" s="170">
        <f>WBR29*WBT29</f>
        <v>10346.44</v>
      </c>
      <c r="WBV29" s="170" t="s">
        <v>151</v>
      </c>
      <c r="WBW29" s="170" t="s">
        <v>152</v>
      </c>
      <c r="WBX29" s="170" t="s">
        <v>153</v>
      </c>
      <c r="WBY29" s="170" t="s">
        <v>150</v>
      </c>
      <c r="WBZ29" s="170">
        <v>2</v>
      </c>
      <c r="WCA29" s="170">
        <v>69.72</v>
      </c>
      <c r="WCB29" s="170">
        <f>ROUNDDOWN(WCA29*($G$10+1),2)</f>
        <v>5173.22</v>
      </c>
      <c r="WCC29" s="170">
        <f>WBZ29*WCB29</f>
        <v>10346.44</v>
      </c>
      <c r="WCD29" s="170" t="s">
        <v>151</v>
      </c>
      <c r="WCE29" s="170" t="s">
        <v>152</v>
      </c>
      <c r="WCF29" s="170" t="s">
        <v>153</v>
      </c>
      <c r="WCG29" s="170" t="s">
        <v>150</v>
      </c>
      <c r="WCH29" s="170">
        <v>2</v>
      </c>
      <c r="WCI29" s="170">
        <v>69.72</v>
      </c>
      <c r="WCJ29" s="170">
        <f>ROUNDDOWN(WCI29*($G$10+1),2)</f>
        <v>5173.22</v>
      </c>
      <c r="WCK29" s="170">
        <f>WCH29*WCJ29</f>
        <v>10346.44</v>
      </c>
      <c r="WCL29" s="170" t="s">
        <v>151</v>
      </c>
      <c r="WCM29" s="170" t="s">
        <v>152</v>
      </c>
      <c r="WCN29" s="170" t="s">
        <v>153</v>
      </c>
      <c r="WCO29" s="170" t="s">
        <v>150</v>
      </c>
      <c r="WCP29" s="170">
        <v>2</v>
      </c>
      <c r="WCQ29" s="170">
        <v>69.72</v>
      </c>
      <c r="WCR29" s="170">
        <f>ROUNDDOWN(WCQ29*($G$10+1),2)</f>
        <v>5173.22</v>
      </c>
      <c r="WCS29" s="170">
        <f>WCP29*WCR29</f>
        <v>10346.44</v>
      </c>
      <c r="WCT29" s="170" t="s">
        <v>151</v>
      </c>
      <c r="WCU29" s="170" t="s">
        <v>152</v>
      </c>
      <c r="WCV29" s="170" t="s">
        <v>153</v>
      </c>
      <c r="WCW29" s="170" t="s">
        <v>150</v>
      </c>
      <c r="WCX29" s="170">
        <v>2</v>
      </c>
      <c r="WCY29" s="170">
        <v>69.72</v>
      </c>
      <c r="WCZ29" s="170">
        <f>ROUNDDOWN(WCY29*($G$10+1),2)</f>
        <v>5173.22</v>
      </c>
      <c r="WDA29" s="170">
        <f>WCX29*WCZ29</f>
        <v>10346.44</v>
      </c>
      <c r="WDB29" s="170" t="s">
        <v>151</v>
      </c>
      <c r="WDC29" s="170" t="s">
        <v>152</v>
      </c>
      <c r="WDD29" s="170" t="s">
        <v>153</v>
      </c>
      <c r="WDE29" s="170" t="s">
        <v>150</v>
      </c>
      <c r="WDF29" s="170">
        <v>2</v>
      </c>
      <c r="WDG29" s="170">
        <v>69.72</v>
      </c>
      <c r="WDH29" s="170">
        <f>ROUNDDOWN(WDG29*($G$10+1),2)</f>
        <v>5173.22</v>
      </c>
      <c r="WDI29" s="170">
        <f>WDF29*WDH29</f>
        <v>10346.44</v>
      </c>
      <c r="WDJ29" s="170" t="s">
        <v>151</v>
      </c>
      <c r="WDK29" s="170" t="s">
        <v>152</v>
      </c>
      <c r="WDL29" s="170" t="s">
        <v>153</v>
      </c>
      <c r="WDM29" s="170" t="s">
        <v>150</v>
      </c>
      <c r="WDN29" s="170">
        <v>2</v>
      </c>
      <c r="WDO29" s="170">
        <v>69.72</v>
      </c>
      <c r="WDP29" s="170">
        <f>ROUNDDOWN(WDO29*($G$10+1),2)</f>
        <v>5173.22</v>
      </c>
      <c r="WDQ29" s="170">
        <f>WDN29*WDP29</f>
        <v>10346.44</v>
      </c>
      <c r="WDR29" s="170" t="s">
        <v>151</v>
      </c>
      <c r="WDS29" s="170" t="s">
        <v>152</v>
      </c>
      <c r="WDT29" s="170" t="s">
        <v>153</v>
      </c>
      <c r="WDU29" s="170" t="s">
        <v>150</v>
      </c>
      <c r="WDV29" s="170">
        <v>2</v>
      </c>
      <c r="WDW29" s="170">
        <v>69.72</v>
      </c>
      <c r="WDX29" s="170">
        <f>ROUNDDOWN(WDW29*($G$10+1),2)</f>
        <v>5173.22</v>
      </c>
      <c r="WDY29" s="170">
        <f>WDV29*WDX29</f>
        <v>10346.44</v>
      </c>
      <c r="WDZ29" s="170" t="s">
        <v>151</v>
      </c>
      <c r="WEA29" s="170" t="s">
        <v>152</v>
      </c>
      <c r="WEB29" s="170" t="s">
        <v>153</v>
      </c>
      <c r="WEC29" s="170" t="s">
        <v>150</v>
      </c>
      <c r="WED29" s="170">
        <v>2</v>
      </c>
      <c r="WEE29" s="170">
        <v>69.72</v>
      </c>
      <c r="WEF29" s="170">
        <f>ROUNDDOWN(WEE29*($G$10+1),2)</f>
        <v>5173.22</v>
      </c>
      <c r="WEG29" s="170">
        <f>WED29*WEF29</f>
        <v>10346.44</v>
      </c>
      <c r="WEH29" s="170" t="s">
        <v>151</v>
      </c>
      <c r="WEI29" s="170" t="s">
        <v>152</v>
      </c>
      <c r="WEJ29" s="170" t="s">
        <v>153</v>
      </c>
      <c r="WEK29" s="170" t="s">
        <v>150</v>
      </c>
      <c r="WEL29" s="170">
        <v>2</v>
      </c>
      <c r="WEM29" s="170">
        <v>69.72</v>
      </c>
      <c r="WEN29" s="170">
        <f>ROUNDDOWN(WEM29*($G$10+1),2)</f>
        <v>5173.22</v>
      </c>
      <c r="WEO29" s="170">
        <f>WEL29*WEN29</f>
        <v>10346.44</v>
      </c>
      <c r="WEP29" s="170" t="s">
        <v>151</v>
      </c>
      <c r="WEQ29" s="170" t="s">
        <v>152</v>
      </c>
      <c r="WER29" s="170" t="s">
        <v>153</v>
      </c>
      <c r="WES29" s="170" t="s">
        <v>150</v>
      </c>
      <c r="WET29" s="170">
        <v>2</v>
      </c>
      <c r="WEU29" s="170">
        <v>69.72</v>
      </c>
      <c r="WEV29" s="170">
        <f>ROUNDDOWN(WEU29*($G$10+1),2)</f>
        <v>5173.22</v>
      </c>
      <c r="WEW29" s="170">
        <f>WET29*WEV29</f>
        <v>10346.44</v>
      </c>
      <c r="WEX29" s="170" t="s">
        <v>151</v>
      </c>
      <c r="WEY29" s="170" t="s">
        <v>152</v>
      </c>
      <c r="WEZ29" s="170" t="s">
        <v>153</v>
      </c>
      <c r="WFA29" s="170" t="s">
        <v>150</v>
      </c>
      <c r="WFB29" s="170">
        <v>2</v>
      </c>
      <c r="WFC29" s="170">
        <v>69.72</v>
      </c>
      <c r="WFD29" s="170">
        <f>ROUNDDOWN(WFC29*($G$10+1),2)</f>
        <v>5173.22</v>
      </c>
      <c r="WFE29" s="170">
        <f>WFB29*WFD29</f>
        <v>10346.44</v>
      </c>
      <c r="WFF29" s="170" t="s">
        <v>151</v>
      </c>
      <c r="WFG29" s="170" t="s">
        <v>152</v>
      </c>
      <c r="WFH29" s="170" t="s">
        <v>153</v>
      </c>
      <c r="WFI29" s="170" t="s">
        <v>150</v>
      </c>
      <c r="WFJ29" s="170">
        <v>2</v>
      </c>
      <c r="WFK29" s="170">
        <v>69.72</v>
      </c>
      <c r="WFL29" s="170">
        <f>ROUNDDOWN(WFK29*($G$10+1),2)</f>
        <v>5173.22</v>
      </c>
      <c r="WFM29" s="170">
        <f>WFJ29*WFL29</f>
        <v>10346.44</v>
      </c>
      <c r="WFN29" s="170" t="s">
        <v>151</v>
      </c>
      <c r="WFO29" s="170" t="s">
        <v>152</v>
      </c>
      <c r="WFP29" s="170" t="s">
        <v>153</v>
      </c>
      <c r="WFQ29" s="170" t="s">
        <v>150</v>
      </c>
      <c r="WFR29" s="170">
        <v>2</v>
      </c>
      <c r="WFS29" s="170">
        <v>69.72</v>
      </c>
      <c r="WFT29" s="170">
        <f>ROUNDDOWN(WFS29*($G$10+1),2)</f>
        <v>5173.22</v>
      </c>
      <c r="WFU29" s="170">
        <f>WFR29*WFT29</f>
        <v>10346.44</v>
      </c>
      <c r="WFV29" s="170" t="s">
        <v>151</v>
      </c>
      <c r="WFW29" s="170" t="s">
        <v>152</v>
      </c>
      <c r="WFX29" s="170" t="s">
        <v>153</v>
      </c>
      <c r="WFY29" s="170" t="s">
        <v>150</v>
      </c>
      <c r="WFZ29" s="170">
        <v>2</v>
      </c>
      <c r="WGA29" s="170">
        <v>69.72</v>
      </c>
      <c r="WGB29" s="170">
        <f>ROUNDDOWN(WGA29*($G$10+1),2)</f>
        <v>5173.22</v>
      </c>
      <c r="WGC29" s="170">
        <f>WFZ29*WGB29</f>
        <v>10346.44</v>
      </c>
      <c r="WGD29" s="170" t="s">
        <v>151</v>
      </c>
      <c r="WGE29" s="170" t="s">
        <v>152</v>
      </c>
      <c r="WGF29" s="170" t="s">
        <v>153</v>
      </c>
      <c r="WGG29" s="170" t="s">
        <v>150</v>
      </c>
      <c r="WGH29" s="170">
        <v>2</v>
      </c>
      <c r="WGI29" s="170">
        <v>69.72</v>
      </c>
      <c r="WGJ29" s="170">
        <f>ROUNDDOWN(WGI29*($G$10+1),2)</f>
        <v>5173.22</v>
      </c>
      <c r="WGK29" s="170">
        <f>WGH29*WGJ29</f>
        <v>10346.44</v>
      </c>
      <c r="WGL29" s="170" t="s">
        <v>151</v>
      </c>
      <c r="WGM29" s="170" t="s">
        <v>152</v>
      </c>
      <c r="WGN29" s="170" t="s">
        <v>153</v>
      </c>
      <c r="WGO29" s="170" t="s">
        <v>150</v>
      </c>
      <c r="WGP29" s="170">
        <v>2</v>
      </c>
      <c r="WGQ29" s="170">
        <v>69.72</v>
      </c>
      <c r="WGR29" s="170">
        <f>ROUNDDOWN(WGQ29*($G$10+1),2)</f>
        <v>5173.22</v>
      </c>
      <c r="WGS29" s="170">
        <f>WGP29*WGR29</f>
        <v>10346.44</v>
      </c>
      <c r="WGT29" s="170" t="s">
        <v>151</v>
      </c>
      <c r="WGU29" s="170" t="s">
        <v>152</v>
      </c>
      <c r="WGV29" s="170" t="s">
        <v>153</v>
      </c>
      <c r="WGW29" s="170" t="s">
        <v>150</v>
      </c>
      <c r="WGX29" s="170">
        <v>2</v>
      </c>
      <c r="WGY29" s="170">
        <v>69.72</v>
      </c>
      <c r="WGZ29" s="170">
        <f>ROUNDDOWN(WGY29*($G$10+1),2)</f>
        <v>5173.22</v>
      </c>
      <c r="WHA29" s="170">
        <f>WGX29*WGZ29</f>
        <v>10346.44</v>
      </c>
      <c r="WHB29" s="170" t="s">
        <v>151</v>
      </c>
      <c r="WHC29" s="170" t="s">
        <v>152</v>
      </c>
      <c r="WHD29" s="170" t="s">
        <v>153</v>
      </c>
      <c r="WHE29" s="170" t="s">
        <v>150</v>
      </c>
      <c r="WHF29" s="170">
        <v>2</v>
      </c>
      <c r="WHG29" s="170">
        <v>69.72</v>
      </c>
      <c r="WHH29" s="170">
        <f>ROUNDDOWN(WHG29*($G$10+1),2)</f>
        <v>5173.22</v>
      </c>
      <c r="WHI29" s="170">
        <f>WHF29*WHH29</f>
        <v>10346.44</v>
      </c>
      <c r="WHJ29" s="170" t="s">
        <v>151</v>
      </c>
      <c r="WHK29" s="170" t="s">
        <v>152</v>
      </c>
      <c r="WHL29" s="170" t="s">
        <v>153</v>
      </c>
      <c r="WHM29" s="170" t="s">
        <v>150</v>
      </c>
      <c r="WHN29" s="170">
        <v>2</v>
      </c>
      <c r="WHO29" s="170">
        <v>69.72</v>
      </c>
      <c r="WHP29" s="170">
        <f>ROUNDDOWN(WHO29*($G$10+1),2)</f>
        <v>5173.22</v>
      </c>
      <c r="WHQ29" s="170">
        <f>WHN29*WHP29</f>
        <v>10346.44</v>
      </c>
      <c r="WHR29" s="170" t="s">
        <v>151</v>
      </c>
      <c r="WHS29" s="170" t="s">
        <v>152</v>
      </c>
      <c r="WHT29" s="170" t="s">
        <v>153</v>
      </c>
      <c r="WHU29" s="170" t="s">
        <v>150</v>
      </c>
      <c r="WHV29" s="170">
        <v>2</v>
      </c>
      <c r="WHW29" s="170">
        <v>69.72</v>
      </c>
      <c r="WHX29" s="170">
        <f>ROUNDDOWN(WHW29*($G$10+1),2)</f>
        <v>5173.22</v>
      </c>
      <c r="WHY29" s="170">
        <f>WHV29*WHX29</f>
        <v>10346.44</v>
      </c>
      <c r="WHZ29" s="170" t="s">
        <v>151</v>
      </c>
      <c r="WIA29" s="170" t="s">
        <v>152</v>
      </c>
      <c r="WIB29" s="170" t="s">
        <v>153</v>
      </c>
      <c r="WIC29" s="170" t="s">
        <v>150</v>
      </c>
      <c r="WID29" s="170">
        <v>2</v>
      </c>
      <c r="WIE29" s="170">
        <v>69.72</v>
      </c>
      <c r="WIF29" s="170">
        <f>ROUNDDOWN(WIE29*($G$10+1),2)</f>
        <v>5173.22</v>
      </c>
      <c r="WIG29" s="170">
        <f>WID29*WIF29</f>
        <v>10346.44</v>
      </c>
      <c r="WIH29" s="170" t="s">
        <v>151</v>
      </c>
      <c r="WII29" s="170" t="s">
        <v>152</v>
      </c>
      <c r="WIJ29" s="170" t="s">
        <v>153</v>
      </c>
      <c r="WIK29" s="170" t="s">
        <v>150</v>
      </c>
      <c r="WIL29" s="170">
        <v>2</v>
      </c>
      <c r="WIM29" s="170">
        <v>69.72</v>
      </c>
      <c r="WIN29" s="170">
        <f>ROUNDDOWN(WIM29*($G$10+1),2)</f>
        <v>5173.22</v>
      </c>
      <c r="WIO29" s="170">
        <f>WIL29*WIN29</f>
        <v>10346.44</v>
      </c>
      <c r="WIP29" s="170" t="s">
        <v>151</v>
      </c>
      <c r="WIQ29" s="170" t="s">
        <v>152</v>
      </c>
      <c r="WIR29" s="170" t="s">
        <v>153</v>
      </c>
      <c r="WIS29" s="170" t="s">
        <v>150</v>
      </c>
      <c r="WIT29" s="170">
        <v>2</v>
      </c>
      <c r="WIU29" s="170">
        <v>69.72</v>
      </c>
      <c r="WIV29" s="170">
        <f>ROUNDDOWN(WIU29*($G$10+1),2)</f>
        <v>5173.22</v>
      </c>
      <c r="WIW29" s="170">
        <f>WIT29*WIV29</f>
        <v>10346.44</v>
      </c>
      <c r="WIX29" s="170" t="s">
        <v>151</v>
      </c>
      <c r="WIY29" s="170" t="s">
        <v>152</v>
      </c>
      <c r="WIZ29" s="170" t="s">
        <v>153</v>
      </c>
      <c r="WJA29" s="170" t="s">
        <v>150</v>
      </c>
      <c r="WJB29" s="170">
        <v>2</v>
      </c>
      <c r="WJC29" s="170">
        <v>69.72</v>
      </c>
      <c r="WJD29" s="170">
        <f>ROUNDDOWN(WJC29*($G$10+1),2)</f>
        <v>5173.22</v>
      </c>
      <c r="WJE29" s="170">
        <f>WJB29*WJD29</f>
        <v>10346.44</v>
      </c>
      <c r="WJF29" s="170" t="s">
        <v>151</v>
      </c>
      <c r="WJG29" s="170" t="s">
        <v>152</v>
      </c>
      <c r="WJH29" s="170" t="s">
        <v>153</v>
      </c>
      <c r="WJI29" s="170" t="s">
        <v>150</v>
      </c>
      <c r="WJJ29" s="170">
        <v>2</v>
      </c>
      <c r="WJK29" s="170">
        <v>69.72</v>
      </c>
      <c r="WJL29" s="170">
        <f>ROUNDDOWN(WJK29*($G$10+1),2)</f>
        <v>5173.22</v>
      </c>
      <c r="WJM29" s="170">
        <f>WJJ29*WJL29</f>
        <v>10346.44</v>
      </c>
      <c r="WJN29" s="170" t="s">
        <v>151</v>
      </c>
      <c r="WJO29" s="170" t="s">
        <v>152</v>
      </c>
      <c r="WJP29" s="170" t="s">
        <v>153</v>
      </c>
      <c r="WJQ29" s="170" t="s">
        <v>150</v>
      </c>
      <c r="WJR29" s="170">
        <v>2</v>
      </c>
      <c r="WJS29" s="170">
        <v>69.72</v>
      </c>
      <c r="WJT29" s="170">
        <f>ROUNDDOWN(WJS29*($G$10+1),2)</f>
        <v>5173.22</v>
      </c>
      <c r="WJU29" s="170">
        <f>WJR29*WJT29</f>
        <v>10346.44</v>
      </c>
      <c r="WJV29" s="170" t="s">
        <v>151</v>
      </c>
      <c r="WJW29" s="170" t="s">
        <v>152</v>
      </c>
      <c r="WJX29" s="170" t="s">
        <v>153</v>
      </c>
      <c r="WJY29" s="170" t="s">
        <v>150</v>
      </c>
      <c r="WJZ29" s="170">
        <v>2</v>
      </c>
      <c r="WKA29" s="170">
        <v>69.72</v>
      </c>
      <c r="WKB29" s="170">
        <f>ROUNDDOWN(WKA29*($G$10+1),2)</f>
        <v>5173.22</v>
      </c>
      <c r="WKC29" s="170">
        <f>WJZ29*WKB29</f>
        <v>10346.44</v>
      </c>
      <c r="WKD29" s="170" t="s">
        <v>151</v>
      </c>
      <c r="WKE29" s="170" t="s">
        <v>152</v>
      </c>
      <c r="WKF29" s="170" t="s">
        <v>153</v>
      </c>
      <c r="WKG29" s="170" t="s">
        <v>150</v>
      </c>
      <c r="WKH29" s="170">
        <v>2</v>
      </c>
      <c r="WKI29" s="170">
        <v>69.72</v>
      </c>
      <c r="WKJ29" s="170">
        <f>ROUNDDOWN(WKI29*($G$10+1),2)</f>
        <v>5173.22</v>
      </c>
      <c r="WKK29" s="170">
        <f>WKH29*WKJ29</f>
        <v>10346.44</v>
      </c>
      <c r="WKL29" s="170" t="s">
        <v>151</v>
      </c>
      <c r="WKM29" s="170" t="s">
        <v>152</v>
      </c>
      <c r="WKN29" s="170" t="s">
        <v>153</v>
      </c>
      <c r="WKO29" s="170" t="s">
        <v>150</v>
      </c>
      <c r="WKP29" s="170">
        <v>2</v>
      </c>
      <c r="WKQ29" s="170">
        <v>69.72</v>
      </c>
      <c r="WKR29" s="170">
        <f>ROUNDDOWN(WKQ29*($G$10+1),2)</f>
        <v>5173.22</v>
      </c>
      <c r="WKS29" s="170">
        <f>WKP29*WKR29</f>
        <v>10346.44</v>
      </c>
      <c r="WKT29" s="170" t="s">
        <v>151</v>
      </c>
      <c r="WKU29" s="170" t="s">
        <v>152</v>
      </c>
      <c r="WKV29" s="170" t="s">
        <v>153</v>
      </c>
      <c r="WKW29" s="170" t="s">
        <v>150</v>
      </c>
      <c r="WKX29" s="170">
        <v>2</v>
      </c>
      <c r="WKY29" s="170">
        <v>69.72</v>
      </c>
      <c r="WKZ29" s="170">
        <f>ROUNDDOWN(WKY29*($G$10+1),2)</f>
        <v>5173.22</v>
      </c>
      <c r="WLA29" s="170">
        <f>WKX29*WKZ29</f>
        <v>10346.44</v>
      </c>
      <c r="WLB29" s="170" t="s">
        <v>151</v>
      </c>
      <c r="WLC29" s="170" t="s">
        <v>152</v>
      </c>
      <c r="WLD29" s="170" t="s">
        <v>153</v>
      </c>
      <c r="WLE29" s="170" t="s">
        <v>150</v>
      </c>
      <c r="WLF29" s="170">
        <v>2</v>
      </c>
      <c r="WLG29" s="170">
        <v>69.72</v>
      </c>
      <c r="WLH29" s="170">
        <f>ROUNDDOWN(WLG29*($G$10+1),2)</f>
        <v>5173.22</v>
      </c>
      <c r="WLI29" s="170">
        <f>WLF29*WLH29</f>
        <v>10346.44</v>
      </c>
      <c r="WLJ29" s="170" t="s">
        <v>151</v>
      </c>
      <c r="WLK29" s="170" t="s">
        <v>152</v>
      </c>
      <c r="WLL29" s="170" t="s">
        <v>153</v>
      </c>
      <c r="WLM29" s="170" t="s">
        <v>150</v>
      </c>
      <c r="WLN29" s="170">
        <v>2</v>
      </c>
      <c r="WLO29" s="170">
        <v>69.72</v>
      </c>
      <c r="WLP29" s="170">
        <f>ROUNDDOWN(WLO29*($G$10+1),2)</f>
        <v>5173.22</v>
      </c>
      <c r="WLQ29" s="170">
        <f>WLN29*WLP29</f>
        <v>10346.44</v>
      </c>
      <c r="WLR29" s="170" t="s">
        <v>151</v>
      </c>
      <c r="WLS29" s="170" t="s">
        <v>152</v>
      </c>
      <c r="WLT29" s="170" t="s">
        <v>153</v>
      </c>
      <c r="WLU29" s="170" t="s">
        <v>150</v>
      </c>
      <c r="WLV29" s="170">
        <v>2</v>
      </c>
      <c r="WLW29" s="170">
        <v>69.72</v>
      </c>
      <c r="WLX29" s="170">
        <f>ROUNDDOWN(WLW29*($G$10+1),2)</f>
        <v>5173.22</v>
      </c>
      <c r="WLY29" s="170">
        <f>WLV29*WLX29</f>
        <v>10346.44</v>
      </c>
      <c r="WLZ29" s="170" t="s">
        <v>151</v>
      </c>
      <c r="WMA29" s="170" t="s">
        <v>152</v>
      </c>
      <c r="WMB29" s="170" t="s">
        <v>153</v>
      </c>
      <c r="WMC29" s="170" t="s">
        <v>150</v>
      </c>
      <c r="WMD29" s="170">
        <v>2</v>
      </c>
      <c r="WME29" s="170">
        <v>69.72</v>
      </c>
      <c r="WMF29" s="170">
        <f>ROUNDDOWN(WME29*($G$10+1),2)</f>
        <v>5173.22</v>
      </c>
      <c r="WMG29" s="170">
        <f>WMD29*WMF29</f>
        <v>10346.44</v>
      </c>
      <c r="WMH29" s="170" t="s">
        <v>151</v>
      </c>
      <c r="WMI29" s="170" t="s">
        <v>152</v>
      </c>
      <c r="WMJ29" s="170" t="s">
        <v>153</v>
      </c>
      <c r="WMK29" s="170" t="s">
        <v>150</v>
      </c>
      <c r="WML29" s="170">
        <v>2</v>
      </c>
      <c r="WMM29" s="170">
        <v>69.72</v>
      </c>
      <c r="WMN29" s="170">
        <f>ROUNDDOWN(WMM29*($G$10+1),2)</f>
        <v>5173.22</v>
      </c>
      <c r="WMO29" s="170">
        <f>WML29*WMN29</f>
        <v>10346.44</v>
      </c>
      <c r="WMP29" s="170" t="s">
        <v>151</v>
      </c>
      <c r="WMQ29" s="170" t="s">
        <v>152</v>
      </c>
      <c r="WMR29" s="170" t="s">
        <v>153</v>
      </c>
      <c r="WMS29" s="170" t="s">
        <v>150</v>
      </c>
      <c r="WMT29" s="170">
        <v>2</v>
      </c>
      <c r="WMU29" s="170">
        <v>69.72</v>
      </c>
      <c r="WMV29" s="170">
        <f>ROUNDDOWN(WMU29*($G$10+1),2)</f>
        <v>5173.22</v>
      </c>
      <c r="WMW29" s="170">
        <f>WMT29*WMV29</f>
        <v>10346.44</v>
      </c>
      <c r="WMX29" s="170" t="s">
        <v>151</v>
      </c>
      <c r="WMY29" s="170" t="s">
        <v>152</v>
      </c>
      <c r="WMZ29" s="170" t="s">
        <v>153</v>
      </c>
      <c r="WNA29" s="170" t="s">
        <v>150</v>
      </c>
      <c r="WNB29" s="170">
        <v>2</v>
      </c>
      <c r="WNC29" s="170">
        <v>69.72</v>
      </c>
      <c r="WND29" s="170">
        <f>ROUNDDOWN(WNC29*($G$10+1),2)</f>
        <v>5173.22</v>
      </c>
      <c r="WNE29" s="170">
        <f>WNB29*WND29</f>
        <v>10346.44</v>
      </c>
      <c r="WNF29" s="170" t="s">
        <v>151</v>
      </c>
      <c r="WNG29" s="170" t="s">
        <v>152</v>
      </c>
      <c r="WNH29" s="170" t="s">
        <v>153</v>
      </c>
      <c r="WNI29" s="170" t="s">
        <v>150</v>
      </c>
      <c r="WNJ29" s="170">
        <v>2</v>
      </c>
      <c r="WNK29" s="170">
        <v>69.72</v>
      </c>
      <c r="WNL29" s="170">
        <f>ROUNDDOWN(WNK29*($G$10+1),2)</f>
        <v>5173.22</v>
      </c>
      <c r="WNM29" s="170">
        <f>WNJ29*WNL29</f>
        <v>10346.44</v>
      </c>
      <c r="WNN29" s="170" t="s">
        <v>151</v>
      </c>
      <c r="WNO29" s="170" t="s">
        <v>152</v>
      </c>
      <c r="WNP29" s="170" t="s">
        <v>153</v>
      </c>
      <c r="WNQ29" s="170" t="s">
        <v>150</v>
      </c>
      <c r="WNR29" s="170">
        <v>2</v>
      </c>
      <c r="WNS29" s="170">
        <v>69.72</v>
      </c>
      <c r="WNT29" s="170">
        <f>ROUNDDOWN(WNS29*($G$10+1),2)</f>
        <v>5173.22</v>
      </c>
      <c r="WNU29" s="170">
        <f>WNR29*WNT29</f>
        <v>10346.44</v>
      </c>
      <c r="WNV29" s="170" t="s">
        <v>151</v>
      </c>
      <c r="WNW29" s="170" t="s">
        <v>152</v>
      </c>
      <c r="WNX29" s="170" t="s">
        <v>153</v>
      </c>
      <c r="WNY29" s="170" t="s">
        <v>150</v>
      </c>
      <c r="WNZ29" s="170">
        <v>2</v>
      </c>
      <c r="WOA29" s="170">
        <v>69.72</v>
      </c>
      <c r="WOB29" s="170">
        <f>ROUNDDOWN(WOA29*($G$10+1),2)</f>
        <v>5173.22</v>
      </c>
      <c r="WOC29" s="170">
        <f>WNZ29*WOB29</f>
        <v>10346.44</v>
      </c>
      <c r="WOD29" s="170" t="s">
        <v>151</v>
      </c>
      <c r="WOE29" s="170" t="s">
        <v>152</v>
      </c>
      <c r="WOF29" s="170" t="s">
        <v>153</v>
      </c>
      <c r="WOG29" s="170" t="s">
        <v>150</v>
      </c>
      <c r="WOH29" s="170">
        <v>2</v>
      </c>
      <c r="WOI29" s="170">
        <v>69.72</v>
      </c>
      <c r="WOJ29" s="170">
        <f>ROUNDDOWN(WOI29*($G$10+1),2)</f>
        <v>5173.22</v>
      </c>
      <c r="WOK29" s="170">
        <f>WOH29*WOJ29</f>
        <v>10346.44</v>
      </c>
      <c r="WOL29" s="170" t="s">
        <v>151</v>
      </c>
      <c r="WOM29" s="170" t="s">
        <v>152</v>
      </c>
      <c r="WON29" s="170" t="s">
        <v>153</v>
      </c>
      <c r="WOO29" s="170" t="s">
        <v>150</v>
      </c>
      <c r="WOP29" s="170">
        <v>2</v>
      </c>
      <c r="WOQ29" s="170">
        <v>69.72</v>
      </c>
      <c r="WOR29" s="170">
        <f>ROUNDDOWN(WOQ29*($G$10+1),2)</f>
        <v>5173.22</v>
      </c>
      <c r="WOS29" s="170">
        <f>WOP29*WOR29</f>
        <v>10346.44</v>
      </c>
      <c r="WOT29" s="170" t="s">
        <v>151</v>
      </c>
      <c r="WOU29" s="170" t="s">
        <v>152</v>
      </c>
      <c r="WOV29" s="170" t="s">
        <v>153</v>
      </c>
      <c r="WOW29" s="170" t="s">
        <v>150</v>
      </c>
      <c r="WOX29" s="170">
        <v>2</v>
      </c>
      <c r="WOY29" s="170">
        <v>69.72</v>
      </c>
      <c r="WOZ29" s="170">
        <f>ROUNDDOWN(WOY29*($G$10+1),2)</f>
        <v>5173.22</v>
      </c>
      <c r="WPA29" s="170">
        <f>WOX29*WOZ29</f>
        <v>10346.44</v>
      </c>
      <c r="WPB29" s="170" t="s">
        <v>151</v>
      </c>
      <c r="WPC29" s="170" t="s">
        <v>152</v>
      </c>
      <c r="WPD29" s="170" t="s">
        <v>153</v>
      </c>
      <c r="WPE29" s="170" t="s">
        <v>150</v>
      </c>
      <c r="WPF29" s="170">
        <v>2</v>
      </c>
      <c r="WPG29" s="170">
        <v>69.72</v>
      </c>
      <c r="WPH29" s="170">
        <f>ROUNDDOWN(WPG29*($G$10+1),2)</f>
        <v>5173.22</v>
      </c>
      <c r="WPI29" s="170">
        <f>WPF29*WPH29</f>
        <v>10346.44</v>
      </c>
      <c r="WPJ29" s="170" t="s">
        <v>151</v>
      </c>
      <c r="WPK29" s="170" t="s">
        <v>152</v>
      </c>
      <c r="WPL29" s="170" t="s">
        <v>153</v>
      </c>
      <c r="WPM29" s="170" t="s">
        <v>150</v>
      </c>
      <c r="WPN29" s="170">
        <v>2</v>
      </c>
      <c r="WPO29" s="170">
        <v>69.72</v>
      </c>
      <c r="WPP29" s="170">
        <f>ROUNDDOWN(WPO29*($G$10+1),2)</f>
        <v>5173.22</v>
      </c>
      <c r="WPQ29" s="170">
        <f>WPN29*WPP29</f>
        <v>10346.44</v>
      </c>
      <c r="WPR29" s="170" t="s">
        <v>151</v>
      </c>
      <c r="WPS29" s="170" t="s">
        <v>152</v>
      </c>
      <c r="WPT29" s="170" t="s">
        <v>153</v>
      </c>
      <c r="WPU29" s="170" t="s">
        <v>150</v>
      </c>
      <c r="WPV29" s="170">
        <v>2</v>
      </c>
      <c r="WPW29" s="170">
        <v>69.72</v>
      </c>
      <c r="WPX29" s="170">
        <f>ROUNDDOWN(WPW29*($G$10+1),2)</f>
        <v>5173.22</v>
      </c>
      <c r="WPY29" s="170">
        <f>WPV29*WPX29</f>
        <v>10346.44</v>
      </c>
      <c r="WPZ29" s="170" t="s">
        <v>151</v>
      </c>
      <c r="WQA29" s="170" t="s">
        <v>152</v>
      </c>
      <c r="WQB29" s="170" t="s">
        <v>153</v>
      </c>
      <c r="WQC29" s="170" t="s">
        <v>150</v>
      </c>
      <c r="WQD29" s="170">
        <v>2</v>
      </c>
      <c r="WQE29" s="170">
        <v>69.72</v>
      </c>
      <c r="WQF29" s="170">
        <f>ROUNDDOWN(WQE29*($G$10+1),2)</f>
        <v>5173.22</v>
      </c>
      <c r="WQG29" s="170">
        <f>WQD29*WQF29</f>
        <v>10346.44</v>
      </c>
      <c r="WQH29" s="170" t="s">
        <v>151</v>
      </c>
      <c r="WQI29" s="170" t="s">
        <v>152</v>
      </c>
      <c r="WQJ29" s="170" t="s">
        <v>153</v>
      </c>
      <c r="WQK29" s="170" t="s">
        <v>150</v>
      </c>
      <c r="WQL29" s="170">
        <v>2</v>
      </c>
      <c r="WQM29" s="170">
        <v>69.72</v>
      </c>
      <c r="WQN29" s="170">
        <f>ROUNDDOWN(WQM29*($G$10+1),2)</f>
        <v>5173.22</v>
      </c>
      <c r="WQO29" s="170">
        <f>WQL29*WQN29</f>
        <v>10346.44</v>
      </c>
      <c r="WQP29" s="170" t="s">
        <v>151</v>
      </c>
      <c r="WQQ29" s="170" t="s">
        <v>152</v>
      </c>
      <c r="WQR29" s="170" t="s">
        <v>153</v>
      </c>
      <c r="WQS29" s="170" t="s">
        <v>150</v>
      </c>
      <c r="WQT29" s="170">
        <v>2</v>
      </c>
      <c r="WQU29" s="170">
        <v>69.72</v>
      </c>
      <c r="WQV29" s="170">
        <f>ROUNDDOWN(WQU29*($G$10+1),2)</f>
        <v>5173.22</v>
      </c>
      <c r="WQW29" s="170">
        <f>WQT29*WQV29</f>
        <v>10346.44</v>
      </c>
      <c r="WQX29" s="170" t="s">
        <v>151</v>
      </c>
      <c r="WQY29" s="170" t="s">
        <v>152</v>
      </c>
      <c r="WQZ29" s="170" t="s">
        <v>153</v>
      </c>
      <c r="WRA29" s="170" t="s">
        <v>150</v>
      </c>
      <c r="WRB29" s="170">
        <v>2</v>
      </c>
      <c r="WRC29" s="170">
        <v>69.72</v>
      </c>
      <c r="WRD29" s="170">
        <f>ROUNDDOWN(WRC29*($G$10+1),2)</f>
        <v>5173.22</v>
      </c>
      <c r="WRE29" s="170">
        <f>WRB29*WRD29</f>
        <v>10346.44</v>
      </c>
      <c r="WRF29" s="170" t="s">
        <v>151</v>
      </c>
      <c r="WRG29" s="170" t="s">
        <v>152</v>
      </c>
      <c r="WRH29" s="170" t="s">
        <v>153</v>
      </c>
      <c r="WRI29" s="170" t="s">
        <v>150</v>
      </c>
      <c r="WRJ29" s="170">
        <v>2</v>
      </c>
      <c r="WRK29" s="170">
        <v>69.72</v>
      </c>
      <c r="WRL29" s="170">
        <f>ROUNDDOWN(WRK29*($G$10+1),2)</f>
        <v>5173.22</v>
      </c>
      <c r="WRM29" s="170">
        <f>WRJ29*WRL29</f>
        <v>10346.44</v>
      </c>
      <c r="WRN29" s="170" t="s">
        <v>151</v>
      </c>
      <c r="WRO29" s="170" t="s">
        <v>152</v>
      </c>
      <c r="WRP29" s="170" t="s">
        <v>153</v>
      </c>
      <c r="WRQ29" s="170" t="s">
        <v>150</v>
      </c>
      <c r="WRR29" s="170">
        <v>2</v>
      </c>
      <c r="WRS29" s="170">
        <v>69.72</v>
      </c>
      <c r="WRT29" s="170">
        <f>ROUNDDOWN(WRS29*($G$10+1),2)</f>
        <v>5173.22</v>
      </c>
      <c r="WRU29" s="170">
        <f>WRR29*WRT29</f>
        <v>10346.44</v>
      </c>
      <c r="WRV29" s="170" t="s">
        <v>151</v>
      </c>
      <c r="WRW29" s="170" t="s">
        <v>152</v>
      </c>
      <c r="WRX29" s="170" t="s">
        <v>153</v>
      </c>
      <c r="WRY29" s="170" t="s">
        <v>150</v>
      </c>
      <c r="WRZ29" s="170">
        <v>2</v>
      </c>
      <c r="WSA29" s="170">
        <v>69.72</v>
      </c>
      <c r="WSB29" s="170">
        <f>ROUNDDOWN(WSA29*($G$10+1),2)</f>
        <v>5173.22</v>
      </c>
      <c r="WSC29" s="170">
        <f>WRZ29*WSB29</f>
        <v>10346.44</v>
      </c>
      <c r="WSD29" s="170" t="s">
        <v>151</v>
      </c>
      <c r="WSE29" s="170" t="s">
        <v>152</v>
      </c>
      <c r="WSF29" s="170" t="s">
        <v>153</v>
      </c>
      <c r="WSG29" s="170" t="s">
        <v>150</v>
      </c>
      <c r="WSH29" s="170">
        <v>2</v>
      </c>
      <c r="WSI29" s="170">
        <v>69.72</v>
      </c>
      <c r="WSJ29" s="170">
        <f>ROUNDDOWN(WSI29*($G$10+1),2)</f>
        <v>5173.22</v>
      </c>
      <c r="WSK29" s="170">
        <f>WSH29*WSJ29</f>
        <v>10346.44</v>
      </c>
      <c r="WSL29" s="170" t="s">
        <v>151</v>
      </c>
      <c r="WSM29" s="170" t="s">
        <v>152</v>
      </c>
      <c r="WSN29" s="170" t="s">
        <v>153</v>
      </c>
      <c r="WSO29" s="170" t="s">
        <v>150</v>
      </c>
      <c r="WSP29" s="170">
        <v>2</v>
      </c>
      <c r="WSQ29" s="170">
        <v>69.72</v>
      </c>
      <c r="WSR29" s="170">
        <f>ROUNDDOWN(WSQ29*($G$10+1),2)</f>
        <v>5173.22</v>
      </c>
      <c r="WSS29" s="170">
        <f>WSP29*WSR29</f>
        <v>10346.44</v>
      </c>
      <c r="WST29" s="170" t="s">
        <v>151</v>
      </c>
      <c r="WSU29" s="170" t="s">
        <v>152</v>
      </c>
      <c r="WSV29" s="170" t="s">
        <v>153</v>
      </c>
      <c r="WSW29" s="170" t="s">
        <v>150</v>
      </c>
      <c r="WSX29" s="170">
        <v>2</v>
      </c>
      <c r="WSY29" s="170">
        <v>69.72</v>
      </c>
      <c r="WSZ29" s="170">
        <f>ROUNDDOWN(WSY29*($G$10+1),2)</f>
        <v>5173.22</v>
      </c>
      <c r="WTA29" s="170">
        <f>WSX29*WSZ29</f>
        <v>10346.44</v>
      </c>
      <c r="WTB29" s="170" t="s">
        <v>151</v>
      </c>
      <c r="WTC29" s="170" t="s">
        <v>152</v>
      </c>
      <c r="WTD29" s="170" t="s">
        <v>153</v>
      </c>
      <c r="WTE29" s="170" t="s">
        <v>150</v>
      </c>
      <c r="WTF29" s="170">
        <v>2</v>
      </c>
      <c r="WTG29" s="170">
        <v>69.72</v>
      </c>
      <c r="WTH29" s="170">
        <f>ROUNDDOWN(WTG29*($G$10+1),2)</f>
        <v>5173.22</v>
      </c>
      <c r="WTI29" s="170">
        <f>WTF29*WTH29</f>
        <v>10346.44</v>
      </c>
      <c r="WTJ29" s="170" t="s">
        <v>151</v>
      </c>
      <c r="WTK29" s="170" t="s">
        <v>152</v>
      </c>
      <c r="WTL29" s="170" t="s">
        <v>153</v>
      </c>
      <c r="WTM29" s="170" t="s">
        <v>150</v>
      </c>
      <c r="WTN29" s="170">
        <v>2</v>
      </c>
      <c r="WTO29" s="170">
        <v>69.72</v>
      </c>
      <c r="WTP29" s="170">
        <f>ROUNDDOWN(WTO29*($G$10+1),2)</f>
        <v>5173.22</v>
      </c>
      <c r="WTQ29" s="170">
        <f>WTN29*WTP29</f>
        <v>10346.44</v>
      </c>
      <c r="WTR29" s="170" t="s">
        <v>151</v>
      </c>
      <c r="WTS29" s="170" t="s">
        <v>152</v>
      </c>
      <c r="WTT29" s="170" t="s">
        <v>153</v>
      </c>
      <c r="WTU29" s="170" t="s">
        <v>150</v>
      </c>
      <c r="WTV29" s="170">
        <v>2</v>
      </c>
      <c r="WTW29" s="170">
        <v>69.72</v>
      </c>
      <c r="WTX29" s="170">
        <f>ROUNDDOWN(WTW29*($G$10+1),2)</f>
        <v>5173.22</v>
      </c>
      <c r="WTY29" s="170">
        <f>WTV29*WTX29</f>
        <v>10346.44</v>
      </c>
      <c r="WTZ29" s="170" t="s">
        <v>151</v>
      </c>
      <c r="WUA29" s="170" t="s">
        <v>152</v>
      </c>
      <c r="WUB29" s="170" t="s">
        <v>153</v>
      </c>
      <c r="WUC29" s="170" t="s">
        <v>150</v>
      </c>
      <c r="WUD29" s="170">
        <v>2</v>
      </c>
      <c r="WUE29" s="170">
        <v>69.72</v>
      </c>
      <c r="WUF29" s="170">
        <f>ROUNDDOWN(WUE29*($G$10+1),2)</f>
        <v>5173.22</v>
      </c>
      <c r="WUG29" s="170">
        <f>WUD29*WUF29</f>
        <v>10346.44</v>
      </c>
      <c r="WUH29" s="170" t="s">
        <v>151</v>
      </c>
      <c r="WUI29" s="170" t="s">
        <v>152</v>
      </c>
      <c r="WUJ29" s="170" t="s">
        <v>153</v>
      </c>
      <c r="WUK29" s="170" t="s">
        <v>150</v>
      </c>
      <c r="WUL29" s="170">
        <v>2</v>
      </c>
      <c r="WUM29" s="170">
        <v>69.72</v>
      </c>
      <c r="WUN29" s="170">
        <f>ROUNDDOWN(WUM29*($G$10+1),2)</f>
        <v>5173.22</v>
      </c>
      <c r="WUO29" s="170">
        <f>WUL29*WUN29</f>
        <v>10346.44</v>
      </c>
      <c r="WUP29" s="170" t="s">
        <v>151</v>
      </c>
      <c r="WUQ29" s="170" t="s">
        <v>152</v>
      </c>
      <c r="WUR29" s="170" t="s">
        <v>153</v>
      </c>
      <c r="WUS29" s="170" t="s">
        <v>150</v>
      </c>
      <c r="WUT29" s="170">
        <v>2</v>
      </c>
      <c r="WUU29" s="170">
        <v>69.72</v>
      </c>
      <c r="WUV29" s="170">
        <f>ROUNDDOWN(WUU29*($G$10+1),2)</f>
        <v>5173.22</v>
      </c>
      <c r="WUW29" s="170">
        <f>WUT29*WUV29</f>
        <v>10346.44</v>
      </c>
      <c r="WUX29" s="170" t="s">
        <v>151</v>
      </c>
      <c r="WUY29" s="170" t="s">
        <v>152</v>
      </c>
      <c r="WUZ29" s="170" t="s">
        <v>153</v>
      </c>
      <c r="WVA29" s="170" t="s">
        <v>150</v>
      </c>
      <c r="WVB29" s="170">
        <v>2</v>
      </c>
      <c r="WVC29" s="170">
        <v>69.72</v>
      </c>
      <c r="WVD29" s="170">
        <f>ROUNDDOWN(WVC29*($G$10+1),2)</f>
        <v>5173.22</v>
      </c>
      <c r="WVE29" s="170">
        <f>WVB29*WVD29</f>
        <v>10346.44</v>
      </c>
      <c r="WVF29" s="170" t="s">
        <v>151</v>
      </c>
      <c r="WVG29" s="170" t="s">
        <v>152</v>
      </c>
      <c r="WVH29" s="170" t="s">
        <v>153</v>
      </c>
      <c r="WVI29" s="170" t="s">
        <v>150</v>
      </c>
      <c r="WVJ29" s="170">
        <v>2</v>
      </c>
      <c r="WVK29" s="170">
        <v>69.72</v>
      </c>
      <c r="WVL29" s="170">
        <f>ROUNDDOWN(WVK29*($G$10+1),2)</f>
        <v>5173.22</v>
      </c>
      <c r="WVM29" s="170">
        <f>WVJ29*WVL29</f>
        <v>10346.44</v>
      </c>
      <c r="WVN29" s="170" t="s">
        <v>151</v>
      </c>
      <c r="WVO29" s="170" t="s">
        <v>152</v>
      </c>
      <c r="WVP29" s="170" t="s">
        <v>153</v>
      </c>
      <c r="WVQ29" s="170" t="s">
        <v>150</v>
      </c>
      <c r="WVR29" s="170">
        <v>2</v>
      </c>
      <c r="WVS29" s="170">
        <v>69.72</v>
      </c>
      <c r="WVT29" s="170">
        <f>ROUNDDOWN(WVS29*($G$10+1),2)</f>
        <v>5173.22</v>
      </c>
      <c r="WVU29" s="170">
        <f>WVR29*WVT29</f>
        <v>10346.44</v>
      </c>
      <c r="WVV29" s="170" t="s">
        <v>151</v>
      </c>
      <c r="WVW29" s="170" t="s">
        <v>152</v>
      </c>
      <c r="WVX29" s="170" t="s">
        <v>153</v>
      </c>
      <c r="WVY29" s="170" t="s">
        <v>150</v>
      </c>
      <c r="WVZ29" s="170">
        <v>2</v>
      </c>
      <c r="WWA29" s="170">
        <v>69.72</v>
      </c>
      <c r="WWB29" s="170">
        <f>ROUNDDOWN(WWA29*($G$10+1),2)</f>
        <v>5173.22</v>
      </c>
      <c r="WWC29" s="170">
        <f>WVZ29*WWB29</f>
        <v>10346.44</v>
      </c>
      <c r="WWD29" s="170" t="s">
        <v>151</v>
      </c>
      <c r="WWE29" s="170" t="s">
        <v>152</v>
      </c>
      <c r="WWF29" s="170" t="s">
        <v>153</v>
      </c>
      <c r="WWG29" s="170" t="s">
        <v>150</v>
      </c>
      <c r="WWH29" s="170">
        <v>2</v>
      </c>
      <c r="WWI29" s="170">
        <v>69.72</v>
      </c>
      <c r="WWJ29" s="170">
        <f>ROUNDDOWN(WWI29*($G$10+1),2)</f>
        <v>5173.22</v>
      </c>
      <c r="WWK29" s="170">
        <f>WWH29*WWJ29</f>
        <v>10346.44</v>
      </c>
      <c r="WWL29" s="170" t="s">
        <v>151</v>
      </c>
      <c r="WWM29" s="170" t="s">
        <v>152</v>
      </c>
      <c r="WWN29" s="170" t="s">
        <v>153</v>
      </c>
      <c r="WWO29" s="170" t="s">
        <v>150</v>
      </c>
      <c r="WWP29" s="170">
        <v>2</v>
      </c>
      <c r="WWQ29" s="170">
        <v>69.72</v>
      </c>
      <c r="WWR29" s="170">
        <f>ROUNDDOWN(WWQ29*($G$10+1),2)</f>
        <v>5173.22</v>
      </c>
      <c r="WWS29" s="170">
        <f>WWP29*WWR29</f>
        <v>10346.44</v>
      </c>
      <c r="WWT29" s="170" t="s">
        <v>151</v>
      </c>
      <c r="WWU29" s="170" t="s">
        <v>152</v>
      </c>
      <c r="WWV29" s="170" t="s">
        <v>153</v>
      </c>
      <c r="WWW29" s="170" t="s">
        <v>150</v>
      </c>
      <c r="WWX29" s="170">
        <v>2</v>
      </c>
      <c r="WWY29" s="170">
        <v>69.72</v>
      </c>
      <c r="WWZ29" s="170">
        <f>ROUNDDOWN(WWY29*($G$10+1),2)</f>
        <v>5173.22</v>
      </c>
      <c r="WXA29" s="170">
        <f>WWX29*WWZ29</f>
        <v>10346.44</v>
      </c>
      <c r="WXB29" s="170" t="s">
        <v>151</v>
      </c>
      <c r="WXC29" s="170" t="s">
        <v>152</v>
      </c>
      <c r="WXD29" s="170" t="s">
        <v>153</v>
      </c>
      <c r="WXE29" s="170" t="s">
        <v>150</v>
      </c>
      <c r="WXF29" s="170">
        <v>2</v>
      </c>
      <c r="WXG29" s="170">
        <v>69.72</v>
      </c>
      <c r="WXH29" s="170">
        <f>ROUNDDOWN(WXG29*($G$10+1),2)</f>
        <v>5173.22</v>
      </c>
      <c r="WXI29" s="170">
        <f>WXF29*WXH29</f>
        <v>10346.44</v>
      </c>
      <c r="WXJ29" s="170" t="s">
        <v>151</v>
      </c>
      <c r="WXK29" s="170" t="s">
        <v>152</v>
      </c>
      <c r="WXL29" s="170" t="s">
        <v>153</v>
      </c>
      <c r="WXM29" s="170" t="s">
        <v>150</v>
      </c>
      <c r="WXN29" s="170">
        <v>2</v>
      </c>
      <c r="WXO29" s="170">
        <v>69.72</v>
      </c>
      <c r="WXP29" s="170">
        <f>ROUNDDOWN(WXO29*($G$10+1),2)</f>
        <v>5173.22</v>
      </c>
      <c r="WXQ29" s="170">
        <f>WXN29*WXP29</f>
        <v>10346.44</v>
      </c>
      <c r="WXR29" s="170" t="s">
        <v>151</v>
      </c>
      <c r="WXS29" s="170" t="s">
        <v>152</v>
      </c>
      <c r="WXT29" s="170" t="s">
        <v>153</v>
      </c>
      <c r="WXU29" s="170" t="s">
        <v>150</v>
      </c>
      <c r="WXV29" s="170">
        <v>2</v>
      </c>
      <c r="WXW29" s="170">
        <v>69.72</v>
      </c>
      <c r="WXX29" s="170">
        <f>ROUNDDOWN(WXW29*($G$10+1),2)</f>
        <v>5173.22</v>
      </c>
      <c r="WXY29" s="170">
        <f>WXV29*WXX29</f>
        <v>10346.44</v>
      </c>
      <c r="WXZ29" s="170" t="s">
        <v>151</v>
      </c>
      <c r="WYA29" s="170" t="s">
        <v>152</v>
      </c>
      <c r="WYB29" s="170" t="s">
        <v>153</v>
      </c>
      <c r="WYC29" s="170" t="s">
        <v>150</v>
      </c>
      <c r="WYD29" s="170">
        <v>2</v>
      </c>
      <c r="WYE29" s="170">
        <v>69.72</v>
      </c>
      <c r="WYF29" s="170">
        <f>ROUNDDOWN(WYE29*($G$10+1),2)</f>
        <v>5173.22</v>
      </c>
      <c r="WYG29" s="170">
        <f>WYD29*WYF29</f>
        <v>10346.44</v>
      </c>
      <c r="WYH29" s="170" t="s">
        <v>151</v>
      </c>
      <c r="WYI29" s="170" t="s">
        <v>152</v>
      </c>
      <c r="WYJ29" s="170" t="s">
        <v>153</v>
      </c>
      <c r="WYK29" s="170" t="s">
        <v>150</v>
      </c>
      <c r="WYL29" s="170">
        <v>2</v>
      </c>
      <c r="WYM29" s="170">
        <v>69.72</v>
      </c>
      <c r="WYN29" s="170">
        <f>ROUNDDOWN(WYM29*($G$10+1),2)</f>
        <v>5173.22</v>
      </c>
      <c r="WYO29" s="170">
        <f>WYL29*WYN29</f>
        <v>10346.44</v>
      </c>
      <c r="WYP29" s="170" t="s">
        <v>151</v>
      </c>
      <c r="WYQ29" s="170" t="s">
        <v>152</v>
      </c>
      <c r="WYR29" s="170" t="s">
        <v>153</v>
      </c>
      <c r="WYS29" s="170" t="s">
        <v>150</v>
      </c>
      <c r="WYT29" s="170">
        <v>2</v>
      </c>
      <c r="WYU29" s="170">
        <v>69.72</v>
      </c>
      <c r="WYV29" s="170">
        <f>ROUNDDOWN(WYU29*($G$10+1),2)</f>
        <v>5173.22</v>
      </c>
      <c r="WYW29" s="170">
        <f>WYT29*WYV29</f>
        <v>10346.44</v>
      </c>
      <c r="WYX29" s="170" t="s">
        <v>151</v>
      </c>
      <c r="WYY29" s="170" t="s">
        <v>152</v>
      </c>
      <c r="WYZ29" s="170" t="s">
        <v>153</v>
      </c>
      <c r="WZA29" s="170" t="s">
        <v>150</v>
      </c>
      <c r="WZB29" s="170">
        <v>2</v>
      </c>
      <c r="WZC29" s="170">
        <v>69.72</v>
      </c>
      <c r="WZD29" s="170">
        <f>ROUNDDOWN(WZC29*($G$10+1),2)</f>
        <v>5173.22</v>
      </c>
      <c r="WZE29" s="170">
        <f>WZB29*WZD29</f>
        <v>10346.44</v>
      </c>
      <c r="WZF29" s="170" t="s">
        <v>151</v>
      </c>
      <c r="WZG29" s="170" t="s">
        <v>152</v>
      </c>
      <c r="WZH29" s="170" t="s">
        <v>153</v>
      </c>
      <c r="WZI29" s="170" t="s">
        <v>150</v>
      </c>
      <c r="WZJ29" s="170">
        <v>2</v>
      </c>
      <c r="WZK29" s="170">
        <v>69.72</v>
      </c>
      <c r="WZL29" s="170">
        <f>ROUNDDOWN(WZK29*($G$10+1),2)</f>
        <v>5173.22</v>
      </c>
      <c r="WZM29" s="170">
        <f>WZJ29*WZL29</f>
        <v>10346.44</v>
      </c>
      <c r="WZN29" s="170" t="s">
        <v>151</v>
      </c>
      <c r="WZO29" s="170" t="s">
        <v>152</v>
      </c>
      <c r="WZP29" s="170" t="s">
        <v>153</v>
      </c>
      <c r="WZQ29" s="170" t="s">
        <v>150</v>
      </c>
      <c r="WZR29" s="170">
        <v>2</v>
      </c>
      <c r="WZS29" s="170">
        <v>69.72</v>
      </c>
      <c r="WZT29" s="170">
        <f>ROUNDDOWN(WZS29*($G$10+1),2)</f>
        <v>5173.22</v>
      </c>
      <c r="WZU29" s="170">
        <f>WZR29*WZT29</f>
        <v>10346.44</v>
      </c>
      <c r="WZV29" s="170" t="s">
        <v>151</v>
      </c>
      <c r="WZW29" s="170" t="s">
        <v>152</v>
      </c>
      <c r="WZX29" s="170" t="s">
        <v>153</v>
      </c>
      <c r="WZY29" s="170" t="s">
        <v>150</v>
      </c>
      <c r="WZZ29" s="170">
        <v>2</v>
      </c>
      <c r="XAA29" s="170">
        <v>69.72</v>
      </c>
      <c r="XAB29" s="170">
        <f>ROUNDDOWN(XAA29*($G$10+1),2)</f>
        <v>5173.22</v>
      </c>
      <c r="XAC29" s="170">
        <f>WZZ29*XAB29</f>
        <v>10346.44</v>
      </c>
      <c r="XAD29" s="170" t="s">
        <v>151</v>
      </c>
      <c r="XAE29" s="170" t="s">
        <v>152</v>
      </c>
      <c r="XAF29" s="170" t="s">
        <v>153</v>
      </c>
      <c r="XAG29" s="170" t="s">
        <v>150</v>
      </c>
      <c r="XAH29" s="170">
        <v>2</v>
      </c>
      <c r="XAI29" s="170">
        <v>69.72</v>
      </c>
      <c r="XAJ29" s="170">
        <f>ROUNDDOWN(XAI29*($G$10+1),2)</f>
        <v>5173.22</v>
      </c>
      <c r="XAK29" s="170">
        <f>XAH29*XAJ29</f>
        <v>10346.44</v>
      </c>
      <c r="XAL29" s="170" t="s">
        <v>151</v>
      </c>
      <c r="XAM29" s="170" t="s">
        <v>152</v>
      </c>
      <c r="XAN29" s="170" t="s">
        <v>153</v>
      </c>
      <c r="XAO29" s="170" t="s">
        <v>150</v>
      </c>
      <c r="XAP29" s="170">
        <v>2</v>
      </c>
      <c r="XAQ29" s="170">
        <v>69.72</v>
      </c>
      <c r="XAR29" s="170">
        <f>ROUNDDOWN(XAQ29*($G$10+1),2)</f>
        <v>5173.22</v>
      </c>
      <c r="XAS29" s="170">
        <f>XAP29*XAR29</f>
        <v>10346.44</v>
      </c>
      <c r="XAT29" s="170" t="s">
        <v>151</v>
      </c>
      <c r="XAU29" s="170" t="s">
        <v>152</v>
      </c>
      <c r="XAV29" s="170" t="s">
        <v>153</v>
      </c>
      <c r="XAW29" s="170" t="s">
        <v>150</v>
      </c>
      <c r="XAX29" s="170">
        <v>2</v>
      </c>
      <c r="XAY29" s="170">
        <v>69.72</v>
      </c>
      <c r="XAZ29" s="170">
        <f>ROUNDDOWN(XAY29*($G$10+1),2)</f>
        <v>5173.22</v>
      </c>
      <c r="XBA29" s="170">
        <f>XAX29*XAZ29</f>
        <v>10346.44</v>
      </c>
      <c r="XBB29" s="170" t="s">
        <v>151</v>
      </c>
      <c r="XBC29" s="170" t="s">
        <v>152</v>
      </c>
      <c r="XBD29" s="170" t="s">
        <v>153</v>
      </c>
      <c r="XBE29" s="170" t="s">
        <v>150</v>
      </c>
      <c r="XBF29" s="170">
        <v>2</v>
      </c>
      <c r="XBG29" s="170">
        <v>69.72</v>
      </c>
      <c r="XBH29" s="170">
        <f>ROUNDDOWN(XBG29*($G$10+1),2)</f>
        <v>5173.22</v>
      </c>
      <c r="XBI29" s="170">
        <f>XBF29*XBH29</f>
        <v>10346.44</v>
      </c>
      <c r="XBJ29" s="170" t="s">
        <v>151</v>
      </c>
      <c r="XBK29" s="170" t="s">
        <v>152</v>
      </c>
      <c r="XBL29" s="170" t="s">
        <v>153</v>
      </c>
      <c r="XBM29" s="170" t="s">
        <v>150</v>
      </c>
      <c r="XBN29" s="170">
        <v>2</v>
      </c>
      <c r="XBO29" s="170">
        <v>69.72</v>
      </c>
      <c r="XBP29" s="170">
        <f>ROUNDDOWN(XBO29*($G$10+1),2)</f>
        <v>5173.22</v>
      </c>
      <c r="XBQ29" s="170">
        <f>XBN29*XBP29</f>
        <v>10346.44</v>
      </c>
      <c r="XBR29" s="170" t="s">
        <v>151</v>
      </c>
      <c r="XBS29" s="170" t="s">
        <v>152</v>
      </c>
      <c r="XBT29" s="170" t="s">
        <v>153</v>
      </c>
      <c r="XBU29" s="170" t="s">
        <v>150</v>
      </c>
      <c r="XBV29" s="170">
        <v>2</v>
      </c>
      <c r="XBW29" s="170">
        <v>69.72</v>
      </c>
      <c r="XBX29" s="170">
        <f>ROUNDDOWN(XBW29*($G$10+1),2)</f>
        <v>5173.22</v>
      </c>
      <c r="XBY29" s="170">
        <f>XBV29*XBX29</f>
        <v>10346.44</v>
      </c>
      <c r="XBZ29" s="170" t="s">
        <v>151</v>
      </c>
      <c r="XCA29" s="170" t="s">
        <v>152</v>
      </c>
      <c r="XCB29" s="170" t="s">
        <v>153</v>
      </c>
      <c r="XCC29" s="170" t="s">
        <v>150</v>
      </c>
      <c r="XCD29" s="170">
        <v>2</v>
      </c>
      <c r="XCE29" s="170">
        <v>69.72</v>
      </c>
      <c r="XCF29" s="170">
        <f>ROUNDDOWN(XCE29*($G$10+1),2)</f>
        <v>5173.22</v>
      </c>
      <c r="XCG29" s="170">
        <f>XCD29*XCF29</f>
        <v>10346.44</v>
      </c>
      <c r="XCH29" s="170" t="s">
        <v>151</v>
      </c>
      <c r="XCI29" s="170" t="s">
        <v>152</v>
      </c>
      <c r="XCJ29" s="170" t="s">
        <v>153</v>
      </c>
      <c r="XCK29" s="170" t="s">
        <v>150</v>
      </c>
      <c r="XCL29" s="170">
        <v>2</v>
      </c>
      <c r="XCM29" s="170">
        <v>69.72</v>
      </c>
      <c r="XCN29" s="170">
        <f>ROUNDDOWN(XCM29*($G$10+1),2)</f>
        <v>5173.22</v>
      </c>
      <c r="XCO29" s="170">
        <f>XCL29*XCN29</f>
        <v>10346.44</v>
      </c>
      <c r="XCP29" s="170" t="s">
        <v>151</v>
      </c>
      <c r="XCQ29" s="170" t="s">
        <v>152</v>
      </c>
      <c r="XCR29" s="170" t="s">
        <v>153</v>
      </c>
      <c r="XCS29" s="170" t="s">
        <v>150</v>
      </c>
      <c r="XCT29" s="170">
        <v>2</v>
      </c>
      <c r="XCU29" s="170">
        <v>69.72</v>
      </c>
      <c r="XCV29" s="170">
        <f>ROUNDDOWN(XCU29*($G$10+1),2)</f>
        <v>5173.22</v>
      </c>
      <c r="XCW29" s="170">
        <f>XCT29*XCV29</f>
        <v>10346.44</v>
      </c>
      <c r="XCX29" s="170" t="s">
        <v>151</v>
      </c>
      <c r="XCY29" s="170" t="s">
        <v>152</v>
      </c>
      <c r="XCZ29" s="170" t="s">
        <v>153</v>
      </c>
      <c r="XDA29" s="170" t="s">
        <v>150</v>
      </c>
      <c r="XDB29" s="170">
        <v>2</v>
      </c>
      <c r="XDC29" s="170">
        <v>69.72</v>
      </c>
      <c r="XDD29" s="170">
        <f>ROUNDDOWN(XDC29*($G$10+1),2)</f>
        <v>5173.22</v>
      </c>
      <c r="XDE29" s="170">
        <f>XDB29*XDD29</f>
        <v>10346.44</v>
      </c>
      <c r="XDF29" s="170" t="s">
        <v>151</v>
      </c>
      <c r="XDG29" s="170" t="s">
        <v>152</v>
      </c>
      <c r="XDH29" s="170" t="s">
        <v>153</v>
      </c>
      <c r="XDI29" s="170" t="s">
        <v>150</v>
      </c>
      <c r="XDJ29" s="170">
        <v>2</v>
      </c>
      <c r="XDK29" s="170">
        <v>69.72</v>
      </c>
      <c r="XDL29" s="170">
        <f>ROUNDDOWN(XDK29*($G$10+1),2)</f>
        <v>5173.22</v>
      </c>
      <c r="XDM29" s="170">
        <f>XDJ29*XDL29</f>
        <v>10346.44</v>
      </c>
      <c r="XDN29" s="170" t="s">
        <v>151</v>
      </c>
      <c r="XDO29" s="170" t="s">
        <v>152</v>
      </c>
      <c r="XDP29" s="170" t="s">
        <v>153</v>
      </c>
      <c r="XDQ29" s="170" t="s">
        <v>150</v>
      </c>
      <c r="XDR29" s="170">
        <v>2</v>
      </c>
      <c r="XDS29" s="170">
        <v>69.72</v>
      </c>
      <c r="XDT29" s="170">
        <f>ROUNDDOWN(XDS29*($G$10+1),2)</f>
        <v>5173.22</v>
      </c>
      <c r="XDU29" s="170">
        <f>XDR29*XDT29</f>
        <v>10346.44</v>
      </c>
      <c r="XDV29" s="170" t="s">
        <v>151</v>
      </c>
      <c r="XDW29" s="170" t="s">
        <v>152</v>
      </c>
      <c r="XDX29" s="170" t="s">
        <v>153</v>
      </c>
      <c r="XDY29" s="170" t="s">
        <v>150</v>
      </c>
      <c r="XDZ29" s="170">
        <v>2</v>
      </c>
      <c r="XEA29" s="170">
        <v>69.72</v>
      </c>
      <c r="XEB29" s="170">
        <f>ROUNDDOWN(XEA29*($G$10+1),2)</f>
        <v>5173.22</v>
      </c>
      <c r="XEC29" s="170">
        <f>XDZ29*XEB29</f>
        <v>10346.44</v>
      </c>
      <c r="XED29" s="170" t="s">
        <v>151</v>
      </c>
      <c r="XEE29" s="170" t="s">
        <v>152</v>
      </c>
      <c r="XEF29" s="170" t="s">
        <v>153</v>
      </c>
      <c r="XEG29" s="170" t="s">
        <v>150</v>
      </c>
      <c r="XEH29" s="170">
        <v>2</v>
      </c>
      <c r="XEI29" s="170">
        <v>69.72</v>
      </c>
      <c r="XEJ29" s="170">
        <f>ROUNDDOWN(XEI29*($G$10+1),2)</f>
        <v>5173.22</v>
      </c>
      <c r="XEK29" s="170">
        <f>XEH29*XEJ29</f>
        <v>10346.44</v>
      </c>
      <c r="XEL29" s="170" t="s">
        <v>151</v>
      </c>
      <c r="XEM29" s="170" t="s">
        <v>152</v>
      </c>
      <c r="XEN29" s="170" t="s">
        <v>153</v>
      </c>
      <c r="XEO29" s="170" t="s">
        <v>150</v>
      </c>
      <c r="XEP29" s="170">
        <v>2</v>
      </c>
      <c r="XEQ29" s="170">
        <v>69.72</v>
      </c>
      <c r="XER29" s="170">
        <f>ROUNDDOWN(XEQ29*($G$10+1),2)</f>
        <v>5173.22</v>
      </c>
      <c r="XES29" s="170">
        <f>XEP29*XER29</f>
        <v>10346.44</v>
      </c>
    </row>
    <row r="30" spans="1:16373" ht="63">
      <c r="A30" s="183" t="str">
        <f>+'PLANILHA GERAL'!A193</f>
        <v>11.13.2.6</v>
      </c>
      <c r="B30" s="9">
        <f>+'PLANILHA GERAL'!B193</f>
        <v>96562</v>
      </c>
      <c r="C30" s="9" t="str">
        <f>+'PLANILHA GERAL'!C193</f>
        <v>SINAPI</v>
      </c>
      <c r="D30" s="256" t="str">
        <f>+'PLANILHA GERAL'!D193</f>
        <v>SUPORTE PARA ELETROCALHA LISA OU PERFURADA EM AÇO GALVANIZADO, LARGURA 2200 OU 400 MM E ALTURA 50 MM, ESPAÇADO A CADA 1,5 M, EM PERFILADO DE SEÇÃO 38X76 MM, POR METRO DE ELETROCALHA FIXADA. AF_07/2017</v>
      </c>
      <c r="E30" s="9" t="s">
        <v>32</v>
      </c>
      <c r="F30" s="257">
        <f>+'PLANILHA GERAL'!F193</f>
        <v>656</v>
      </c>
      <c r="G30" s="13">
        <f>+'PLANILHA GERAL'!I193</f>
        <v>15.5</v>
      </c>
      <c r="H30" s="13">
        <f>+'PLANILHA GERAL'!J193</f>
        <v>10168</v>
      </c>
      <c r="I30" s="13">
        <f>+'PLANILHA GERAL'!L193</f>
        <v>12295.741088670917</v>
      </c>
      <c r="J30" s="279">
        <f t="shared" si="1"/>
        <v>6.1372702465683649E-3</v>
      </c>
      <c r="K30" s="282">
        <f t="shared" si="2"/>
        <v>0.80113533975481743</v>
      </c>
    </row>
    <row r="31" spans="1:16373" ht="63">
      <c r="A31" s="183" t="str">
        <f>+'PLANILHA GERAL'!A194</f>
        <v>11.13.2.7</v>
      </c>
      <c r="B31" s="9">
        <f>+'PLANILHA GERAL'!B194</f>
        <v>96562</v>
      </c>
      <c r="C31" s="9" t="str">
        <f>+'PLANILHA GERAL'!C194</f>
        <v>SINAPI</v>
      </c>
      <c r="D31" s="256" t="str">
        <f>+'PLANILHA GERAL'!D194</f>
        <v>SUPORTE PARA ELETROCALHA LISA OU PERFURADA EM AÇO GALVANIZADO, LARGURA 2200 OU 400 MM E ALTURA 50 MM, ESPAÇADO A CADA 1,5 M, EM PERFILADO DE SEÇÃO 38X76 MM, POR METRO DE ELETRECALHA FIXADA. AF_07/2017</v>
      </c>
      <c r="E31" s="9" t="s">
        <v>32</v>
      </c>
      <c r="F31" s="257">
        <f>+'PLANILHA GERAL'!F194</f>
        <v>656</v>
      </c>
      <c r="G31" s="13">
        <f>+'PLANILHA GERAL'!I194</f>
        <v>15.5</v>
      </c>
      <c r="H31" s="13">
        <f>+'PLANILHA GERAL'!J194</f>
        <v>10168</v>
      </c>
      <c r="I31" s="13">
        <f>+'PLANILHA GERAL'!L194</f>
        <v>12295.741088670917</v>
      </c>
      <c r="J31" s="279">
        <f t="shared" si="1"/>
        <v>6.1372702465683649E-3</v>
      </c>
      <c r="K31" s="282">
        <f t="shared" si="2"/>
        <v>0.80727261000138584</v>
      </c>
    </row>
    <row r="32" spans="1:16373" ht="63">
      <c r="A32" s="183" t="str">
        <f>+'PLANILHA GERAL'!A202</f>
        <v>12.5.1</v>
      </c>
      <c r="B32" s="9">
        <f>+'PLANILHA GERAL'!B202</f>
        <v>102223</v>
      </c>
      <c r="C32" s="9" t="str">
        <f>+'PLANILHA GERAL'!C202</f>
        <v>SINAPI</v>
      </c>
      <c r="D32" s="256" t="str">
        <f>+'PLANILHA GERAL'!D202</f>
        <v>PINTURA VERNIZ (INCOLOR) ALQUÍDICO EM MADEIRA, USO INTERNO E EXTERNO,  3 DEMÃOS. AF_01/2021 -  PISO EM MADEIRA EXISTENTE NA BIBLIOTECA / ARQUIVO PROTOCOLO / ESCRITORIOS</v>
      </c>
      <c r="E32" s="78" t="s">
        <v>30</v>
      </c>
      <c r="F32" s="257">
        <f>+'PLANILHA GERAL'!F202</f>
        <v>2140</v>
      </c>
      <c r="G32" s="13">
        <f>+'PLANILHA GERAL'!I202</f>
        <v>4.46</v>
      </c>
      <c r="H32" s="13">
        <f>+'PLANILHA GERAL'!J202</f>
        <v>9544.4</v>
      </c>
      <c r="I32" s="13">
        <f>+'PLANILHA GERAL'!L202</f>
        <v>11541.647447552192</v>
      </c>
      <c r="J32" s="279">
        <f t="shared" si="1"/>
        <v>5.7608735386848057E-3</v>
      </c>
      <c r="K32" s="282">
        <f t="shared" si="2"/>
        <v>0.81303348354007066</v>
      </c>
    </row>
    <row r="33" spans="1:11" s="173" customFormat="1" ht="31.5">
      <c r="A33" s="183" t="str">
        <f>+'PLANILHA GERAL'!A199</f>
        <v>12.3</v>
      </c>
      <c r="B33" s="9">
        <f>+'PLANILHA GERAL'!B199</f>
        <v>88489</v>
      </c>
      <c r="C33" s="9" t="str">
        <f>+'PLANILHA GERAL'!C199</f>
        <v>SINAPI</v>
      </c>
      <c r="D33" s="256" t="str">
        <f>+'PLANILHA GERAL'!D199</f>
        <v>APLICAÇÃO MANUAL DE PINTURA COM TINTA LÁTEX ACRÍLICA EM PAREDES, DUAS DEMÃOS. AF_06/2014</v>
      </c>
      <c r="E33" s="78" t="s">
        <v>30</v>
      </c>
      <c r="F33" s="257">
        <f>+'PLANILHA GERAL'!F199</f>
        <v>1497.7022222222222</v>
      </c>
      <c r="G33" s="13">
        <f>+'PLANILHA GERAL'!I199</f>
        <v>5.49</v>
      </c>
      <c r="H33" s="13">
        <f>+'PLANILHA GERAL'!J199</f>
        <v>8222.3852000000006</v>
      </c>
      <c r="I33" s="13">
        <f>+'PLANILHA GERAL'!L199</f>
        <v>9942.989727627817</v>
      </c>
      <c r="J33" s="279">
        <f t="shared" si="1"/>
        <v>4.9629228996640523E-3</v>
      </c>
      <c r="K33" s="282">
        <f t="shared" si="2"/>
        <v>0.8179964064397347</v>
      </c>
    </row>
    <row r="34" spans="1:11" ht="47.25">
      <c r="A34" s="183" t="str">
        <f>+'PLANILHA GERAL'!A137</f>
        <v>9.19.1.3</v>
      </c>
      <c r="B34" s="9">
        <f>+'PLANILHA GERAL'!B137</f>
        <v>92990</v>
      </c>
      <c r="C34" s="9" t="str">
        <f>+'PLANILHA GERAL'!C137</f>
        <v>SINAPI</v>
      </c>
      <c r="D34" s="256" t="str">
        <f>+'PLANILHA GERAL'!D137</f>
        <v>CABO DE COBRE FLEXÍVEL ISOLADO, 70 MM², ANTI-CHAMA 450/750 V, PARA CIRCUITOS TERMINAIS - FORNECIMENTO E INSTALAÇÃO. AF_12/2021</v>
      </c>
      <c r="E34" s="9" t="s">
        <v>19</v>
      </c>
      <c r="F34" s="257">
        <f>+'PLANILHA GERAL'!F137</f>
        <v>120</v>
      </c>
      <c r="G34" s="13">
        <f>+'PLANILHA GERAL'!I137</f>
        <v>68.34</v>
      </c>
      <c r="H34" s="13">
        <f>+'PLANILHA GERAL'!J137</f>
        <v>8200.8000000000011</v>
      </c>
      <c r="I34" s="13">
        <f>+'PLANILHA GERAL'!L137</f>
        <v>9916.8876396511077</v>
      </c>
      <c r="J34" s="279">
        <f t="shared" si="1"/>
        <v>4.9498943585816147E-3</v>
      </c>
      <c r="K34" s="282">
        <f t="shared" si="2"/>
        <v>0.82294630079831632</v>
      </c>
    </row>
    <row r="35" spans="1:11" ht="47.25">
      <c r="A35" s="183" t="str">
        <f>+'PLANILHA GERAL'!A185</f>
        <v>11.13.1.3</v>
      </c>
      <c r="B35" s="9">
        <f>+'PLANILHA GERAL'!B185</f>
        <v>92990</v>
      </c>
      <c r="C35" s="9" t="str">
        <f>+'PLANILHA GERAL'!C185</f>
        <v>SINAPI</v>
      </c>
      <c r="D35" s="256" t="str">
        <f>+'PLANILHA GERAL'!D185</f>
        <v>CABO DE COBRE FLEXÍVEL ISOLADO, 70 MM², ANTI-CHAMA 450/750 V, PARA CIRCUITOS TERMINAIS - FORNECIMENTO E INSTALAÇÃO. AF_12/2021</v>
      </c>
      <c r="E35" s="9" t="s">
        <v>19</v>
      </c>
      <c r="F35" s="257">
        <f>+'PLANILHA GERAL'!F185</f>
        <v>120</v>
      </c>
      <c r="G35" s="13">
        <f>+'PLANILHA GERAL'!I185</f>
        <v>68.34</v>
      </c>
      <c r="H35" s="13">
        <f>+'PLANILHA GERAL'!J185</f>
        <v>8200.8000000000011</v>
      </c>
      <c r="I35" s="13">
        <f>+'PLANILHA GERAL'!L185</f>
        <v>9916.8876396511077</v>
      </c>
      <c r="J35" s="279">
        <f t="shared" si="1"/>
        <v>4.9498943585816147E-3</v>
      </c>
      <c r="K35" s="282">
        <f t="shared" si="2"/>
        <v>0.82789619515689794</v>
      </c>
    </row>
    <row r="36" spans="1:11" ht="31.5">
      <c r="A36" s="183" t="str">
        <f>+'PLANILHA GERAL'!A73</f>
        <v>7.3</v>
      </c>
      <c r="B36" s="9" t="str">
        <f>+'PLANILHA GERAL'!B73</f>
        <v xml:space="preserve">C0340 </v>
      </c>
      <c r="C36" s="9" t="str">
        <f>+'PLANILHA GERAL'!C73</f>
        <v>SEINFRA</v>
      </c>
      <c r="D36" s="256" t="str">
        <f>+'PLANILHA GERAL'!D73</f>
        <v>FORNECIMENTO E ASSENTAMENTO DE AZULEJOS JUNTA AMARRADA C/CIMENTO COLANTE</v>
      </c>
      <c r="E36" s="9" t="s">
        <v>30</v>
      </c>
      <c r="F36" s="257">
        <f>+'PLANILHA GERAL'!F73</f>
        <v>187.13777777777776</v>
      </c>
      <c r="G36" s="13">
        <f>+'PLANILHA GERAL'!I73</f>
        <v>43.35</v>
      </c>
      <c r="H36" s="13">
        <f>+'PLANILHA GERAL'!J73</f>
        <v>8112.4226666666664</v>
      </c>
      <c r="I36" s="13">
        <f>+'PLANILHA GERAL'!L73</f>
        <v>9810.0165923680779</v>
      </c>
      <c r="J36" s="279">
        <f t="shared" si="1"/>
        <v>4.896550969681366E-3</v>
      </c>
      <c r="K36" s="282">
        <f t="shared" si="2"/>
        <v>0.83279274612657928</v>
      </c>
    </row>
    <row r="37" spans="1:11" ht="47.25">
      <c r="A37" s="183" t="str">
        <f>+'PLANILHA GERAL'!A140</f>
        <v>9.19.2.1</v>
      </c>
      <c r="B37" s="9">
        <f>+'PLANILHA GERAL'!B140</f>
        <v>91926</v>
      </c>
      <c r="C37" s="9" t="str">
        <f>+'PLANILHA GERAL'!C140</f>
        <v>SINAPI</v>
      </c>
      <c r="D37" s="256" t="str">
        <f>+'PLANILHA GERAL'!D140</f>
        <v>CABO DE COBRE FLEXÍVEL ISOLADO, 2,5 MM², ANTI-CHAMA 450/750 V, PARA CIRCUITOS TERMINAIS - FORNECIMENTO E INSTALAÇÃO. AF_12/2015</v>
      </c>
      <c r="E37" s="9" t="s">
        <v>19</v>
      </c>
      <c r="F37" s="257">
        <f>+'PLANILHA GERAL'!F140</f>
        <v>6787.2839999999997</v>
      </c>
      <c r="G37" s="13">
        <f>+'PLANILHA GERAL'!I140</f>
        <v>1.17</v>
      </c>
      <c r="H37" s="13">
        <f>+'PLANILHA GERAL'!J140</f>
        <v>7941.1222799999987</v>
      </c>
      <c r="I37" s="13">
        <f>+'PLANILHA GERAL'!L140</f>
        <v>9602.8701326077953</v>
      </c>
      <c r="J37" s="279">
        <f t="shared" si="1"/>
        <v>4.7931563231122278E-3</v>
      </c>
      <c r="K37" s="282">
        <f t="shared" si="2"/>
        <v>0.83758590244969156</v>
      </c>
    </row>
    <row r="38" spans="1:11" ht="31.5">
      <c r="A38" s="183" t="str">
        <f>+'PLANILHA GERAL'!A20</f>
        <v>2.7</v>
      </c>
      <c r="B38" s="9" t="str">
        <f>+'PLANILHA GERAL'!B20</f>
        <v>COMPO 3</v>
      </c>
      <c r="C38" s="9">
        <f>+'PLANILHA GERAL'!C20</f>
        <v>0</v>
      </c>
      <c r="D38" s="256" t="str">
        <f>+'PLANILHA GERAL'!D20</f>
        <v>RETIRADA DE ARMARIOS FECHADOS INCLUINDO AS  DIVISORIAS INTERNAS</v>
      </c>
      <c r="E38" s="256" t="str">
        <f>+'PLANILHA GERAL'!E20</f>
        <v>m²</v>
      </c>
      <c r="F38" s="257">
        <f>+'PLANILHA GERAL'!F20</f>
        <v>965.99999999999989</v>
      </c>
      <c r="G38" s="13">
        <f>+'PLANILHA GERAL'!I20</f>
        <v>8.2200000000000006</v>
      </c>
      <c r="H38" s="13">
        <f>+'PLANILHA GERAL'!J20</f>
        <v>7940.5199999999995</v>
      </c>
      <c r="I38" s="13">
        <f>+'PLANILHA GERAL'!L20</f>
        <v>9602.1418203592821</v>
      </c>
      <c r="J38" s="279">
        <f t="shared" ref="J38:J69" si="3">+I38/$I$153</f>
        <v>4.7927927948742165E-3</v>
      </c>
      <c r="K38" s="282">
        <f t="shared" ref="K38:K69" si="4">+K37+J38</f>
        <v>0.84237869524456577</v>
      </c>
    </row>
    <row r="39" spans="1:11" s="173" customFormat="1" ht="31.5">
      <c r="A39" s="183" t="str">
        <f>+'PLANILHA GERAL'!A166</f>
        <v>11.6</v>
      </c>
      <c r="B39" s="9">
        <f>+'PLANILHA GERAL'!B166</f>
        <v>12440</v>
      </c>
      <c r="C39" s="9" t="str">
        <f>+'PLANILHA GERAL'!C166</f>
        <v xml:space="preserve">ORSE </v>
      </c>
      <c r="D39" s="256" t="str">
        <f>+'PLANILHA GERAL'!D166</f>
        <v>Fornecimento e aplicação de Fluído Gás Refrigerante Dugold Ecomate Formiato Metila 10,5kg ONU1243</v>
      </c>
      <c r="E39" s="9" t="s">
        <v>32</v>
      </c>
      <c r="F39" s="257">
        <f>+'PLANILHA GERAL'!F166</f>
        <v>250</v>
      </c>
      <c r="G39" s="13">
        <f>+'PLANILHA GERAL'!I166</f>
        <v>31.2</v>
      </c>
      <c r="H39" s="13">
        <f>+'PLANILHA GERAL'!J166</f>
        <v>7800</v>
      </c>
      <c r="I39" s="13">
        <f>+'PLANILHA GERAL'!L166</f>
        <v>9432.216806808925</v>
      </c>
      <c r="J39" s="279">
        <f t="shared" si="3"/>
        <v>4.7079767823793514E-3</v>
      </c>
      <c r="K39" s="282">
        <f t="shared" si="4"/>
        <v>0.8470866720269451</v>
      </c>
    </row>
    <row r="40" spans="1:11" s="174" customFormat="1" ht="47.25">
      <c r="A40" s="183" t="str">
        <f>+'PLANILHA GERAL'!A80</f>
        <v>8.3</v>
      </c>
      <c r="B40" s="9">
        <f>+'PLANILHA GERAL'!B80</f>
        <v>86895</v>
      </c>
      <c r="C40" s="9" t="str">
        <f>+'PLANILHA GERAL'!C80</f>
        <v>SINAPI</v>
      </c>
      <c r="D40" s="256" t="str">
        <f>+'PLANILHA GERAL'!D80</f>
        <v>BANCADA DE GRANITO PRETO ONIX POLIDO, DE 0,50 X 0,60 M, PARA LAVATÓRIO - FO RNECIMENTO E INSTALAÇÃO. AF_01/2020</v>
      </c>
      <c r="E40" s="9" t="s">
        <v>32</v>
      </c>
      <c r="F40" s="257">
        <f>+'PLANILHA GERAL'!F80</f>
        <v>24</v>
      </c>
      <c r="G40" s="13">
        <f>+'PLANILHA GERAL'!I80</f>
        <v>313.49</v>
      </c>
      <c r="H40" s="13">
        <f>+'PLANILHA GERAL'!J80</f>
        <v>7523.76</v>
      </c>
      <c r="I40" s="13">
        <f>+'PLANILHA GERAL'!L80</f>
        <v>9098.1712208200915</v>
      </c>
      <c r="J40" s="279">
        <f t="shared" si="3"/>
        <v>4.5412419738710859E-3</v>
      </c>
      <c r="K40" s="282">
        <f t="shared" si="4"/>
        <v>0.85162791400081617</v>
      </c>
    </row>
    <row r="41" spans="1:11" ht="78.75">
      <c r="A41" s="183" t="str">
        <f>+'PLANILHA GERAL'!A105</f>
        <v>8.29</v>
      </c>
      <c r="B41" s="9">
        <f>+'PLANILHA GERAL'!B105</f>
        <v>91795</v>
      </c>
      <c r="C41" s="9" t="str">
        <f>+'PLANILHA GERAL'!C105</f>
        <v>SINAPI</v>
      </c>
      <c r="D41" s="256" t="str">
        <f>+'PLANILHA GERAL'!D105</f>
        <v>(COMPOSIÇÃO REPRESENTATIVA) DO SERVIÇO DE INST. TUBO PVC, SÉRIE N, ESGOTO PREDIAL, 100 MM (INST. RAMAL DESCARGA, RAMAL DE ESG. SANIT., PRUMADA ESG. SANIT., VENTILAÇÃO OU SUB-COLETOR AÉREO), INCL. CONEXÕES E CORTES, FIXAÇÕES, P/ PRÉDIOS.</v>
      </c>
      <c r="E41" s="9" t="s">
        <v>19</v>
      </c>
      <c r="F41" s="257">
        <f>+'PLANILHA GERAL'!F105</f>
        <v>170</v>
      </c>
      <c r="G41" s="13">
        <f>+'PLANILHA GERAL'!I105</f>
        <v>44.15</v>
      </c>
      <c r="H41" s="13">
        <f>+'PLANILHA GERAL'!J105</f>
        <v>7505.5</v>
      </c>
      <c r="I41" s="13">
        <f>+'PLANILHA GERAL'!L105</f>
        <v>9076.0901594236384</v>
      </c>
      <c r="J41" s="279">
        <f t="shared" si="3"/>
        <v>4.5302204795061819E-3</v>
      </c>
      <c r="K41" s="282">
        <f t="shared" si="4"/>
        <v>0.8561581344803223</v>
      </c>
    </row>
    <row r="42" spans="1:11" ht="31.5">
      <c r="A42" s="183" t="str">
        <f>+'PLANILHA GERAL'!A82</f>
        <v>8.5</v>
      </c>
      <c r="B42" s="9">
        <f>+'PLANILHA GERAL'!B82</f>
        <v>100858</v>
      </c>
      <c r="C42" s="9" t="str">
        <f>+'PLANILHA GERAL'!C82</f>
        <v>SINAPI</v>
      </c>
      <c r="D42" s="256" t="str">
        <f>+'PLANILHA GERAL'!D82</f>
        <v>MICTÓRIO SIFONADO LOUÇA BRANCA –PADRÃO MÉDIO –FORNECIMENTO E INSTALAÇÃO. AF_01/2020</v>
      </c>
      <c r="E42" s="9" t="s">
        <v>32</v>
      </c>
      <c r="F42" s="257">
        <f>+'PLANILHA GERAL'!F82</f>
        <v>12</v>
      </c>
      <c r="G42" s="13">
        <f>+'PLANILHA GERAL'!I82</f>
        <v>609.77</v>
      </c>
      <c r="H42" s="13">
        <f>+'PLANILHA GERAL'!J82</f>
        <v>7317.24</v>
      </c>
      <c r="I42" s="13">
        <f>+'PLANILHA GERAL'!L82</f>
        <v>8848.4351419813502</v>
      </c>
      <c r="J42" s="279">
        <f t="shared" si="3"/>
        <v>4.4165892347560881E-3</v>
      </c>
      <c r="K42" s="282">
        <f t="shared" si="4"/>
        <v>0.86057472371507837</v>
      </c>
    </row>
    <row r="43" spans="1:11" ht="47.25">
      <c r="A43" s="183" t="str">
        <f>+'PLANILHA GERAL'!A188</f>
        <v>11.13.2.1</v>
      </c>
      <c r="B43" s="9">
        <f>+'PLANILHA GERAL'!B188</f>
        <v>91926</v>
      </c>
      <c r="C43" s="9" t="str">
        <f>+'PLANILHA GERAL'!C188</f>
        <v>SINAPI</v>
      </c>
      <c r="D43" s="256" t="str">
        <f>+'PLANILHA GERAL'!D188</f>
        <v>CABO DE COBRE FLEXÍVEL ISOLADO, 2,5 MM², ANTI-CHAMA 450/750 V, PARA CIRCUITOS TERMINAIS - FORNECIMENTO E INSTALAÇÃO. AF_12/2015</v>
      </c>
      <c r="E43" s="9" t="s">
        <v>19</v>
      </c>
      <c r="F43" s="257">
        <f>+'PLANILHA GERAL'!F188</f>
        <v>5850</v>
      </c>
      <c r="G43" s="13">
        <f>+'PLANILHA GERAL'!I188</f>
        <v>1.17</v>
      </c>
      <c r="H43" s="13">
        <f>+'PLANILHA GERAL'!J188</f>
        <v>6844.5</v>
      </c>
      <c r="I43" s="13">
        <f>+'PLANILHA GERAL'!L188</f>
        <v>8276.7702479748314</v>
      </c>
      <c r="J43" s="279">
        <f t="shared" si="3"/>
        <v>4.1312496265378806E-3</v>
      </c>
      <c r="K43" s="282">
        <f t="shared" si="4"/>
        <v>0.86470597334161625</v>
      </c>
    </row>
    <row r="44" spans="1:11" s="174" customFormat="1" ht="31.5">
      <c r="A44" s="183" t="str">
        <f>+'PLANILHA GERAL'!A155</f>
        <v>10.7</v>
      </c>
      <c r="B44" s="9">
        <f>+'PLANILHA GERAL'!B155</f>
        <v>860</v>
      </c>
      <c r="C44" s="9" t="str">
        <f>+'PLANILHA GERAL'!C155</f>
        <v>orse</v>
      </c>
      <c r="D44" s="256" t="str">
        <f>+'PLANILHA GERAL'!D155</f>
        <v>Eletrocalha metálica perfurada 100 x 50 x 3000 mm (ref. mopa ou similar) -  FIBRA OPTICA</v>
      </c>
      <c r="E44" s="9" t="s">
        <v>19</v>
      </c>
      <c r="F44" s="257">
        <f>+'PLANILHA GERAL'!F155</f>
        <v>275</v>
      </c>
      <c r="G44" s="13">
        <f>+'PLANILHA GERAL'!I155</f>
        <v>24.85</v>
      </c>
      <c r="H44" s="13">
        <f>+'PLANILHA GERAL'!J155</f>
        <v>6833.75</v>
      </c>
      <c r="I44" s="13">
        <f>+'PLANILHA GERAL'!L155</f>
        <v>8263.7707184013452</v>
      </c>
      <c r="J44" s="279">
        <f t="shared" si="3"/>
        <v>4.1247610687929351E-3</v>
      </c>
      <c r="K44" s="282">
        <f t="shared" si="4"/>
        <v>0.86883073441040914</v>
      </c>
    </row>
    <row r="45" spans="1:11" ht="63">
      <c r="A45" s="183" t="str">
        <f>+'PLANILHA GERAL'!A145</f>
        <v>9.19.2.6</v>
      </c>
      <c r="B45" s="9">
        <f>+'PLANILHA GERAL'!B145</f>
        <v>96562</v>
      </c>
      <c r="C45" s="9" t="str">
        <f>+'PLANILHA GERAL'!C145</f>
        <v>SINAPI</v>
      </c>
      <c r="D45" s="256" t="str">
        <f>+'PLANILHA GERAL'!D145</f>
        <v>SUPORTE PARA ELETROCALHA LISA OU PERFURADA EM AÇO GALVANIZADO, LARGURA 2200 OU 400 MM E ALTURA 50 MM, ESPAÇADO A CADA 1,5 M, EM PERFILADO DE SEÇÃO 38X76 MM, POR METRO DE ELETRECALHA FIXADA. AF_07/2017</v>
      </c>
      <c r="E45" s="9" t="s">
        <v>32</v>
      </c>
      <c r="F45" s="257">
        <f>+'PLANILHA GERAL'!F145</f>
        <v>440</v>
      </c>
      <c r="G45" s="13">
        <f>+'PLANILHA GERAL'!I145</f>
        <v>15.5</v>
      </c>
      <c r="H45" s="13">
        <f>+'PLANILHA GERAL'!J145</f>
        <v>6820</v>
      </c>
      <c r="I45" s="13">
        <f>+'PLANILHA GERAL'!L145</f>
        <v>8247.1434131329315</v>
      </c>
      <c r="J45" s="279">
        <f t="shared" si="3"/>
        <v>4.116461750747074E-3</v>
      </c>
      <c r="K45" s="282">
        <f t="shared" si="4"/>
        <v>0.87294719616115624</v>
      </c>
    </row>
    <row r="46" spans="1:11" ht="63">
      <c r="A46" s="183" t="str">
        <f>+'PLANILHA GERAL'!A78</f>
        <v>8.1</v>
      </c>
      <c r="B46" s="9">
        <f>+'PLANILHA GERAL'!B78</f>
        <v>95470</v>
      </c>
      <c r="C46" s="9" t="str">
        <f>+'PLANILHA GERAL'!C78</f>
        <v>SINAPI</v>
      </c>
      <c r="D46" s="256" t="str">
        <f>+'PLANILHA GERAL'!D78</f>
        <v>VASO SANITARIO SIFONADO CONVENCIONAL COM LOUÇA BRANCA, INCLUSO CONJUNTO DE LIGAÇÃO PARA BACIA SANITÁRIA AJUSTÁVEL - FORNECIMENTO E INSTALAÇÃO. AF_10/2016</v>
      </c>
      <c r="E46" s="9" t="s">
        <v>32</v>
      </c>
      <c r="F46" s="257">
        <f>+'PLANILHA GERAL'!F78</f>
        <v>24</v>
      </c>
      <c r="G46" s="13">
        <f>+'PLANILHA GERAL'!I78</f>
        <v>282.87</v>
      </c>
      <c r="H46" s="13">
        <f>+'PLANILHA GERAL'!J78</f>
        <v>6788.88</v>
      </c>
      <c r="I46" s="13">
        <f>+'PLANILHA GERAL'!L78</f>
        <v>8209.5112865908941</v>
      </c>
      <c r="J46" s="279">
        <f t="shared" si="3"/>
        <v>4.0976781305589148E-3</v>
      </c>
      <c r="K46" s="282">
        <f t="shared" si="4"/>
        <v>0.87704487429171518</v>
      </c>
    </row>
    <row r="47" spans="1:11" ht="63">
      <c r="A47" s="183" t="str">
        <f>+'PLANILHA GERAL'!A101</f>
        <v>8.25</v>
      </c>
      <c r="B47" s="9">
        <f>+'PLANILHA GERAL'!B101</f>
        <v>1788</v>
      </c>
      <c r="C47" s="9" t="str">
        <f>+'PLANILHA GERAL'!C101</f>
        <v>SINAPI</v>
      </c>
      <c r="D47" s="256" t="str">
        <f>+'PLANILHA GERAL'!D101</f>
        <v>(COMPOSIÇÃO REPRESENTATIVA) DO SERVIÇO DE INSTALAÇÃO DE TUBOS DE PVC, SOLDÁVEL, ÁGUA FRIA, DN 50 MM (INSTALADO EM PRUMADA), INCLUSIVE CONEXÕES, CORTES E FIXAÇÕES, PARA PRÉDIOS. AF_10/2015</v>
      </c>
      <c r="E47" s="9" t="s">
        <v>19</v>
      </c>
      <c r="F47" s="257">
        <f>+'PLANILHA GERAL'!F101</f>
        <v>172</v>
      </c>
      <c r="G47" s="13">
        <f>+'PLANILHA GERAL'!I101</f>
        <v>36.85</v>
      </c>
      <c r="H47" s="13">
        <f>+'PLANILHA GERAL'!J101</f>
        <v>6338.2</v>
      </c>
      <c r="I47" s="13">
        <f>+'PLANILHA GERAL'!L101</f>
        <v>7664.522636527734</v>
      </c>
      <c r="J47" s="279">
        <f t="shared" si="3"/>
        <v>3.8256536464201032E-3</v>
      </c>
      <c r="K47" s="282">
        <f t="shared" si="4"/>
        <v>0.88087052793813525</v>
      </c>
    </row>
    <row r="48" spans="1:11" ht="47.25">
      <c r="A48" s="183" t="str">
        <f>+'PLANILHA GERAL'!A91</f>
        <v>8.14</v>
      </c>
      <c r="B48" s="9">
        <f>+'PLANILHA GERAL'!B91</f>
        <v>1035</v>
      </c>
      <c r="C48" s="9" t="str">
        <f>+'PLANILHA GERAL'!C91</f>
        <v>ORSE</v>
      </c>
      <c r="D48" s="256" t="str">
        <f>+'PLANILHA GERAL'!D91</f>
        <v>VÁLVULA DE DESCARGA METÁLICA, BASE 1 1/2 ", ACABAMENTO METALICO CROMADO - FORNECIMENTO E INSTALAÇÃO. AF_01/2019</v>
      </c>
      <c r="E48" s="9" t="s">
        <v>32</v>
      </c>
      <c r="F48" s="257">
        <f>+'PLANILHA GERAL'!F91</f>
        <v>24</v>
      </c>
      <c r="G48" s="13">
        <f>+'PLANILHA GERAL'!I91</f>
        <v>259.56</v>
      </c>
      <c r="H48" s="13">
        <f>+'PLANILHA GERAL'!J91</f>
        <v>6229.4400000000005</v>
      </c>
      <c r="I48" s="13">
        <f>+'PLANILHA GERAL'!L91</f>
        <v>7533.0036750009995</v>
      </c>
      <c r="J48" s="279">
        <f t="shared" si="3"/>
        <v>3.7600075496442603E-3</v>
      </c>
      <c r="K48" s="282">
        <f t="shared" si="4"/>
        <v>0.88463053548777948</v>
      </c>
    </row>
    <row r="49" spans="1:51" ht="31.5">
      <c r="A49" s="183" t="str">
        <f>+'PLANILHA GERAL'!A154</f>
        <v>10.7</v>
      </c>
      <c r="B49" s="9">
        <f>+'PLANILHA GERAL'!B154</f>
        <v>860</v>
      </c>
      <c r="C49" s="9" t="str">
        <f>+'PLANILHA GERAL'!C154</f>
        <v>orse</v>
      </c>
      <c r="D49" s="256" t="str">
        <f>+'PLANILHA GERAL'!D154</f>
        <v>Eletrocalha metálica perfurada 100 x 50 x 3000 mm (ref. mopa ou similar)</v>
      </c>
      <c r="E49" s="9" t="s">
        <v>19</v>
      </c>
      <c r="F49" s="257">
        <f>+'PLANILHA GERAL'!F154</f>
        <v>243</v>
      </c>
      <c r="G49" s="13">
        <f>+'PLANILHA GERAL'!I154</f>
        <v>24.85</v>
      </c>
      <c r="H49" s="13">
        <f>+'PLANILHA GERAL'!J154</f>
        <v>6038.55</v>
      </c>
      <c r="I49" s="13">
        <f>+'PLANILHA GERAL'!L154</f>
        <v>7302.1683075328256</v>
      </c>
      <c r="J49" s="279">
        <f t="shared" si="3"/>
        <v>3.6447888716970305E-3</v>
      </c>
      <c r="K49" s="282">
        <f t="shared" si="4"/>
        <v>0.88827532435947654</v>
      </c>
    </row>
    <row r="50" spans="1:51" ht="31.5">
      <c r="A50" s="183" t="str">
        <f>+'PLANILHA GERAL'!A156</f>
        <v>10.8</v>
      </c>
      <c r="B50" s="9">
        <f>+'PLANILHA GERAL'!B156</f>
        <v>860</v>
      </c>
      <c r="C50" s="9" t="str">
        <f>+'PLANILHA GERAL'!C156</f>
        <v>orse</v>
      </c>
      <c r="D50" s="256" t="str">
        <f>+'PLANILHA GERAL'!D156</f>
        <v>Eletrocalha metálica perfurada 100 x 50 x 3000 mm (ref. mopa ou similar) -  CABOS UTP</v>
      </c>
      <c r="E50" s="9" t="s">
        <v>19</v>
      </c>
      <c r="F50" s="257">
        <f>+'PLANILHA GERAL'!F156</f>
        <v>240</v>
      </c>
      <c r="G50" s="13">
        <f>+'PLANILHA GERAL'!I156</f>
        <v>24.85</v>
      </c>
      <c r="H50" s="13">
        <f>+'PLANILHA GERAL'!J156</f>
        <v>5964</v>
      </c>
      <c r="I50" s="13">
        <f>+'PLANILHA GERAL'!L156</f>
        <v>7212.0180815139011</v>
      </c>
      <c r="J50" s="279">
        <f t="shared" si="3"/>
        <v>3.599791478219289E-3</v>
      </c>
      <c r="K50" s="282">
        <f t="shared" si="4"/>
        <v>0.89187511583769585</v>
      </c>
    </row>
    <row r="51" spans="1:51" ht="31.5">
      <c r="A51" s="183" t="str">
        <f>+'PLANILHA GERAL'!A157</f>
        <v>10.9</v>
      </c>
      <c r="B51" s="9">
        <f>+'PLANILHA GERAL'!B157</f>
        <v>860</v>
      </c>
      <c r="C51" s="9" t="str">
        <f>+'PLANILHA GERAL'!C157</f>
        <v>orse</v>
      </c>
      <c r="D51" s="256" t="str">
        <f>+'PLANILHA GERAL'!D157</f>
        <v>Eletrocalha metálica perfurada 100 x 50 x 3000 mm (ref. mopa ou similar) ACCES POINTS</v>
      </c>
      <c r="E51" s="9" t="s">
        <v>19</v>
      </c>
      <c r="F51" s="257">
        <f>+'PLANILHA GERAL'!F157</f>
        <v>240</v>
      </c>
      <c r="G51" s="13">
        <f>+'PLANILHA GERAL'!I157</f>
        <v>24.85</v>
      </c>
      <c r="H51" s="13">
        <f>+'PLANILHA GERAL'!J157</f>
        <v>5964</v>
      </c>
      <c r="I51" s="13">
        <f>+'PLANILHA GERAL'!L157</f>
        <v>7212.0180815139011</v>
      </c>
      <c r="J51" s="279">
        <f t="shared" si="3"/>
        <v>3.599791478219289E-3</v>
      </c>
      <c r="K51" s="282">
        <f t="shared" si="4"/>
        <v>0.89547490731591517</v>
      </c>
    </row>
    <row r="52" spans="1:51" ht="31.5">
      <c r="A52" s="183" t="str">
        <f>+'PLANILHA GERAL'!A146</f>
        <v>9.19.2.7</v>
      </c>
      <c r="B52" s="9">
        <f>+'PLANILHA GERAL'!B146</f>
        <v>860</v>
      </c>
      <c r="C52" s="9" t="str">
        <f>+'PLANILHA GERAL'!C146</f>
        <v>orse</v>
      </c>
      <c r="D52" s="256" t="str">
        <f>+'PLANILHA GERAL'!D146</f>
        <v>Eletrocalha metálica perfurada 100 x 50 x 3000 mm (ref. mopa ou similar)</v>
      </c>
      <c r="E52" s="9" t="s">
        <v>19</v>
      </c>
      <c r="F52" s="257">
        <f>+'PLANILHA GERAL'!F146</f>
        <v>235</v>
      </c>
      <c r="G52" s="13">
        <f>+'PLANILHA GERAL'!I146</f>
        <v>24.85</v>
      </c>
      <c r="H52" s="13">
        <f>+'PLANILHA GERAL'!J146</f>
        <v>5839.75</v>
      </c>
      <c r="I52" s="13">
        <f>+'PLANILHA GERAL'!L146</f>
        <v>7061.7677048156947</v>
      </c>
      <c r="J52" s="279">
        <f t="shared" si="3"/>
        <v>3.5247958224230535E-3</v>
      </c>
      <c r="K52" s="282">
        <f t="shared" si="4"/>
        <v>0.89899970313833821</v>
      </c>
    </row>
    <row r="53" spans="1:51" s="174" customFormat="1" ht="47.25">
      <c r="A53" s="183" t="str">
        <f>+'PLANILHA GERAL'!A11</f>
        <v>1.7</v>
      </c>
      <c r="B53" s="9">
        <f>+'PLANILHA GERAL'!B11</f>
        <v>42208</v>
      </c>
      <c r="C53" s="9" t="str">
        <f>+'PLANILHA GERAL'!C11</f>
        <v>SINAPI</v>
      </c>
      <c r="D53" s="256" t="str">
        <f>+'PLANILHA GERAL'!D11</f>
        <v>APLICAÇÃO DE LONA PLÁSTICA (150 MICRAS) PARA PROTEÇÃO DE PISOS E PAREDES - FORNECIMENTO , INSTALAÇÃO E REMOÇÃO</v>
      </c>
      <c r="E53" s="256" t="str">
        <f>+'PLANILHA GERAL'!E11</f>
        <v>m²</v>
      </c>
      <c r="F53" s="257">
        <f>+'PLANILHA GERAL'!F11</f>
        <v>4000</v>
      </c>
      <c r="G53" s="13">
        <f>+'PLANILHA GERAL'!I11</f>
        <v>1.45</v>
      </c>
      <c r="H53" s="13">
        <f>+'PLANILHA GERAL'!J11</f>
        <v>5800</v>
      </c>
      <c r="I53" s="13">
        <f>+'PLANILHA GERAL'!L11</f>
        <v>7013.6996768579183</v>
      </c>
      <c r="J53" s="279">
        <f t="shared" si="3"/>
        <v>3.5008032484359279E-3</v>
      </c>
      <c r="K53" s="282">
        <f t="shared" si="4"/>
        <v>0.90250050638677415</v>
      </c>
    </row>
    <row r="54" spans="1:51" ht="31.5">
      <c r="A54" s="183" t="str">
        <f>+'PLANILHA GERAL'!A121</f>
        <v>9.15</v>
      </c>
      <c r="B54" s="9">
        <f>+'PLANILHA GERAL'!B121</f>
        <v>97599</v>
      </c>
      <c r="C54" s="9" t="str">
        <f>+'PLANILHA GERAL'!C121</f>
        <v>SINAPI</v>
      </c>
      <c r="D54" s="256" t="str">
        <f>+'PLANILHA GERAL'!D121</f>
        <v>FORNECIMENTO E MONTAGEM DE LUMINÁRIA DE EMBUTIR PARA FORRO MODULAR (REMOVÍVEL)  60 x 618 x 618mm</v>
      </c>
      <c r="E54" s="9" t="s">
        <v>32</v>
      </c>
      <c r="F54" s="257">
        <f>+'PLANILHA GERAL'!F121</f>
        <v>236</v>
      </c>
      <c r="G54" s="13">
        <f>+'PLANILHA GERAL'!I121</f>
        <v>24.42</v>
      </c>
      <c r="H54" s="13">
        <f>+'PLANILHA GERAL'!J121</f>
        <v>5763.1200000000008</v>
      </c>
      <c r="I54" s="13">
        <f>+'PLANILHA GERAL'!L121</f>
        <v>6969.1022209816228</v>
      </c>
      <c r="J54" s="279">
        <f t="shared" si="3"/>
        <v>3.4785429684700119E-3</v>
      </c>
      <c r="K54" s="282">
        <f t="shared" si="4"/>
        <v>0.9059790493552442</v>
      </c>
    </row>
    <row r="55" spans="1:51" ht="31.5">
      <c r="A55" s="183" t="str">
        <f>+'PLANILHA GERAL'!A88</f>
        <v>8.11</v>
      </c>
      <c r="B55" s="9">
        <f>+'PLANILHA GERAL'!B88</f>
        <v>8211</v>
      </c>
      <c r="C55" s="9" t="str">
        <f>+'PLANILHA GERAL'!C88</f>
        <v>ORSE</v>
      </c>
      <c r="D55" s="256" t="str">
        <f>+'PLANILHA GERAL'!D88</f>
        <v>DUCHA HIGIÊNICA METÁLICA COM REGISTRO E SUPORTE DE FIXAÇÃO - FORNECIMENTO E INSTALAÇÃO</v>
      </c>
      <c r="E55" s="9" t="s">
        <v>64</v>
      </c>
      <c r="F55" s="257">
        <f>+'PLANILHA GERAL'!F88</f>
        <v>24</v>
      </c>
      <c r="G55" s="13">
        <f>+'PLANILHA GERAL'!I88</f>
        <v>239.25</v>
      </c>
      <c r="H55" s="13">
        <f>+'PLANILHA GERAL'!J88</f>
        <v>5742</v>
      </c>
      <c r="I55" s="13">
        <f>+'PLANILHA GERAL'!L88</f>
        <v>6943.5626800893397</v>
      </c>
      <c r="J55" s="279">
        <f t="shared" si="3"/>
        <v>3.4657952159515689E-3</v>
      </c>
      <c r="K55" s="282">
        <f t="shared" si="4"/>
        <v>0.90944484457119579</v>
      </c>
    </row>
    <row r="56" spans="1:51" ht="31.5">
      <c r="A56" s="183" t="str">
        <f>+'PLANILHA GERAL'!A13</f>
        <v>2.1</v>
      </c>
      <c r="B56" s="9">
        <f>+'PLANILHA GERAL'!B13</f>
        <v>97621</v>
      </c>
      <c r="C56" s="9" t="str">
        <f>+'PLANILHA GERAL'!C13</f>
        <v>SINAPI</v>
      </c>
      <c r="D56" s="256" t="str">
        <f>+'PLANILHA GERAL'!D13</f>
        <v>DEMOLIÇÃO DE ALVENARIA DE BLOCO FURADO, DE FORMA MANUAL, COM REAPROVEITAMENTO. AF_12/2017</v>
      </c>
      <c r="E56" s="256" t="str">
        <f>+'PLANILHA GERAL'!E13</f>
        <v>m³</v>
      </c>
      <c r="F56" s="257">
        <f>+'PLANILHA GERAL'!F13</f>
        <v>58.224000000000004</v>
      </c>
      <c r="G56" s="13">
        <f>+'PLANILHA GERAL'!I13</f>
        <v>89.14</v>
      </c>
      <c r="H56" s="13">
        <f>+'PLANILHA GERAL'!J13</f>
        <v>5190.0873600000004</v>
      </c>
      <c r="I56" s="13">
        <f>+'PLANILHA GERAL'!L13</f>
        <v>6276.157593051099</v>
      </c>
      <c r="J56" s="279">
        <f t="shared" si="3"/>
        <v>3.1326680499231471E-3</v>
      </c>
      <c r="K56" s="282">
        <f t="shared" si="4"/>
        <v>0.91257751262111897</v>
      </c>
    </row>
    <row r="57" spans="1:51" ht="47.25">
      <c r="A57" s="183" t="str">
        <f>+'PLANILHA GERAL'!A113</f>
        <v>9.7</v>
      </c>
      <c r="B57" s="9">
        <f>+'PLANILHA GERAL'!B113</f>
        <v>91953</v>
      </c>
      <c r="C57" s="9" t="str">
        <f>+'PLANILHA GERAL'!C113</f>
        <v>SINAPI</v>
      </c>
      <c r="D57" s="256" t="str">
        <f>+'PLANILHA GERAL'!D113</f>
        <v>INTERRUPTOR SIMPLES (1 MÓDULO), 10A/250V, INCLUINDO SUPORTE E PLACA - FORNECIMENTO E INSTALAÇÃO. AF_12/2015</v>
      </c>
      <c r="E57" s="9" t="s">
        <v>32</v>
      </c>
      <c r="F57" s="257">
        <f>+'PLANILHA GERAL'!F113</f>
        <v>74.819999999999993</v>
      </c>
      <c r="G57" s="13">
        <f>+'PLANILHA GERAL'!I113</f>
        <v>67.540000000000006</v>
      </c>
      <c r="H57" s="13">
        <f>+'PLANILHA GERAL'!J113</f>
        <v>5053.3428000000004</v>
      </c>
      <c r="I57" s="13">
        <f>+'PLANILHA GERAL'!L113</f>
        <v>6110.7980626572917</v>
      </c>
      <c r="J57" s="279">
        <f t="shared" si="3"/>
        <v>3.0501308430517775E-3</v>
      </c>
      <c r="K57" s="282">
        <f t="shared" si="4"/>
        <v>0.91562764346417069</v>
      </c>
    </row>
    <row r="58" spans="1:51" ht="110.25">
      <c r="A58" s="183" t="str">
        <f>+'PLANILHA GERAL'!A119</f>
        <v>9.13</v>
      </c>
      <c r="B58" s="9" t="str">
        <f>+'PLANILHA GERAL'!B119</f>
        <v xml:space="preserve">C4944 </v>
      </c>
      <c r="C58" s="9" t="str">
        <f>+'PLANILHA GERAL'!C119</f>
        <v>SEINFRA - CE</v>
      </c>
      <c r="D58" s="256" t="str">
        <f>+'PLANILHA GERAL'!D119</f>
        <v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12,5W COMPLETA EMBUTUDA EM FORRO </v>
      </c>
      <c r="E58" s="9" t="s">
        <v>32</v>
      </c>
      <c r="F58" s="257">
        <f>+'PLANILHA GERAL'!F119</f>
        <v>72</v>
      </c>
      <c r="G58" s="13">
        <f>+'PLANILHA GERAL'!I119</f>
        <v>63.45</v>
      </c>
      <c r="H58" s="13">
        <f>+'PLANILHA GERAL'!J119</f>
        <v>4568.4000000000005</v>
      </c>
      <c r="I58" s="13">
        <f>+'PLANILHA GERAL'!L119</f>
        <v>5524.3768282340898</v>
      </c>
      <c r="J58" s="279">
        <f t="shared" si="3"/>
        <v>2.7574257862335687E-3</v>
      </c>
      <c r="K58" s="282">
        <f t="shared" si="4"/>
        <v>0.91838506925040431</v>
      </c>
    </row>
    <row r="59" spans="1:51" ht="78.75">
      <c r="A59" s="183" t="str">
        <f>+'PLANILHA GERAL'!A123</f>
        <v>9.17</v>
      </c>
      <c r="B59" s="9">
        <f>+'PLANILHA GERAL'!B123</f>
        <v>12043</v>
      </c>
      <c r="C59" s="9" t="str">
        <f>+'PLANILHA GERAL'!C123</f>
        <v>SINAPI</v>
      </c>
      <c r="D59" s="256" t="str">
        <f>+'PLANILHA GERAL'!D123</f>
        <v>FORNECIMENTO E MONTAGEM DE QUADRO DE DISTRIBUIÇÃO DE ENERGIA EM CHAPA DE AÇO GALVANIZADO, DE EMBUTIR,  COM BARRAMENTO TRIFÁSICO, PARA 30 DISJUNTORES DIN 100A - FORNECIMENTO E INSTALAÇÃO. AF_10/2020 PARA ILUMINAÇÃO</v>
      </c>
      <c r="E59" s="9" t="s">
        <v>32</v>
      </c>
      <c r="F59" s="257">
        <f>+'PLANILHA GERAL'!F123</f>
        <v>5</v>
      </c>
      <c r="G59" s="13">
        <f>+'PLANILHA GERAL'!I123</f>
        <v>896</v>
      </c>
      <c r="H59" s="13">
        <f>+'PLANILHA GERAL'!J123</f>
        <v>4480</v>
      </c>
      <c r="I59" s="13">
        <f>+'PLANILHA GERAL'!L123</f>
        <v>5417.4783710902548</v>
      </c>
      <c r="J59" s="279">
        <f t="shared" si="3"/>
        <v>2.7040687160332687E-3</v>
      </c>
      <c r="K59" s="282">
        <f t="shared" si="4"/>
        <v>0.92108913796643754</v>
      </c>
    </row>
    <row r="60" spans="1:51" s="174" customFormat="1" ht="78.75">
      <c r="A60" s="183" t="str">
        <f>+'PLANILHA GERAL'!A124</f>
        <v>9.18</v>
      </c>
      <c r="B60" s="9">
        <f>+'PLANILHA GERAL'!B124</f>
        <v>12043</v>
      </c>
      <c r="C60" s="9" t="str">
        <f>+'PLANILHA GERAL'!C124</f>
        <v>SINAPI</v>
      </c>
      <c r="D60" s="256" t="str">
        <f>+'PLANILHA GERAL'!D124</f>
        <v>FORNECIMENTO E MONTAGEM DE QUADRO DE DISTRIBUIÇÃO DE ENERGIA EM CHAPA DE AÇO GALVANIZADO, DE EMBUTIR,  COM BARRAMENTO TRIFÁSICO, PARA 30 DISJUNTORES DIN 100A - FORNECIMENTO E INSTALAÇÃO. AF_10/2020 PARA TOMADAS DE PAREDES E TETOS</v>
      </c>
      <c r="E60" s="9" t="s">
        <v>32</v>
      </c>
      <c r="F60" s="257">
        <f>+'PLANILHA GERAL'!F124</f>
        <v>5</v>
      </c>
      <c r="G60" s="13">
        <f>+'PLANILHA GERAL'!I124</f>
        <v>896</v>
      </c>
      <c r="H60" s="13">
        <f>+'PLANILHA GERAL'!J124</f>
        <v>4480</v>
      </c>
      <c r="I60" s="13">
        <f>+'PLANILHA GERAL'!L124</f>
        <v>5417.4783710902548</v>
      </c>
      <c r="J60" s="279">
        <f t="shared" si="3"/>
        <v>2.7040687160332687E-3</v>
      </c>
      <c r="K60" s="282">
        <f t="shared" si="4"/>
        <v>0.92379320668247078</v>
      </c>
    </row>
    <row r="61" spans="1:51" s="245" customFormat="1" ht="78.75">
      <c r="A61" s="183" t="str">
        <f>+'PLANILHA GERAL'!A125</f>
        <v>9.19</v>
      </c>
      <c r="B61" s="9">
        <f>+'PLANILHA GERAL'!B125</f>
        <v>12043</v>
      </c>
      <c r="C61" s="9" t="str">
        <f>+'PLANILHA GERAL'!C125</f>
        <v>SINAPI</v>
      </c>
      <c r="D61" s="256" t="str">
        <f>+'PLANILHA GERAL'!D125</f>
        <v xml:space="preserve">FORNECIMENTO E MONTAGEM DE QUADRO DE DISTRIBUIÇÃO DE ENERGIA EM CHAPA DE AÇO GALVANIZADO, DE EMBUTIR,  COM BARRAMENTO TRIFÁSICO, PARA 30 DISJUNTORES DIN 100A - FORNECIMENTO E INSTALAÇÃO. AF_10/2020 PARA TOMADAS DE PISO </v>
      </c>
      <c r="E61" s="9" t="s">
        <v>32</v>
      </c>
      <c r="F61" s="257">
        <f>+'PLANILHA GERAL'!F125</f>
        <v>5</v>
      </c>
      <c r="G61" s="13">
        <f>+'PLANILHA GERAL'!I125</f>
        <v>896</v>
      </c>
      <c r="H61" s="13">
        <f>+'PLANILHA GERAL'!J125</f>
        <v>4480</v>
      </c>
      <c r="I61" s="13">
        <f>+'PLANILHA GERAL'!L125</f>
        <v>5417.4783710902548</v>
      </c>
      <c r="J61" s="279">
        <f t="shared" si="3"/>
        <v>2.7040687160332687E-3</v>
      </c>
      <c r="K61" s="282">
        <f t="shared" si="4"/>
        <v>0.92649727539850402</v>
      </c>
      <c r="L61" s="278"/>
      <c r="M61" s="278"/>
      <c r="N61" s="278"/>
      <c r="O61" s="278"/>
      <c r="P61" s="278"/>
      <c r="Q61" s="278"/>
      <c r="R61" s="278"/>
      <c r="S61" s="278"/>
      <c r="T61" s="278"/>
      <c r="U61" s="278"/>
      <c r="V61" s="278"/>
      <c r="W61" s="278"/>
      <c r="X61" s="278"/>
      <c r="Y61" s="278"/>
      <c r="Z61" s="278"/>
      <c r="AA61" s="278"/>
      <c r="AB61" s="278"/>
      <c r="AC61" s="278"/>
      <c r="AD61" s="278"/>
      <c r="AE61" s="278"/>
      <c r="AF61" s="170"/>
      <c r="AG61" s="170"/>
      <c r="AH61" s="170"/>
      <c r="AI61" s="170"/>
      <c r="AJ61" s="170"/>
      <c r="AK61" s="170"/>
      <c r="AL61" s="170"/>
      <c r="AM61" s="170"/>
      <c r="AN61" s="170"/>
      <c r="AO61" s="170"/>
      <c r="AP61" s="170"/>
      <c r="AQ61" s="170"/>
      <c r="AR61" s="170"/>
      <c r="AS61" s="170"/>
      <c r="AT61" s="170"/>
      <c r="AU61" s="170"/>
      <c r="AV61" s="170"/>
      <c r="AW61" s="170"/>
      <c r="AX61" s="170"/>
      <c r="AY61" s="170"/>
    </row>
    <row r="62" spans="1:51" s="245" customFormat="1" ht="30" customHeight="1">
      <c r="A62" s="183" t="str">
        <f>+'PLANILHA GERAL'!A75</f>
        <v>7.5</v>
      </c>
      <c r="B62" s="9" t="str">
        <f>+'PLANILHA GERAL'!B75</f>
        <v>COMPO 18</v>
      </c>
      <c r="C62" s="9" t="str">
        <f>+'PLANILHA GERAL'!C75</f>
        <v>SINAPI</v>
      </c>
      <c r="D62" s="256" t="str">
        <f>+'PLANILHA GERAL'!D75</f>
        <v>BANCADA/TAMPO SECO EM GRANITO PRETO ONIX 2,0cm</v>
      </c>
      <c r="E62" s="9" t="s">
        <v>30</v>
      </c>
      <c r="F62" s="257">
        <f>+'PLANILHA GERAL'!F75</f>
        <v>6.32</v>
      </c>
      <c r="G62" s="13">
        <f>+'PLANILHA GERAL'!I75</f>
        <v>706.62</v>
      </c>
      <c r="H62" s="13">
        <f>+'PLANILHA GERAL'!J75</f>
        <v>4465.8384000000005</v>
      </c>
      <c r="I62" s="13">
        <f>+'PLANILHA GERAL'!L75</f>
        <v>5400.3533349964982</v>
      </c>
      <c r="J62" s="279">
        <f t="shared" si="3"/>
        <v>2.6955209616741226E-3</v>
      </c>
      <c r="K62" s="282">
        <f t="shared" si="4"/>
        <v>0.92919279636017815</v>
      </c>
      <c r="L62" s="278"/>
      <c r="M62" s="278"/>
      <c r="N62" s="278"/>
      <c r="O62" s="278"/>
      <c r="P62" s="278"/>
      <c r="Q62" s="278"/>
      <c r="R62" s="278"/>
      <c r="S62" s="278"/>
      <c r="T62" s="278"/>
      <c r="U62" s="278"/>
      <c r="V62" s="278"/>
      <c r="W62" s="278"/>
      <c r="X62" s="278"/>
      <c r="Y62" s="278"/>
      <c r="Z62" s="278"/>
      <c r="AA62" s="278"/>
      <c r="AB62" s="278"/>
      <c r="AC62" s="278"/>
      <c r="AD62" s="278"/>
      <c r="AE62" s="278"/>
      <c r="AF62" s="170"/>
      <c r="AG62" s="170"/>
      <c r="AH62" s="170"/>
      <c r="AI62" s="170"/>
      <c r="AJ62" s="170"/>
      <c r="AK62" s="170"/>
      <c r="AL62" s="170"/>
      <c r="AM62" s="170"/>
      <c r="AN62" s="170"/>
      <c r="AO62" s="170"/>
      <c r="AP62" s="170"/>
      <c r="AQ62" s="170"/>
      <c r="AR62" s="170"/>
      <c r="AS62" s="170"/>
      <c r="AT62" s="170"/>
      <c r="AU62" s="170"/>
      <c r="AV62" s="170"/>
      <c r="AW62" s="170"/>
      <c r="AX62" s="170"/>
      <c r="AY62" s="170"/>
    </row>
    <row r="63" spans="1:51" ht="47.25">
      <c r="A63" s="183" t="str">
        <f>+'PLANILHA GERAL'!A136</f>
        <v>9.19.1.2</v>
      </c>
      <c r="B63" s="9">
        <f>+'PLANILHA GERAL'!B136</f>
        <v>92986</v>
      </c>
      <c r="C63" s="9" t="str">
        <f>+'PLANILHA GERAL'!C136</f>
        <v>SINAPI</v>
      </c>
      <c r="D63" s="256" t="str">
        <f>+'PLANILHA GERAL'!D136</f>
        <v>CABO DE COBRE FLEXÍVEL ISOLADO,35 MM², ANTI-CHAMA 450/750 V, PARA CIRCUITOS TERMINAIS - FORNECIMENTO E INSTALAÇÃO. AF_12/2020</v>
      </c>
      <c r="E63" s="9" t="s">
        <v>19</v>
      </c>
      <c r="F63" s="257">
        <f>+'PLANILHA GERAL'!F136</f>
        <v>120</v>
      </c>
      <c r="G63" s="13">
        <f>+'PLANILHA GERAL'!I136</f>
        <v>34.799999999999997</v>
      </c>
      <c r="H63" s="13">
        <f>+'PLANILHA GERAL'!J136</f>
        <v>4176</v>
      </c>
      <c r="I63" s="13">
        <f>+'PLANILHA GERAL'!L136</f>
        <v>5049.8637673377016</v>
      </c>
      <c r="J63" s="279">
        <f t="shared" si="3"/>
        <v>2.5205783388738685E-3</v>
      </c>
      <c r="K63" s="282">
        <f t="shared" si="4"/>
        <v>0.93171337469905202</v>
      </c>
    </row>
    <row r="64" spans="1:51" ht="47.25">
      <c r="A64" s="183" t="str">
        <f>+'PLANILHA GERAL'!A184</f>
        <v>11.13.1.2</v>
      </c>
      <c r="B64" s="9">
        <f>+'PLANILHA GERAL'!B184</f>
        <v>92986</v>
      </c>
      <c r="C64" s="9" t="str">
        <f>+'PLANILHA GERAL'!C184</f>
        <v>SINAPI</v>
      </c>
      <c r="D64" s="256" t="str">
        <f>+'PLANILHA GERAL'!D184</f>
        <v>CABO DE COBRE FLEXÍVEL ISOLADO,35 MM², ANTI-CHAMA 450/750 V, PARA CIRCUITOS TERMINAIS - FORNECIMENTO E INSTALAÇÃO. AF_12/2020</v>
      </c>
      <c r="E64" s="9" t="s">
        <v>19</v>
      </c>
      <c r="F64" s="257">
        <f>+'PLANILHA GERAL'!F184</f>
        <v>120</v>
      </c>
      <c r="G64" s="13">
        <f>+'PLANILHA GERAL'!I184</f>
        <v>34.799999999999997</v>
      </c>
      <c r="H64" s="13">
        <f>+'PLANILHA GERAL'!J184</f>
        <v>4176</v>
      </c>
      <c r="I64" s="13">
        <f>+'PLANILHA GERAL'!L184</f>
        <v>5049.8637673377016</v>
      </c>
      <c r="J64" s="279">
        <f t="shared" si="3"/>
        <v>2.5205783388738685E-3</v>
      </c>
      <c r="K64" s="282">
        <f t="shared" si="4"/>
        <v>0.93423395303792589</v>
      </c>
    </row>
    <row r="65" spans="1:11" ht="30" customHeight="1">
      <c r="A65" s="183" t="str">
        <f>+'PLANILHA GERAL'!A81</f>
        <v>8.4</v>
      </c>
      <c r="B65" s="9">
        <f>+'PLANILHA GERAL'!B81</f>
        <v>86901</v>
      </c>
      <c r="C65" s="9" t="str">
        <f>+'PLANILHA GERAL'!C81</f>
        <v>SINAPI</v>
      </c>
      <c r="D65" s="256" t="str">
        <f>+'PLANILHA GERAL'!D81</f>
        <v>CUBA DE EMBUTIR OVAL EM LOUÇA BRANCA, 35 X 50CM OU EQUIVALENTE - FORNECIMENTO E INSTALAÇÃO. AF_01/2020</v>
      </c>
      <c r="E65" s="9" t="s">
        <v>32</v>
      </c>
      <c r="F65" s="257">
        <f>+'PLANILHA GERAL'!F81</f>
        <v>25</v>
      </c>
      <c r="G65" s="13">
        <f>+'PLANILHA GERAL'!I81</f>
        <v>156.91</v>
      </c>
      <c r="H65" s="13">
        <f>+'PLANILHA GERAL'!J81</f>
        <v>3922.75</v>
      </c>
      <c r="I65" s="13">
        <f>+'PLANILHA GERAL'!L81</f>
        <v>4743.6190357576552</v>
      </c>
      <c r="J65" s="279">
        <f t="shared" si="3"/>
        <v>2.3677199901382825E-3</v>
      </c>
      <c r="K65" s="282">
        <f t="shared" si="4"/>
        <v>0.93660167302806419</v>
      </c>
    </row>
    <row r="66" spans="1:11" ht="31.5">
      <c r="A66" s="183" t="str">
        <f>+'PLANILHA GERAL'!A132</f>
        <v>9.18.6</v>
      </c>
      <c r="B66" s="9" t="str">
        <f>+'PLANILHA GERAL'!B132</f>
        <v>COMPO  5</v>
      </c>
      <c r="C66" s="9">
        <f>+'PLANILHA GERAL'!C132</f>
        <v>0</v>
      </c>
      <c r="D66" s="256" t="str">
        <f>+'PLANILHA GERAL'!D132</f>
        <v xml:space="preserve">FORNECIMENTO E INSTALAÇÃO DE DISPOSITIVO DR, 2 POLOS, SENSIBILIDADE DE 30 MA, CORRENTE DE 100 A, TIPO AC </v>
      </c>
      <c r="E66" s="9" t="s">
        <v>357</v>
      </c>
      <c r="F66" s="257">
        <f>+'PLANILHA GERAL'!F132</f>
        <v>15</v>
      </c>
      <c r="G66" s="13">
        <f>+'PLANILHA GERAL'!I132</f>
        <v>258.8</v>
      </c>
      <c r="H66" s="13">
        <f>+'PLANILHA GERAL'!J132</f>
        <v>3882</v>
      </c>
      <c r="I66" s="13">
        <f>+'PLANILHA GERAL'!L132</f>
        <v>4694.3417492349035</v>
      </c>
      <c r="J66" s="279">
        <f t="shared" si="3"/>
        <v>2.3431238293841849E-3</v>
      </c>
      <c r="K66" s="282">
        <f t="shared" si="4"/>
        <v>0.93894479685744836</v>
      </c>
    </row>
    <row r="67" spans="1:11" ht="31.5">
      <c r="A67" s="183" t="str">
        <f>+'PLANILHA GERAL'!A14</f>
        <v>2.2</v>
      </c>
      <c r="B67" s="9">
        <f>+'PLANILHA GERAL'!B14</f>
        <v>97641</v>
      </c>
      <c r="C67" s="9" t="str">
        <f>+'PLANILHA GERAL'!C14</f>
        <v>SINAPI</v>
      </c>
      <c r="D67" s="256" t="str">
        <f>+'PLANILHA GERAL'!D14</f>
        <v>REMOÇÃO DE FORRO DE GESSO, DE FORMA MANUAL, SEM REAPROVEITAMENTO. AF_12/2017</v>
      </c>
      <c r="E67" s="256" t="str">
        <f>+'PLANILHA GERAL'!E14</f>
        <v>m²</v>
      </c>
      <c r="F67" s="257">
        <f>+'PLANILHA GERAL'!F14</f>
        <v>2667.84</v>
      </c>
      <c r="G67" s="13">
        <f>+'PLANILHA GERAL'!I14</f>
        <v>1.43</v>
      </c>
      <c r="H67" s="13">
        <f>+'PLANILHA GERAL'!J14</f>
        <v>3815.0111999999999</v>
      </c>
      <c r="I67" s="13">
        <f>+'PLANILHA GERAL'!L14</f>
        <v>4613.3349690774721</v>
      </c>
      <c r="J67" s="279">
        <f t="shared" si="3"/>
        <v>2.3026902761688704E-3</v>
      </c>
      <c r="K67" s="282">
        <f t="shared" si="4"/>
        <v>0.94124748713361728</v>
      </c>
    </row>
    <row r="68" spans="1:11" ht="31.5">
      <c r="A68" s="183" t="str">
        <f>+'PLANILHA GERAL'!A197</f>
        <v>12.1</v>
      </c>
      <c r="B68" s="9" t="str">
        <f>+'PLANILHA GERAL'!B197</f>
        <v>C4913</v>
      </c>
      <c r="C68" s="9" t="str">
        <f>+'PLANILHA GERAL'!C197</f>
        <v>SEINFRA</v>
      </c>
      <c r="D68" s="256" t="str">
        <f>+'PLANILHA GERAL'!D197</f>
        <v>REMOÇÃO DE PINTURA LÁTEX (RASPAGEM E/OU LIXAMENTO E/OU ESCOVAÇÃO)</v>
      </c>
      <c r="E68" s="78" t="s">
        <v>30</v>
      </c>
      <c r="F68" s="257">
        <f>+'PLANILHA GERAL'!F197</f>
        <v>1497.7022222222222</v>
      </c>
      <c r="G68" s="13">
        <f>+'PLANILHA GERAL'!I197</f>
        <v>2.35</v>
      </c>
      <c r="H68" s="13">
        <f>+'PLANILHA GERAL'!J197</f>
        <v>3519.6002222222223</v>
      </c>
      <c r="I68" s="13">
        <f>+'PLANILHA GERAL'!L197</f>
        <v>4256.1067140119067</v>
      </c>
      <c r="J68" s="279">
        <f t="shared" si="3"/>
        <v>2.1243841191640293E-3</v>
      </c>
      <c r="K68" s="282">
        <f t="shared" si="4"/>
        <v>0.94337187125278132</v>
      </c>
    </row>
    <row r="69" spans="1:11" ht="78.75">
      <c r="A69" s="183" t="str">
        <f>+'PLANILHA GERAL'!A100</f>
        <v>8.24</v>
      </c>
      <c r="B69" s="9">
        <f>+'PLANILHA GERAL'!B100</f>
        <v>91785</v>
      </c>
      <c r="C69" s="9" t="str">
        <f>+'PLANILHA GERAL'!C100</f>
        <v>SINAPI</v>
      </c>
      <c r="D69" s="256" t="str">
        <f>+'PLANILHA GERAL'!D100</f>
        <v>(COMPOSIÇÃO REPRESENTATIVA) DO SERVIÇO DE INSTALAÇÃO DE TUBOS DE PVC, SOLDÁVEL, ÁGUA FRIA, DN 25 MM (INSTALADO EM RAMAL, SUB-RAMAL, RAMAL DE DISTRIBUIÇÃO OU PRUMADA), INCLUSIVE CONEXÕES, CORTES E FIXAÇÕES, PARA PRÉDIOS.</v>
      </c>
      <c r="E69" s="9" t="s">
        <v>19</v>
      </c>
      <c r="F69" s="257">
        <f>+'PLANILHA GERAL'!F100</f>
        <v>170</v>
      </c>
      <c r="G69" s="13">
        <f>+'PLANILHA GERAL'!I100</f>
        <v>19.98</v>
      </c>
      <c r="H69" s="13">
        <f>+'PLANILHA GERAL'!J100</f>
        <v>3396.6</v>
      </c>
      <c r="I69" s="13">
        <f>+'PLANILHA GERAL'!L100</f>
        <v>4107.367641795794</v>
      </c>
      <c r="J69" s="279">
        <f t="shared" si="3"/>
        <v>2.0501428126961162E-3</v>
      </c>
      <c r="K69" s="282">
        <f t="shared" si="4"/>
        <v>0.94542201406547743</v>
      </c>
    </row>
    <row r="70" spans="1:11" ht="31.5">
      <c r="A70" s="183" t="str">
        <f>+'PLANILHA GERAL'!A8</f>
        <v>1.3</v>
      </c>
      <c r="B70" s="9">
        <f>+'PLANILHA GERAL'!B8</f>
        <v>97064</v>
      </c>
      <c r="C70" s="9" t="str">
        <f>+'PLANILHA GERAL'!C8</f>
        <v>SINAPI</v>
      </c>
      <c r="D70" s="256" t="str">
        <f>+'PLANILHA GERAL'!D8</f>
        <v>MONTAGEM E DESMONTAGEM DE ANDAIME TUBULAR TIPO TORRE (EXCLUSIVE ANDAIME E LIMPEZA). AF_11/2017</v>
      </c>
      <c r="E70" s="256" t="str">
        <f>+'PLANILHA GERAL'!E8</f>
        <v>M</v>
      </c>
      <c r="F70" s="257">
        <f>+'PLANILHA GERAL'!F8</f>
        <v>192</v>
      </c>
      <c r="G70" s="13">
        <f>+'PLANILHA GERAL'!I8</f>
        <v>17.440000000000001</v>
      </c>
      <c r="H70" s="13">
        <f>+'PLANILHA GERAL'!J8</f>
        <v>3348.4800000000005</v>
      </c>
      <c r="I70" s="13">
        <f>+'PLANILHA GERAL'!L8</f>
        <v>4049.1781196491738</v>
      </c>
      <c r="J70" s="279">
        <f t="shared" ref="J70:J101" si="5">+I70/$I$153</f>
        <v>2.0210982174694377E-3</v>
      </c>
      <c r="K70" s="282">
        <f t="shared" ref="K70:K101" si="6">+K69+J70</f>
        <v>0.94744311228294686</v>
      </c>
    </row>
    <row r="71" spans="1:11" ht="47.25">
      <c r="A71" s="183" t="str">
        <f>+'PLANILHA GERAL'!A135</f>
        <v>9.19.1.1</v>
      </c>
      <c r="B71" s="9">
        <f>+'PLANILHA GERAL'!B135</f>
        <v>92983</v>
      </c>
      <c r="C71" s="9" t="str">
        <f>+'PLANILHA GERAL'!C135</f>
        <v>SINAPI</v>
      </c>
      <c r="D71" s="256" t="str">
        <f>+'PLANILHA GERAL'!D135</f>
        <v>CABO DE COBRE FLEXÍVEL ISOLADO, 25 MM², ANTI-CHAMA 450/750 V, PARA CIRCUITOS TERMINAIS - FORNECIMENTO E INSTALAÇÃO. AF_12/2019</v>
      </c>
      <c r="E71" s="9" t="s">
        <v>19</v>
      </c>
      <c r="F71" s="257">
        <f>+'PLANILHA GERAL'!F135</f>
        <v>116</v>
      </c>
      <c r="G71" s="13">
        <f>+'PLANILHA GERAL'!I135</f>
        <v>25.5</v>
      </c>
      <c r="H71" s="13">
        <f>+'PLANILHA GERAL'!J135</f>
        <v>2958</v>
      </c>
      <c r="I71" s="13">
        <f>+'PLANILHA GERAL'!L135</f>
        <v>3576.9868351975383</v>
      </c>
      <c r="J71" s="279">
        <f t="shared" si="5"/>
        <v>1.7854096567023233E-3</v>
      </c>
      <c r="K71" s="282">
        <f t="shared" si="6"/>
        <v>0.94922852193964924</v>
      </c>
    </row>
    <row r="72" spans="1:11" ht="47.25">
      <c r="A72" s="183" t="str">
        <f>+'PLANILHA GERAL'!A183</f>
        <v>11.13.1.1</v>
      </c>
      <c r="B72" s="9">
        <f>+'PLANILHA GERAL'!B183</f>
        <v>92983</v>
      </c>
      <c r="C72" s="9" t="str">
        <f>+'PLANILHA GERAL'!C183</f>
        <v>SINAPI</v>
      </c>
      <c r="D72" s="256" t="str">
        <f>+'PLANILHA GERAL'!D183</f>
        <v>CABO DE COBRE FLEXÍVEL ISOLADO, 25 MM², ANTI-CHAMA 450/750 V, PARA CIRCUITOS TERMINAIS - FORNECIMENTO E INSTALAÇÃO. AF_12/2019</v>
      </c>
      <c r="E72" s="9" t="s">
        <v>19</v>
      </c>
      <c r="F72" s="257">
        <f>+'PLANILHA GERAL'!F183</f>
        <v>116</v>
      </c>
      <c r="G72" s="13">
        <f>+'PLANILHA GERAL'!I183</f>
        <v>25.5</v>
      </c>
      <c r="H72" s="13">
        <f>+'PLANILHA GERAL'!J183</f>
        <v>2958</v>
      </c>
      <c r="I72" s="13">
        <f>+'PLANILHA GERAL'!L183</f>
        <v>3576.9868351975383</v>
      </c>
      <c r="J72" s="279">
        <f t="shared" si="5"/>
        <v>1.7854096567023233E-3</v>
      </c>
      <c r="K72" s="282">
        <f t="shared" si="6"/>
        <v>0.95101393159635161</v>
      </c>
    </row>
    <row r="73" spans="1:11" ht="47.25">
      <c r="A73" s="183" t="str">
        <f>+'PLANILHA GERAL'!A15</f>
        <v>2.3</v>
      </c>
      <c r="B73" s="9">
        <f>+'PLANILHA GERAL'!B15</f>
        <v>97634</v>
      </c>
      <c r="C73" s="9" t="str">
        <f>+'PLANILHA GERAL'!C15</f>
        <v>SINAPI</v>
      </c>
      <c r="D73" s="256" t="str">
        <f>+'PLANILHA GERAL'!D15</f>
        <v>DEMOLIÇÃO DE REVESTIMENTO CERÂMICO, DE FORMA MECANIZADA COM MARTELETE, SEM REAPROVEITAMENTO. AF_12/2017</v>
      </c>
      <c r="E73" s="256" t="str">
        <f>+'PLANILHA GERAL'!E15</f>
        <v>m²</v>
      </c>
      <c r="F73" s="257">
        <f>+'PLANILHA GERAL'!F15</f>
        <v>807</v>
      </c>
      <c r="G73" s="13">
        <f>+'PLANILHA GERAL'!I15</f>
        <v>3.47</v>
      </c>
      <c r="H73" s="13">
        <f>+'PLANILHA GERAL'!J15</f>
        <v>2800.29</v>
      </c>
      <c r="I73" s="13">
        <f>+'PLANILHA GERAL'!L15</f>
        <v>3386.2746669152521</v>
      </c>
      <c r="J73" s="279">
        <f t="shared" si="5"/>
        <v>1.6902179876832149E-3</v>
      </c>
      <c r="K73" s="282">
        <f t="shared" si="6"/>
        <v>0.95270414958403482</v>
      </c>
    </row>
    <row r="74" spans="1:11" ht="31.5">
      <c r="A74" s="183" t="str">
        <f>+'PLANILHA GERAL'!A74</f>
        <v>7.4</v>
      </c>
      <c r="B74" s="9">
        <f>+'PLANILHA GERAL'!B74</f>
        <v>98689</v>
      </c>
      <c r="C74" s="9" t="str">
        <f>+'PLANILHA GERAL'!C74</f>
        <v>SINAPI</v>
      </c>
      <c r="D74" s="256" t="str">
        <f>+'PLANILHA GERAL'!D74</f>
        <v>SOLEIRA EM GRANITO, LARGURA 15 CM, ESPESSURA 2,0 CM. AF_09/2020</v>
      </c>
      <c r="E74" s="9" t="s">
        <v>19</v>
      </c>
      <c r="F74" s="257">
        <f>+'PLANILHA GERAL'!F74</f>
        <v>30</v>
      </c>
      <c r="G74" s="13">
        <f>+'PLANILHA GERAL'!I74</f>
        <v>92.82</v>
      </c>
      <c r="H74" s="13">
        <f>+'PLANILHA GERAL'!J74</f>
        <v>2784.6</v>
      </c>
      <c r="I74" s="13">
        <f>+'PLANILHA GERAL'!L74</f>
        <v>3367.3014000307862</v>
      </c>
      <c r="J74" s="279">
        <f t="shared" si="5"/>
        <v>1.6807477113094285E-3</v>
      </c>
      <c r="K74" s="282">
        <f t="shared" si="6"/>
        <v>0.95438489729534426</v>
      </c>
    </row>
    <row r="75" spans="1:11" ht="63">
      <c r="A75" s="183" t="str">
        <f>+'PLANILHA GERAL'!A178</f>
        <v>11.12.5</v>
      </c>
      <c r="B75" s="9">
        <f>+'PLANILHA GERAL'!B178</f>
        <v>13393</v>
      </c>
      <c r="C75" s="9" t="str">
        <f>+'PLANILHA GERAL'!C178</f>
        <v>SINAPI</v>
      </c>
      <c r="D75" s="256" t="str">
        <f>+'PLANILHA GERAL'!D178</f>
        <v>FORNECIMENTO E MONTAGEM DE QUADRO DE COMANDO DE MOTOR EM CHAPA DE AÇO GALVANIZADO, DE EMBUTIR,  COM BARRAMENTO TRIFÁSICO, PARA 12 DISJUNTORES DIN 100A - FORNECIMENTO E INSTALAÇÃO. AF_10/2020</v>
      </c>
      <c r="E75" s="9" t="s">
        <v>32</v>
      </c>
      <c r="F75" s="257">
        <f>+'PLANILHA GERAL'!F178</f>
        <v>10</v>
      </c>
      <c r="G75" s="13">
        <f>+'PLANILHA GERAL'!I178</f>
        <v>258</v>
      </c>
      <c r="H75" s="13">
        <f>+'PLANILHA GERAL'!J178</f>
        <v>2580</v>
      </c>
      <c r="I75" s="13">
        <f>+'PLANILHA GERAL'!L178</f>
        <v>3119.8870976367984</v>
      </c>
      <c r="J75" s="279">
        <f t="shared" si="5"/>
        <v>1.5572538587870165E-3</v>
      </c>
      <c r="K75" s="282">
        <f t="shared" si="6"/>
        <v>0.95594215115413128</v>
      </c>
    </row>
    <row r="76" spans="1:11" ht="31.5">
      <c r="A76" s="183" t="str">
        <f>+'PLANILHA GERAL'!A179</f>
        <v>11.12.6</v>
      </c>
      <c r="B76" s="9" t="str">
        <f>+'PLANILHA GERAL'!B179</f>
        <v>COMPO 5</v>
      </c>
      <c r="C76" s="9">
        <f>+'PLANILHA GERAL'!C179</f>
        <v>0</v>
      </c>
      <c r="D76" s="256" t="str">
        <f>+'PLANILHA GERAL'!D179</f>
        <v xml:space="preserve">FORNECIMENTO E INSTALAÇÃO DE DISPOSITIVO DR, 2 POLOS, SENSIBILIDADE DE 30 MA, CORRENTE DE 100 A, TIPO AC </v>
      </c>
      <c r="E76" s="9" t="s">
        <v>357</v>
      </c>
      <c r="F76" s="257">
        <f>+'PLANILHA GERAL'!F179</f>
        <v>10</v>
      </c>
      <c r="G76" s="13">
        <f>+'PLANILHA GERAL'!I179</f>
        <v>256.25</v>
      </c>
      <c r="H76" s="13">
        <f>+'PLANILHA GERAL'!J179</f>
        <v>2562.5</v>
      </c>
      <c r="I76" s="13">
        <f>+'PLANILHA GERAL'!L179</f>
        <v>3098.7250727497271</v>
      </c>
      <c r="J76" s="279">
        <f t="shared" si="5"/>
        <v>1.5466910903650115E-3</v>
      </c>
      <c r="K76" s="282">
        <f t="shared" si="6"/>
        <v>0.95748884224449626</v>
      </c>
    </row>
    <row r="77" spans="1:11" ht="47.25">
      <c r="A77" s="183" t="str">
        <f>+'PLANILHA GERAL'!A95</f>
        <v>8.18</v>
      </c>
      <c r="B77" s="9">
        <f>+'PLANILHA GERAL'!B95</f>
        <v>100868</v>
      </c>
      <c r="C77" s="9" t="str">
        <f>+'PLANILHA GERAL'!C95</f>
        <v>SINAPI</v>
      </c>
      <c r="D77" s="256" t="str">
        <f>+'PLANILHA GERAL'!D95</f>
        <v>BARRA DE APOIO RETA, EM ACO INOX POLIDO, COMPRIMENTO 80 CM, FIXADA NA PAREDE - FORNECIMENTO E INSTALAÇÃO. AF_01/2020</v>
      </c>
      <c r="E77" s="9" t="s">
        <v>32</v>
      </c>
      <c r="F77" s="257">
        <f>+'PLANILHA GERAL'!F95</f>
        <v>9</v>
      </c>
      <c r="G77" s="13">
        <f>+'PLANILHA GERAL'!I95</f>
        <v>280.48</v>
      </c>
      <c r="H77" s="13">
        <f>+'PLANILHA GERAL'!J95</f>
        <v>2524.3200000000002</v>
      </c>
      <c r="I77" s="13">
        <f>+'PLANILHA GERAL'!L95</f>
        <v>3052.5555807389624</v>
      </c>
      <c r="J77" s="279">
        <f t="shared" si="5"/>
        <v>1.5236461476020315E-3</v>
      </c>
      <c r="K77" s="282">
        <f t="shared" si="6"/>
        <v>0.95901248839209829</v>
      </c>
    </row>
    <row r="78" spans="1:11" ht="47.25">
      <c r="A78" s="183" t="str">
        <f>+'PLANILHA GERAL'!A94</f>
        <v>8.17</v>
      </c>
      <c r="B78" s="9">
        <f>+'PLANILHA GERAL'!B94</f>
        <v>100867</v>
      </c>
      <c r="C78" s="9" t="str">
        <f>+'PLANILHA GERAL'!C94</f>
        <v>SINAPI</v>
      </c>
      <c r="D78" s="256" t="str">
        <f>+'PLANILHA GERAL'!D94</f>
        <v>BARRA DE APOIO RETA, EM ACO INOX POLIDO, COMPRIMENTO 70 CM, FIXADA NA PAREDE - FORNECIMENTO E INSTALAÇÃO. AF_01/2020</v>
      </c>
      <c r="E78" s="9" t="s">
        <v>32</v>
      </c>
      <c r="F78" s="257">
        <f>+'PLANILHA GERAL'!F94</f>
        <v>9</v>
      </c>
      <c r="G78" s="13">
        <f>+'PLANILHA GERAL'!I94</f>
        <v>270.24</v>
      </c>
      <c r="H78" s="13">
        <f>+'PLANILHA GERAL'!J94</f>
        <v>2432.16</v>
      </c>
      <c r="I78" s="13">
        <f>+'PLANILHA GERAL'!L94</f>
        <v>2941.1103113908198</v>
      </c>
      <c r="J78" s="279">
        <f t="shared" si="5"/>
        <v>1.4680195911579185E-3</v>
      </c>
      <c r="K78" s="282">
        <f t="shared" si="6"/>
        <v>0.96048050798325624</v>
      </c>
    </row>
    <row r="79" spans="1:11" ht="47.25">
      <c r="A79" s="183" t="str">
        <f>+'PLANILHA GERAL'!A93</f>
        <v>8.16</v>
      </c>
      <c r="B79" s="9">
        <f>+'PLANILHA GERAL'!B93</f>
        <v>100866</v>
      </c>
      <c r="C79" s="9" t="str">
        <f>+'PLANILHA GERAL'!C93</f>
        <v>SINAPI</v>
      </c>
      <c r="D79" s="256" t="str">
        <f>+'PLANILHA GERAL'!D93</f>
        <v>BARRA DE APOIO RETA, EM ACO INOX POLIDO, COMPRIMENTO 60CM, FIXADA NA PAREDE - FORNECIMENTO E INSTALAÇÃO. AF_01/2020</v>
      </c>
      <c r="E79" s="9" t="s">
        <v>32</v>
      </c>
      <c r="F79" s="257">
        <f>+'PLANILHA GERAL'!F93</f>
        <v>9</v>
      </c>
      <c r="G79" s="13">
        <f>+'PLANILHA GERAL'!I93</f>
        <v>255.76</v>
      </c>
      <c r="H79" s="13">
        <f>+'PLANILHA GERAL'!J93</f>
        <v>2301.84</v>
      </c>
      <c r="I79" s="13">
        <f>+'PLANILHA GERAL'!L93</f>
        <v>2783.5197352032123</v>
      </c>
      <c r="J79" s="279">
        <f t="shared" si="5"/>
        <v>1.389360163686165E-3</v>
      </c>
      <c r="K79" s="282">
        <f t="shared" si="6"/>
        <v>0.96186986814694242</v>
      </c>
    </row>
    <row r="80" spans="1:11" ht="31.5">
      <c r="A80" s="183" t="str">
        <f>+'PLANILHA GERAL'!A32</f>
        <v>2.19</v>
      </c>
      <c r="B80" s="9">
        <f>+'PLANILHA GERAL'!B32</f>
        <v>10033</v>
      </c>
      <c r="C80" s="9" t="str">
        <f>+'PLANILHA GERAL'!C32</f>
        <v>ORSE</v>
      </c>
      <c r="D80" s="256" t="str">
        <f>+'PLANILHA GERAL'!D32</f>
        <v xml:space="preserve">RETIRADA DE ENTULHO DA OBRA UTILIZANDO CAIXA COLETORA CAPACIDADE 5 M3 </v>
      </c>
      <c r="E80" s="256" t="str">
        <f>+'PLANILHA GERAL'!E32</f>
        <v>M³</v>
      </c>
      <c r="F80" s="257">
        <f>+'PLANILHA GERAL'!F32</f>
        <v>150</v>
      </c>
      <c r="G80" s="13">
        <f>+'PLANILHA GERAL'!I32</f>
        <v>15</v>
      </c>
      <c r="H80" s="13">
        <f>+'PLANILHA GERAL'!J32</f>
        <v>2250</v>
      </c>
      <c r="I80" s="13">
        <f>+'PLANILHA GERAL'!L32</f>
        <v>2720.8317711948821</v>
      </c>
      <c r="J80" s="279">
        <f t="shared" si="5"/>
        <v>1.3580702256863514E-3</v>
      </c>
      <c r="K80" s="282">
        <f t="shared" si="6"/>
        <v>0.96322793837262877</v>
      </c>
    </row>
    <row r="81" spans="1:11" ht="110.25">
      <c r="A81" s="183" t="str">
        <f>+'PLANILHA GERAL'!A118</f>
        <v>9.12</v>
      </c>
      <c r="B81" s="9" t="str">
        <f>+'PLANILHA GERAL'!B118</f>
        <v>C4945</v>
      </c>
      <c r="C81" s="9" t="str">
        <f>+'PLANILHA GERAL'!C118</f>
        <v>SEINFRA - CE</v>
      </c>
      <c r="D81" s="256" t="str">
        <f>+'PLANILHA GERAL'!D118</f>
        <v xml:space="preserve">LUMINÁRIA CILÍNDRICA DE EMBUTIR COM SOQUETE E-27, ANEL DE ARREMATE EM ALUMÍNIO ANODIZADO E PINTADO POR PROCESSO ELETROSTÁTICO COM REFLETOR EM ALUMÍNIO ANODIZADO ALTO BRILHO, CONTROLE ANTIOFUSCAMENTO E DIFUSOR EM VIDRO TEMPERADO, COM LÂMPADAS FLUORESCENTES ELETRÔNICAS COMPACTAS DE 2 X 10,5W COMPLETA EMBUTUDA EM FORRO </v>
      </c>
      <c r="E81" s="9" t="s">
        <v>32</v>
      </c>
      <c r="F81" s="257">
        <f>+'PLANILHA GERAL'!F118</f>
        <v>36</v>
      </c>
      <c r="G81" s="13">
        <f>+'PLANILHA GERAL'!I118</f>
        <v>62.3</v>
      </c>
      <c r="H81" s="13">
        <f>+'PLANILHA GERAL'!J118</f>
        <v>2242.7999999999997</v>
      </c>
      <c r="I81" s="13">
        <f>+'PLANILHA GERAL'!L118</f>
        <v>2712.1251095270582</v>
      </c>
      <c r="J81" s="279">
        <f t="shared" si="5"/>
        <v>1.3537244009641548E-3</v>
      </c>
      <c r="K81" s="282">
        <f t="shared" si="6"/>
        <v>0.96458166277359292</v>
      </c>
    </row>
    <row r="82" spans="1:11" ht="31.5">
      <c r="A82" s="183" t="str">
        <f>+'PLANILHA GERAL'!A198</f>
        <v>12.2</v>
      </c>
      <c r="B82" s="9">
        <f>+'PLANILHA GERAL'!B198</f>
        <v>88484</v>
      </c>
      <c r="C82" s="9" t="str">
        <f>+'PLANILHA GERAL'!C198</f>
        <v>SINAPI</v>
      </c>
      <c r="D82" s="256" t="str">
        <f>+'PLANILHA GERAL'!D198</f>
        <v>APLICAÇÃO DE FUNDO SELADOR ACRÍLICO EM TETO, UMA DEMÃO. AF_06/2014</v>
      </c>
      <c r="E82" s="78" t="s">
        <v>30</v>
      </c>
      <c r="F82" s="257">
        <f>+'PLANILHA GERAL'!F198</f>
        <v>1497.7022222222222</v>
      </c>
      <c r="G82" s="13">
        <f>+'PLANILHA GERAL'!I198</f>
        <v>1.48</v>
      </c>
      <c r="H82" s="13">
        <f>+'PLANILHA GERAL'!J198</f>
        <v>2216.5992888888886</v>
      </c>
      <c r="I82" s="13">
        <f>+'PLANILHA GERAL'!L198</f>
        <v>2680.4416752074985</v>
      </c>
      <c r="J82" s="279">
        <f t="shared" si="5"/>
        <v>1.3379099984522397E-3</v>
      </c>
      <c r="K82" s="282">
        <f t="shared" si="6"/>
        <v>0.96591957277204521</v>
      </c>
    </row>
    <row r="83" spans="1:11" ht="31.5">
      <c r="A83" s="183" t="str">
        <f>+'PLANILHA GERAL'!A131</f>
        <v>9.18.5</v>
      </c>
      <c r="B83" s="9">
        <f>+'PLANILHA GERAL'!B131</f>
        <v>2374</v>
      </c>
      <c r="C83" s="9" t="str">
        <f>+'PLANILHA GERAL'!C131</f>
        <v>SINAPI</v>
      </c>
      <c r="D83" s="256" t="str">
        <f>+'PLANILHA GERAL'!D131</f>
        <v>Disjuntor termomagnetico tripolar 150 a / 600 v, tipo fxd /icc - 35 ka</v>
      </c>
      <c r="E83" s="9" t="s">
        <v>357</v>
      </c>
      <c r="F83" s="257">
        <f>+'PLANILHA GERAL'!F131</f>
        <v>4</v>
      </c>
      <c r="G83" s="13">
        <f>+'PLANILHA GERAL'!I131</f>
        <v>550.47</v>
      </c>
      <c r="H83" s="13">
        <f>+'PLANILHA GERAL'!J131</f>
        <v>2201.88</v>
      </c>
      <c r="I83" s="13">
        <f>+'PLANILHA GERAL'!L131</f>
        <v>2662.642249048261</v>
      </c>
      <c r="J83" s="279">
        <f t="shared" si="5"/>
        <v>1.3290256304596727E-3</v>
      </c>
      <c r="K83" s="282">
        <f t="shared" si="6"/>
        <v>0.96724859840250488</v>
      </c>
    </row>
    <row r="84" spans="1:11" ht="47.25">
      <c r="A84" s="183" t="str">
        <f>+'PLANILHA GERAL'!A10</f>
        <v>1.5</v>
      </c>
      <c r="B84" s="9" t="str">
        <f>+'PLANILHA GERAL'!B10</f>
        <v>C4125</v>
      </c>
      <c r="C84" s="9" t="str">
        <f>+'PLANILHA GERAL'!C10</f>
        <v>SEINFRA</v>
      </c>
      <c r="D84" s="256" t="str">
        <f>+'PLANILHA GERAL'!D10</f>
        <v>LOCACAO MENSAL DE ANDAIME TUBULAR METALICO TIPO TORRE, COM LARGURA DE 1,00 ATE 1,50M E H=1,00M, INCLUSO MONTAGEM E DESMONTAGEM</v>
      </c>
      <c r="E84" s="256" t="str">
        <f>+'PLANILHA GERAL'!E10</f>
        <v>M</v>
      </c>
      <c r="F84" s="257">
        <f>+'PLANILHA GERAL'!F10</f>
        <v>480</v>
      </c>
      <c r="G84" s="13">
        <f>+'PLANILHA GERAL'!I10</f>
        <v>4.05</v>
      </c>
      <c r="H84" s="13">
        <f>+'PLANILHA GERAL'!J10</f>
        <v>1944</v>
      </c>
      <c r="I84" s="13">
        <f>+'PLANILHA GERAL'!L10</f>
        <v>2350.7986503123784</v>
      </c>
      <c r="J84" s="279">
        <f t="shared" si="5"/>
        <v>1.1733726749930077E-3</v>
      </c>
      <c r="K84" s="282">
        <f t="shared" si="6"/>
        <v>0.96842197107749783</v>
      </c>
    </row>
    <row r="85" spans="1:11" ht="31.5">
      <c r="A85" s="183" t="str">
        <f>+'PLANILHA GERAL'!A151</f>
        <v>10.4</v>
      </c>
      <c r="B85" s="9" t="str">
        <f>+'PLANILHA GERAL'!B151</f>
        <v>COMPO 14</v>
      </c>
      <c r="C85" s="9">
        <f>+'PLANILHA GERAL'!C151</f>
        <v>0</v>
      </c>
      <c r="D85" s="256" t="str">
        <f>+'PLANILHA GERAL'!D151</f>
        <v>Fornecimento de FIBRA ( cabo ) óptico LC/ LC MM 50/125  Interligação das salas tecnicas(DIO p/  switches)</v>
      </c>
      <c r="E85" s="9" t="s">
        <v>433</v>
      </c>
      <c r="F85" s="257">
        <f>+'PLANILHA GERAL'!F151</f>
        <v>460</v>
      </c>
      <c r="G85" s="13">
        <f>+'PLANILHA GERAL'!I151</f>
        <v>4.1100000000000003</v>
      </c>
      <c r="H85" s="13">
        <f>+'PLANILHA GERAL'!J151</f>
        <v>1890.6000000000001</v>
      </c>
      <c r="I85" s="13">
        <f>+'PLANILHA GERAL'!L151</f>
        <v>2286.2242429426865</v>
      </c>
      <c r="J85" s="279">
        <f t="shared" si="5"/>
        <v>1.1411411416367182E-3</v>
      </c>
      <c r="K85" s="282">
        <f t="shared" si="6"/>
        <v>0.9695631122191346</v>
      </c>
    </row>
    <row r="86" spans="1:11" ht="31.5">
      <c r="A86" s="183" t="str">
        <f>+'PLANILHA GERAL'!A83</f>
        <v>8.6</v>
      </c>
      <c r="B86" s="9">
        <f>+'PLANILHA GERAL'!B83</f>
        <v>86874</v>
      </c>
      <c r="C86" s="9" t="str">
        <f>+'PLANILHA GERAL'!C83</f>
        <v>SINAPI</v>
      </c>
      <c r="D86" s="256" t="str">
        <f>+'PLANILHA GERAL'!D83</f>
        <v>TANQUE DE LOUÇA BRANCA SUSPENSO, 18L OU EQUIVALENTE - FORNECIMENTO E INSTALAÇÃO. AF_01/202</v>
      </c>
      <c r="E86" s="9" t="s">
        <v>32</v>
      </c>
      <c r="F86" s="257">
        <f>+'PLANILHA GERAL'!F83</f>
        <v>4</v>
      </c>
      <c r="G86" s="13">
        <f>+'PLANILHA GERAL'!I83</f>
        <v>471.99</v>
      </c>
      <c r="H86" s="13">
        <f>+'PLANILHA GERAL'!J83</f>
        <v>1887.96</v>
      </c>
      <c r="I86" s="13">
        <f>+'PLANILHA GERAL'!L83</f>
        <v>2283.0318003311513</v>
      </c>
      <c r="J86" s="279">
        <f t="shared" si="5"/>
        <v>1.1395476725719132E-3</v>
      </c>
      <c r="K86" s="282">
        <f t="shared" si="6"/>
        <v>0.97070265989170657</v>
      </c>
    </row>
    <row r="87" spans="1:11" ht="31.5">
      <c r="A87" s="183" t="str">
        <f>+'PLANILHA GERAL'!A96</f>
        <v>8.19</v>
      </c>
      <c r="B87" s="9">
        <f>+'PLANILHA GERAL'!B96</f>
        <v>7075</v>
      </c>
      <c r="C87" s="9" t="str">
        <f>+'PLANILHA GERAL'!C96</f>
        <v>ORSE</v>
      </c>
      <c r="D87" s="256" t="str">
        <f>+'PLANILHA GERAL'!D96</f>
        <v>Porta-papel higiênico, linha Domus, ref. 102 C40, da Meber ou similar</v>
      </c>
      <c r="E87" s="9" t="s">
        <v>32</v>
      </c>
      <c r="F87" s="257">
        <f>+'PLANILHA GERAL'!F96</f>
        <v>24</v>
      </c>
      <c r="G87" s="13">
        <f>+'PLANILHA GERAL'!I96</f>
        <v>78</v>
      </c>
      <c r="H87" s="13">
        <f>+'PLANILHA GERAL'!J96</f>
        <v>1872</v>
      </c>
      <c r="I87" s="13">
        <f>+'PLANILHA GERAL'!L96</f>
        <v>2263.7320336341418</v>
      </c>
      <c r="J87" s="279">
        <f t="shared" si="5"/>
        <v>1.1299144277710444E-3</v>
      </c>
      <c r="K87" s="282">
        <f t="shared" si="6"/>
        <v>0.97183257431947756</v>
      </c>
    </row>
    <row r="88" spans="1:11" ht="78.75">
      <c r="A88" s="183" t="str">
        <f>+'PLANILHA GERAL'!A104</f>
        <v>8.28</v>
      </c>
      <c r="B88" s="9">
        <f>+'PLANILHA GERAL'!B104</f>
        <v>91794</v>
      </c>
      <c r="C88" s="9" t="str">
        <f>+'PLANILHA GERAL'!C104</f>
        <v>SINAPI</v>
      </c>
      <c r="D88" s="256" t="str">
        <f>+'PLANILHA GERAL'!D104</f>
        <v>(COMPOSIÇÃO REPRESENTATIVA) DO SERVIÇO DE INST. TUBO PVC, SÉRIE N, ESGOTO PREDIAL, DN 75 MM, (INST. EM RAMAL DE DESCARGA, RAMAL DE ESG. SANITÁRIO, PRUMADA DE ESG. SANITÁRIO OU VENTILAÇÃO), INCL. CONEXÕES, CORTES E FIXAÇÕES, P/ PRÉDIOS.</v>
      </c>
      <c r="E88" s="9" t="s">
        <v>19</v>
      </c>
      <c r="F88" s="257">
        <f>+'PLANILHA GERAL'!F104</f>
        <v>65</v>
      </c>
      <c r="G88" s="13">
        <f>+'PLANILHA GERAL'!I104</f>
        <v>28.37</v>
      </c>
      <c r="H88" s="13">
        <f>+'PLANILHA GERAL'!J104</f>
        <v>1844.05</v>
      </c>
      <c r="I88" s="13">
        <f>+'PLANILHA GERAL'!L104</f>
        <v>2229.9332567430765</v>
      </c>
      <c r="J88" s="279">
        <f t="shared" si="5"/>
        <v>1.113044177634185E-3</v>
      </c>
      <c r="K88" s="282">
        <f t="shared" si="6"/>
        <v>0.9729456184971117</v>
      </c>
    </row>
    <row r="89" spans="1:11" ht="63">
      <c r="A89" s="183" t="str">
        <f>+'PLANILHA GERAL'!A172</f>
        <v>11.11.1</v>
      </c>
      <c r="B89" s="9">
        <f>+'PLANILHA GERAL'!B172</f>
        <v>13393</v>
      </c>
      <c r="C89" s="9" t="str">
        <f>+'PLANILHA GERAL'!C172</f>
        <v>SINAPI</v>
      </c>
      <c r="D89" s="256" t="str">
        <f>+'PLANILHA GERAL'!D172</f>
        <v>FORNECIMENTO E MONTAGEM DE QUADRO DE DISTRIBUIÇÃO DE ENERGIA EM CHAPA DE AÇO GALVANIZADO, DE EMBUTIR,  COM BARRAMENTO TRIFÁSICO, PARA 12 DISJUNTORES DIN 100A - FORNECIMENTO E INSTALAÇÃO. AF_10/2020</v>
      </c>
      <c r="E89" s="9" t="s">
        <v>32</v>
      </c>
      <c r="F89" s="257">
        <f>+'PLANILHA GERAL'!F172</f>
        <v>7</v>
      </c>
      <c r="G89" s="13">
        <f>+'PLANILHA GERAL'!I172</f>
        <v>258</v>
      </c>
      <c r="H89" s="13">
        <f>+'PLANILHA GERAL'!J172</f>
        <v>1806</v>
      </c>
      <c r="I89" s="13">
        <f>+'PLANILHA GERAL'!L172</f>
        <v>2183.9209683457589</v>
      </c>
      <c r="J89" s="279">
        <f t="shared" si="5"/>
        <v>1.0900777011509115E-3</v>
      </c>
      <c r="K89" s="282">
        <f t="shared" si="6"/>
        <v>0.97403569619826258</v>
      </c>
    </row>
    <row r="90" spans="1:11" ht="31.5">
      <c r="A90" s="183" t="str">
        <f>+'PLANILHA GERAL'!A69</f>
        <v>5.7</v>
      </c>
      <c r="B90" s="9">
        <f>+'PLANILHA GERAL'!B69</f>
        <v>90838</v>
      </c>
      <c r="C90" s="9" t="str">
        <f>+'PLANILHA GERAL'!C69</f>
        <v>SINAPI</v>
      </c>
      <c r="D90" s="256" t="str">
        <f>+'PLANILHA GERAL'!D69</f>
        <v>PORTA CORTA-FOGO 90X210X4CM - FORNECIMENTO E INSTALAÇÃO. AF_12/201</v>
      </c>
      <c r="E90" s="9" t="s">
        <v>32</v>
      </c>
      <c r="F90" s="257">
        <f>+'PLANILHA GERAL'!F69</f>
        <v>2</v>
      </c>
      <c r="G90" s="13">
        <f>+'PLANILHA GERAL'!I69</f>
        <v>897</v>
      </c>
      <c r="H90" s="13">
        <f>+'PLANILHA GERAL'!J69</f>
        <v>1794</v>
      </c>
      <c r="I90" s="13">
        <f>+'PLANILHA GERAL'!L69</f>
        <v>2169.4098655660528</v>
      </c>
      <c r="J90" s="279">
        <f t="shared" si="5"/>
        <v>1.0828346599472509E-3</v>
      </c>
      <c r="K90" s="282">
        <f t="shared" si="6"/>
        <v>0.97511853085820988</v>
      </c>
    </row>
    <row r="91" spans="1:11" ht="78.75">
      <c r="A91" s="183" t="str">
        <f>+'PLANILHA GERAL'!A103</f>
        <v>8.27</v>
      </c>
      <c r="B91" s="9">
        <f>+'PLANILHA GERAL'!B103</f>
        <v>91793</v>
      </c>
      <c r="C91" s="9" t="str">
        <f>+'PLANILHA GERAL'!C103</f>
        <v>SINAPI</v>
      </c>
      <c r="D91" s="256" t="str">
        <f>+'PLANILHA GERAL'!D103</f>
        <v>(COMPOSIÇÃO REPRESENTATIVA) DO SERVIÇO DE INSTALAÇÃO DE TUBO DE PVC, SÉRIE NORMAL, ESGOTO PREDIAL, DN 50 MM (INSTALADO EM RAMAL DE DESCARGA OU RAMAL DE ESGOTO SANITÁRIO), INCLUSIVE CONEXÕES, CORTES E FIXAÇÕES PARA, PRÉDIOS.</v>
      </c>
      <c r="E91" s="9" t="s">
        <v>19</v>
      </c>
      <c r="F91" s="257">
        <f>+'PLANILHA GERAL'!F103</f>
        <v>36</v>
      </c>
      <c r="G91" s="13">
        <f>+'PLANILHA GERAL'!I103</f>
        <v>48.7</v>
      </c>
      <c r="H91" s="13">
        <f>+'PLANILHA GERAL'!J103</f>
        <v>1753.2</v>
      </c>
      <c r="I91" s="13">
        <f>+'PLANILHA GERAL'!L103</f>
        <v>2120.0721161150523</v>
      </c>
      <c r="J91" s="279">
        <f t="shared" si="5"/>
        <v>1.0582083198548051E-3</v>
      </c>
      <c r="K91" s="282">
        <f t="shared" si="6"/>
        <v>0.97617673917806469</v>
      </c>
    </row>
    <row r="92" spans="1:11" ht="31.5">
      <c r="A92" s="183" t="str">
        <f>+'PLANILHA GERAL'!A176</f>
        <v>11.12.3</v>
      </c>
      <c r="B92" s="9">
        <f>+'PLANILHA GERAL'!B176</f>
        <v>2374</v>
      </c>
      <c r="C92" s="9" t="str">
        <f>+'PLANILHA GERAL'!C176</f>
        <v>SINAPI</v>
      </c>
      <c r="D92" s="256" t="str">
        <f>+'PLANILHA GERAL'!D176</f>
        <v>Disjuntor termomagnetico tripolar 150 a / 600 v, tipo fxd /icc - 35 ka</v>
      </c>
      <c r="E92" s="9" t="s">
        <v>357</v>
      </c>
      <c r="F92" s="257">
        <f>+'PLANILHA GERAL'!F176</f>
        <v>3</v>
      </c>
      <c r="G92" s="13">
        <f>+'PLANILHA GERAL'!I176</f>
        <v>550.47</v>
      </c>
      <c r="H92" s="13">
        <f>+'PLANILHA GERAL'!J176</f>
        <v>1651.41</v>
      </c>
      <c r="I92" s="13">
        <f>+'PLANILHA GERAL'!L176</f>
        <v>1996.981686786196</v>
      </c>
      <c r="J92" s="279">
        <f t="shared" si="5"/>
        <v>9.9676922284475458E-4</v>
      </c>
      <c r="K92" s="282">
        <f t="shared" si="6"/>
        <v>0.97717350840090944</v>
      </c>
    </row>
    <row r="93" spans="1:11" ht="31.5">
      <c r="A93" s="183" t="str">
        <f>+'PLANILHA GERAL'!A86</f>
        <v>8.9</v>
      </c>
      <c r="B93" s="9">
        <f>+'PLANILHA GERAL'!B86</f>
        <v>86887</v>
      </c>
      <c r="C93" s="9" t="str">
        <f>+'PLANILHA GERAL'!C86</f>
        <v>SINAPI</v>
      </c>
      <c r="D93" s="256" t="str">
        <f>+'PLANILHA GERAL'!D86</f>
        <v>ENGATE FLEXÍVEL EM INOX, 1/2 X 40CM - FORNECIMENTO E INSTALAÇÃO. AF_01/2020</v>
      </c>
      <c r="E93" s="9" t="s">
        <v>32</v>
      </c>
      <c r="F93" s="257">
        <f>+'PLANILHA GERAL'!F86</f>
        <v>40</v>
      </c>
      <c r="G93" s="13">
        <f>+'PLANILHA GERAL'!I86</f>
        <v>40.97</v>
      </c>
      <c r="H93" s="13">
        <f>+'PLANILHA GERAL'!J86</f>
        <v>1638.8</v>
      </c>
      <c r="I93" s="13">
        <f>+'PLANILHA GERAL'!L86</f>
        <v>1981.7329362818546</v>
      </c>
      <c r="J93" s="279">
        <f t="shared" si="5"/>
        <v>9.8915799371324109E-4</v>
      </c>
      <c r="K93" s="282">
        <f t="shared" si="6"/>
        <v>0.97816266639462268</v>
      </c>
    </row>
    <row r="94" spans="1:11">
      <c r="A94" s="183" t="str">
        <f>+'PLANILHA GERAL'!A150</f>
        <v>10.3</v>
      </c>
      <c r="B94" s="9" t="str">
        <f>+'PLANILHA GERAL'!B150</f>
        <v>COMPO 13</v>
      </c>
      <c r="C94" s="9">
        <f>+'PLANILHA GERAL'!C150</f>
        <v>0</v>
      </c>
      <c r="D94" s="256" t="str">
        <f>+'PLANILHA GERAL'!D150</f>
        <v>Fornecimento de PATCH CORD com 2 metros de extensão</v>
      </c>
      <c r="E94" s="9" t="s">
        <v>32</v>
      </c>
      <c r="F94" s="257">
        <f>+'PLANILHA GERAL'!F150</f>
        <v>400</v>
      </c>
      <c r="G94" s="13">
        <f>+'PLANILHA GERAL'!I150</f>
        <v>4.08</v>
      </c>
      <c r="H94" s="13">
        <f>+'PLANILHA GERAL'!J150</f>
        <v>1632</v>
      </c>
      <c r="I94" s="13">
        <f>+'PLANILHA GERAL'!L150</f>
        <v>1973.5099780400212</v>
      </c>
      <c r="J94" s="279">
        <f t="shared" si="5"/>
        <v>9.8505360369783353E-4</v>
      </c>
      <c r="K94" s="282">
        <f t="shared" si="6"/>
        <v>0.97914771999832051</v>
      </c>
    </row>
    <row r="95" spans="1:11" ht="47.25">
      <c r="A95" s="183" t="str">
        <f>+'PLANILHA GERAL'!A90</f>
        <v>8.13</v>
      </c>
      <c r="B95" s="9">
        <f>+'PLANILHA GERAL'!B90</f>
        <v>7612</v>
      </c>
      <c r="C95" s="9" t="str">
        <f>+'PLANILHA GERAL'!C90</f>
        <v>ORSE</v>
      </c>
      <c r="D95" s="256" t="str">
        <f>+'PLANILHA GERAL'!D90</f>
        <v>TORNEIRA CROMADA AUTOMÁTICA COM ALAVANCA DE ACIONAMENTO (PNE) 1/2" - FORNECIMENTO E INSTALAÇÃO. AF_01/2020</v>
      </c>
      <c r="E95" s="9" t="s">
        <v>32</v>
      </c>
      <c r="F95" s="257">
        <f>+'PLANILHA GERAL'!F90</f>
        <v>4</v>
      </c>
      <c r="G95" s="13">
        <f>+'PLANILHA GERAL'!I90</f>
        <v>401.99</v>
      </c>
      <c r="H95" s="13">
        <f>+'PLANILHA GERAL'!J90</f>
        <v>1607.96</v>
      </c>
      <c r="I95" s="13">
        <f>+'PLANILHA GERAL'!L90</f>
        <v>1944.4394021380101</v>
      </c>
      <c r="J95" s="279">
        <f t="shared" si="5"/>
        <v>9.7054337781983361E-4</v>
      </c>
      <c r="K95" s="282">
        <f t="shared" si="6"/>
        <v>0.98011826337614039</v>
      </c>
    </row>
    <row r="96" spans="1:11" ht="47.25">
      <c r="A96" s="183" t="str">
        <f>+'PLANILHA GERAL'!A141</f>
        <v>9.19.2.2</v>
      </c>
      <c r="B96" s="9">
        <f>+'PLANILHA GERAL'!B141</f>
        <v>91928</v>
      </c>
      <c r="C96" s="9" t="str">
        <f>+'PLANILHA GERAL'!C141</f>
        <v>SINAPI</v>
      </c>
      <c r="D96" s="256" t="str">
        <f>+'PLANILHA GERAL'!D141</f>
        <v>CABO DE COBRE FLEXÍVEL ISOLADO, 4,0 MM², ANTI-CHAMA 450/750 V, PARA CIRCUITOS TERMINAIS - FORNECIMENTO E INSTALAÇÃO. AF_12/2016</v>
      </c>
      <c r="E96" s="9" t="s">
        <v>19</v>
      </c>
      <c r="F96" s="257">
        <f>+'PLANILHA GERAL'!F141</f>
        <v>958.2</v>
      </c>
      <c r="G96" s="13">
        <f>+'PLANILHA GERAL'!I141</f>
        <v>1.56</v>
      </c>
      <c r="H96" s="13">
        <f>+'PLANILHA GERAL'!J141</f>
        <v>1494.7920000000001</v>
      </c>
      <c r="I96" s="13">
        <f>+'PLANILHA GERAL'!L141</f>
        <v>1807.5900288568625</v>
      </c>
      <c r="J96" s="279">
        <f t="shared" si="5"/>
        <v>9.022366705751791E-4</v>
      </c>
      <c r="K96" s="282">
        <f t="shared" si="6"/>
        <v>0.98102050004671559</v>
      </c>
    </row>
    <row r="97" spans="1:11">
      <c r="A97" s="183" t="str">
        <f>+'PLANILHA GERAL'!A130</f>
        <v>9.18.4</v>
      </c>
      <c r="B97" s="9">
        <f>+'PLANILHA GERAL'!B130</f>
        <v>3730</v>
      </c>
      <c r="C97" s="9" t="str">
        <f>+'PLANILHA GERAL'!C130</f>
        <v>ORSE</v>
      </c>
      <c r="D97" s="256" t="str">
        <f>+'PLANILHA GERAL'!D130</f>
        <v>Disjuntor termomagnetico tripolar 125a para os QDCs</v>
      </c>
      <c r="E97" s="9" t="s">
        <v>357</v>
      </c>
      <c r="F97" s="257">
        <f>+'PLANILHA GERAL'!F130</f>
        <v>4</v>
      </c>
      <c r="G97" s="13">
        <f>+'PLANILHA GERAL'!I130</f>
        <v>357.07</v>
      </c>
      <c r="H97" s="13">
        <f>+'PLANILHA GERAL'!J130</f>
        <v>1428.28</v>
      </c>
      <c r="I97" s="13">
        <f>+'PLANILHA GERAL'!L130</f>
        <v>1727.1598231832118</v>
      </c>
      <c r="J97" s="279">
        <f t="shared" si="5"/>
        <v>8.6209090753035645E-4</v>
      </c>
      <c r="K97" s="282">
        <f t="shared" si="6"/>
        <v>0.9818825909542459</v>
      </c>
    </row>
    <row r="98" spans="1:11">
      <c r="A98" s="183" t="str">
        <f>+'PLANILHA GERAL'!A175</f>
        <v>11.12.2</v>
      </c>
      <c r="B98" s="9">
        <f>+'PLANILHA GERAL'!B175</f>
        <v>3730</v>
      </c>
      <c r="C98" s="9" t="str">
        <f>+'PLANILHA GERAL'!C175</f>
        <v>ORSE</v>
      </c>
      <c r="D98" s="256" t="str">
        <f>+'PLANILHA GERAL'!D175</f>
        <v>Disjuntor termomagnetico tripolar 125a para os QDCs</v>
      </c>
      <c r="E98" s="9" t="s">
        <v>357</v>
      </c>
      <c r="F98" s="257">
        <f>+'PLANILHA GERAL'!F175</f>
        <v>4</v>
      </c>
      <c r="G98" s="13">
        <f>+'PLANILHA GERAL'!I175</f>
        <v>357.07</v>
      </c>
      <c r="H98" s="13">
        <f>+'PLANILHA GERAL'!J175</f>
        <v>1428.28</v>
      </c>
      <c r="I98" s="13">
        <f>+'PLANILHA GERAL'!L175</f>
        <v>1727.1598231832118</v>
      </c>
      <c r="J98" s="279">
        <f t="shared" si="5"/>
        <v>8.6209090753035645E-4</v>
      </c>
      <c r="K98" s="282">
        <f t="shared" si="6"/>
        <v>0.98274468186177621</v>
      </c>
    </row>
    <row r="99" spans="1:11" ht="47.25">
      <c r="A99" s="183" t="str">
        <f>+'PLANILHA GERAL'!A158</f>
        <v>10.10</v>
      </c>
      <c r="B99" s="9" t="str">
        <f>+'PLANILHA GERAL'!B158</f>
        <v>COTAÇÃO 19</v>
      </c>
      <c r="C99" s="9">
        <f>+'PLANILHA GERAL'!C158</f>
        <v>0</v>
      </c>
      <c r="D99" s="256" t="str">
        <f>+'PLANILHA GERAL'!D158</f>
        <v>FORNECIMENTO  DE MINI RACK PARA SERVIDOR 19 POLEGADAS, COM ALTURA DE 12 U E PROFUNDIDADE EXTERNA DE 600 MM</v>
      </c>
      <c r="E99" s="9" t="s">
        <v>32</v>
      </c>
      <c r="F99" s="257">
        <f>+'PLANILHA GERAL'!F158</f>
        <v>1</v>
      </c>
      <c r="G99" s="13">
        <f>+'PLANILHA GERAL'!I158</f>
        <v>1406.3688749999999</v>
      </c>
      <c r="H99" s="13">
        <f>+'PLANILHA GERAL'!J158</f>
        <v>1406.3688749999999</v>
      </c>
      <c r="I99" s="13">
        <f>+'PLANILHA GERAL'!L158</f>
        <v>1700.6636076087127</v>
      </c>
      <c r="J99" s="279">
        <f t="shared" si="5"/>
        <v>8.4886564243089339E-4</v>
      </c>
      <c r="K99" s="282">
        <f t="shared" si="6"/>
        <v>0.98359354750420713</v>
      </c>
    </row>
    <row r="100" spans="1:11" ht="31.5">
      <c r="A100" s="183" t="str">
        <f>+'PLANILHA GERAL'!A127</f>
        <v>9.18.1</v>
      </c>
      <c r="B100" s="9">
        <f>+'PLANILHA GERAL'!B127</f>
        <v>101890</v>
      </c>
      <c r="C100" s="9" t="str">
        <f>+'PLANILHA GERAL'!C127</f>
        <v>SINAPI</v>
      </c>
      <c r="D100" s="256" t="str">
        <f>+'PLANILHA GERAL'!D127</f>
        <v>DISJUNTOR MONOPOLAR TIPO NEMA, CORRENTE NOMINAL DE 10 ATÉ 30A - FORNECIMENTO E INSTALAÇÃO. AF_10/2020</v>
      </c>
      <c r="E100" s="9" t="s">
        <v>357</v>
      </c>
      <c r="F100" s="257">
        <f>+'PLANILHA GERAL'!F127</f>
        <v>128</v>
      </c>
      <c r="G100" s="13">
        <f>+'PLANILHA GERAL'!I127</f>
        <v>10.59</v>
      </c>
      <c r="H100" s="13">
        <f>+'PLANILHA GERAL'!J127</f>
        <v>1355.52</v>
      </c>
      <c r="I100" s="13">
        <f>+'PLANILHA GERAL'!L127</f>
        <v>1639.1741699955942</v>
      </c>
      <c r="J100" s="279">
        <f t="shared" si="5"/>
        <v>8.1817393436549475E-4</v>
      </c>
      <c r="K100" s="282">
        <f t="shared" si="6"/>
        <v>0.98441172143857258</v>
      </c>
    </row>
    <row r="101" spans="1:11" ht="31.5">
      <c r="A101" s="183" t="str">
        <f>+'PLANILHA GERAL'!A51</f>
        <v>5.2.6</v>
      </c>
      <c r="B101" s="9">
        <f>+'PLANILHA GERAL'!B51</f>
        <v>102188</v>
      </c>
      <c r="C101" s="9" t="str">
        <f>+'PLANILHA GERAL'!C51</f>
        <v>SINAPI</v>
      </c>
      <c r="D101" s="256" t="str">
        <f>+'PLANILHA GERAL'!D51</f>
        <v xml:space="preserve"> MOLA HIDRAULICA DE PISO PARA PORTA DE VIDRO TEMPERADO. AF_01/2021</v>
      </c>
      <c r="E101" s="9" t="s">
        <v>32</v>
      </c>
      <c r="F101" s="257">
        <f>+'PLANILHA GERAL'!F51</f>
        <v>1</v>
      </c>
      <c r="G101" s="13">
        <f>+'PLANILHA GERAL'!I51</f>
        <v>1159.8499999999999</v>
      </c>
      <c r="H101" s="13">
        <f>+'PLANILHA GERAL'!J51</f>
        <v>1159.8499999999999</v>
      </c>
      <c r="I101" s="13">
        <f>+'PLANILHA GERAL'!L51</f>
        <v>1402.5585465868373</v>
      </c>
      <c r="J101" s="279">
        <f t="shared" si="5"/>
        <v>7.0007011167213986E-4</v>
      </c>
      <c r="K101" s="282">
        <f t="shared" si="6"/>
        <v>0.98511179155024475</v>
      </c>
    </row>
    <row r="102" spans="1:11" ht="31.5">
      <c r="A102" s="183" t="str">
        <f>+'PLANILHA GERAL'!A152</f>
        <v>10.5</v>
      </c>
      <c r="B102" s="9" t="str">
        <f>+'PLANILHA GERAL'!B152</f>
        <v>COMPO 15</v>
      </c>
      <c r="C102" s="9">
        <f>+'PLANILHA GERAL'!C152</f>
        <v>0</v>
      </c>
      <c r="D102" s="256" t="str">
        <f>+'PLANILHA GERAL'!D152</f>
        <v>Fornecimento de LINE CORD com 2,4  metros de extensão - Ponto de dados / telefone</v>
      </c>
      <c r="E102" s="9" t="s">
        <v>433</v>
      </c>
      <c r="F102" s="257">
        <f>+'PLANILHA GERAL'!F152</f>
        <v>272</v>
      </c>
      <c r="G102" s="13">
        <f>+'PLANILHA GERAL'!I152</f>
        <v>4.25</v>
      </c>
      <c r="H102" s="13">
        <f>+'PLANILHA GERAL'!J152</f>
        <v>1156</v>
      </c>
      <c r="I102" s="13">
        <f>+'PLANILHA GERAL'!L152</f>
        <v>1397.9029011116818</v>
      </c>
      <c r="J102" s="279">
        <f t="shared" ref="J102:J133" si="7">+I102/$I$153</f>
        <v>6.9774630261929883E-4</v>
      </c>
      <c r="K102" s="282">
        <f t="shared" ref="K102:K133" si="8">+K101+J102</f>
        <v>0.98580953785286407</v>
      </c>
    </row>
    <row r="103" spans="1:11" ht="31.5">
      <c r="A103" s="183" t="str">
        <f>+'PLANILHA GERAL'!A200</f>
        <v>12.4</v>
      </c>
      <c r="B103" s="9">
        <f>+'PLANILHA GERAL'!B200</f>
        <v>102203</v>
      </c>
      <c r="C103" s="9" t="str">
        <f>+'PLANILHA GERAL'!C200</f>
        <v>SINAPI</v>
      </c>
      <c r="D103" s="256" t="str">
        <f>+'PLANILHA GERAL'!D200</f>
        <v>PINTURA VERNIZ (INCOLOR) ALQUÍDICO EM MADEIRA, USO INTERNO E EXTERNO, 1 MÃO. AF_01/2021</v>
      </c>
      <c r="E103" s="78" t="s">
        <v>30</v>
      </c>
      <c r="F103" s="257">
        <f>+'PLANILHA GERAL'!F200</f>
        <v>233.83</v>
      </c>
      <c r="G103" s="13">
        <f>+'PLANILHA GERAL'!I200</f>
        <v>4.46</v>
      </c>
      <c r="H103" s="13">
        <f>+'PLANILHA GERAL'!J200</f>
        <v>1042.8818000000001</v>
      </c>
      <c r="I103" s="13">
        <f>+'PLANILHA GERAL'!L200</f>
        <v>1261.11374890707</v>
      </c>
      <c r="J103" s="279">
        <f t="shared" si="7"/>
        <v>6.2946965399563945E-4</v>
      </c>
      <c r="K103" s="282">
        <f t="shared" si="8"/>
        <v>0.98643900750685976</v>
      </c>
    </row>
    <row r="104" spans="1:11" ht="47.25">
      <c r="A104" s="183" t="str">
        <f>+'PLANILHA GERAL'!A167</f>
        <v>11.7</v>
      </c>
      <c r="B104" s="9">
        <f>+'PLANILHA GERAL'!B167</f>
        <v>9838</v>
      </c>
      <c r="C104" s="9" t="str">
        <f>+'PLANILHA GERAL'!C167</f>
        <v xml:space="preserve">ORSE </v>
      </c>
      <c r="D104" s="256" t="str">
        <f>+'PLANILHA GERAL'!D167</f>
        <v>TUBO DE ESPUMA DE POLIETILENO EXPANDIDO FLEXIVEL PARA ISOLAMENTO TERMICO DE TUBULACAO DE AR CONDICIONADO, AGUA QUENTE, DN 3/8", E= 10 MM</v>
      </c>
      <c r="E104" s="9" t="s">
        <v>19</v>
      </c>
      <c r="F104" s="257">
        <f>+'PLANILHA GERAL'!F167</f>
        <v>656</v>
      </c>
      <c r="G104" s="13">
        <f>+'PLANILHA GERAL'!I167</f>
        <v>1.46</v>
      </c>
      <c r="H104" s="13">
        <f>+'PLANILHA GERAL'!J167</f>
        <v>957.76</v>
      </c>
      <c r="I104" s="13">
        <f>+'PLANILHA GERAL'!L167</f>
        <v>1158.1794831909378</v>
      </c>
      <c r="J104" s="279">
        <f t="shared" si="7"/>
        <v>5.7809126193482656E-4</v>
      </c>
      <c r="K104" s="282">
        <f t="shared" si="8"/>
        <v>0.98701709876879462</v>
      </c>
    </row>
    <row r="105" spans="1:11">
      <c r="A105" s="183">
        <f>+'PLANILHA GERAL'!A65</f>
        <v>0</v>
      </c>
      <c r="B105" s="9">
        <f>+'PLANILHA GERAL'!B65</f>
        <v>10506</v>
      </c>
      <c r="C105" s="9" t="str">
        <f>+'PLANILHA GERAL'!C65</f>
        <v>SINAPI</v>
      </c>
      <c r="D105" s="256" t="str">
        <f>+'PLANILHA GERAL'!D65</f>
        <v xml:space="preserve">VIDRO TEMPERADO INCOLOR E = 8 MM, SEM COLOCACAO </v>
      </c>
      <c r="E105" s="9" t="s">
        <v>30</v>
      </c>
      <c r="F105" s="257">
        <f>+'PLANILHA GERAL'!F65</f>
        <v>3.72</v>
      </c>
      <c r="G105" s="13">
        <f>+'PLANILHA GERAL'!I65</f>
        <v>249.26</v>
      </c>
      <c r="H105" s="13">
        <f>+'PLANILHA GERAL'!J65</f>
        <v>927.24720000000002</v>
      </c>
      <c r="I105" s="13">
        <f>+'PLANILHA GERAL'!L65</f>
        <v>1121.2816184495534</v>
      </c>
      <c r="J105" s="279">
        <f t="shared" si="7"/>
        <v>5.5967413963157217E-4</v>
      </c>
      <c r="K105" s="282">
        <f t="shared" si="8"/>
        <v>0.98757677290842616</v>
      </c>
    </row>
    <row r="106" spans="1:11" ht="47.25">
      <c r="A106" s="183" t="str">
        <f>+'PLANILHA GERAL'!A129</f>
        <v>9.18.3</v>
      </c>
      <c r="B106" s="9">
        <f>+'PLANILHA GERAL'!B129</f>
        <v>2373</v>
      </c>
      <c r="C106" s="9" t="str">
        <f>+'PLANILHA GERAL'!C129</f>
        <v>SINAPI</v>
      </c>
      <c r="D106" s="256" t="str">
        <f>+'PLANILHA GERAL'!D129</f>
        <v>DISJUNTOR BIPOLAR TIPO NEMA, CORRENTE NOMINAL DE 70A - FORNECIMENTO E INSTALAÇÃO. AF_10/2020 PARA OS QDC COM BARRAMENTO</v>
      </c>
      <c r="E106" s="9" t="s">
        <v>357</v>
      </c>
      <c r="F106" s="257">
        <f>+'PLANILHA GERAL'!F129</f>
        <v>7</v>
      </c>
      <c r="G106" s="13">
        <f>+'PLANILHA GERAL'!I129</f>
        <v>120.85</v>
      </c>
      <c r="H106" s="13">
        <f>+'PLANILHA GERAL'!J129</f>
        <v>845.94999999999993</v>
      </c>
      <c r="I106" s="13">
        <f>+'PLANILHA GERAL'!L129</f>
        <v>1022.9722830410269</v>
      </c>
      <c r="J106" s="279">
        <f t="shared" si="7"/>
        <v>5.1060422551971955E-4</v>
      </c>
      <c r="K106" s="282">
        <f t="shared" si="8"/>
        <v>0.9880873771339459</v>
      </c>
    </row>
    <row r="107" spans="1:11" ht="47.25">
      <c r="A107" s="183" t="str">
        <f>+'PLANILHA GERAL'!A116</f>
        <v>9.10</v>
      </c>
      <c r="B107" s="9">
        <f>+'PLANILHA GERAL'!B116</f>
        <v>92001</v>
      </c>
      <c r="C107" s="9" t="str">
        <f>+'PLANILHA GERAL'!C116</f>
        <v>SINAPI</v>
      </c>
      <c r="D107" s="256" t="str">
        <f>+'PLANILHA GERAL'!D116</f>
        <v>TOMADA BAIXA DE EMBUTIR (1 MÓDULO), 2P+T 10 A, INCLUINDO SUPORTE E PLACA - FORNECIMENTO E INSTALAÇÃO. AF_12/2016</v>
      </c>
      <c r="E107" s="9" t="s">
        <v>32</v>
      </c>
      <c r="F107" s="257">
        <f>+'PLANILHA GERAL'!F116</f>
        <v>28</v>
      </c>
      <c r="G107" s="13">
        <f>+'PLANILHA GERAL'!I116</f>
        <v>28.69</v>
      </c>
      <c r="H107" s="13">
        <f>+'PLANILHA GERAL'!J116</f>
        <v>803.32</v>
      </c>
      <c r="I107" s="13">
        <f>+'PLANILHA GERAL'!L116</f>
        <v>971.42159041612126</v>
      </c>
      <c r="J107" s="279">
        <f t="shared" si="7"/>
        <v>4.8487332164371549E-4</v>
      </c>
      <c r="K107" s="282">
        <f t="shared" si="8"/>
        <v>0.98857225045558961</v>
      </c>
    </row>
    <row r="108" spans="1:11">
      <c r="A108" s="183" t="str">
        <f>+'PLANILHA GERAL'!A29</f>
        <v>2.16</v>
      </c>
      <c r="B108" s="9" t="str">
        <f>+'PLANILHA GERAL'!B29</f>
        <v>C3038</v>
      </c>
      <c r="C108" s="9" t="str">
        <f>+'PLANILHA GERAL'!C29</f>
        <v>SEINFRA</v>
      </c>
      <c r="D108" s="256" t="str">
        <f>+'PLANILHA GERAL'!D29</f>
        <v>RETIRADA DE CAIXA DE AR CONDICIONADO</v>
      </c>
      <c r="E108" s="256" t="str">
        <f>+'PLANILHA GERAL'!E29</f>
        <v>Un</v>
      </c>
      <c r="F108" s="257">
        <f>+'PLANILHA GERAL'!F29</f>
        <v>63</v>
      </c>
      <c r="G108" s="13">
        <f>+'PLANILHA GERAL'!I29</f>
        <v>12.5</v>
      </c>
      <c r="H108" s="13">
        <f>+'PLANILHA GERAL'!J29</f>
        <v>787.5</v>
      </c>
      <c r="I108" s="13">
        <f>+'PLANILHA GERAL'!L29</f>
        <v>952.29111991820878</v>
      </c>
      <c r="J108" s="279">
        <f t="shared" si="7"/>
        <v>4.7532457899022301E-4</v>
      </c>
      <c r="K108" s="282">
        <f t="shared" si="8"/>
        <v>0.98904757503457985</v>
      </c>
    </row>
    <row r="109" spans="1:11">
      <c r="A109" s="183" t="str">
        <f>+'PLANILHA GERAL'!A120</f>
        <v>9.14</v>
      </c>
      <c r="B109" s="9">
        <f>+'PLANILHA GERAL'!B120</f>
        <v>4932</v>
      </c>
      <c r="C109" s="9" t="str">
        <f>+'PLANILHA GERAL'!C120</f>
        <v>ORSE</v>
      </c>
      <c r="D109" s="256" t="str">
        <f>+'PLANILHA GERAL'!D120</f>
        <v>LUMINARIA CIRCULAR 5 W, COMPLETA BIVOLT</v>
      </c>
      <c r="E109" s="9" t="s">
        <v>32</v>
      </c>
      <c r="F109" s="257">
        <f>+'PLANILHA GERAL'!F120</f>
        <v>28</v>
      </c>
      <c r="G109" s="13">
        <f>+'PLANILHA GERAL'!I120</f>
        <v>27.85</v>
      </c>
      <c r="H109" s="13">
        <f>+'PLANILHA GERAL'!J120</f>
        <v>779.80000000000007</v>
      </c>
      <c r="I109" s="13">
        <f>+'PLANILHA GERAL'!L120</f>
        <v>942.97982896789745</v>
      </c>
      <c r="J109" s="279">
        <f t="shared" si="7"/>
        <v>4.7067696088454083E-4</v>
      </c>
      <c r="K109" s="282">
        <f t="shared" si="8"/>
        <v>0.98951825199546439</v>
      </c>
    </row>
    <row r="110" spans="1:11" ht="31.5">
      <c r="A110" s="183" t="str">
        <f>+'PLANILHA GERAL'!A79</f>
        <v>8.2</v>
      </c>
      <c r="B110" s="9">
        <f>+'PLANILHA GERAL'!B79</f>
        <v>100849</v>
      </c>
      <c r="C110" s="9" t="str">
        <f>+'PLANILHA GERAL'!C79</f>
        <v>SINAPI</v>
      </c>
      <c r="D110" s="256" t="str">
        <f>+'PLANILHA GERAL'!D79</f>
        <v>ASSENTO SANITÁRIO CONVENCIONAL - FORNECIMENTO E INSTALACAO. AF_01/2020</v>
      </c>
      <c r="E110" s="9" t="s">
        <v>32</v>
      </c>
      <c r="F110" s="257">
        <f>+'PLANILHA GERAL'!F79</f>
        <v>24</v>
      </c>
      <c r="G110" s="13">
        <f>+'PLANILHA GERAL'!I79</f>
        <v>32.450000000000003</v>
      </c>
      <c r="H110" s="13">
        <f>+'PLANILHA GERAL'!J79</f>
        <v>778.80000000000007</v>
      </c>
      <c r="I110" s="13">
        <f>+'PLANILHA GERAL'!L79</f>
        <v>941.77057040292198</v>
      </c>
      <c r="J110" s="279">
        <f t="shared" si="7"/>
        <v>4.7007337411756917E-4</v>
      </c>
      <c r="K110" s="282">
        <f t="shared" si="8"/>
        <v>0.98998832536958192</v>
      </c>
    </row>
    <row r="111" spans="1:11" ht="47.25">
      <c r="A111" s="183" t="str">
        <f>+'PLANILHA GERAL'!A97</f>
        <v>8.21</v>
      </c>
      <c r="B111" s="9">
        <f>+'PLANILHA GERAL'!B97</f>
        <v>89987</v>
      </c>
      <c r="C111" s="9" t="str">
        <f>+'PLANILHA GERAL'!C97</f>
        <v>SINAPI</v>
      </c>
      <c r="D111" s="256" t="str">
        <f>+'PLANILHA GERAL'!D97</f>
        <v>REGISTRO DE GAVETA BRUTO, LATÃO, ROSCÁVEL, 3/4", COM ACABAMENTO E CANOPLA CROMADOS. FORNECIDO E INSTALADO EM RAMAL DE ÁGUA. AF_12/2014</v>
      </c>
      <c r="E111" s="9" t="s">
        <v>32</v>
      </c>
      <c r="F111" s="257">
        <f>+'PLANILHA GERAL'!F97</f>
        <v>15</v>
      </c>
      <c r="G111" s="13">
        <f>+'PLANILHA GERAL'!I97</f>
        <v>50.97</v>
      </c>
      <c r="H111" s="13">
        <f>+'PLANILHA GERAL'!J97</f>
        <v>764.55</v>
      </c>
      <c r="I111" s="13">
        <f>+'PLANILHA GERAL'!L97</f>
        <v>924.53863585202089</v>
      </c>
      <c r="J111" s="279">
        <f t="shared" si="7"/>
        <v>4.6147226268822218E-4</v>
      </c>
      <c r="K111" s="282">
        <f t="shared" si="8"/>
        <v>0.99044979763227015</v>
      </c>
    </row>
    <row r="112" spans="1:11" ht="78.75">
      <c r="A112" s="183" t="str">
        <f>+'PLANILHA GERAL'!A102</f>
        <v>8.26</v>
      </c>
      <c r="B112" s="9">
        <f>+'PLANILHA GERAL'!B102</f>
        <v>91792</v>
      </c>
      <c r="C112" s="9" t="str">
        <f>+'PLANILHA GERAL'!C102</f>
        <v>SINAPI</v>
      </c>
      <c r="D112" s="256" t="str">
        <f>+'PLANILHA GERAL'!D102</f>
        <v>(COMPOSIÇÃO REPRESENTATIVA) DO SERVIÇO DE INSTALAÇÃO DE TUBO DE PVC, SÉRIE NORMAL, ESGOTO PREDIAL, DN 40 MM (INSTALADO EM RAMAL DE DESCARGA OU RAMAL DE ESGOTO SANITÁRIO), INCLUSIVE CONEXÕES, CORTES E FIXAÇÕES, PARA PRÉDIOS.</v>
      </c>
      <c r="E112" s="9" t="s">
        <v>19</v>
      </c>
      <c r="F112" s="257">
        <f>+'PLANILHA GERAL'!F102</f>
        <v>25</v>
      </c>
      <c r="G112" s="13">
        <f>+'PLANILHA GERAL'!I102</f>
        <v>30.43</v>
      </c>
      <c r="H112" s="13">
        <f>+'PLANILHA GERAL'!J102</f>
        <v>760.75</v>
      </c>
      <c r="I112" s="13">
        <f>+'PLANILHA GERAL'!L102</f>
        <v>919.94345330511408</v>
      </c>
      <c r="J112" s="279">
        <f t="shared" si="7"/>
        <v>4.5917863297372972E-4</v>
      </c>
      <c r="K112" s="282">
        <f t="shared" si="8"/>
        <v>0.99090897626524388</v>
      </c>
    </row>
    <row r="113" spans="1:11" ht="31.5">
      <c r="A113" s="183" t="str">
        <f>+'PLANILHA GERAL'!A34</f>
        <v>3.17</v>
      </c>
      <c r="B113" s="9">
        <f>+'PLANILHA GERAL'!B34</f>
        <v>93188</v>
      </c>
      <c r="C113" s="9" t="str">
        <f>+'PLANILHA GERAL'!C34</f>
        <v>SINAPI</v>
      </c>
      <c r="D113" s="256" t="str">
        <f>+'PLANILHA GERAL'!D34</f>
        <v>VERGA MOLDADA IN LOCO EM CONCRETO PARA PORTAS COM ATÉ 1,5 M DE VÃO. AF_03/2016</v>
      </c>
      <c r="E113" s="256" t="str">
        <f>+'PLANILHA GERAL'!E34</f>
        <v>M</v>
      </c>
      <c r="F113" s="257">
        <f>+'PLANILHA GERAL'!F34</f>
        <v>12</v>
      </c>
      <c r="G113" s="13">
        <f>+'PLANILHA GERAL'!I34</f>
        <v>63.25</v>
      </c>
      <c r="H113" s="13">
        <f>+'PLANILHA GERAL'!J34</f>
        <v>759</v>
      </c>
      <c r="I113" s="13">
        <f>+'PLANILHA GERAL'!L34</f>
        <v>917.82725081640694</v>
      </c>
      <c r="J113" s="279">
        <f t="shared" si="7"/>
        <v>4.5812235613152926E-4</v>
      </c>
      <c r="K113" s="282">
        <f t="shared" si="8"/>
        <v>0.9913670986213754</v>
      </c>
    </row>
    <row r="114" spans="1:11" ht="47.25">
      <c r="A114" s="183" t="str">
        <f>+'PLANILHA GERAL'!A107</f>
        <v>9.1</v>
      </c>
      <c r="B114" s="9">
        <f>+'PLANILHA GERAL'!B107</f>
        <v>91941</v>
      </c>
      <c r="C114" s="9" t="str">
        <f>+'PLANILHA GERAL'!C107</f>
        <v>SINAPI</v>
      </c>
      <c r="D114" s="256" t="str">
        <f>+'PLANILHA GERAL'!D107</f>
        <v>CAIXA RETANGULAR 4" X 2" BAIXA (0,30 M DO PISO), PVC, INSTALADA EM PAREDE - FORNECIMENTO E INSTALAÇÃO. AF_12/2015</v>
      </c>
      <c r="E114" s="9" t="s">
        <v>32</v>
      </c>
      <c r="F114" s="257">
        <f>+'PLANILHA GERAL'!F107</f>
        <v>84</v>
      </c>
      <c r="G114" s="13">
        <f>+'PLANILHA GERAL'!I107</f>
        <v>8.58</v>
      </c>
      <c r="H114" s="13">
        <f>+'PLANILHA GERAL'!J107</f>
        <v>720.72</v>
      </c>
      <c r="I114" s="13">
        <f>+'PLANILHA GERAL'!L107</f>
        <v>871.5368329491447</v>
      </c>
      <c r="J114" s="279">
        <f t="shared" si="7"/>
        <v>4.3501705469185212E-4</v>
      </c>
      <c r="K114" s="282">
        <f t="shared" si="8"/>
        <v>0.99180211567606724</v>
      </c>
    </row>
    <row r="115" spans="1:11" ht="47.25">
      <c r="A115" s="183" t="str">
        <f>+'PLANILHA GERAL'!A109</f>
        <v>9.3</v>
      </c>
      <c r="B115" s="9">
        <f>+'PLANILHA GERAL'!B109</f>
        <v>91939</v>
      </c>
      <c r="C115" s="9" t="str">
        <f>+'PLANILHA GERAL'!C109</f>
        <v>SINAPI</v>
      </c>
      <c r="D115" s="256" t="str">
        <f>+'PLANILHA GERAL'!D109</f>
        <v>CAIXA RETANGULAR 4" X 2" ALTA (2,00 M DO PISO), PVC, INSTALADA EM PAREDE - FORNECIMENTO E INSTALAÇÃO. AF_12/2015</v>
      </c>
      <c r="E115" s="9" t="s">
        <v>32</v>
      </c>
      <c r="F115" s="257">
        <f>+'PLANILHA GERAL'!F109</f>
        <v>84</v>
      </c>
      <c r="G115" s="13">
        <f>+'PLANILHA GERAL'!I109</f>
        <v>8.58</v>
      </c>
      <c r="H115" s="13">
        <f>+'PLANILHA GERAL'!J109</f>
        <v>720.72</v>
      </c>
      <c r="I115" s="13">
        <f>+'PLANILHA GERAL'!L109</f>
        <v>871.5368329491447</v>
      </c>
      <c r="J115" s="279">
        <f t="shared" si="7"/>
        <v>4.3501705469185212E-4</v>
      </c>
      <c r="K115" s="282">
        <f t="shared" si="8"/>
        <v>0.99223713273075909</v>
      </c>
    </row>
    <row r="116" spans="1:11" ht="47.25">
      <c r="A116" s="183" t="str">
        <f>+'PLANILHA GERAL'!A115</f>
        <v>9.9</v>
      </c>
      <c r="B116" s="9">
        <f>+'PLANILHA GERAL'!B115</f>
        <v>92000</v>
      </c>
      <c r="C116" s="9" t="str">
        <f>+'PLANILHA GERAL'!C115</f>
        <v>SINAPI</v>
      </c>
      <c r="D116" s="256" t="str">
        <f>+'PLANILHA GERAL'!D115</f>
        <v>TOMADA BAIXA DE EMBUTIR (1 MÓDULO), 2P+T 10 A, INCLUINDO SUPORTE E PLACA - FORNECIMENTO E INSTALAÇÃO. AF_12/2015</v>
      </c>
      <c r="E116" s="9" t="s">
        <v>32</v>
      </c>
      <c r="F116" s="257">
        <f>+'PLANILHA GERAL'!F115</f>
        <v>27</v>
      </c>
      <c r="G116" s="13">
        <f>+'PLANILHA GERAL'!I115</f>
        <v>26.55</v>
      </c>
      <c r="H116" s="13">
        <f>+'PLANILHA GERAL'!J115</f>
        <v>716.85</v>
      </c>
      <c r="I116" s="13">
        <f>+'PLANILHA GERAL'!L115</f>
        <v>866.85700230268947</v>
      </c>
      <c r="J116" s="279">
        <f t="shared" si="7"/>
        <v>4.3268117390367155E-4</v>
      </c>
      <c r="K116" s="282">
        <f t="shared" si="8"/>
        <v>0.9926698139046628</v>
      </c>
    </row>
    <row r="117" spans="1:11" ht="31.5">
      <c r="A117" s="183" t="str">
        <f>+'PLANILHA GERAL'!A9</f>
        <v>1.4</v>
      </c>
      <c r="B117" s="9" t="str">
        <f>+'PLANILHA GERAL'!B9</f>
        <v>C4813</v>
      </c>
      <c r="C117" s="9" t="str">
        <f>+'PLANILHA GERAL'!C9</f>
        <v>SEINFRA</v>
      </c>
      <c r="D117" s="256" t="str">
        <f>+'PLANILHA GERAL'!D9</f>
        <v xml:space="preserve">PLACA DE OBRA (PARA CONSTRUCAO CIVIL) EM CHAPA GALVANIZADA *N. 22*, DE *2,0 X 1,125* M </v>
      </c>
      <c r="E117" s="256" t="str">
        <f>+'PLANILHA GERAL'!E9</f>
        <v>m²</v>
      </c>
      <c r="F117" s="257">
        <f>+'PLANILHA GERAL'!F9</f>
        <v>6</v>
      </c>
      <c r="G117" s="13">
        <f>+'PLANILHA GERAL'!I9</f>
        <v>113.60249999999999</v>
      </c>
      <c r="H117" s="13">
        <f>+'PLANILHA GERAL'!J9</f>
        <v>681.61500000000001</v>
      </c>
      <c r="I117" s="13">
        <f>+'PLANILHA GERAL'!L9</f>
        <v>824.24877676577762</v>
      </c>
      <c r="J117" s="279">
        <f t="shared" si="7"/>
        <v>4.1141379416942332E-4</v>
      </c>
      <c r="K117" s="282">
        <f t="shared" si="8"/>
        <v>0.99308122769883223</v>
      </c>
    </row>
    <row r="118" spans="1:11" ht="47.25">
      <c r="A118" s="183" t="str">
        <f>+'PLANILHA GERAL'!A99</f>
        <v>8.23</v>
      </c>
      <c r="B118" s="9">
        <f>+'PLANILHA GERAL'!B99</f>
        <v>89985</v>
      </c>
      <c r="C118" s="9" t="str">
        <f>+'PLANILHA GERAL'!C99</f>
        <v>SINAPI</v>
      </c>
      <c r="D118" s="256" t="str">
        <f>+'PLANILHA GERAL'!D99</f>
        <v>REGISTRO DE PRESSÃO BRUTO, LATÃO, ROSCÁVEL, 3/4", COM ACABAMENTO E CANOPLA CROMADOS. FORNECIDO E INSTALADO EM RAMAL DE ÁGUA. AF_12/2014</v>
      </c>
      <c r="E118" s="9" t="s">
        <v>32</v>
      </c>
      <c r="F118" s="257">
        <f>+'PLANILHA GERAL'!F99</f>
        <v>20</v>
      </c>
      <c r="G118" s="13">
        <f>+'PLANILHA GERAL'!I99</f>
        <v>33.130000000000003</v>
      </c>
      <c r="H118" s="13">
        <f>+'PLANILHA GERAL'!J99</f>
        <v>662.6</v>
      </c>
      <c r="I118" s="13">
        <f>+'PLANILHA GERAL'!L99</f>
        <v>801.25472515276851</v>
      </c>
      <c r="J118" s="279">
        <f t="shared" si="7"/>
        <v>3.9993659179545627E-4</v>
      </c>
      <c r="K118" s="282">
        <f t="shared" si="8"/>
        <v>0.99348116429062772</v>
      </c>
    </row>
    <row r="119" spans="1:11" ht="31.5">
      <c r="A119" s="183" t="str">
        <f>+'PLANILHA GERAL'!A128</f>
        <v>9.18.2</v>
      </c>
      <c r="B119" s="9">
        <f>+'PLANILHA GERAL'!B128</f>
        <v>101891</v>
      </c>
      <c r="C119" s="9" t="str">
        <f>+'PLANILHA GERAL'!C128</f>
        <v>SINAPI</v>
      </c>
      <c r="D119" s="256" t="str">
        <f>+'PLANILHA GERAL'!D128</f>
        <v>DISJUNTOR MONOPOLAR TIPO NEMA, CORRENTE NOMINAL DE 35 ATÉ 50A - FORNECIMENTO E INSTALAÇÃO. AF_10/2020</v>
      </c>
      <c r="E119" s="9" t="s">
        <v>357</v>
      </c>
      <c r="F119" s="257">
        <f>+'PLANILHA GERAL'!F128</f>
        <v>30</v>
      </c>
      <c r="G119" s="13">
        <f>+'PLANILHA GERAL'!I128</f>
        <v>21.96</v>
      </c>
      <c r="H119" s="13">
        <f>+'PLANILHA GERAL'!J128</f>
        <v>658.80000000000007</v>
      </c>
      <c r="I119" s="13">
        <f>+'PLANILHA GERAL'!L128</f>
        <v>796.65954260586159</v>
      </c>
      <c r="J119" s="279">
        <f t="shared" si="7"/>
        <v>3.9764296208096375E-4</v>
      </c>
      <c r="K119" s="282">
        <f t="shared" si="8"/>
        <v>0.99387880725270872</v>
      </c>
    </row>
    <row r="120" spans="1:11">
      <c r="A120" s="183" t="str">
        <f>+'PLANILHA GERAL'!A207</f>
        <v>13.4</v>
      </c>
      <c r="B120" s="255" t="str">
        <f>+'PLANILHA GERAL'!B207</f>
        <v>C1627</v>
      </c>
      <c r="C120" s="255" t="str">
        <f>+'PLANILHA GERAL'!C207</f>
        <v>SEINFRA - CE</v>
      </c>
      <c r="D120" s="256" t="str">
        <f>+'PLANILHA GERAL'!D207</f>
        <v>LIMPEZA DE VIDROS</v>
      </c>
      <c r="E120" s="9" t="s">
        <v>30</v>
      </c>
      <c r="F120" s="257">
        <f>+'PLANILHA GERAL'!F207</f>
        <v>373.97999999999996</v>
      </c>
      <c r="G120" s="13">
        <f>+'PLANILHA GERAL'!I207</f>
        <v>1.76</v>
      </c>
      <c r="H120" s="13">
        <f>+'PLANILHA GERAL'!J207</f>
        <v>658.20479999999998</v>
      </c>
      <c r="I120" s="13">
        <f>+'PLANILHA GERAL'!L207</f>
        <v>795.93979190798814</v>
      </c>
      <c r="J120" s="279">
        <f t="shared" si="7"/>
        <v>3.9728370723726215E-4</v>
      </c>
      <c r="K120" s="282">
        <f t="shared" si="8"/>
        <v>0.99427609095994596</v>
      </c>
    </row>
    <row r="121" spans="1:11">
      <c r="A121" s="183" t="str">
        <f>+'PLANILHA GERAL'!A206</f>
        <v>13.3</v>
      </c>
      <c r="B121" s="9" t="str">
        <f>+'PLANILHA GERAL'!B206</f>
        <v>C1625</v>
      </c>
      <c r="C121" s="9" t="str">
        <f>+'PLANILHA GERAL'!C206</f>
        <v>SEINFRA - CE</v>
      </c>
      <c r="D121" s="256" t="str">
        <f>+'PLANILHA GERAL'!D206</f>
        <v>LIMPEZA DE PISOS E REVESTIMENTOS</v>
      </c>
      <c r="E121" s="9" t="s">
        <v>30</v>
      </c>
      <c r="F121" s="257">
        <f>+'PLANILHA GERAL'!F206</f>
        <v>341</v>
      </c>
      <c r="G121" s="13">
        <f>+'PLANILHA GERAL'!I206</f>
        <v>1.73</v>
      </c>
      <c r="H121" s="13">
        <f>+'PLANILHA GERAL'!J206</f>
        <v>589.92999999999995</v>
      </c>
      <c r="I121" s="13">
        <f>+'PLANILHA GERAL'!L206</f>
        <v>713.37790523599858</v>
      </c>
      <c r="J121" s="279">
        <f t="shared" si="7"/>
        <v>3.5607394143962189E-4</v>
      </c>
      <c r="K121" s="282">
        <f t="shared" si="8"/>
        <v>0.99463216490138562</v>
      </c>
    </row>
    <row r="122" spans="1:11" ht="31.5">
      <c r="A122" s="183" t="str">
        <f>+'PLANILHA GERAL'!A17</f>
        <v>2.5</v>
      </c>
      <c r="B122" s="9" t="str">
        <f>+'PLANILHA GERAL'!B17</f>
        <v>COMPO 2</v>
      </c>
      <c r="C122" s="9">
        <f>+'PLANILHA GERAL'!C17</f>
        <v>0</v>
      </c>
      <c r="D122" s="256" t="str">
        <f>+'PLANILHA GERAL'!D17</f>
        <v>REMOÇÃO DE PISO FLUTUANTE, DE FORMA MANUAL, COM REAPROVEITAMENTO</v>
      </c>
      <c r="E122" s="256" t="str">
        <f>+'PLANILHA GERAL'!E17</f>
        <v>m²</v>
      </c>
      <c r="F122" s="257">
        <f>+'PLANILHA GERAL'!F17</f>
        <v>295</v>
      </c>
      <c r="G122" s="13">
        <f>+'PLANILHA GERAL'!I17</f>
        <v>1.9906999999999999</v>
      </c>
      <c r="H122" s="13">
        <f>+'PLANILHA GERAL'!J17</f>
        <v>587.25649999999996</v>
      </c>
      <c r="I122" s="13">
        <f>+'PLANILHA GERAL'!L17</f>
        <v>710.14495246253659</v>
      </c>
      <c r="J122" s="279">
        <f t="shared" si="7"/>
        <v>3.5446025221812303E-4</v>
      </c>
      <c r="K122" s="282">
        <f t="shared" si="8"/>
        <v>0.9949866251536037</v>
      </c>
    </row>
    <row r="123" spans="1:11" ht="47.25">
      <c r="A123" s="183" t="str">
        <f>+'PLANILHA GERAL'!A168</f>
        <v>11.8</v>
      </c>
      <c r="B123" s="9">
        <f>+'PLANILHA GERAL'!B168</f>
        <v>9837</v>
      </c>
      <c r="C123" s="9" t="str">
        <f>+'PLANILHA GERAL'!C168</f>
        <v xml:space="preserve">ORSE </v>
      </c>
      <c r="D123" s="256" t="str">
        <f>+'PLANILHA GERAL'!D168</f>
        <v>TUBO DE ESPUMA DE POLIETILENO EXPANDIDO FLEXIVEL PARA ISOLAMENTO TERMICO DE TUBULACAO DE AR CONDICIONADO, AGUA QUENTE, DN 5/8", E= 6.3 MM</v>
      </c>
      <c r="E123" s="9" t="s">
        <v>19</v>
      </c>
      <c r="F123" s="257">
        <f>+'PLANILHA GERAL'!F168</f>
        <v>656</v>
      </c>
      <c r="G123" s="13">
        <f>+'PLANILHA GERAL'!I168</f>
        <v>0.86</v>
      </c>
      <c r="H123" s="13">
        <f>+'PLANILHA GERAL'!J168</f>
        <v>564.16</v>
      </c>
      <c r="I123" s="13">
        <f>+'PLANILHA GERAL'!L168</f>
        <v>682.2153120165799</v>
      </c>
      <c r="J123" s="279">
        <f t="shared" si="7"/>
        <v>3.4051951045476094E-4</v>
      </c>
      <c r="K123" s="282">
        <f t="shared" si="8"/>
        <v>0.99532714466405847</v>
      </c>
    </row>
    <row r="124" spans="1:11" ht="31.5">
      <c r="A124" s="183" t="str">
        <f>+'PLANILHA GERAL'!A174</f>
        <v>11.12.1</v>
      </c>
      <c r="B124" s="9">
        <f>+'PLANILHA GERAL'!B174</f>
        <v>101890</v>
      </c>
      <c r="C124" s="9" t="str">
        <f>+'PLANILHA GERAL'!C174</f>
        <v>SINAPI</v>
      </c>
      <c r="D124" s="256" t="str">
        <f>+'PLANILHA GERAL'!D174</f>
        <v>DISJUNTOR MONOPOLAR TIPO NEMA, CORRENTE NOMINAL DE 10 ATÉ 30A - FORNECIMENTO E INSTALAÇÃO. AF_10/2020</v>
      </c>
      <c r="E124" s="9" t="s">
        <v>357</v>
      </c>
      <c r="F124" s="257">
        <f>+'PLANILHA GERAL'!F174</f>
        <v>51</v>
      </c>
      <c r="G124" s="13">
        <f>+'PLANILHA GERAL'!I174</f>
        <v>10.59</v>
      </c>
      <c r="H124" s="13">
        <f>+'PLANILHA GERAL'!J174</f>
        <v>540.09</v>
      </c>
      <c r="I124" s="13">
        <f>+'PLANILHA GERAL'!L174</f>
        <v>653.10845835761961</v>
      </c>
      <c r="J124" s="279">
        <f t="shared" si="7"/>
        <v>3.2599117697375187E-4</v>
      </c>
      <c r="K124" s="282">
        <f t="shared" si="8"/>
        <v>0.99565313584103221</v>
      </c>
    </row>
    <row r="125" spans="1:11" ht="31.5">
      <c r="A125" s="183" t="str">
        <f>+'PLANILHA GERAL'!A30</f>
        <v>2.17</v>
      </c>
      <c r="B125" s="9">
        <f>+'PLANILHA GERAL'!B30</f>
        <v>97661</v>
      </c>
      <c r="C125" s="9" t="str">
        <f>+'PLANILHA GERAL'!C30</f>
        <v>SINAPI</v>
      </c>
      <c r="D125" s="256" t="str">
        <f>+'PLANILHA GERAL'!D30</f>
        <v xml:space="preserve">REMOÇÃO DE CABOS ELÉTRICOS, DE FORMA MANUAL, SEM REAPROVEITAMENTO. AF_12/2 </v>
      </c>
      <c r="E125" s="256" t="str">
        <f>+'PLANILHA GERAL'!E30</f>
        <v>M</v>
      </c>
      <c r="F125" s="257">
        <f>+'PLANILHA GERAL'!F30</f>
        <v>4500</v>
      </c>
      <c r="G125" s="13">
        <f>+'PLANILHA GERAL'!I30</f>
        <v>0.12</v>
      </c>
      <c r="H125" s="13">
        <f>+'PLANILHA GERAL'!J30</f>
        <v>540</v>
      </c>
      <c r="I125" s="13">
        <f>+'PLANILHA GERAL'!L30</f>
        <v>652.99962508677174</v>
      </c>
      <c r="J125" s="279">
        <f t="shared" si="7"/>
        <v>3.2593685416472433E-4</v>
      </c>
      <c r="K125" s="282">
        <f t="shared" si="8"/>
        <v>0.99597907269519692</v>
      </c>
    </row>
    <row r="126" spans="1:11" ht="47.25">
      <c r="A126" s="183" t="str">
        <f>+'PLANILHA GERAL'!A114</f>
        <v>9.8</v>
      </c>
      <c r="B126" s="9">
        <f>+'PLANILHA GERAL'!B114</f>
        <v>91992</v>
      </c>
      <c r="C126" s="9" t="str">
        <f>+'PLANILHA GERAL'!C114</f>
        <v>SINAPI</v>
      </c>
      <c r="D126" s="256" t="str">
        <f>+'PLANILHA GERAL'!D114</f>
        <v>TOMADA ALTA DE EMBUTIR (1 MÓDULO), 2P+T 10 A, INCLUINDO SUPORTE E PLACA - FORNECIMENTO E INSTALAÇÃO. AF_12/2015</v>
      </c>
      <c r="E126" s="9" t="s">
        <v>32</v>
      </c>
      <c r="F126" s="257">
        <f>+'PLANILHA GERAL'!F114</f>
        <v>27</v>
      </c>
      <c r="G126" s="13">
        <f>+'PLANILHA GERAL'!I114</f>
        <v>19.850000000000001</v>
      </c>
      <c r="H126" s="13">
        <f>+'PLANILHA GERAL'!J114</f>
        <v>535.95000000000005</v>
      </c>
      <c r="I126" s="13">
        <f>+'PLANILHA GERAL'!L114</f>
        <v>648.10212789862101</v>
      </c>
      <c r="J126" s="279">
        <f t="shared" si="7"/>
        <v>3.2349232775848895E-4</v>
      </c>
      <c r="K126" s="282">
        <f t="shared" si="8"/>
        <v>0.99630256502295544</v>
      </c>
    </row>
    <row r="127" spans="1:11" ht="47.25">
      <c r="A127" s="183" t="str">
        <f>+'PLANILHA GERAL'!A190</f>
        <v>11.13.2.3</v>
      </c>
      <c r="B127" s="9">
        <f>+'PLANILHA GERAL'!B190</f>
        <v>91931</v>
      </c>
      <c r="C127" s="9" t="str">
        <f>+'PLANILHA GERAL'!C190</f>
        <v>SINAPI</v>
      </c>
      <c r="D127" s="256" t="str">
        <f>+'PLANILHA GERAL'!D190</f>
        <v>CABO DE COBRE FLEXÍVEL ISOLADO, 6,0 MM², ANTI-CHAMA 450/750 V, PARA CIRCUITOS TERMINAIS - FORNECIMENTO E INSTALAÇÃO. AF_12/2017</v>
      </c>
      <c r="E127" s="9" t="s">
        <v>19</v>
      </c>
      <c r="F127" s="257">
        <f>+'PLANILHA GERAL'!F190</f>
        <v>255</v>
      </c>
      <c r="G127" s="13">
        <f>+'PLANILHA GERAL'!I190</f>
        <v>2.0299999999999998</v>
      </c>
      <c r="H127" s="13">
        <f>+'PLANILHA GERAL'!J190</f>
        <v>517.65</v>
      </c>
      <c r="I127" s="13">
        <f>+'PLANILHA GERAL'!L190</f>
        <v>625.97269615956918</v>
      </c>
      <c r="J127" s="279">
        <f t="shared" si="7"/>
        <v>3.1244668992290659E-4</v>
      </c>
      <c r="K127" s="282">
        <f t="shared" si="8"/>
        <v>0.99661501171287836</v>
      </c>
    </row>
    <row r="128" spans="1:11" ht="47.25">
      <c r="A128" s="183" t="str">
        <f>+'PLANILHA GERAL'!A189</f>
        <v>11.13.2.2</v>
      </c>
      <c r="B128" s="9">
        <f>+'PLANILHA GERAL'!B189</f>
        <v>91928</v>
      </c>
      <c r="C128" s="9" t="str">
        <f>+'PLANILHA GERAL'!C189</f>
        <v>SINAPI</v>
      </c>
      <c r="D128" s="256" t="str">
        <f>+'PLANILHA GERAL'!D189</f>
        <v>CABO DE COBRE FLEXÍVEL ISOLADO, 4,0 MM², ANTI-CHAMA 450/750 V, PARA CIRCUITOS TERMINAIS - FORNECIMENTO E INSTALAÇÃO. AF_12/2016</v>
      </c>
      <c r="E128" s="9" t="s">
        <v>19</v>
      </c>
      <c r="F128" s="257">
        <f>+'PLANILHA GERAL'!F189</f>
        <v>325</v>
      </c>
      <c r="G128" s="13">
        <f>+'PLANILHA GERAL'!I189</f>
        <v>1.56</v>
      </c>
      <c r="H128" s="13">
        <f>+'PLANILHA GERAL'!J189</f>
        <v>507</v>
      </c>
      <c r="I128" s="13">
        <f>+'PLANILHA GERAL'!L189</f>
        <v>613.09409244258018</v>
      </c>
      <c r="J128" s="279">
        <f t="shared" si="7"/>
        <v>3.0601849085465789E-4</v>
      </c>
      <c r="K128" s="282">
        <f t="shared" si="8"/>
        <v>0.99692103020373302</v>
      </c>
    </row>
    <row r="129" spans="1:52" ht="47.25">
      <c r="A129" s="183" t="str">
        <f>+'PLANILHA GERAL'!A142</f>
        <v>9.19.2.3</v>
      </c>
      <c r="B129" s="9">
        <f>+'PLANILHA GERAL'!B142</f>
        <v>91931</v>
      </c>
      <c r="C129" s="9" t="str">
        <f>+'PLANILHA GERAL'!C142</f>
        <v>SINAPI</v>
      </c>
      <c r="D129" s="256" t="str">
        <f>+'PLANILHA GERAL'!D142</f>
        <v>CABO DE COBRE FLEXÍVEL ISOLADO, 6,0 MM², ANTI-CHAMA 450/750 V, PARA CIRCUITOS TERMINAIS - FORNECIMENTO E INSTALAÇÃO. AF_12/2017</v>
      </c>
      <c r="E129" s="9" t="s">
        <v>19</v>
      </c>
      <c r="F129" s="257">
        <f>+'PLANILHA GERAL'!F142</f>
        <v>239.55</v>
      </c>
      <c r="G129" s="13">
        <f>+'PLANILHA GERAL'!I142</f>
        <v>2.0299999999999998</v>
      </c>
      <c r="H129" s="13">
        <f>+'PLANILHA GERAL'!J142</f>
        <v>486.28649999999999</v>
      </c>
      <c r="I129" s="13">
        <f>+'PLANILHA GERAL'!L142</f>
        <v>588.04611515696001</v>
      </c>
      <c r="J129" s="279">
        <f t="shared" si="7"/>
        <v>2.935160963569893E-4</v>
      </c>
      <c r="K129" s="282">
        <f t="shared" si="8"/>
        <v>0.99721454630008999</v>
      </c>
    </row>
    <row r="130" spans="1:52" s="51" customFormat="1" ht="78.75">
      <c r="A130" s="183" t="str">
        <f>+'PLANILHA GERAL'!A98</f>
        <v>8.22</v>
      </c>
      <c r="B130" s="9">
        <f>+'PLANILHA GERAL'!B98</f>
        <v>94794</v>
      </c>
      <c r="C130" s="9" t="str">
        <f>+'PLANILHA GERAL'!C98</f>
        <v>SINAPI</v>
      </c>
      <c r="D130" s="256" t="str">
        <f>+'PLANILHA GERAL'!D98</f>
        <v>REGISTRO DE GAVETA BRUTO, LATÃO, ROSCÁVEL, 1 1/2”, COM ACABAMENTO E CANOPLA CROMADOS, INSTALADO EM RESERVAÇÃO DE ÁGUA DE EDIFICAÇÃO QUE POSSUA RESERVATÓRIO DE FIBRA/FIBROCIMENTO –FORNECIMENTO E INSTALAÇÃO. AF_06/2016</v>
      </c>
      <c r="E130" s="9" t="s">
        <v>32</v>
      </c>
      <c r="F130" s="257">
        <f>+'PLANILHA GERAL'!F98</f>
        <v>4</v>
      </c>
      <c r="G130" s="13">
        <f>+'PLANILHA GERAL'!I98</f>
        <v>105.35</v>
      </c>
      <c r="H130" s="13">
        <f>+'PLANILHA GERAL'!J98</f>
        <v>421.4</v>
      </c>
      <c r="I130" s="13">
        <f>+'PLANILHA GERAL'!L98</f>
        <v>509.58155928067703</v>
      </c>
      <c r="J130" s="279">
        <f t="shared" si="7"/>
        <v>2.5435146360187932E-4</v>
      </c>
      <c r="K130" s="282">
        <f t="shared" si="8"/>
        <v>0.99746889776369185</v>
      </c>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276"/>
    </row>
    <row r="131" spans="1:52" s="51" customFormat="1" ht="31.5">
      <c r="A131" s="183" t="str">
        <f>+'PLANILHA GERAL'!A31</f>
        <v>2.18</v>
      </c>
      <c r="B131" s="9" t="str">
        <f>+'PLANILHA GERAL'!B31</f>
        <v>C3087</v>
      </c>
      <c r="C131" s="9" t="str">
        <f>+'PLANILHA GERAL'!C31</f>
        <v>SEINFRA</v>
      </c>
      <c r="D131" s="256" t="str">
        <f>+'PLANILHA GERAL'!D31</f>
        <v xml:space="preserve">REMOÇÃO DE QUADROS ELÉTRICOS / HACKS, DE FORMA MANUAL, SEM REAPROVEITAMENTO. AF_12/2 </v>
      </c>
      <c r="E131" s="256" t="str">
        <f>+'PLANILHA GERAL'!E31</f>
        <v>UN</v>
      </c>
      <c r="F131" s="257">
        <f>+'PLANILHA GERAL'!F31</f>
        <v>45</v>
      </c>
      <c r="G131" s="13">
        <f>+'PLANILHA GERAL'!I31</f>
        <v>8.3000000000000007</v>
      </c>
      <c r="H131" s="13">
        <f>+'PLANILHA GERAL'!J31</f>
        <v>373.50000000000006</v>
      </c>
      <c r="I131" s="13">
        <f>+'PLANILHA GERAL'!L31</f>
        <v>451.65807401835053</v>
      </c>
      <c r="J131" s="279">
        <f t="shared" si="7"/>
        <v>2.2543965746393439E-4</v>
      </c>
      <c r="K131" s="282">
        <f t="shared" si="8"/>
        <v>0.99769433742115576</v>
      </c>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276"/>
    </row>
    <row r="132" spans="1:52" s="55" customFormat="1" ht="47.25">
      <c r="A132" s="183" t="str">
        <f>+'PLANILHA GERAL'!A192</f>
        <v>11.13.2.5</v>
      </c>
      <c r="B132" s="9">
        <f>+'PLANILHA GERAL'!B192</f>
        <v>91934</v>
      </c>
      <c r="C132" s="9" t="str">
        <f>+'PLANILHA GERAL'!C192</f>
        <v>SINAPI</v>
      </c>
      <c r="D132" s="256" t="str">
        <f>+'PLANILHA GERAL'!D192</f>
        <v>CABO DE COBRE FLEXÍVEL ISOLADO, 16,0 MM², ANTI-CHAMA 450/750 V, PARA CIRCUITOS TERMINAIS - FORNECIMENTO E INSTALAÇÃO. AF_12/2019</v>
      </c>
      <c r="E132" s="9" t="s">
        <v>19</v>
      </c>
      <c r="F132" s="257">
        <f>+'PLANILHA GERAL'!F192</f>
        <v>82</v>
      </c>
      <c r="G132" s="13">
        <f>+'PLANILHA GERAL'!I192</f>
        <v>4.49</v>
      </c>
      <c r="H132" s="13">
        <f>+'PLANILHA GERAL'!J192</f>
        <v>368.18</v>
      </c>
      <c r="I132" s="13">
        <f>+'PLANILHA GERAL'!L192</f>
        <v>445.22481845268078</v>
      </c>
      <c r="J132" s="279">
        <f t="shared" si="7"/>
        <v>2.2222857586364484E-4</v>
      </c>
      <c r="K132" s="282">
        <f t="shared" si="8"/>
        <v>0.99791656599701939</v>
      </c>
    </row>
    <row r="133" spans="1:52" s="55" customFormat="1">
      <c r="A133" s="183" t="str">
        <f>+'PLANILHA GERAL'!A27</f>
        <v>2.14</v>
      </c>
      <c r="B133" s="9">
        <f>+'PLANILHA GERAL'!B27</f>
        <v>4942</v>
      </c>
      <c r="C133" s="9" t="str">
        <f>+'PLANILHA GERAL'!C27</f>
        <v>ORSE</v>
      </c>
      <c r="D133" s="256" t="str">
        <f>+'PLANILHA GERAL'!D27</f>
        <v>REMOCAO DE ESQUADRIA DE MADEIRA, INCLUSIVE BATENTE</v>
      </c>
      <c r="E133" s="256" t="str">
        <f>+'PLANILHA GERAL'!E27</f>
        <v>m²</v>
      </c>
      <c r="F133" s="257">
        <f>+'PLANILHA GERAL'!F27</f>
        <v>25.200000000000003</v>
      </c>
      <c r="G133" s="13">
        <f>+'PLANILHA GERAL'!I27</f>
        <v>13.2</v>
      </c>
      <c r="H133" s="13">
        <f>+'PLANILHA GERAL'!J27</f>
        <v>332.64000000000004</v>
      </c>
      <c r="I133" s="13">
        <f>+'PLANILHA GERAL'!L27</f>
        <v>402.24776905345141</v>
      </c>
      <c r="J133" s="279">
        <f t="shared" si="7"/>
        <v>2.0077710216547022E-4</v>
      </c>
      <c r="K133" s="282">
        <f t="shared" si="8"/>
        <v>0.99811734309918487</v>
      </c>
    </row>
    <row r="134" spans="1:52" s="55" customFormat="1" ht="31.5">
      <c r="A134" s="183" t="str">
        <f>+'PLANILHA GERAL'!A148</f>
        <v>10.1</v>
      </c>
      <c r="B134" s="9" t="str">
        <f>+'PLANILHA GERAL'!B148</f>
        <v>COTAÇÃO 8</v>
      </c>
      <c r="C134" s="9">
        <f>+'PLANILHA GERAL'!C148</f>
        <v>0</v>
      </c>
      <c r="D134" s="256" t="str">
        <f>+'PLANILHA GERAL'!D148</f>
        <v>Fornecimento de plugues RJ-45 (conector modular de oito vias) para dados nas saídas de telecomunicações</v>
      </c>
      <c r="E134" s="9" t="s">
        <v>32</v>
      </c>
      <c r="F134" s="257">
        <f>+'PLANILHA GERAL'!F148</f>
        <v>694</v>
      </c>
      <c r="G134" s="13">
        <f>+'PLANILHA GERAL'!I148</f>
        <v>0.46</v>
      </c>
      <c r="H134" s="13">
        <f>+'PLANILHA GERAL'!J148</f>
        <v>319.24</v>
      </c>
      <c r="I134" s="13">
        <f>+'PLANILHA GERAL'!L148</f>
        <v>386.04370428277969</v>
      </c>
      <c r="J134" s="279">
        <f t="shared" ref="J134:J152" si="9">+I134/$I$153</f>
        <v>1.9268903948804929E-4</v>
      </c>
      <c r="K134" s="282">
        <f t="shared" ref="K134:K152" si="10">+K133+J134</f>
        <v>0.99831003213867298</v>
      </c>
    </row>
    <row r="135" spans="1:52" s="55" customFormat="1" ht="31.5">
      <c r="A135" s="183" t="str">
        <f>+'PLANILHA GERAL'!A26</f>
        <v>2.13</v>
      </c>
      <c r="B135" s="9">
        <f>+'PLANILHA GERAL'!B26</f>
        <v>97644</v>
      </c>
      <c r="C135" s="9" t="str">
        <f>+'PLANILHA GERAL'!C26</f>
        <v>SINAPI</v>
      </c>
      <c r="D135" s="256" t="str">
        <f>+'PLANILHA GERAL'!D26</f>
        <v>REMOÇÃO DE LUMINÁRIAS, DE FORMA MANUAL, SEM REAPROVEITAMENTO. AF_12/2017</v>
      </c>
      <c r="E135" s="256" t="str">
        <f>+'PLANILHA GERAL'!E26</f>
        <v>UN</v>
      </c>
      <c r="F135" s="257">
        <f>+'PLANILHA GERAL'!F26</f>
        <v>670</v>
      </c>
      <c r="G135" s="13">
        <f>+'PLANILHA GERAL'!I26</f>
        <v>0.4</v>
      </c>
      <c r="H135" s="13">
        <f>+'PLANILHA GERAL'!J26</f>
        <v>268</v>
      </c>
      <c r="I135" s="13">
        <f>+'PLANILHA GERAL'!L26</f>
        <v>324.08129541343487</v>
      </c>
      <c r="J135" s="279">
        <f t="shared" si="9"/>
        <v>1.6176125354841876E-4</v>
      </c>
      <c r="K135" s="282">
        <f t="shared" si="10"/>
        <v>0.99847179339222136</v>
      </c>
    </row>
    <row r="136" spans="1:52" s="55" customFormat="1" ht="31.5">
      <c r="A136" s="183" t="str">
        <f>+'PLANILHA GERAL'!A23</f>
        <v>2.10</v>
      </c>
      <c r="B136" s="9">
        <f>+'PLANILHA GERAL'!B23</f>
        <v>97663</v>
      </c>
      <c r="C136" s="9" t="str">
        <f>+'PLANILHA GERAL'!C23</f>
        <v>SINAPI</v>
      </c>
      <c r="D136" s="256" t="str">
        <f>+'PLANILHA GERAL'!D23</f>
        <v>REMOÇÃO DE LOUÇAS, DE FORMA MANUAL, SEM  REAPROVEITAMENTO. AF_12/2017</v>
      </c>
      <c r="E136" s="256" t="str">
        <f>+'PLANILHA GERAL'!E23</f>
        <v>UN</v>
      </c>
      <c r="F136" s="257">
        <f>+'PLANILHA GERAL'!F23</f>
        <v>59</v>
      </c>
      <c r="G136" s="13">
        <f>+'PLANILHA GERAL'!I23</f>
        <v>4.25</v>
      </c>
      <c r="H136" s="13">
        <f>+'PLANILHA GERAL'!J23</f>
        <v>250.75</v>
      </c>
      <c r="I136" s="13">
        <f>+'PLANILHA GERAL'!L23</f>
        <v>303.22158516760743</v>
      </c>
      <c r="J136" s="279">
        <f t="shared" si="9"/>
        <v>1.5134938181815671E-4</v>
      </c>
      <c r="K136" s="282">
        <f t="shared" si="10"/>
        <v>0.99862314277403952</v>
      </c>
    </row>
    <row r="137" spans="1:52" s="55" customFormat="1" ht="47.25">
      <c r="A137" s="183" t="str">
        <f>+'PLANILHA GERAL'!A108</f>
        <v>9.2</v>
      </c>
      <c r="B137" s="9">
        <f>+'PLANILHA GERAL'!B108</f>
        <v>91940</v>
      </c>
      <c r="C137" s="9" t="str">
        <f>+'PLANILHA GERAL'!C108</f>
        <v>SINAPI</v>
      </c>
      <c r="D137" s="256" t="str">
        <f>+'PLANILHA GERAL'!D108</f>
        <v>CAIXA RETANGULAR 4" X 2" MÉDIA (1,30 M DO PISO), PVC, INSTALADA EM PAREDE - FORNECIMENTO E INSTALAÇÃO. AF_12/2015</v>
      </c>
      <c r="E137" s="9" t="s">
        <v>32</v>
      </c>
      <c r="F137" s="257">
        <f>+'PLANILHA GERAL'!F108</f>
        <v>28</v>
      </c>
      <c r="G137" s="13">
        <f>+'PLANILHA GERAL'!I108</f>
        <v>8.58</v>
      </c>
      <c r="H137" s="13">
        <f>+'PLANILHA GERAL'!J108</f>
        <v>240.24</v>
      </c>
      <c r="I137" s="13">
        <f>+'PLANILHA GERAL'!L108</f>
        <v>290.51227764971492</v>
      </c>
      <c r="J137" s="279">
        <f t="shared" si="9"/>
        <v>1.4500568489728404E-4</v>
      </c>
      <c r="K137" s="282">
        <f t="shared" si="10"/>
        <v>0.9987681484589368</v>
      </c>
    </row>
    <row r="138" spans="1:52" ht="47.25">
      <c r="A138" s="183" t="str">
        <f>+'PLANILHA GERAL'!A191</f>
        <v>11.13.2.4</v>
      </c>
      <c r="B138" s="9">
        <f>+'PLANILHA GERAL'!B191</f>
        <v>91933</v>
      </c>
      <c r="C138" s="9" t="str">
        <f>+'PLANILHA GERAL'!C191</f>
        <v>SINAPI</v>
      </c>
      <c r="D138" s="256" t="str">
        <f>+'PLANILHA GERAL'!D191</f>
        <v>CABO DE COBRE FLEXÍVEL ISOLADO, 10,0 MM², ANTI-CHAMA 450/750 V, PARA CIRCUITOS TERMINAIS - FORNECIMENTO E INSTALAÇÃO. AF_12/2018</v>
      </c>
      <c r="E138" s="9" t="s">
        <v>19</v>
      </c>
      <c r="F138" s="257">
        <f>+'PLANILHA GERAL'!F191</f>
        <v>75</v>
      </c>
      <c r="G138" s="13">
        <f>+'PLANILHA GERAL'!I191</f>
        <v>3</v>
      </c>
      <c r="H138" s="13">
        <f>+'PLANILHA GERAL'!J191</f>
        <v>225</v>
      </c>
      <c r="I138" s="13">
        <f>+'PLANILHA GERAL'!L191</f>
        <v>272.08317711948825</v>
      </c>
      <c r="J138" s="279">
        <f t="shared" si="9"/>
        <v>1.3580702256863516E-4</v>
      </c>
      <c r="K138" s="282">
        <f t="shared" si="10"/>
        <v>0.99890395548150546</v>
      </c>
    </row>
    <row r="139" spans="1:52" ht="31.5">
      <c r="A139" s="183" t="str">
        <f>+'PLANILHA GERAL'!A21</f>
        <v>2.8</v>
      </c>
      <c r="B139" s="9">
        <f>+'PLANILHA GERAL'!B21</f>
        <v>97632</v>
      </c>
      <c r="C139" s="9" t="str">
        <f>+'PLANILHA GERAL'!C21</f>
        <v>SINAPI</v>
      </c>
      <c r="D139" s="256" t="str">
        <f>+'PLANILHA GERAL'!D21</f>
        <v xml:space="preserve">DEMOLIÇÃO DE RODAPÉ CERÂMICO, DE FORMA MANUAL, SEM  REAPROVEITAMENTO. AF_12/2017 </v>
      </c>
      <c r="E139" s="256" t="str">
        <f>+'PLANILHA GERAL'!E21</f>
        <v>M</v>
      </c>
      <c r="F139" s="257">
        <f>+'PLANILHA GERAL'!F21</f>
        <v>284.08</v>
      </c>
      <c r="G139" s="13">
        <f>+'PLANILHA GERAL'!I21</f>
        <v>0.74</v>
      </c>
      <c r="H139" s="13">
        <f>+'PLANILHA GERAL'!J21</f>
        <v>210.21919999999997</v>
      </c>
      <c r="I139" s="13">
        <f>+'PLANILHA GERAL'!L21</f>
        <v>254.20936812229826</v>
      </c>
      <c r="J139" s="279">
        <f t="shared" si="9"/>
        <v>1.2688552728337964E-4</v>
      </c>
      <c r="K139" s="282">
        <f t="shared" si="10"/>
        <v>0.99903084100878881</v>
      </c>
    </row>
    <row r="140" spans="1:52" ht="63">
      <c r="A140" s="183" t="str">
        <f>+'PLANILHA GERAL'!A52</f>
        <v>5.2.7</v>
      </c>
      <c r="B140" s="9">
        <f>+'PLANILHA GERAL'!B52</f>
        <v>102189</v>
      </c>
      <c r="C140" s="9" t="str">
        <f>+'PLANILHA GERAL'!C52</f>
        <v>SINAPI</v>
      </c>
      <c r="D140" s="256" t="str">
        <f>+'PLANILHA GERAL'!D52</f>
        <v xml:space="preserve"> JOGO DE FERRAGENS CROMADAS PARA PORTA DE VIDRO TEMPERADO, UMA FOLHA CO MPOSTO DE DOBRADICAS SUPERIOR E INFERIOR, TRINCO, FECHADURA, CONTRA FECHADURA COM CAPUCHINHO SEM MOLA E PUXADOR. </v>
      </c>
      <c r="E140" s="9" t="s">
        <v>32</v>
      </c>
      <c r="F140" s="257">
        <f>+'PLANILHA GERAL'!F52</f>
        <v>1</v>
      </c>
      <c r="G140" s="13">
        <f>+'PLANILHA GERAL'!I52</f>
        <v>203.66</v>
      </c>
      <c r="H140" s="13">
        <f>+'PLANILHA GERAL'!J52</f>
        <v>203.66</v>
      </c>
      <c r="I140" s="13">
        <f>+'PLANILHA GERAL'!L52</f>
        <v>246.27759934291097</v>
      </c>
      <c r="J140" s="279">
        <f t="shared" si="9"/>
        <v>1.2292648096145882E-4</v>
      </c>
      <c r="K140" s="282">
        <f t="shared" si="10"/>
        <v>0.99915376748975027</v>
      </c>
    </row>
    <row r="141" spans="1:52" ht="31.5">
      <c r="A141" s="183" t="str">
        <f>+'PLANILHA GERAL'!A24</f>
        <v>2.11</v>
      </c>
      <c r="B141" s="9">
        <f>+'PLANILHA GERAL'!B24</f>
        <v>97666</v>
      </c>
      <c r="C141" s="9" t="str">
        <f>+'PLANILHA GERAL'!C24</f>
        <v>SINAPI</v>
      </c>
      <c r="D141" s="256" t="str">
        <f>+'PLANILHA GERAL'!D24</f>
        <v xml:space="preserve">REMOÇÃO DE METAIS SANITÁRIOS, DE FORMA MANUAL, SEM REAPROVEITAMENTO. AF_12/2017 </v>
      </c>
      <c r="E141" s="256" t="str">
        <f>+'PLANILHA GERAL'!E24</f>
        <v>UN</v>
      </c>
      <c r="F141" s="257">
        <f>+'PLANILHA GERAL'!F24</f>
        <v>68</v>
      </c>
      <c r="G141" s="13">
        <f>+'PLANILHA GERAL'!I24</f>
        <v>2.85</v>
      </c>
      <c r="H141" s="13">
        <f>+'PLANILHA GERAL'!J24</f>
        <v>193.8</v>
      </c>
      <c r="I141" s="13">
        <f>+'PLANILHA GERAL'!L24</f>
        <v>234.35430989225253</v>
      </c>
      <c r="J141" s="279">
        <f t="shared" si="9"/>
        <v>1.1697511543911775E-4</v>
      </c>
      <c r="K141" s="282">
        <f t="shared" si="10"/>
        <v>0.99927074260518933</v>
      </c>
    </row>
    <row r="142" spans="1:52" ht="31.5">
      <c r="A142" s="183" t="str">
        <f>+'PLANILHA GERAL'!A16</f>
        <v>2.4</v>
      </c>
      <c r="B142" s="9" t="str">
        <f>+'PLANILHA GERAL'!B16</f>
        <v>COMPO 1</v>
      </c>
      <c r="C142" s="9">
        <f>+'PLANILHA GERAL'!C16</f>
        <v>0</v>
      </c>
      <c r="D142" s="256" t="str">
        <f>+'PLANILHA GERAL'!D16</f>
        <v>REMOÇÃO DE PISO ELEVADO, DE FORMA MANUAL, SEM REAPROVEITAMENTO</v>
      </c>
      <c r="E142" s="256" t="str">
        <f>+'PLANILHA GERAL'!E16</f>
        <v>m²</v>
      </c>
      <c r="F142" s="257">
        <f>+'PLANILHA GERAL'!F16</f>
        <v>857.04</v>
      </c>
      <c r="G142" s="13">
        <f>+'PLANILHA GERAL'!I16</f>
        <v>0.21</v>
      </c>
      <c r="H142" s="13">
        <f>+'PLANILHA GERAL'!J16</f>
        <v>179.97839999999999</v>
      </c>
      <c r="I142" s="13">
        <f>+'PLANILHA GERAL'!L16</f>
        <v>217.64042171058711</v>
      </c>
      <c r="J142" s="279">
        <f t="shared" si="9"/>
        <v>1.0863258058074152E-4</v>
      </c>
      <c r="K142" s="282">
        <f t="shared" si="10"/>
        <v>0.99937937518577002</v>
      </c>
    </row>
    <row r="143" spans="1:52" ht="47.25">
      <c r="A143" s="183" t="str">
        <f>+'PLANILHA GERAL'!A50</f>
        <v>5.2.5</v>
      </c>
      <c r="B143" s="9">
        <f>+'PLANILHA GERAL'!B50</f>
        <v>102180</v>
      </c>
      <c r="C143" s="9" t="str">
        <f>+'PLANILHA GERAL'!C50</f>
        <v>SINAPI</v>
      </c>
      <c r="D143" s="256" t="str">
        <f>+'PLANILHA GERAL'!D50</f>
        <v>INSTALAÇÃO DE PORTA EM VIDRO TEMPERADO, E = 8 MM, ENCAIXADO EM PERFIL U. AF_01/2021_P PARA A SALA DE REUNIÃO PISO / TETO</v>
      </c>
      <c r="E143" s="9" t="s">
        <v>30</v>
      </c>
      <c r="F143" s="257">
        <f>+'PLANILHA GERAL'!F50</f>
        <v>0.45</v>
      </c>
      <c r="G143" s="13">
        <f>+'PLANILHA GERAL'!I50</f>
        <v>352</v>
      </c>
      <c r="H143" s="13">
        <f>+'PLANILHA GERAL'!J50</f>
        <v>158.4</v>
      </c>
      <c r="I143" s="13">
        <f>+'PLANILHA GERAL'!L50</f>
        <v>191.54655669211971</v>
      </c>
      <c r="J143" s="279">
        <f t="shared" si="9"/>
        <v>9.5608143888319144E-5</v>
      </c>
      <c r="K143" s="282">
        <f t="shared" si="10"/>
        <v>0.99947498332965834</v>
      </c>
    </row>
    <row r="144" spans="1:52" ht="47.25">
      <c r="A144" s="183" t="str">
        <f>+'PLANILHA GERAL'!A144</f>
        <v>9.19.2.5</v>
      </c>
      <c r="B144" s="9">
        <f>+'PLANILHA GERAL'!B144</f>
        <v>91934</v>
      </c>
      <c r="C144" s="9" t="str">
        <f>+'PLANILHA GERAL'!C144</f>
        <v>SINAPI</v>
      </c>
      <c r="D144" s="256" t="str">
        <f>+'PLANILHA GERAL'!D144</f>
        <v>CABO DE COBRE FLEXÍVEL ISOLADO, 16,0 MM², ANTI-CHAMA 450/750 V, PARA CIRCUITOS TERMINAIS - FORNECIMENTO E INSTALAÇÃO. AF_12/2019</v>
      </c>
      <c r="E144" s="9" t="s">
        <v>19</v>
      </c>
      <c r="F144" s="257">
        <f>+'PLANILHA GERAL'!F144</f>
        <v>32</v>
      </c>
      <c r="G144" s="13">
        <f>+'PLANILHA GERAL'!I144</f>
        <v>4.49</v>
      </c>
      <c r="H144" s="13">
        <f>+'PLANILHA GERAL'!J144</f>
        <v>143.68</v>
      </c>
      <c r="I144" s="13">
        <f>+'PLANILHA GERAL'!L144</f>
        <v>173.74627061568032</v>
      </c>
      <c r="J144" s="279">
        <f t="shared" si="9"/>
        <v>8.6723346678495552E-5</v>
      </c>
      <c r="K144" s="282">
        <f t="shared" si="10"/>
        <v>0.99956170667633681</v>
      </c>
    </row>
    <row r="145" spans="1:11" ht="47.25">
      <c r="A145" s="183" t="str">
        <f>+'PLANILHA GERAL'!A89</f>
        <v>8.12</v>
      </c>
      <c r="B145" s="9">
        <f>+'PLANILHA GERAL'!B89</f>
        <v>86914</v>
      </c>
      <c r="C145" s="9" t="str">
        <f>+'PLANILHA GERAL'!C89</f>
        <v>SINAPI</v>
      </c>
      <c r="D145" s="256" t="str">
        <f>+'PLANILHA GERAL'!D89</f>
        <v>TORNEIRA CROMADA 1/2”OU 3/4”PARA TANQUE, PADRÃO MÉDIO - FORNECIMENTO E INSTALAÇÃO. AF_01/2020 - TORNEIRA DE LIMPEZA</v>
      </c>
      <c r="E145" s="9" t="s">
        <v>32</v>
      </c>
      <c r="F145" s="257">
        <f>+'PLANILHA GERAL'!F89</f>
        <v>4</v>
      </c>
      <c r="G145" s="13">
        <f>+'PLANILHA GERAL'!I89</f>
        <v>33.93</v>
      </c>
      <c r="H145" s="13">
        <f>+'PLANILHA GERAL'!J89</f>
        <v>135.72</v>
      </c>
      <c r="I145" s="13">
        <f>+'PLANILHA GERAL'!L89</f>
        <v>164.12057243847531</v>
      </c>
      <c r="J145" s="279">
        <f t="shared" si="9"/>
        <v>8.1918796013400727E-5</v>
      </c>
      <c r="K145" s="282">
        <f t="shared" si="10"/>
        <v>0.99964362547235019</v>
      </c>
    </row>
    <row r="146" spans="1:11" ht="47.25">
      <c r="A146" s="183" t="str">
        <f>+'PLANILHA GERAL'!A143</f>
        <v>9.19.2.4</v>
      </c>
      <c r="B146" s="9">
        <f>+'PLANILHA GERAL'!B143</f>
        <v>91933</v>
      </c>
      <c r="C146" s="9" t="str">
        <f>+'PLANILHA GERAL'!C143</f>
        <v>SINAPI</v>
      </c>
      <c r="D146" s="256" t="str">
        <f>+'PLANILHA GERAL'!D143</f>
        <v>CABO DE COBRE FLEXÍVEL ISOLADO, 10,0 MM², ANTI-CHAMA 450/750 V, PARA CIRCUITOS TERMINAIS - FORNECIMENTO E INSTALAÇÃO. AF_12/2018</v>
      </c>
      <c r="E146" s="9" t="s">
        <v>19</v>
      </c>
      <c r="F146" s="257">
        <f>+'PLANILHA GERAL'!F143</f>
        <v>45</v>
      </c>
      <c r="G146" s="13">
        <f>+'PLANILHA GERAL'!I143</f>
        <v>3</v>
      </c>
      <c r="H146" s="13">
        <f>+'PLANILHA GERAL'!J143</f>
        <v>135</v>
      </c>
      <c r="I146" s="13">
        <f>+'PLANILHA GERAL'!L143</f>
        <v>163.24990627169294</v>
      </c>
      <c r="J146" s="279">
        <f t="shared" si="9"/>
        <v>8.1484213541181084E-5</v>
      </c>
      <c r="K146" s="282">
        <f t="shared" si="10"/>
        <v>0.99972510968589134</v>
      </c>
    </row>
    <row r="147" spans="1:11">
      <c r="A147" s="183" t="str">
        <f>+'PLANILHA GERAL'!A18</f>
        <v>2.6</v>
      </c>
      <c r="B147" s="9">
        <f>+'PLANILHA GERAL'!B18</f>
        <v>97638</v>
      </c>
      <c r="C147" s="9" t="str">
        <f>+'PLANILHA GERAL'!C18</f>
        <v xml:space="preserve">ORSE </v>
      </c>
      <c r="D147" s="256" t="str">
        <f>+'PLANILHA GERAL'!D18</f>
        <v xml:space="preserve">RETIRADA DE PLACAS DIVISORIA/SANCADAS  DE GRANITO </v>
      </c>
      <c r="E147" s="256" t="str">
        <f>+'PLANILHA GERAL'!E18</f>
        <v>m²</v>
      </c>
      <c r="F147" s="257">
        <f>+'PLANILHA GERAL'!F18</f>
        <v>18.25</v>
      </c>
      <c r="G147" s="13">
        <f>+'PLANILHA GERAL'!I18</f>
        <v>7.1040000000000001</v>
      </c>
      <c r="H147" s="13">
        <f>+'PLANILHA GERAL'!J18</f>
        <v>129.648</v>
      </c>
      <c r="I147" s="13">
        <f>+'PLANILHA GERAL'!L18</f>
        <v>156.77795443194404</v>
      </c>
      <c r="J147" s="279">
        <f t="shared" si="9"/>
        <v>7.8253817164348487E-5</v>
      </c>
      <c r="K147" s="282">
        <f t="shared" si="10"/>
        <v>0.99980336350305565</v>
      </c>
    </row>
    <row r="148" spans="1:11" ht="31.5">
      <c r="A148" s="183" t="str">
        <f>+'PLANILHA GERAL'!A205</f>
        <v>13.2</v>
      </c>
      <c r="B148" s="9">
        <f>+'PLANILHA GERAL'!B205</f>
        <v>99803</v>
      </c>
      <c r="C148" s="9" t="str">
        <f>+'PLANILHA GERAL'!C205</f>
        <v>SINAPI</v>
      </c>
      <c r="D148" s="256" t="str">
        <f>+'PLANILHA GERAL'!D205</f>
        <v>LIMPEZA DE PISO CERÂMICO OU PORCELANATO COM PANO ÚMIDO. AF_04/2019</v>
      </c>
      <c r="E148" s="9" t="s">
        <v>30</v>
      </c>
      <c r="F148" s="257">
        <f>+'PLANILHA GERAL'!F205</f>
        <v>341</v>
      </c>
      <c r="G148" s="13">
        <f>+'PLANILHA GERAL'!I205</f>
        <v>0.3</v>
      </c>
      <c r="H148" s="13">
        <f>+'PLANILHA GERAL'!J205</f>
        <v>102.3</v>
      </c>
      <c r="I148" s="13">
        <f>+'PLANILHA GERAL'!L205</f>
        <v>123.70715119699398</v>
      </c>
      <c r="J148" s="279">
        <f t="shared" si="9"/>
        <v>6.174692626120611E-5</v>
      </c>
      <c r="K148" s="282">
        <f t="shared" si="10"/>
        <v>0.99986511042931681</v>
      </c>
    </row>
    <row r="149" spans="1:11" ht="47.25">
      <c r="A149" s="183" t="str">
        <f>+'PLANILHA GERAL'!A22</f>
        <v>2.9</v>
      </c>
      <c r="B149" s="9">
        <f>+'PLANILHA GERAL'!B22</f>
        <v>97662</v>
      </c>
      <c r="C149" s="9" t="str">
        <f>+'PLANILHA GERAL'!C22</f>
        <v>SINAPI</v>
      </c>
      <c r="D149" s="256" t="str">
        <f>+'PLANILHA GERAL'!D22</f>
        <v>REMOÇÃO DE TUBULAÇÕES (TUBOS E CONEXÕES) DE ÁGUA FRIA, DE FORMA MANUAL, SEM REAPROVEITAMENTO. AF_12/2017</v>
      </c>
      <c r="E149" s="256" t="str">
        <f>+'PLANILHA GERAL'!E22</f>
        <v>M</v>
      </c>
      <c r="F149" s="257">
        <f>+'PLANILHA GERAL'!F22</f>
        <v>836.40000000000009</v>
      </c>
      <c r="G149" s="13">
        <f>+'PLANILHA GERAL'!I22</f>
        <v>0.1</v>
      </c>
      <c r="H149" s="13">
        <f>+'PLANILHA GERAL'!J22</f>
        <v>83.640000000000015</v>
      </c>
      <c r="I149" s="13">
        <f>+'PLANILHA GERAL'!L22</f>
        <v>101.14238637455111</v>
      </c>
      <c r="J149" s="279">
        <f t="shared" si="9"/>
        <v>5.0483997189513984E-5</v>
      </c>
      <c r="K149" s="282">
        <f t="shared" si="10"/>
        <v>0.99991559442650635</v>
      </c>
    </row>
    <row r="150" spans="1:11" ht="31.5">
      <c r="A150" s="183" t="str">
        <f>+'PLANILHA GERAL'!A25</f>
        <v>2.12</v>
      </c>
      <c r="B150" s="9">
        <f>+'PLANILHA GERAL'!B25</f>
        <v>97660</v>
      </c>
      <c r="C150" s="9" t="str">
        <f>+'PLANILHA GERAL'!C25</f>
        <v>SINAPI</v>
      </c>
      <c r="D150" s="256" t="str">
        <f>+'PLANILHA GERAL'!D25</f>
        <v>REMOÇÃO DE INTERRUPTORES/TOMADAS ELÉTRICAS, DE FORMA MANUAL, SEM REAPROVEITAMENTO. AF_12/2017</v>
      </c>
      <c r="E150" s="256" t="str">
        <f>+'PLANILHA GERAL'!E25</f>
        <v>UN</v>
      </c>
      <c r="F150" s="257">
        <f>+'PLANILHA GERAL'!F25</f>
        <v>112</v>
      </c>
      <c r="G150" s="13">
        <f>+'PLANILHA GERAL'!I25</f>
        <v>0.56999999999999995</v>
      </c>
      <c r="H150" s="13">
        <f>+'PLANILHA GERAL'!J25</f>
        <v>63.839999999999996</v>
      </c>
      <c r="I150" s="13">
        <f>+'PLANILHA GERAL'!L25</f>
        <v>77.19906678803612</v>
      </c>
      <c r="J150" s="279">
        <f t="shared" si="9"/>
        <v>3.853297920347408E-5</v>
      </c>
      <c r="K150" s="282">
        <f t="shared" si="10"/>
        <v>0.99995412740570977</v>
      </c>
    </row>
    <row r="151" spans="1:11" ht="31.5">
      <c r="A151" s="183" t="str">
        <f>+'PLANILHA GERAL'!A204</f>
        <v>13.1</v>
      </c>
      <c r="B151" s="9">
        <f>+'PLANILHA GERAL'!B204</f>
        <v>99802</v>
      </c>
      <c r="C151" s="9" t="str">
        <f>+'PLANILHA GERAL'!C204</f>
        <v>SINAPI</v>
      </c>
      <c r="D151" s="256" t="str">
        <f>+'PLANILHA GERAL'!D204</f>
        <v>LIMPEZA DE PISO CERÂMICO OU PORCELANATO COM VASSOURA A SECO. AF_04/2019</v>
      </c>
      <c r="E151" s="9" t="s">
        <v>30</v>
      </c>
      <c r="F151" s="257">
        <f>+'PLANILHA GERAL'!F204</f>
        <v>341</v>
      </c>
      <c r="G151" s="13">
        <f>+'PLANILHA GERAL'!I204</f>
        <v>0.15</v>
      </c>
      <c r="H151" s="13">
        <f>+'PLANILHA GERAL'!J204</f>
        <v>51.15</v>
      </c>
      <c r="I151" s="13">
        <f>+'PLANILHA GERAL'!L204</f>
        <v>61.853575598496988</v>
      </c>
      <c r="J151" s="279">
        <f t="shared" si="9"/>
        <v>3.0873463130603055E-5</v>
      </c>
      <c r="K151" s="282">
        <f t="shared" si="10"/>
        <v>0.99998500086884035</v>
      </c>
    </row>
    <row r="152" spans="1:11" ht="16.5" thickBot="1">
      <c r="A152" s="183" t="str">
        <f>+'PLANILHA GERAL'!A28</f>
        <v>2.15</v>
      </c>
      <c r="B152" s="9">
        <f>+'PLANILHA GERAL'!B28</f>
        <v>12376</v>
      </c>
      <c r="C152" s="9" t="str">
        <f>+'PLANILHA GERAL'!C28</f>
        <v>ORSE</v>
      </c>
      <c r="D152" s="256" t="str">
        <f>+'PLANILHA GERAL'!D28</f>
        <v>REMOÇÃO DE AR CONDICIONADO TIPO SPLIT</v>
      </c>
      <c r="E152" s="256" t="str">
        <f>+'PLANILHA GERAL'!E28</f>
        <v>Un</v>
      </c>
      <c r="F152" s="257">
        <f>+'PLANILHA GERAL'!F28</f>
        <v>5</v>
      </c>
      <c r="G152" s="13">
        <f>+'PLANILHA GERAL'!I28</f>
        <v>4.97</v>
      </c>
      <c r="H152" s="13">
        <f>+'PLANILHA GERAL'!J28</f>
        <v>24.849999999999998</v>
      </c>
      <c r="I152" s="13">
        <f>+'PLANILHA GERAL'!L28</f>
        <v>30.050075339641253</v>
      </c>
      <c r="J152" s="279">
        <f t="shared" si="9"/>
        <v>1.4999131159247037E-5</v>
      </c>
      <c r="K152" s="282">
        <f t="shared" si="10"/>
        <v>0.99999999999999956</v>
      </c>
    </row>
    <row r="153" spans="1:11" s="173" customFormat="1" ht="16.5" thickBot="1">
      <c r="A153" s="398" t="s">
        <v>133</v>
      </c>
      <c r="B153" s="399"/>
      <c r="C153" s="399"/>
      <c r="D153" s="399"/>
      <c r="E153" s="399"/>
      <c r="F153" s="399"/>
      <c r="G153" s="273"/>
      <c r="H153" s="272">
        <f>SUM(H5:H152)</f>
        <v>1656762.6308594444</v>
      </c>
      <c r="I153" s="272">
        <f>SUM(I5:I152)</f>
        <v>2003454.4014981319</v>
      </c>
      <c r="J153" s="274">
        <v>1</v>
      </c>
      <c r="K153" s="284">
        <v>1</v>
      </c>
    </row>
  </sheetData>
  <sortState xmlns:xlrd2="http://schemas.microsoft.com/office/spreadsheetml/2017/richdata2" ref="A6:K152">
    <sortCondition descending="1" ref="I6:I152"/>
  </sortState>
  <mergeCells count="13">
    <mergeCell ref="A153:F153"/>
    <mergeCell ref="K2:K4"/>
    <mergeCell ref="A1:K1"/>
    <mergeCell ref="J2:J4"/>
    <mergeCell ref="G3:G4"/>
    <mergeCell ref="H3:H4"/>
    <mergeCell ref="A2:A4"/>
    <mergeCell ref="B2:B4"/>
    <mergeCell ref="C2:C4"/>
    <mergeCell ref="D2:D4"/>
    <mergeCell ref="E2:E4"/>
    <mergeCell ref="F2:F4"/>
    <mergeCell ref="G2:H2"/>
  </mergeCells>
  <printOptions horizontalCentered="1"/>
  <pageMargins left="0.51181102362204722" right="0.51181102362204722" top="0.78740157480314965" bottom="0.78740157480314965" header="0.31496062992125984" footer="0.31496062992125984"/>
  <pageSetup paperSize="9" scale="42" orientation="portrait" r:id="rId1"/>
  <headerFooter>
    <oddFooter>&amp;LOrçamento elaborado por:
ALVORADA SERVIÇOS
Eng. Claudio Barbosa
CREA 50.158/DMG&amp;C
&amp;G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57F7-E4C7-4864-A38A-32724AE2C2CF}">
  <dimension ref="A1:I136"/>
  <sheetViews>
    <sheetView view="pageBreakPreview" zoomScale="85" zoomScaleNormal="70" zoomScaleSheetLayoutView="85" workbookViewId="0">
      <selection activeCell="A3" sqref="A3"/>
    </sheetView>
  </sheetViews>
  <sheetFormatPr defaultColWidth="9.33203125" defaultRowHeight="12.75"/>
  <cols>
    <col min="1" max="1" width="12.5" style="63" customWidth="1"/>
    <col min="2" max="2" width="15" style="63" customWidth="1"/>
    <col min="3" max="3" width="18.1640625" style="63" customWidth="1"/>
    <col min="4" max="4" width="67.1640625" style="67" customWidth="1"/>
    <col min="5" max="5" width="6.33203125" style="63" bestFit="1" customWidth="1"/>
    <col min="6" max="6" width="11" style="63" bestFit="1" customWidth="1"/>
    <col min="7" max="7" width="21" style="63" bestFit="1" customWidth="1"/>
    <col min="8" max="8" width="21.6640625" style="63" customWidth="1"/>
    <col min="9" max="9" width="28.6640625" style="63" bestFit="1" customWidth="1"/>
    <col min="10" max="16384" width="9.33203125" style="63"/>
  </cols>
  <sheetData>
    <row r="1" spans="1:9" s="2" customFormat="1" ht="15">
      <c r="A1" s="366" t="s">
        <v>0</v>
      </c>
      <c r="B1" s="366" t="s">
        <v>1</v>
      </c>
      <c r="C1" s="366" t="s">
        <v>2</v>
      </c>
      <c r="D1" s="431" t="s">
        <v>3</v>
      </c>
      <c r="E1" s="366" t="s">
        <v>4</v>
      </c>
      <c r="F1" s="365" t="s">
        <v>5</v>
      </c>
      <c r="G1" s="430" t="s">
        <v>6</v>
      </c>
      <c r="H1" s="374" t="s">
        <v>133</v>
      </c>
      <c r="I1" s="374" t="s">
        <v>134</v>
      </c>
    </row>
    <row r="2" spans="1:9" s="2" customFormat="1" ht="15">
      <c r="A2" s="366"/>
      <c r="B2" s="366"/>
      <c r="C2" s="366"/>
      <c r="D2" s="431"/>
      <c r="E2" s="366"/>
      <c r="F2" s="365"/>
      <c r="G2" s="430"/>
      <c r="H2" s="375"/>
      <c r="I2" s="375"/>
    </row>
    <row r="3" spans="1:9" s="1" customFormat="1" ht="33.75" customHeight="1">
      <c r="A3" s="29" t="s">
        <v>10</v>
      </c>
      <c r="B3" s="30" t="s">
        <v>231</v>
      </c>
      <c r="C3" s="29"/>
      <c r="D3" s="64" t="s">
        <v>17</v>
      </c>
      <c r="E3" s="29" t="s">
        <v>30</v>
      </c>
      <c r="F3" s="31">
        <v>1</v>
      </c>
      <c r="G3" s="32"/>
      <c r="H3" s="32"/>
      <c r="I3" s="32"/>
    </row>
    <row r="4" spans="1:9" s="1" customFormat="1" ht="15.75">
      <c r="A4" s="23"/>
      <c r="B4" s="24"/>
      <c r="C4" s="24"/>
      <c r="D4" s="65" t="s">
        <v>228</v>
      </c>
      <c r="E4" s="24"/>
      <c r="F4" s="25"/>
      <c r="G4" s="26"/>
      <c r="H4" s="27"/>
      <c r="I4" s="28"/>
    </row>
    <row r="5" spans="1:9" s="1" customFormat="1" ht="15.75">
      <c r="A5" s="9"/>
      <c r="B5" s="10">
        <v>88316</v>
      </c>
      <c r="C5" s="9" t="s">
        <v>25</v>
      </c>
      <c r="D5" s="52" t="s">
        <v>229</v>
      </c>
      <c r="E5" s="9" t="s">
        <v>26</v>
      </c>
      <c r="F5" s="11">
        <v>0.15</v>
      </c>
      <c r="G5" s="12">
        <v>23.42</v>
      </c>
      <c r="H5" s="59">
        <f>+G5*F5</f>
        <v>3.5130000000000003</v>
      </c>
      <c r="I5" s="61">
        <f>+H5</f>
        <v>3.5130000000000003</v>
      </c>
    </row>
    <row r="6" spans="1:9" s="1" customFormat="1" ht="15.75">
      <c r="A6" s="9"/>
      <c r="B6" s="10"/>
      <c r="C6" s="9"/>
      <c r="D6" s="52"/>
      <c r="E6" s="9"/>
      <c r="F6" s="11"/>
      <c r="G6" s="12"/>
      <c r="H6" s="21"/>
      <c r="I6" s="13"/>
    </row>
    <row r="9" spans="1:9" s="1" customFormat="1" ht="33.75" customHeight="1">
      <c r="A9" s="29" t="s">
        <v>11</v>
      </c>
      <c r="B9" s="30" t="s">
        <v>233</v>
      </c>
      <c r="C9" s="29"/>
      <c r="D9" s="64" t="s">
        <v>232</v>
      </c>
      <c r="E9" s="29" t="s">
        <v>30</v>
      </c>
      <c r="F9" s="31">
        <v>1</v>
      </c>
      <c r="G9" s="32"/>
      <c r="H9" s="32"/>
      <c r="I9" s="32"/>
    </row>
    <row r="10" spans="1:9" s="1" customFormat="1" ht="15.75">
      <c r="A10" s="23"/>
      <c r="B10" s="24"/>
      <c r="C10" s="24"/>
      <c r="D10" s="65" t="s">
        <v>228</v>
      </c>
      <c r="E10" s="24"/>
      <c r="F10" s="25"/>
      <c r="G10" s="26"/>
      <c r="H10" s="27"/>
      <c r="I10" s="28"/>
    </row>
    <row r="11" spans="1:9" s="1" customFormat="1" ht="15.75">
      <c r="A11" s="9"/>
      <c r="B11" s="10">
        <v>88316</v>
      </c>
      <c r="C11" s="9" t="s">
        <v>25</v>
      </c>
      <c r="D11" s="52" t="s">
        <v>229</v>
      </c>
      <c r="E11" s="9" t="s">
        <v>26</v>
      </c>
      <c r="F11" s="11">
        <v>0.1</v>
      </c>
      <c r="G11" s="12">
        <v>23.42</v>
      </c>
      <c r="H11" s="59">
        <f>+G11*F11</f>
        <v>2.3420000000000001</v>
      </c>
      <c r="I11" s="61">
        <f>+H11</f>
        <v>2.3420000000000001</v>
      </c>
    </row>
    <row r="14" spans="1:9" s="1" customFormat="1" ht="33.75" customHeight="1">
      <c r="A14" s="29" t="s">
        <v>13</v>
      </c>
      <c r="B14" s="30" t="s">
        <v>279</v>
      </c>
      <c r="C14" s="29"/>
      <c r="D14" s="64" t="s">
        <v>181</v>
      </c>
      <c r="E14" s="29" t="s">
        <v>30</v>
      </c>
      <c r="F14" s="31">
        <v>6</v>
      </c>
      <c r="G14" s="32"/>
      <c r="H14" s="32"/>
      <c r="I14" s="32"/>
    </row>
    <row r="15" spans="1:9" s="1" customFormat="1" ht="15.75">
      <c r="A15" s="23"/>
      <c r="B15" s="24"/>
      <c r="C15" s="24"/>
      <c r="D15" s="65" t="s">
        <v>228</v>
      </c>
      <c r="E15" s="24"/>
      <c r="F15" s="25"/>
      <c r="G15" s="26"/>
      <c r="H15" s="27"/>
      <c r="I15" s="28"/>
    </row>
    <row r="16" spans="1:9" s="1" customFormat="1" ht="15.75">
      <c r="A16" s="9"/>
      <c r="B16" s="10">
        <v>88316</v>
      </c>
      <c r="C16" s="9" t="s">
        <v>25</v>
      </c>
      <c r="D16" s="52" t="s">
        <v>229</v>
      </c>
      <c r="E16" s="9" t="s">
        <v>26</v>
      </c>
      <c r="F16" s="11">
        <v>0.55000000000000004</v>
      </c>
      <c r="G16" s="12">
        <v>23.42</v>
      </c>
      <c r="H16" s="59">
        <f>+G16*F16</f>
        <v>12.881000000000002</v>
      </c>
      <c r="I16" s="61">
        <f>+H16</f>
        <v>12.881000000000002</v>
      </c>
    </row>
    <row r="18" spans="1:9" s="1" customFormat="1" ht="33.75" customHeight="1">
      <c r="A18" s="30" t="s">
        <v>285</v>
      </c>
      <c r="B18" s="30" t="s">
        <v>282</v>
      </c>
      <c r="C18" s="29"/>
      <c r="D18" s="64" t="s">
        <v>283</v>
      </c>
      <c r="E18" s="29" t="s">
        <v>30</v>
      </c>
      <c r="F18" s="31">
        <v>6</v>
      </c>
      <c r="G18" s="32"/>
      <c r="H18" s="32"/>
      <c r="I18" s="32">
        <f>+H20+H21+H23+H24+H25+H26</f>
        <v>51.791111111111114</v>
      </c>
    </row>
    <row r="19" spans="1:9" s="1" customFormat="1" ht="15.75">
      <c r="A19" s="23"/>
      <c r="B19" s="24"/>
      <c r="C19" s="24"/>
      <c r="D19" s="65" t="s">
        <v>228</v>
      </c>
      <c r="E19" s="24"/>
      <c r="F19" s="25"/>
      <c r="G19" s="26"/>
      <c r="H19" s="27"/>
      <c r="I19" s="28"/>
    </row>
    <row r="20" spans="1:9" s="1" customFormat="1" ht="15.75">
      <c r="A20" s="9"/>
      <c r="B20" s="10">
        <v>88316</v>
      </c>
      <c r="C20" s="9" t="s">
        <v>25</v>
      </c>
      <c r="D20" s="52" t="s">
        <v>229</v>
      </c>
      <c r="E20" s="9" t="s">
        <v>26</v>
      </c>
      <c r="F20" s="11">
        <v>0.55000000000000004</v>
      </c>
      <c r="G20" s="12">
        <f>+G16</f>
        <v>23.42</v>
      </c>
      <c r="H20" s="59">
        <f t="shared" ref="H20:H26" si="0">+G20*F20</f>
        <v>12.881000000000002</v>
      </c>
      <c r="I20" s="13"/>
    </row>
    <row r="21" spans="1:9" s="1" customFormat="1" ht="31.5">
      <c r="A21" s="9"/>
      <c r="B21" s="10">
        <v>88278</v>
      </c>
      <c r="C21" s="9" t="s">
        <v>25</v>
      </c>
      <c r="D21" s="52" t="s">
        <v>287</v>
      </c>
      <c r="E21" s="9" t="s">
        <v>26</v>
      </c>
      <c r="F21" s="11">
        <v>0.45</v>
      </c>
      <c r="G21" s="12">
        <v>30.63</v>
      </c>
      <c r="H21" s="59">
        <f t="shared" si="0"/>
        <v>13.7835</v>
      </c>
      <c r="I21" s="13"/>
    </row>
    <row r="22" spans="1:9" s="1" customFormat="1" ht="15.75">
      <c r="A22" s="23"/>
      <c r="B22" s="24"/>
      <c r="C22" s="24"/>
      <c r="D22" s="65" t="s">
        <v>227</v>
      </c>
      <c r="E22" s="24"/>
      <c r="F22" s="25"/>
      <c r="G22" s="26"/>
      <c r="H22" s="59">
        <f t="shared" si="0"/>
        <v>0</v>
      </c>
      <c r="I22" s="28"/>
    </row>
    <row r="23" spans="1:9" s="1" customFormat="1" ht="47.25">
      <c r="A23" s="9"/>
      <c r="B23" s="10">
        <v>39434</v>
      </c>
      <c r="C23" s="9" t="s">
        <v>25</v>
      </c>
      <c r="D23" s="52" t="s">
        <v>289</v>
      </c>
      <c r="E23" s="9" t="s">
        <v>288</v>
      </c>
      <c r="F23" s="11">
        <v>0.5</v>
      </c>
      <c r="G23" s="12">
        <v>2.71</v>
      </c>
      <c r="H23" s="59">
        <f t="shared" si="0"/>
        <v>1.355</v>
      </c>
      <c r="I23" s="13"/>
    </row>
    <row r="24" spans="1:9" s="1" customFormat="1" ht="54.75" customHeight="1">
      <c r="A24" s="9"/>
      <c r="B24" s="10">
        <v>39432</v>
      </c>
      <c r="C24" s="9" t="s">
        <v>25</v>
      </c>
      <c r="D24" s="52" t="s">
        <v>293</v>
      </c>
      <c r="E24" s="9" t="s">
        <v>30</v>
      </c>
      <c r="F24" s="11">
        <v>1.44</v>
      </c>
      <c r="G24" s="12">
        <v>2.02</v>
      </c>
      <c r="H24" s="59">
        <f t="shared" si="0"/>
        <v>2.9087999999999998</v>
      </c>
      <c r="I24" s="13"/>
    </row>
    <row r="25" spans="1:9" s="1" customFormat="1" ht="47.25">
      <c r="A25" s="9"/>
      <c r="B25" s="10">
        <v>39435</v>
      </c>
      <c r="C25" s="9" t="s">
        <v>25</v>
      </c>
      <c r="D25" s="52" t="s">
        <v>292</v>
      </c>
      <c r="E25" s="9" t="s">
        <v>291</v>
      </c>
      <c r="F25" s="11">
        <v>7.97</v>
      </c>
      <c r="G25" s="12">
        <v>0.11</v>
      </c>
      <c r="H25" s="59">
        <f t="shared" si="0"/>
        <v>0.87669999999999992</v>
      </c>
      <c r="I25" s="13"/>
    </row>
    <row r="26" spans="1:9" s="1" customFormat="1" ht="33.75" customHeight="1">
      <c r="A26" s="9"/>
      <c r="B26" s="10" t="s">
        <v>295</v>
      </c>
      <c r="C26" s="9"/>
      <c r="D26" s="52" t="s">
        <v>296</v>
      </c>
      <c r="E26" s="9" t="s">
        <v>30</v>
      </c>
      <c r="F26" s="11">
        <v>1</v>
      </c>
      <c r="G26" s="12">
        <f>+COTAÇÕES!D7</f>
        <v>19.986111111111111</v>
      </c>
      <c r="H26" s="59">
        <f t="shared" si="0"/>
        <v>19.986111111111111</v>
      </c>
      <c r="I26" s="13"/>
    </row>
    <row r="27" spans="1:9" s="1" customFormat="1" ht="15.75">
      <c r="A27" s="9"/>
      <c r="B27" s="10"/>
      <c r="C27" s="9"/>
      <c r="D27" s="52"/>
      <c r="E27" s="9"/>
      <c r="F27" s="11"/>
      <c r="G27" s="12"/>
      <c r="H27" s="59"/>
      <c r="I27" s="13"/>
    </row>
    <row r="28" spans="1:9" s="1" customFormat="1" ht="15.75">
      <c r="A28" s="9"/>
      <c r="B28" s="10"/>
      <c r="C28" s="9"/>
      <c r="D28" s="52"/>
      <c r="E28" s="9"/>
      <c r="F28" s="11"/>
      <c r="G28" s="12"/>
      <c r="H28" s="59"/>
      <c r="I28" s="13"/>
    </row>
    <row r="29" spans="1:9" s="1" customFormat="1" ht="51" customHeight="1">
      <c r="A29" s="30" t="s">
        <v>398</v>
      </c>
      <c r="B29" s="30" t="s">
        <v>352</v>
      </c>
      <c r="C29" s="29"/>
      <c r="D29" s="64" t="s">
        <v>392</v>
      </c>
      <c r="E29" s="29" t="s">
        <v>394</v>
      </c>
      <c r="F29" s="31">
        <v>1</v>
      </c>
      <c r="G29" s="32"/>
      <c r="H29" s="32"/>
      <c r="I29" s="32">
        <f>SUM(H31:H34)</f>
        <v>1032.3373128589265</v>
      </c>
    </row>
    <row r="30" spans="1:9" s="1" customFormat="1" ht="15.75">
      <c r="A30" s="23"/>
      <c r="B30" s="24"/>
      <c r="C30" s="24"/>
      <c r="D30" s="65" t="s">
        <v>228</v>
      </c>
      <c r="E30" s="24"/>
      <c r="F30" s="25"/>
      <c r="G30" s="26"/>
      <c r="H30" s="60"/>
      <c r="I30" s="28"/>
    </row>
    <row r="31" spans="1:9" s="1" customFormat="1" ht="31.5">
      <c r="A31" s="9"/>
      <c r="B31" s="10">
        <v>101375</v>
      </c>
      <c r="C31" s="9" t="s">
        <v>25</v>
      </c>
      <c r="D31" s="52" t="s">
        <v>401</v>
      </c>
      <c r="E31" s="9" t="s">
        <v>26</v>
      </c>
      <c r="F31" s="11">
        <v>13.58</v>
      </c>
      <c r="G31" s="12">
        <f>4162.47/44.5/4.5</f>
        <v>20.786367041198503</v>
      </c>
      <c r="H31" s="99">
        <f>+F31*G31</f>
        <v>282.27886441947567</v>
      </c>
      <c r="I31" s="13"/>
    </row>
    <row r="32" spans="1:9" s="1" customFormat="1" ht="15.75">
      <c r="A32" s="9"/>
      <c r="B32" s="10">
        <v>101399</v>
      </c>
      <c r="C32" s="9" t="s">
        <v>25</v>
      </c>
      <c r="D32" s="52" t="s">
        <v>393</v>
      </c>
      <c r="E32" s="9" t="s">
        <v>26</v>
      </c>
      <c r="F32" s="11">
        <v>16.670000000000002</v>
      </c>
      <c r="G32" s="12">
        <f>5901.29/44.5/4.5</f>
        <v>29.46961298377029</v>
      </c>
      <c r="H32" s="59">
        <f t="shared" ref="H32:H34" si="1">+G32*F32</f>
        <v>491.25844843945077</v>
      </c>
      <c r="I32" s="13"/>
    </row>
    <row r="33" spans="1:9" ht="15.75">
      <c r="A33" s="66"/>
      <c r="B33" s="66"/>
      <c r="C33" s="66"/>
      <c r="D33" s="65" t="s">
        <v>227</v>
      </c>
      <c r="E33" s="66"/>
      <c r="F33" s="66"/>
      <c r="G33" s="66"/>
      <c r="H33" s="59">
        <f t="shared" si="1"/>
        <v>0</v>
      </c>
      <c r="I33" s="66"/>
    </row>
    <row r="34" spans="1:9" s="1" customFormat="1" ht="47.25">
      <c r="A34" s="9"/>
      <c r="B34" s="10">
        <v>39459</v>
      </c>
      <c r="C34" s="9" t="s">
        <v>25</v>
      </c>
      <c r="D34" s="52" t="s">
        <v>392</v>
      </c>
      <c r="E34" s="57" t="s">
        <v>394</v>
      </c>
      <c r="F34" s="58">
        <v>1</v>
      </c>
      <c r="G34" s="12">
        <v>258.8</v>
      </c>
      <c r="H34" s="59">
        <f t="shared" si="1"/>
        <v>258.8</v>
      </c>
      <c r="I34" s="13"/>
    </row>
    <row r="37" spans="1:9" s="1" customFormat="1" ht="51" customHeight="1">
      <c r="A37" s="30" t="s">
        <v>102</v>
      </c>
      <c r="B37" s="30" t="s">
        <v>400</v>
      </c>
      <c r="C37" s="29"/>
      <c r="D37" s="64" t="s">
        <v>264</v>
      </c>
      <c r="E37" s="29"/>
      <c r="F37" s="31"/>
      <c r="G37" s="32"/>
      <c r="H37" s="32"/>
      <c r="I37" s="32">
        <f>+H39+H40</f>
        <v>3552.1173533083647</v>
      </c>
    </row>
    <row r="38" spans="1:9" s="1" customFormat="1" ht="15.75">
      <c r="A38" s="23"/>
      <c r="B38" s="24"/>
      <c r="C38" s="24"/>
      <c r="D38" s="65" t="s">
        <v>228</v>
      </c>
      <c r="E38" s="24"/>
      <c r="F38" s="25"/>
      <c r="G38" s="26"/>
      <c r="H38" s="60"/>
      <c r="I38" s="28"/>
    </row>
    <row r="39" spans="1:9" s="1" customFormat="1" ht="31.5">
      <c r="A39" s="9"/>
      <c r="B39" s="10">
        <v>88316</v>
      </c>
      <c r="C39" s="9" t="s">
        <v>25</v>
      </c>
      <c r="D39" s="52" t="s">
        <v>401</v>
      </c>
      <c r="E39" s="9" t="s">
        <v>26</v>
      </c>
      <c r="F39" s="11">
        <f>+F40*2</f>
        <v>100</v>
      </c>
      <c r="G39" s="12">
        <f>+G31</f>
        <v>20.786367041198503</v>
      </c>
      <c r="H39" s="59">
        <f t="shared" ref="H39:H40" si="2">+G39*F39</f>
        <v>2078.63670411985</v>
      </c>
      <c r="I39" s="13"/>
    </row>
    <row r="40" spans="1:9" s="1" customFormat="1" ht="15.75">
      <c r="A40" s="9"/>
      <c r="B40" s="10">
        <v>2439</v>
      </c>
      <c r="C40" s="9" t="s">
        <v>25</v>
      </c>
      <c r="D40" s="52" t="s">
        <v>393</v>
      </c>
      <c r="E40" s="9" t="s">
        <v>26</v>
      </c>
      <c r="F40" s="11">
        <v>50</v>
      </c>
      <c r="G40" s="12">
        <f>+G32</f>
        <v>29.46961298377029</v>
      </c>
      <c r="H40" s="59">
        <f t="shared" si="2"/>
        <v>1473.4806491885145</v>
      </c>
      <c r="I40" s="13"/>
    </row>
    <row r="44" spans="1:9" s="1" customFormat="1" ht="51" customHeight="1">
      <c r="A44" s="30" t="s">
        <v>259</v>
      </c>
      <c r="B44" s="30" t="s">
        <v>402</v>
      </c>
      <c r="C44" s="29"/>
      <c r="D44" s="64" t="str">
        <f>+'PLANILHA GERAL'!D162</f>
        <v xml:space="preserve">MONTAGEM E INSTALAÇÃO DE AR CONDICIONADO HIWALL 1,20 TR </v>
      </c>
      <c r="E44" s="29"/>
      <c r="F44" s="31"/>
      <c r="G44" s="32"/>
      <c r="H44" s="32"/>
      <c r="I44" s="32">
        <f>+H46+H47</f>
        <v>284.16938826466918</v>
      </c>
    </row>
    <row r="45" spans="1:9" s="1" customFormat="1" ht="15.75">
      <c r="A45" s="23"/>
      <c r="B45" s="24"/>
      <c r="C45" s="24"/>
      <c r="D45" s="65" t="s">
        <v>228</v>
      </c>
      <c r="E45" s="24"/>
      <c r="F45" s="25"/>
      <c r="G45" s="26"/>
      <c r="H45" s="60"/>
      <c r="I45" s="28"/>
    </row>
    <row r="46" spans="1:9" s="1" customFormat="1" ht="31.5">
      <c r="A46" s="9"/>
      <c r="B46" s="10">
        <v>88316</v>
      </c>
      <c r="C46" s="9" t="s">
        <v>25</v>
      </c>
      <c r="D46" s="52" t="s">
        <v>401</v>
      </c>
      <c r="E46" s="9" t="s">
        <v>26</v>
      </c>
      <c r="F46" s="11">
        <f>+F47*2</f>
        <v>8</v>
      </c>
      <c r="G46" s="12">
        <f>+G39</f>
        <v>20.786367041198503</v>
      </c>
      <c r="H46" s="59">
        <f t="shared" ref="H46:H47" si="3">+G46*F46</f>
        <v>166.29093632958802</v>
      </c>
      <c r="I46" s="13"/>
    </row>
    <row r="47" spans="1:9" s="1" customFormat="1" ht="15.75">
      <c r="A47" s="9"/>
      <c r="B47" s="10">
        <v>2439</v>
      </c>
      <c r="C47" s="9" t="s">
        <v>25</v>
      </c>
      <c r="D47" s="52" t="s">
        <v>393</v>
      </c>
      <c r="E47" s="9" t="s">
        <v>26</v>
      </c>
      <c r="F47" s="11">
        <v>4</v>
      </c>
      <c r="G47" s="12">
        <f>+G40</f>
        <v>29.46961298377029</v>
      </c>
      <c r="H47" s="59">
        <f t="shared" si="3"/>
        <v>117.87845193508116</v>
      </c>
      <c r="I47" s="13"/>
    </row>
    <row r="50" spans="1:9" s="1" customFormat="1" ht="51" customHeight="1">
      <c r="A50" s="30" t="s">
        <v>260</v>
      </c>
      <c r="B50" s="30" t="s">
        <v>403</v>
      </c>
      <c r="C50" s="29"/>
      <c r="D50" s="64" t="str">
        <f>+'PLANILHA GERAL'!D163</f>
        <v>MONTAGEM E INSTALAÇÃO DE AR CONDICIONADO CASSETE 1,26 TR</v>
      </c>
      <c r="E50" s="29"/>
      <c r="F50" s="31"/>
      <c r="G50" s="32"/>
      <c r="H50" s="32"/>
      <c r="I50" s="32">
        <f>+H52+H53</f>
        <v>461.77525593008738</v>
      </c>
    </row>
    <row r="51" spans="1:9" s="1" customFormat="1" ht="15.75">
      <c r="A51" s="23"/>
      <c r="B51" s="24"/>
      <c r="C51" s="24"/>
      <c r="D51" s="65" t="s">
        <v>228</v>
      </c>
      <c r="E51" s="24"/>
      <c r="F51" s="25"/>
      <c r="G51" s="26"/>
      <c r="H51" s="60"/>
      <c r="I51" s="28"/>
    </row>
    <row r="52" spans="1:9" s="1" customFormat="1" ht="31.5">
      <c r="A52" s="9"/>
      <c r="B52" s="10">
        <v>88316</v>
      </c>
      <c r="C52" s="9" t="s">
        <v>25</v>
      </c>
      <c r="D52" s="52" t="s">
        <v>401</v>
      </c>
      <c r="E52" s="9" t="s">
        <v>26</v>
      </c>
      <c r="F52" s="11">
        <f>+F53*2</f>
        <v>13</v>
      </c>
      <c r="G52" s="12">
        <f>+G46</f>
        <v>20.786367041198503</v>
      </c>
      <c r="H52" s="59">
        <f t="shared" ref="H52:H53" si="4">+G52*F52</f>
        <v>270.22277153558053</v>
      </c>
      <c r="I52" s="13"/>
    </row>
    <row r="53" spans="1:9" s="1" customFormat="1" ht="15.75">
      <c r="A53" s="9"/>
      <c r="B53" s="10">
        <v>2439</v>
      </c>
      <c r="C53" s="9" t="s">
        <v>25</v>
      </c>
      <c r="D53" s="52" t="s">
        <v>393</v>
      </c>
      <c r="E53" s="9" t="s">
        <v>26</v>
      </c>
      <c r="F53" s="11">
        <v>6.5</v>
      </c>
      <c r="G53" s="12">
        <f>+G47</f>
        <v>29.46961298377029</v>
      </c>
      <c r="H53" s="59">
        <f t="shared" si="4"/>
        <v>191.55248439450688</v>
      </c>
      <c r="I53" s="13"/>
    </row>
    <row r="56" spans="1:9" s="1" customFormat="1" ht="51" customHeight="1">
      <c r="A56" s="30" t="s">
        <v>261</v>
      </c>
      <c r="B56" s="30" t="s">
        <v>404</v>
      </c>
      <c r="C56" s="29"/>
      <c r="D56" s="64" t="str">
        <f>+'PLANILHA GERAL'!D164</f>
        <v>MONTAGEM E INSTALAÇÃO DE AR CONDICIONADO CASSETE 1,65 TR</v>
      </c>
      <c r="E56" s="29"/>
      <c r="F56" s="31"/>
      <c r="G56" s="32"/>
      <c r="H56" s="32"/>
      <c r="I56" s="32">
        <f>+H58+H59</f>
        <v>568.33877652933836</v>
      </c>
    </row>
    <row r="57" spans="1:9" s="1" customFormat="1" ht="31.5">
      <c r="A57" s="23"/>
      <c r="B57" s="24"/>
      <c r="C57" s="24"/>
      <c r="D57" s="65" t="str">
        <f>+'PLANILHA GERAL'!D164</f>
        <v>MONTAGEM E INSTALAÇÃO DE AR CONDICIONADO CASSETE 1,65 TR</v>
      </c>
      <c r="E57" s="24"/>
      <c r="F57" s="25"/>
      <c r="G57" s="26"/>
      <c r="H57" s="60"/>
      <c r="I57" s="28"/>
    </row>
    <row r="58" spans="1:9" s="1" customFormat="1" ht="31.5">
      <c r="A58" s="9"/>
      <c r="B58" s="10">
        <v>88316</v>
      </c>
      <c r="C58" s="9" t="s">
        <v>25</v>
      </c>
      <c r="D58" s="52" t="s">
        <v>401</v>
      </c>
      <c r="E58" s="9" t="s">
        <v>26</v>
      </c>
      <c r="F58" s="11">
        <f>+F59*2</f>
        <v>16</v>
      </c>
      <c r="G58" s="12">
        <f>+G52</f>
        <v>20.786367041198503</v>
      </c>
      <c r="H58" s="59">
        <f t="shared" ref="H58:H59" si="5">+G58*F58</f>
        <v>332.58187265917604</v>
      </c>
      <c r="I58" s="13"/>
    </row>
    <row r="59" spans="1:9" s="1" customFormat="1" ht="15.75">
      <c r="A59" s="9"/>
      <c r="B59" s="10">
        <v>2439</v>
      </c>
      <c r="C59" s="9" t="s">
        <v>25</v>
      </c>
      <c r="D59" s="52" t="s">
        <v>393</v>
      </c>
      <c r="E59" s="9" t="s">
        <v>26</v>
      </c>
      <c r="F59" s="11">
        <v>8</v>
      </c>
      <c r="G59" s="12">
        <f>+G53</f>
        <v>29.46961298377029</v>
      </c>
      <c r="H59" s="59">
        <f t="shared" si="5"/>
        <v>235.75690387016232</v>
      </c>
      <c r="I59" s="13"/>
    </row>
    <row r="62" spans="1:9" s="1" customFormat="1" ht="51" customHeight="1">
      <c r="A62" s="30" t="s">
        <v>262</v>
      </c>
      <c r="B62" s="30" t="s">
        <v>405</v>
      </c>
      <c r="C62" s="29"/>
      <c r="D62" s="64" t="str">
        <f>+'PLANILHA GERAL'!D165</f>
        <v>MONTAGEM E INSTALAÇÃO DE AR CONDICIONADO CASSETE 2,4 TR</v>
      </c>
      <c r="E62" s="29"/>
      <c r="F62" s="31"/>
      <c r="G62" s="32"/>
      <c r="H62" s="32"/>
      <c r="I62" s="32">
        <f>+H64+H65</f>
        <v>1065.6352059925093</v>
      </c>
    </row>
    <row r="63" spans="1:9" s="1" customFormat="1" ht="15.75">
      <c r="A63" s="23"/>
      <c r="B63" s="24"/>
      <c r="C63" s="24"/>
      <c r="D63" s="65" t="s">
        <v>228</v>
      </c>
      <c r="E63" s="24"/>
      <c r="F63" s="25"/>
      <c r="G63" s="26"/>
      <c r="H63" s="60"/>
      <c r="I63" s="28"/>
    </row>
    <row r="64" spans="1:9" s="1" customFormat="1" ht="31.5">
      <c r="A64" s="9"/>
      <c r="B64" s="10">
        <v>88316</v>
      </c>
      <c r="C64" s="9" t="s">
        <v>25</v>
      </c>
      <c r="D64" s="52" t="s">
        <v>401</v>
      </c>
      <c r="E64" s="9" t="s">
        <v>26</v>
      </c>
      <c r="F64" s="11">
        <f>+F65*2</f>
        <v>30</v>
      </c>
      <c r="G64" s="12">
        <f>+G58</f>
        <v>20.786367041198503</v>
      </c>
      <c r="H64" s="59">
        <f t="shared" ref="H64:H65" si="6">+G64*F64</f>
        <v>623.59101123595508</v>
      </c>
      <c r="I64" s="13"/>
    </row>
    <row r="65" spans="1:9" s="1" customFormat="1" ht="15.75">
      <c r="A65" s="9"/>
      <c r="B65" s="10">
        <v>2439</v>
      </c>
      <c r="C65" s="9" t="s">
        <v>25</v>
      </c>
      <c r="D65" s="52" t="s">
        <v>393</v>
      </c>
      <c r="E65" s="9" t="s">
        <v>26</v>
      </c>
      <c r="F65" s="11">
        <v>15</v>
      </c>
      <c r="G65" s="12">
        <f>+G59</f>
        <v>29.46961298377029</v>
      </c>
      <c r="H65" s="59">
        <f t="shared" si="6"/>
        <v>442.04419475655436</v>
      </c>
      <c r="I65" s="13"/>
    </row>
    <row r="67" spans="1:9" s="1" customFormat="1" ht="51" customHeight="1">
      <c r="A67" s="30" t="str">
        <f>+'PLANILHA GERAL'!A180</f>
        <v>11.12.7</v>
      </c>
      <c r="B67" s="30" t="s">
        <v>406</v>
      </c>
      <c r="C67" s="29"/>
      <c r="D67" s="64" t="str">
        <f>+'PLANILHA GERAL'!D180</f>
        <v>FORNECIMENTO E MONTAGEM DO SISTEMA DE AUTOMAÇÃO</v>
      </c>
      <c r="E67" s="29"/>
      <c r="F67" s="31"/>
      <c r="G67" s="32"/>
      <c r="H67" s="32"/>
      <c r="I67" s="32">
        <f>+H69+H70+H71</f>
        <v>1784.7647940074908</v>
      </c>
    </row>
    <row r="68" spans="1:9" s="1" customFormat="1" ht="15.75">
      <c r="A68" s="23"/>
      <c r="B68" s="24"/>
      <c r="C68" s="24"/>
      <c r="D68" s="65" t="s">
        <v>228</v>
      </c>
      <c r="E68" s="24"/>
      <c r="F68" s="25"/>
      <c r="G68" s="26"/>
      <c r="H68" s="60"/>
      <c r="I68" s="28"/>
    </row>
    <row r="69" spans="1:9" s="1" customFormat="1" ht="31.5">
      <c r="A69" s="9"/>
      <c r="B69" s="10">
        <v>101375</v>
      </c>
      <c r="C69" s="9" t="s">
        <v>25</v>
      </c>
      <c r="D69" s="52" t="s">
        <v>401</v>
      </c>
      <c r="E69" s="9" t="s">
        <v>26</v>
      </c>
      <c r="F69" s="11">
        <f>+F70*2</f>
        <v>30</v>
      </c>
      <c r="G69" s="12">
        <f>4162/44.5/4.5</f>
        <v>20.78401997503121</v>
      </c>
      <c r="H69" s="59">
        <f t="shared" ref="H69:H71" si="7">+G69*F69</f>
        <v>623.52059925093636</v>
      </c>
      <c r="I69" s="13"/>
    </row>
    <row r="70" spans="1:9" s="1" customFormat="1" ht="15.75">
      <c r="A70" s="9"/>
      <c r="B70" s="10">
        <v>101399</v>
      </c>
      <c r="C70" s="9" t="s">
        <v>25</v>
      </c>
      <c r="D70" s="52" t="s">
        <v>393</v>
      </c>
      <c r="E70" s="9" t="s">
        <v>26</v>
      </c>
      <c r="F70" s="11">
        <v>15</v>
      </c>
      <c r="G70" s="12">
        <f>+G65</f>
        <v>29.46961298377029</v>
      </c>
      <c r="H70" s="59">
        <f t="shared" si="7"/>
        <v>442.04419475655436</v>
      </c>
      <c r="I70" s="13"/>
    </row>
    <row r="71" spans="1:9" s="1" customFormat="1" ht="15.75">
      <c r="A71" s="9"/>
      <c r="B71" s="10">
        <v>101404</v>
      </c>
      <c r="C71" s="9" t="s">
        <v>25</v>
      </c>
      <c r="D71" s="52" t="s">
        <v>410</v>
      </c>
      <c r="E71" s="9" t="s">
        <v>26</v>
      </c>
      <c r="F71" s="11">
        <v>8</v>
      </c>
      <c r="G71" s="12">
        <v>89.9</v>
      </c>
      <c r="H71" s="59">
        <f t="shared" si="7"/>
        <v>719.2</v>
      </c>
      <c r="I71" s="13"/>
    </row>
    <row r="74" spans="1:9" s="1" customFormat="1" ht="51" customHeight="1">
      <c r="A74" s="30" t="s">
        <v>203</v>
      </c>
      <c r="B74" s="30" t="s">
        <v>424</v>
      </c>
      <c r="C74" s="29"/>
      <c r="D74" s="62" t="s">
        <v>425</v>
      </c>
      <c r="E74" s="29"/>
      <c r="F74" s="31"/>
      <c r="G74" s="32"/>
      <c r="H74" s="32"/>
      <c r="I74" s="32">
        <f>SUM(H76:H79)</f>
        <v>4.1926816479400753</v>
      </c>
    </row>
    <row r="75" spans="1:9" s="1" customFormat="1" ht="15.75">
      <c r="A75" s="23"/>
      <c r="B75" s="24"/>
      <c r="C75" s="24"/>
      <c r="D75" s="65" t="s">
        <v>228</v>
      </c>
      <c r="E75" s="24"/>
      <c r="F75" s="25"/>
      <c r="G75" s="26"/>
      <c r="H75" s="60"/>
      <c r="I75" s="28"/>
    </row>
    <row r="76" spans="1:9" s="1" customFormat="1" ht="31.5">
      <c r="A76" s="9"/>
      <c r="B76" s="10">
        <f>+B69</f>
        <v>101375</v>
      </c>
      <c r="C76" s="9" t="s">
        <v>25</v>
      </c>
      <c r="D76" s="52" t="s">
        <v>401</v>
      </c>
      <c r="E76" s="9" t="s">
        <v>26</v>
      </c>
      <c r="F76" s="11">
        <v>0.05</v>
      </c>
      <c r="G76" s="12">
        <f>+G69</f>
        <v>20.78401997503121</v>
      </c>
      <c r="H76" s="59">
        <f t="shared" ref="H76:H79" si="8">+G76*F76</f>
        <v>1.0392009987515605</v>
      </c>
      <c r="I76" s="13"/>
    </row>
    <row r="77" spans="1:9" s="1" customFormat="1" ht="15.75">
      <c r="A77" s="9"/>
      <c r="B77" s="10">
        <f>+B70</f>
        <v>101399</v>
      </c>
      <c r="C77" s="9" t="s">
        <v>25</v>
      </c>
      <c r="D77" s="52" t="s">
        <v>393</v>
      </c>
      <c r="E77" s="9" t="s">
        <v>26</v>
      </c>
      <c r="F77" s="11">
        <v>0.05</v>
      </c>
      <c r="G77" s="12">
        <f>+G70</f>
        <v>29.46961298377029</v>
      </c>
      <c r="H77" s="59">
        <f t="shared" si="8"/>
        <v>1.4734806491885146</v>
      </c>
      <c r="I77" s="13"/>
    </row>
    <row r="78" spans="1:9" s="1" customFormat="1" ht="15.75">
      <c r="A78" s="23"/>
      <c r="B78" s="24"/>
      <c r="C78" s="24"/>
      <c r="D78" s="65" t="s">
        <v>227</v>
      </c>
      <c r="E78" s="24"/>
      <c r="F78" s="25"/>
      <c r="G78" s="26"/>
      <c r="H78" s="59">
        <f t="shared" si="8"/>
        <v>0</v>
      </c>
      <c r="I78" s="28"/>
    </row>
    <row r="79" spans="1:9" s="1" customFormat="1" ht="15.75">
      <c r="A79" s="9"/>
      <c r="B79" s="10">
        <v>39599</v>
      </c>
      <c r="C79" s="9" t="s">
        <v>25</v>
      </c>
      <c r="D79" s="52" t="s">
        <v>426</v>
      </c>
      <c r="E79" s="9" t="s">
        <v>19</v>
      </c>
      <c r="F79" s="11">
        <v>1</v>
      </c>
      <c r="G79" s="12">
        <v>1.68</v>
      </c>
      <c r="H79" s="59">
        <f t="shared" si="8"/>
        <v>1.68</v>
      </c>
      <c r="I79" s="13"/>
    </row>
    <row r="82" spans="1:9" s="1" customFormat="1" ht="51" customHeight="1">
      <c r="A82" s="30" t="s">
        <v>204</v>
      </c>
      <c r="B82" s="30" t="s">
        <v>427</v>
      </c>
      <c r="C82" s="29"/>
      <c r="D82" s="62" t="str">
        <f>+'PLANILHA GERAL'!D150</f>
        <v>Fornecimento de PATCH CORD com 2 metros de extensão</v>
      </c>
      <c r="E82" s="29"/>
      <c r="F82" s="31"/>
      <c r="G82" s="32"/>
      <c r="H82" s="32"/>
      <c r="I82" s="32">
        <f>SUM(H84:H88)</f>
        <v>12.316581273408239</v>
      </c>
    </row>
    <row r="83" spans="1:9" s="1" customFormat="1" ht="15.75">
      <c r="A83" s="23"/>
      <c r="B83" s="24"/>
      <c r="C83" s="24"/>
      <c r="D83" s="65" t="s">
        <v>228</v>
      </c>
      <c r="E83" s="24"/>
      <c r="F83" s="25"/>
      <c r="G83" s="26"/>
      <c r="H83" s="60"/>
      <c r="I83" s="28"/>
    </row>
    <row r="84" spans="1:9" s="1" customFormat="1" ht="31.5">
      <c r="A84" s="9"/>
      <c r="B84" s="10">
        <f>+B76</f>
        <v>101375</v>
      </c>
      <c r="C84" s="9" t="s">
        <v>25</v>
      </c>
      <c r="D84" s="52" t="s">
        <v>401</v>
      </c>
      <c r="E84" s="9" t="s">
        <v>26</v>
      </c>
      <c r="F84" s="11">
        <v>0.16</v>
      </c>
      <c r="G84" s="12">
        <f>+G76</f>
        <v>20.78401997503121</v>
      </c>
      <c r="H84" s="59">
        <f t="shared" ref="H84:H88" si="9">+G84*F84</f>
        <v>3.3254431960049935</v>
      </c>
      <c r="I84" s="13"/>
    </row>
    <row r="85" spans="1:9" s="1" customFormat="1" ht="15.75">
      <c r="A85" s="9"/>
      <c r="B85" s="10">
        <f>+B77</f>
        <v>101399</v>
      </c>
      <c r="C85" s="9" t="s">
        <v>25</v>
      </c>
      <c r="D85" s="52" t="s">
        <v>393</v>
      </c>
      <c r="E85" s="9" t="s">
        <v>26</v>
      </c>
      <c r="F85" s="11">
        <v>0.16</v>
      </c>
      <c r="G85" s="12">
        <f>+G77</f>
        <v>29.46961298377029</v>
      </c>
      <c r="H85" s="59">
        <f t="shared" si="9"/>
        <v>4.7151380774032461</v>
      </c>
      <c r="I85" s="13"/>
    </row>
    <row r="86" spans="1:9" s="1" customFormat="1" ht="15.75">
      <c r="A86" s="23"/>
      <c r="B86" s="24"/>
      <c r="C86" s="24"/>
      <c r="D86" s="65" t="s">
        <v>227</v>
      </c>
      <c r="E86" s="24"/>
      <c r="F86" s="25"/>
      <c r="G86" s="26"/>
      <c r="H86" s="59">
        <f t="shared" si="9"/>
        <v>0</v>
      </c>
      <c r="I86" s="28"/>
    </row>
    <row r="87" spans="1:9" s="1" customFormat="1" ht="15.75">
      <c r="A87" s="9"/>
      <c r="B87" s="10">
        <v>39599</v>
      </c>
      <c r="C87" s="9" t="s">
        <v>25</v>
      </c>
      <c r="D87" s="52" t="s">
        <v>426</v>
      </c>
      <c r="E87" s="9" t="s">
        <v>19</v>
      </c>
      <c r="F87" s="11">
        <v>2</v>
      </c>
      <c r="G87" s="12">
        <v>1.68</v>
      </c>
      <c r="H87" s="59">
        <f t="shared" si="9"/>
        <v>3.36</v>
      </c>
      <c r="I87" s="13"/>
    </row>
    <row r="88" spans="1:9" s="1" customFormat="1" ht="15.75">
      <c r="A88" s="9"/>
      <c r="B88" s="10" t="str">
        <f>+COTAÇÕES!A39</f>
        <v>COTAÇÃO 8</v>
      </c>
      <c r="C88" s="9"/>
      <c r="D88" s="52" t="s">
        <v>429</v>
      </c>
      <c r="E88" s="9" t="s">
        <v>290</v>
      </c>
      <c r="F88" s="11">
        <v>2</v>
      </c>
      <c r="G88" s="12">
        <f>+COTAÇÕES!D44/100</f>
        <v>0.45800000000000002</v>
      </c>
      <c r="H88" s="59">
        <f t="shared" si="9"/>
        <v>0.91600000000000004</v>
      </c>
      <c r="I88" s="13"/>
    </row>
    <row r="91" spans="1:9" s="1" customFormat="1" ht="51" customHeight="1">
      <c r="A91" s="30" t="s">
        <v>205</v>
      </c>
      <c r="B91" s="30" t="s">
        <v>430</v>
      </c>
      <c r="C91" s="29"/>
      <c r="D91" s="62" t="str">
        <f>+'PLANILHA GERAL'!D151</f>
        <v>Fornecimento de FIBRA ( cabo ) óptico LC/ LC MM 50/125  Interligação das salas tecnicas(DIO p/  switches)</v>
      </c>
      <c r="E91" s="29"/>
      <c r="F91" s="31"/>
      <c r="G91" s="32"/>
      <c r="H91" s="32"/>
      <c r="I91" s="32">
        <f>SUM(H93:H96)</f>
        <v>10.13129063670412</v>
      </c>
    </row>
    <row r="92" spans="1:9" s="1" customFormat="1" ht="15.75">
      <c r="A92" s="23"/>
      <c r="B92" s="24"/>
      <c r="C92" s="24"/>
      <c r="D92" s="65" t="s">
        <v>228</v>
      </c>
      <c r="E92" s="24"/>
      <c r="F92" s="25"/>
      <c r="G92" s="26"/>
      <c r="H92" s="60"/>
      <c r="I92" s="28"/>
    </row>
    <row r="93" spans="1:9" s="1" customFormat="1" ht="31.5">
      <c r="A93" s="9"/>
      <c r="B93" s="10">
        <f>+B84</f>
        <v>101375</v>
      </c>
      <c r="C93" s="9" t="s">
        <v>25</v>
      </c>
      <c r="D93" s="52" t="s">
        <v>401</v>
      </c>
      <c r="E93" s="9" t="s">
        <v>26</v>
      </c>
      <c r="F93" s="11">
        <v>0.08</v>
      </c>
      <c r="G93" s="12">
        <f>+G84</f>
        <v>20.78401997503121</v>
      </c>
      <c r="H93" s="59">
        <f t="shared" ref="H93:H96" si="10">+G93*F93</f>
        <v>1.6627215980024967</v>
      </c>
      <c r="I93" s="13"/>
    </row>
    <row r="94" spans="1:9" s="1" customFormat="1" ht="15.75">
      <c r="A94" s="9"/>
      <c r="B94" s="10">
        <f>+B85</f>
        <v>101399</v>
      </c>
      <c r="C94" s="9" t="s">
        <v>25</v>
      </c>
      <c r="D94" s="52" t="s">
        <v>393</v>
      </c>
      <c r="E94" s="9" t="s">
        <v>26</v>
      </c>
      <c r="F94" s="11">
        <v>0.08</v>
      </c>
      <c r="G94" s="12">
        <f>+G77</f>
        <v>29.46961298377029</v>
      </c>
      <c r="H94" s="59">
        <f t="shared" si="10"/>
        <v>2.357569038701623</v>
      </c>
      <c r="I94" s="13"/>
    </row>
    <row r="95" spans="1:9" s="1" customFormat="1" ht="15.75">
      <c r="A95" s="23"/>
      <c r="B95" s="24"/>
      <c r="C95" s="24"/>
      <c r="D95" s="65" t="s">
        <v>227</v>
      </c>
      <c r="E95" s="24"/>
      <c r="F95" s="25"/>
      <c r="G95" s="26"/>
      <c r="H95" s="59">
        <f t="shared" si="10"/>
        <v>0</v>
      </c>
      <c r="I95" s="28"/>
    </row>
    <row r="96" spans="1:9" s="1" customFormat="1" ht="15.75">
      <c r="A96" s="9"/>
      <c r="B96" s="10" t="s">
        <v>431</v>
      </c>
      <c r="C96" s="9" t="s">
        <v>347</v>
      </c>
      <c r="D96" s="52" t="s">
        <v>432</v>
      </c>
      <c r="E96" s="9" t="s">
        <v>19</v>
      </c>
      <c r="F96" s="11">
        <v>1.05</v>
      </c>
      <c r="G96" s="12">
        <v>5.82</v>
      </c>
      <c r="H96" s="59">
        <f t="shared" si="10"/>
        <v>6.1110000000000007</v>
      </c>
      <c r="I96" s="13"/>
    </row>
    <row r="98" spans="1:9" s="1" customFormat="1" ht="51" customHeight="1">
      <c r="A98" s="30" t="s">
        <v>206</v>
      </c>
      <c r="B98" s="30" t="s">
        <v>446</v>
      </c>
      <c r="C98" s="29"/>
      <c r="D98" s="62" t="s">
        <v>447</v>
      </c>
      <c r="E98" s="29"/>
      <c r="F98" s="31"/>
      <c r="G98" s="32"/>
      <c r="H98" s="32"/>
      <c r="I98" s="32">
        <f>SUM(H100:H104)</f>
        <v>14.706726591760301</v>
      </c>
    </row>
    <row r="99" spans="1:9" s="1" customFormat="1" ht="15.75">
      <c r="A99" s="23"/>
      <c r="B99" s="24"/>
      <c r="C99" s="24"/>
      <c r="D99" s="65" t="s">
        <v>228</v>
      </c>
      <c r="E99" s="24"/>
      <c r="F99" s="25"/>
      <c r="G99" s="26"/>
      <c r="H99" s="60"/>
      <c r="I99" s="28"/>
    </row>
    <row r="100" spans="1:9" s="1" customFormat="1" ht="31.5">
      <c r="A100" s="9"/>
      <c r="B100" s="10">
        <f>+B93</f>
        <v>101375</v>
      </c>
      <c r="C100" s="9" t="s">
        <v>25</v>
      </c>
      <c r="D100" s="52" t="s">
        <v>401</v>
      </c>
      <c r="E100" s="9" t="s">
        <v>26</v>
      </c>
      <c r="F100" s="11">
        <v>0.2</v>
      </c>
      <c r="G100" s="12">
        <f>+G93</f>
        <v>20.78401997503121</v>
      </c>
      <c r="H100" s="59">
        <f t="shared" ref="H100:H104" si="11">+G100*F100</f>
        <v>4.1568039950062419</v>
      </c>
      <c r="I100" s="13"/>
    </row>
    <row r="101" spans="1:9" s="1" customFormat="1" ht="15.75">
      <c r="A101" s="9"/>
      <c r="B101" s="10">
        <f>+B94</f>
        <v>101399</v>
      </c>
      <c r="C101" s="9" t="s">
        <v>25</v>
      </c>
      <c r="D101" s="52" t="s">
        <v>393</v>
      </c>
      <c r="E101" s="9" t="s">
        <v>26</v>
      </c>
      <c r="F101" s="11">
        <v>0.2</v>
      </c>
      <c r="G101" s="12">
        <f>+G94</f>
        <v>29.46961298377029</v>
      </c>
      <c r="H101" s="59">
        <f t="shared" si="11"/>
        <v>5.8939225967540585</v>
      </c>
      <c r="I101" s="13"/>
    </row>
    <row r="102" spans="1:9" s="1" customFormat="1" ht="15.75">
      <c r="A102" s="23"/>
      <c r="B102" s="24"/>
      <c r="C102" s="24"/>
      <c r="D102" s="65" t="s">
        <v>227</v>
      </c>
      <c r="E102" s="24"/>
      <c r="F102" s="25"/>
      <c r="G102" s="26"/>
      <c r="H102" s="59">
        <f t="shared" si="11"/>
        <v>0</v>
      </c>
      <c r="I102" s="28"/>
    </row>
    <row r="103" spans="1:9" s="1" customFormat="1" ht="15.75">
      <c r="A103" s="9"/>
      <c r="B103" s="10">
        <v>39599</v>
      </c>
      <c r="C103" s="9" t="s">
        <v>25</v>
      </c>
      <c r="D103" s="52" t="s">
        <v>426</v>
      </c>
      <c r="E103" s="9" t="s">
        <v>19</v>
      </c>
      <c r="F103" s="11">
        <v>2.4</v>
      </c>
      <c r="G103" s="12">
        <v>1.54</v>
      </c>
      <c r="H103" s="59">
        <f t="shared" si="11"/>
        <v>3.6959999999999997</v>
      </c>
      <c r="I103" s="13"/>
    </row>
    <row r="104" spans="1:9" s="1" customFormat="1" ht="15.75">
      <c r="A104" s="9"/>
      <c r="B104" s="10" t="str">
        <f>+COTAÇÕES!A53</f>
        <v>COTAÇÃO 9</v>
      </c>
      <c r="C104" s="9"/>
      <c r="D104" s="52" t="s">
        <v>429</v>
      </c>
      <c r="E104" s="9" t="s">
        <v>290</v>
      </c>
      <c r="F104" s="11">
        <v>2</v>
      </c>
      <c r="G104" s="12">
        <f>+COTAÇÕES!D58/100</f>
        <v>0.48</v>
      </c>
      <c r="H104" s="59">
        <f t="shared" si="11"/>
        <v>0.96</v>
      </c>
      <c r="I104" s="13"/>
    </row>
    <row r="107" spans="1:9" s="1" customFormat="1" ht="51" customHeight="1">
      <c r="A107" s="30" t="str">
        <f>+'PLANILHA GERAL'!A153</f>
        <v>10.6</v>
      </c>
      <c r="B107" s="30" t="str">
        <f>+'PLANILHA GERAL'!B153</f>
        <v>COMPO 16</v>
      </c>
      <c r="C107" s="29"/>
      <c r="D107" s="62" t="str">
        <f>+'PLANILHA GERAL'!D153</f>
        <v xml:space="preserve">INSTALAÇÃO DO SISTEMA DE DADO E VOZ </v>
      </c>
      <c r="E107" s="29"/>
      <c r="F107" s="31"/>
      <c r="G107" s="32"/>
      <c r="H107" s="32"/>
      <c r="I107" s="32">
        <f>+H109+H113+H117</f>
        <v>29471.749033707863</v>
      </c>
    </row>
    <row r="108" spans="1:9" s="1" customFormat="1" ht="15.75">
      <c r="A108" s="23"/>
      <c r="B108" s="24"/>
      <c r="C108" s="24"/>
      <c r="D108" s="65" t="s">
        <v>450</v>
      </c>
      <c r="E108" s="24"/>
      <c r="F108" s="25"/>
      <c r="G108" s="26"/>
      <c r="H108" s="60"/>
      <c r="I108" s="28">
        <f>+H108*H110</f>
        <v>0</v>
      </c>
    </row>
    <row r="109" spans="1:9" s="1" customFormat="1" ht="15.75">
      <c r="A109" s="23"/>
      <c r="B109" s="24"/>
      <c r="C109" s="24"/>
      <c r="D109" s="65" t="s">
        <v>452</v>
      </c>
      <c r="E109" s="24" t="s">
        <v>150</v>
      </c>
      <c r="F109" s="25">
        <v>400</v>
      </c>
      <c r="G109" s="26">
        <f>+H110+H111</f>
        <v>13.943892634207241</v>
      </c>
      <c r="H109" s="60">
        <f>+G109*F109</f>
        <v>5577.5570536828964</v>
      </c>
      <c r="I109" s="28"/>
    </row>
    <row r="110" spans="1:9" s="1" customFormat="1" ht="31.5">
      <c r="A110" s="9"/>
      <c r="B110" s="10">
        <f>+B100</f>
        <v>101375</v>
      </c>
      <c r="C110" s="9" t="s">
        <v>25</v>
      </c>
      <c r="D110" s="52" t="s">
        <v>401</v>
      </c>
      <c r="E110" s="9" t="s">
        <v>26</v>
      </c>
      <c r="F110" s="11">
        <v>0.6</v>
      </c>
      <c r="G110" s="12">
        <f>+G100</f>
        <v>20.78401997503121</v>
      </c>
      <c r="H110" s="59">
        <f t="shared" ref="H110:H111" si="12">+G110*F110</f>
        <v>12.470411985018726</v>
      </c>
      <c r="I110" s="13"/>
    </row>
    <row r="111" spans="1:9" s="1" customFormat="1" ht="15.75">
      <c r="A111" s="9"/>
      <c r="B111" s="10">
        <f>+B101</f>
        <v>101399</v>
      </c>
      <c r="C111" s="9" t="s">
        <v>25</v>
      </c>
      <c r="D111" s="52" t="s">
        <v>393</v>
      </c>
      <c r="E111" s="9" t="s">
        <v>26</v>
      </c>
      <c r="F111" s="11">
        <v>0.05</v>
      </c>
      <c r="G111" s="12">
        <f>+G94</f>
        <v>29.46961298377029</v>
      </c>
      <c r="H111" s="59">
        <f t="shared" si="12"/>
        <v>1.4734806491885146</v>
      </c>
      <c r="I111" s="13"/>
    </row>
    <row r="112" spans="1:9" s="1" customFormat="1" ht="15.75">
      <c r="A112" s="23"/>
      <c r="B112" s="24"/>
      <c r="C112" s="24"/>
      <c r="D112" s="65" t="s">
        <v>451</v>
      </c>
      <c r="E112" s="24"/>
      <c r="F112" s="25"/>
      <c r="G112" s="26"/>
      <c r="H112" s="26"/>
      <c r="I112" s="28"/>
    </row>
    <row r="113" spans="1:9" s="1" customFormat="1" ht="15.75">
      <c r="A113" s="23"/>
      <c r="B113" s="24"/>
      <c r="C113" s="24"/>
      <c r="D113" s="65" t="s">
        <v>452</v>
      </c>
      <c r="E113" s="24" t="s">
        <v>150</v>
      </c>
      <c r="F113" s="25">
        <v>272</v>
      </c>
      <c r="G113" s="26">
        <f>+H114+H115</f>
        <v>13.943892634207241</v>
      </c>
      <c r="H113" s="60">
        <f>+G113*F113</f>
        <v>3792.7387965043695</v>
      </c>
      <c r="I113" s="28"/>
    </row>
    <row r="114" spans="1:9" s="1" customFormat="1" ht="31.5">
      <c r="A114" s="9"/>
      <c r="B114" s="10">
        <f>+B110</f>
        <v>101375</v>
      </c>
      <c r="C114" s="9" t="s">
        <v>25</v>
      </c>
      <c r="D114" s="52" t="s">
        <v>401</v>
      </c>
      <c r="E114" s="9" t="s">
        <v>26</v>
      </c>
      <c r="F114" s="11">
        <v>0.6</v>
      </c>
      <c r="G114" s="12">
        <f>+G110</f>
        <v>20.78401997503121</v>
      </c>
      <c r="H114" s="59">
        <f t="shared" ref="H114:H115" si="13">+G114*F114</f>
        <v>12.470411985018726</v>
      </c>
      <c r="I114" s="13"/>
    </row>
    <row r="115" spans="1:9" s="1" customFormat="1" ht="15.75">
      <c r="A115" s="9"/>
      <c r="B115" s="10">
        <f>+B111</f>
        <v>101399</v>
      </c>
      <c r="C115" s="9" t="s">
        <v>25</v>
      </c>
      <c r="D115" s="52" t="s">
        <v>393</v>
      </c>
      <c r="E115" s="9" t="s">
        <v>26</v>
      </c>
      <c r="F115" s="11">
        <v>0.05</v>
      </c>
      <c r="G115" s="12">
        <f>+G111</f>
        <v>29.46961298377029</v>
      </c>
      <c r="H115" s="59">
        <f t="shared" si="13"/>
        <v>1.4734806491885146</v>
      </c>
      <c r="I115" s="13"/>
    </row>
    <row r="116" spans="1:9" s="1" customFormat="1" ht="15.75">
      <c r="A116" s="23"/>
      <c r="B116" s="24"/>
      <c r="C116" s="24"/>
      <c r="D116" s="65" t="s">
        <v>453</v>
      </c>
      <c r="E116" s="24"/>
      <c r="F116" s="25"/>
      <c r="G116" s="26"/>
      <c r="H116" s="26"/>
      <c r="I116" s="28"/>
    </row>
    <row r="117" spans="1:9" s="1" customFormat="1" ht="15.75">
      <c r="A117" s="23"/>
      <c r="B117" s="24"/>
      <c r="C117" s="24"/>
      <c r="D117" s="65" t="s">
        <v>452</v>
      </c>
      <c r="E117" s="24" t="s">
        <v>150</v>
      </c>
      <c r="F117" s="25">
        <v>400</v>
      </c>
      <c r="G117" s="26">
        <f>+H118+H119</f>
        <v>50.253632958801504</v>
      </c>
      <c r="H117" s="60">
        <f>+G117*F117</f>
        <v>20101.4531835206</v>
      </c>
      <c r="I117" s="28"/>
    </row>
    <row r="118" spans="1:9" s="1" customFormat="1" ht="31.5">
      <c r="A118" s="9"/>
      <c r="B118" s="10">
        <f>+B114</f>
        <v>101375</v>
      </c>
      <c r="C118" s="9" t="s">
        <v>25</v>
      </c>
      <c r="D118" s="52" t="s">
        <v>401</v>
      </c>
      <c r="E118" s="9" t="s">
        <v>26</v>
      </c>
      <c r="F118" s="11">
        <v>1</v>
      </c>
      <c r="G118" s="12">
        <f>+G114</f>
        <v>20.78401997503121</v>
      </c>
      <c r="H118" s="59">
        <f t="shared" ref="H118:H119" si="14">+G118*F118</f>
        <v>20.78401997503121</v>
      </c>
      <c r="I118" s="13"/>
    </row>
    <row r="119" spans="1:9" s="1" customFormat="1" ht="15.75">
      <c r="A119" s="9"/>
      <c r="B119" s="10">
        <f>+B115</f>
        <v>101399</v>
      </c>
      <c r="C119" s="9" t="s">
        <v>25</v>
      </c>
      <c r="D119" s="52" t="s">
        <v>393</v>
      </c>
      <c r="E119" s="9" t="s">
        <v>26</v>
      </c>
      <c r="F119" s="11">
        <v>1</v>
      </c>
      <c r="G119" s="12">
        <f>+G115</f>
        <v>29.46961298377029</v>
      </c>
      <c r="H119" s="59">
        <f t="shared" si="14"/>
        <v>29.46961298377029</v>
      </c>
      <c r="I119" s="13"/>
    </row>
    <row r="120" spans="1:9">
      <c r="F120" s="63">
        <v>1</v>
      </c>
    </row>
    <row r="122" spans="1:9" s="1" customFormat="1" ht="81.75" customHeight="1">
      <c r="A122" s="30" t="str">
        <f>+'PLANILHA GERAL'!A111</f>
        <v>9.5</v>
      </c>
      <c r="B122" s="30" t="s">
        <v>457</v>
      </c>
      <c r="C122" s="29"/>
      <c r="D122" s="64" t="s">
        <v>458</v>
      </c>
      <c r="E122" s="29"/>
      <c r="F122" s="31"/>
      <c r="G122" s="32"/>
      <c r="H122" s="32"/>
      <c r="I122" s="32">
        <f>+H124+H125+H126</f>
        <v>15.07608988764045</v>
      </c>
    </row>
    <row r="123" spans="1:9" s="1" customFormat="1" ht="15.75">
      <c r="A123" s="23"/>
      <c r="B123" s="24"/>
      <c r="C123" s="24"/>
      <c r="D123" s="65" t="s">
        <v>228</v>
      </c>
      <c r="E123" s="24"/>
      <c r="F123" s="25"/>
      <c r="G123" s="26"/>
      <c r="H123" s="60"/>
      <c r="I123" s="28"/>
    </row>
    <row r="124" spans="1:9" s="1" customFormat="1" ht="31.5">
      <c r="A124" s="9"/>
      <c r="B124" s="10">
        <f>+B114</f>
        <v>101375</v>
      </c>
      <c r="C124" s="9" t="s">
        <v>25</v>
      </c>
      <c r="D124" s="52" t="s">
        <v>401</v>
      </c>
      <c r="E124" s="9" t="s">
        <v>26</v>
      </c>
      <c r="F124" s="11">
        <v>0.3</v>
      </c>
      <c r="G124" s="12">
        <f>+G118</f>
        <v>20.78401997503121</v>
      </c>
      <c r="H124" s="59">
        <f t="shared" ref="H124:H125" si="15">+G124*F124</f>
        <v>6.2352059925093632</v>
      </c>
      <c r="I124" s="13"/>
    </row>
    <row r="125" spans="1:9" s="1" customFormat="1" ht="15.75">
      <c r="A125" s="9"/>
      <c r="B125" s="10">
        <f>+B115</f>
        <v>101399</v>
      </c>
      <c r="C125" s="9" t="s">
        <v>25</v>
      </c>
      <c r="D125" s="52" t="s">
        <v>393</v>
      </c>
      <c r="E125" s="9" t="s">
        <v>26</v>
      </c>
      <c r="F125" s="11">
        <v>0.3</v>
      </c>
      <c r="G125" s="12">
        <f>+G119</f>
        <v>29.46961298377029</v>
      </c>
      <c r="H125" s="59">
        <f t="shared" si="15"/>
        <v>8.8408838951310873</v>
      </c>
      <c r="I125" s="13"/>
    </row>
    <row r="128" spans="1:9" s="1" customFormat="1" ht="36" customHeight="1">
      <c r="A128" s="30" t="str">
        <f>+'PLANILHA GERAL'!A117</f>
        <v>9.11</v>
      </c>
      <c r="B128" s="30" t="s">
        <v>480</v>
      </c>
      <c r="C128" s="29"/>
      <c r="D128" s="64" t="str">
        <f>+'PLANILHA GERAL'!D75</f>
        <v>BANCADA/TAMPO SECO EM GRANITO PRETO ONIX 2,0cm</v>
      </c>
      <c r="E128" s="29" t="s">
        <v>482</v>
      </c>
      <c r="F128" s="31">
        <v>1</v>
      </c>
      <c r="G128" s="32"/>
      <c r="H128" s="32"/>
      <c r="I128" s="32">
        <f>+H131</f>
        <v>556.73333333333335</v>
      </c>
    </row>
    <row r="129" spans="1:9" s="1" customFormat="1" ht="15.75">
      <c r="A129" s="23"/>
      <c r="B129" s="24"/>
      <c r="C129" s="24"/>
      <c r="D129" s="65" t="s">
        <v>227</v>
      </c>
      <c r="E129" s="24"/>
      <c r="F129" s="25"/>
      <c r="G129" s="26"/>
      <c r="H129" s="60"/>
      <c r="I129" s="28"/>
    </row>
    <row r="130" spans="1:9" s="1" customFormat="1" ht="15.75">
      <c r="A130" s="9"/>
      <c r="B130" s="13"/>
      <c r="C130" s="13"/>
      <c r="D130" s="13" t="s">
        <v>483</v>
      </c>
      <c r="E130" s="13" t="s">
        <v>482</v>
      </c>
      <c r="F130" s="100">
        <v>1</v>
      </c>
      <c r="G130" s="13"/>
      <c r="H130" s="13"/>
      <c r="I130" s="13"/>
    </row>
    <row r="131" spans="1:9" s="1" customFormat="1" ht="15.75">
      <c r="A131" s="9"/>
      <c r="B131" s="10">
        <v>86889</v>
      </c>
      <c r="C131" s="9" t="s">
        <v>25</v>
      </c>
      <c r="D131" s="13" t="s">
        <v>484</v>
      </c>
      <c r="E131" s="13"/>
      <c r="F131" s="100">
        <f>1.5*0.9</f>
        <v>1.35</v>
      </c>
      <c r="G131" s="13">
        <f>+H132</f>
        <v>751.59</v>
      </c>
      <c r="H131" s="13">
        <f>+G131/F131</f>
        <v>556.73333333333335</v>
      </c>
      <c r="I131" s="13"/>
    </row>
    <row r="132" spans="1:9" ht="47.25">
      <c r="D132" s="52" t="s">
        <v>481</v>
      </c>
      <c r="E132" s="12" t="s">
        <v>394</v>
      </c>
      <c r="F132" s="100">
        <v>1</v>
      </c>
      <c r="G132" s="12">
        <v>751.59</v>
      </c>
      <c r="H132" s="59">
        <f t="shared" ref="H132" si="16">+G132*F132</f>
        <v>751.59</v>
      </c>
    </row>
    <row r="136" spans="1:9" ht="15.75">
      <c r="D136" s="52"/>
    </row>
  </sheetData>
  <mergeCells count="9">
    <mergeCell ref="G1:G2"/>
    <mergeCell ref="H1:H2"/>
    <mergeCell ref="I1:I2"/>
    <mergeCell ref="A1:A2"/>
    <mergeCell ref="B1:B2"/>
    <mergeCell ref="C1:C2"/>
    <mergeCell ref="D1:D2"/>
    <mergeCell ref="E1:E2"/>
    <mergeCell ref="F1:F2"/>
  </mergeCells>
  <printOptions horizontalCentered="1"/>
  <pageMargins left="0.51181102362204722" right="0.51181102362204722" top="0.78740157480314965" bottom="0.78740157480314965" header="0.31496062992125984" footer="0.31496062992125984"/>
  <pageSetup paperSize="9" scale="49" orientation="portrait" r:id="rId1"/>
  <headerFooter>
    <oddFooter>&amp;LOrçamento elaborado por:
ALVORADA SERVIÇOS
Eng. Claudio Barbosa
CREA 50.158/DMG&amp;C
&amp;G</oddFooter>
  </headerFooter>
  <rowBreaks count="1" manualBreakCount="1">
    <brk id="60" max="8"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61752-F88D-4A42-A0C4-4750ACBC5059}">
  <dimension ref="A1:J142"/>
  <sheetViews>
    <sheetView view="pageBreakPreview" zoomScale="85" zoomScaleNormal="85" zoomScaleSheetLayoutView="85" workbookViewId="0">
      <selection activeCell="E22" sqref="E22"/>
    </sheetView>
  </sheetViews>
  <sheetFormatPr defaultColWidth="9.33203125" defaultRowHeight="12.75"/>
  <cols>
    <col min="1" max="1" width="18.1640625" style="302" customWidth="1"/>
    <col min="2" max="2" width="34.6640625" style="301" customWidth="1"/>
    <col min="3" max="3" width="37.5" style="301" customWidth="1"/>
    <col min="4" max="4" width="34.6640625" style="301" customWidth="1"/>
    <col min="5" max="6" width="9.33203125" style="301"/>
    <col min="7" max="8" width="37.83203125" style="301" customWidth="1"/>
    <col min="9" max="9" width="111.83203125" style="301" customWidth="1"/>
    <col min="10" max="12" width="37.83203125" style="301" customWidth="1"/>
    <col min="13" max="16384" width="9.33203125" style="301"/>
  </cols>
  <sheetData>
    <row r="1" spans="1:8">
      <c r="A1" s="299"/>
      <c r="B1" s="300"/>
      <c r="C1" s="300"/>
      <c r="D1" s="300"/>
    </row>
    <row r="2" spans="1:8" s="302" customFormat="1">
      <c r="A2" s="68" t="s">
        <v>295</v>
      </c>
      <c r="B2" s="436" t="s">
        <v>294</v>
      </c>
      <c r="C2" s="436"/>
      <c r="D2" s="436"/>
    </row>
    <row r="3" spans="1:8">
      <c r="A3" s="299" t="s">
        <v>297</v>
      </c>
      <c r="B3" s="69" t="s">
        <v>300</v>
      </c>
      <c r="C3" s="69" t="s">
        <v>307</v>
      </c>
      <c r="D3" s="69" t="s">
        <v>309</v>
      </c>
    </row>
    <row r="4" spans="1:8">
      <c r="A4" s="299" t="s">
        <v>299</v>
      </c>
      <c r="B4" s="70" t="s">
        <v>301</v>
      </c>
      <c r="C4" s="70" t="s">
        <v>305</v>
      </c>
      <c r="D4" s="69" t="s">
        <v>310</v>
      </c>
    </row>
    <row r="5" spans="1:8">
      <c r="A5" s="299" t="s">
        <v>298</v>
      </c>
      <c r="B5" s="69" t="s">
        <v>302</v>
      </c>
      <c r="C5" s="71" t="s">
        <v>308</v>
      </c>
      <c r="D5" s="69"/>
    </row>
    <row r="6" spans="1:8" s="302" customFormat="1">
      <c r="A6" s="299" t="s">
        <v>224</v>
      </c>
      <c r="B6" s="70">
        <v>7.2</v>
      </c>
      <c r="C6" s="70">
        <f>133/6</f>
        <v>22.166666666666668</v>
      </c>
      <c r="D6" s="70">
        <v>18.600000000000001</v>
      </c>
    </row>
    <row r="7" spans="1:8">
      <c r="A7" s="433" t="s">
        <v>311</v>
      </c>
      <c r="B7" s="433"/>
      <c r="C7" s="433"/>
      <c r="D7" s="72">
        <f>1.25*(B6+C6+D6)/3</f>
        <v>19.986111111111111</v>
      </c>
    </row>
    <row r="8" spans="1:8">
      <c r="A8" s="299"/>
      <c r="B8" s="69"/>
      <c r="C8" s="69"/>
      <c r="D8" s="69"/>
    </row>
    <row r="9" spans="1:8" s="302" customFormat="1">
      <c r="A9" s="68" t="s">
        <v>303</v>
      </c>
      <c r="B9" s="435" t="s">
        <v>304</v>
      </c>
      <c r="C9" s="435"/>
      <c r="D9" s="435"/>
      <c r="G9" s="301"/>
    </row>
    <row r="10" spans="1:8">
      <c r="A10" s="299" t="s">
        <v>297</v>
      </c>
      <c r="B10" s="69" t="s">
        <v>300</v>
      </c>
      <c r="C10" s="69" t="s">
        <v>307</v>
      </c>
      <c r="D10" s="69" t="s">
        <v>309</v>
      </c>
    </row>
    <row r="11" spans="1:8">
      <c r="A11" s="299" t="s">
        <v>299</v>
      </c>
      <c r="B11" s="70" t="s">
        <v>301</v>
      </c>
      <c r="C11" s="70" t="s">
        <v>305</v>
      </c>
      <c r="D11" s="69" t="s">
        <v>310</v>
      </c>
    </row>
    <row r="12" spans="1:8">
      <c r="A12" s="299" t="s">
        <v>298</v>
      </c>
      <c r="B12" s="69" t="s">
        <v>302</v>
      </c>
      <c r="C12" s="69" t="s">
        <v>306</v>
      </c>
      <c r="D12" s="69"/>
    </row>
    <row r="13" spans="1:8">
      <c r="A13" s="303" t="s">
        <v>224</v>
      </c>
      <c r="B13" s="73">
        <v>58.57</v>
      </c>
      <c r="C13" s="73">
        <f>400.92/5.47</f>
        <v>73.294332723948813</v>
      </c>
      <c r="D13" s="73">
        <f>411.96/5.47</f>
        <v>75.312614259597808</v>
      </c>
    </row>
    <row r="14" spans="1:8">
      <c r="A14" s="433" t="s">
        <v>312</v>
      </c>
      <c r="B14" s="433"/>
      <c r="C14" s="433"/>
      <c r="D14" s="72">
        <f>+(B13+C13+D13)/3</f>
        <v>69.058982327848881</v>
      </c>
    </row>
    <row r="15" spans="1:8">
      <c r="A15" s="299"/>
      <c r="B15" s="69"/>
      <c r="C15" s="69"/>
      <c r="D15" s="69"/>
    </row>
    <row r="16" spans="1:8" s="302" customFormat="1">
      <c r="A16" s="68" t="s">
        <v>313</v>
      </c>
      <c r="B16" s="435" t="s">
        <v>321</v>
      </c>
      <c r="C16" s="435"/>
      <c r="D16" s="435"/>
      <c r="F16" s="301"/>
      <c r="G16" s="301"/>
      <c r="H16" s="301"/>
    </row>
    <row r="17" spans="1:9">
      <c r="A17" s="299" t="s">
        <v>297</v>
      </c>
      <c r="B17" s="69" t="s">
        <v>314</v>
      </c>
      <c r="C17" s="69" t="s">
        <v>333</v>
      </c>
      <c r="D17" s="69" t="s">
        <v>337</v>
      </c>
    </row>
    <row r="18" spans="1:9">
      <c r="A18" s="299" t="s">
        <v>299</v>
      </c>
      <c r="B18" s="70" t="s">
        <v>315</v>
      </c>
      <c r="C18" s="70" t="s">
        <v>338</v>
      </c>
      <c r="D18" s="69" t="s">
        <v>336</v>
      </c>
      <c r="I18" s="304">
        <f>+H18*G18</f>
        <v>0</v>
      </c>
    </row>
    <row r="19" spans="1:9">
      <c r="A19" s="299" t="s">
        <v>298</v>
      </c>
      <c r="B19" s="71" t="s">
        <v>316</v>
      </c>
      <c r="C19" s="71" t="s">
        <v>334</v>
      </c>
      <c r="D19" s="71" t="s">
        <v>335</v>
      </c>
    </row>
    <row r="20" spans="1:9">
      <c r="A20" s="303" t="s">
        <v>224</v>
      </c>
      <c r="B20" s="73">
        <v>665</v>
      </c>
      <c r="C20" s="73">
        <v>712</v>
      </c>
      <c r="D20" s="73">
        <v>745</v>
      </c>
    </row>
    <row r="21" spans="1:9">
      <c r="A21" s="433" t="s">
        <v>312</v>
      </c>
      <c r="B21" s="433"/>
      <c r="C21" s="433"/>
      <c r="D21" s="72">
        <f>+(B20+C20+D20)/3</f>
        <v>707.33333333333337</v>
      </c>
    </row>
    <row r="22" spans="1:9">
      <c r="A22" s="299"/>
      <c r="B22" s="69"/>
      <c r="C22" s="69"/>
      <c r="D22" s="69"/>
    </row>
    <row r="23" spans="1:9" s="302" customFormat="1">
      <c r="A23" s="68" t="s">
        <v>317</v>
      </c>
      <c r="B23" s="435" t="s">
        <v>322</v>
      </c>
      <c r="C23" s="435"/>
      <c r="D23" s="435"/>
      <c r="G23" s="301"/>
    </row>
    <row r="24" spans="1:9">
      <c r="A24" s="299" t="s">
        <v>297</v>
      </c>
      <c r="B24" s="69" t="s">
        <v>314</v>
      </c>
      <c r="C24" s="69" t="s">
        <v>333</v>
      </c>
      <c r="D24" s="69" t="s">
        <v>337</v>
      </c>
    </row>
    <row r="25" spans="1:9">
      <c r="A25" s="299" t="s">
        <v>299</v>
      </c>
      <c r="B25" s="70" t="s">
        <v>315</v>
      </c>
      <c r="C25" s="70" t="s">
        <v>338</v>
      </c>
      <c r="D25" s="69" t="s">
        <v>336</v>
      </c>
    </row>
    <row r="26" spans="1:9">
      <c r="A26" s="299" t="s">
        <v>298</v>
      </c>
      <c r="B26" s="71" t="s">
        <v>316</v>
      </c>
      <c r="C26" s="71" t="s">
        <v>334</v>
      </c>
      <c r="D26" s="71" t="s">
        <v>335</v>
      </c>
    </row>
    <row r="27" spans="1:9">
      <c r="A27" s="303" t="s">
        <v>224</v>
      </c>
      <c r="B27" s="73">
        <v>695</v>
      </c>
      <c r="C27" s="73">
        <v>755</v>
      </c>
      <c r="D27" s="73">
        <v>802</v>
      </c>
    </row>
    <row r="28" spans="1:9">
      <c r="A28" s="433" t="s">
        <v>312</v>
      </c>
      <c r="B28" s="433"/>
      <c r="C28" s="433"/>
      <c r="D28" s="72">
        <f>+(B27+C27+D27)/3</f>
        <v>750.66666666666663</v>
      </c>
    </row>
    <row r="29" spans="1:9">
      <c r="A29" s="299"/>
      <c r="B29" s="69"/>
      <c r="C29" s="69"/>
      <c r="D29" s="69"/>
    </row>
    <row r="30" spans="1:9">
      <c r="A30" s="299"/>
      <c r="B30" s="300"/>
      <c r="C30" s="300"/>
      <c r="D30" s="300"/>
    </row>
    <row r="31" spans="1:9" s="302" customFormat="1" ht="19.5" customHeight="1">
      <c r="A31" s="68" t="s">
        <v>319</v>
      </c>
      <c r="B31" s="435" t="s">
        <v>320</v>
      </c>
      <c r="C31" s="435"/>
      <c r="D31" s="435"/>
      <c r="G31" s="301"/>
    </row>
    <row r="32" spans="1:9">
      <c r="A32" s="299" t="s">
        <v>297</v>
      </c>
      <c r="B32" s="69" t="s">
        <v>314</v>
      </c>
      <c r="C32" s="69" t="s">
        <v>333</v>
      </c>
      <c r="D32" s="69" t="s">
        <v>337</v>
      </c>
    </row>
    <row r="33" spans="1:10">
      <c r="A33" s="299" t="s">
        <v>299</v>
      </c>
      <c r="B33" s="70" t="s">
        <v>315</v>
      </c>
      <c r="C33" s="70" t="s">
        <v>338</v>
      </c>
      <c r="D33" s="69" t="s">
        <v>336</v>
      </c>
    </row>
    <row r="34" spans="1:10">
      <c r="A34" s="299" t="s">
        <v>298</v>
      </c>
      <c r="B34" s="71" t="s">
        <v>316</v>
      </c>
      <c r="C34" s="71" t="s">
        <v>334</v>
      </c>
      <c r="D34" s="71" t="s">
        <v>335</v>
      </c>
    </row>
    <row r="35" spans="1:10">
      <c r="A35" s="303" t="s">
        <v>224</v>
      </c>
      <c r="B35" s="73">
        <v>1150</v>
      </c>
      <c r="C35" s="73">
        <v>1085</v>
      </c>
      <c r="D35" s="73">
        <v>1752.3</v>
      </c>
    </row>
    <row r="36" spans="1:10">
      <c r="A36" s="433" t="s">
        <v>312</v>
      </c>
      <c r="B36" s="433"/>
      <c r="C36" s="433"/>
      <c r="D36" s="72">
        <f>+(B35+C35+D35)/3</f>
        <v>1329.1000000000001</v>
      </c>
    </row>
    <row r="37" spans="1:10">
      <c r="A37" s="299"/>
      <c r="B37" s="300"/>
      <c r="C37" s="300"/>
      <c r="D37" s="300"/>
    </row>
    <row r="38" spans="1:10">
      <c r="A38" s="299"/>
      <c r="B38" s="300"/>
      <c r="C38" s="300"/>
      <c r="D38" s="300"/>
    </row>
    <row r="39" spans="1:10" s="302" customFormat="1" ht="21.75" customHeight="1">
      <c r="A39" s="68" t="s">
        <v>323</v>
      </c>
      <c r="B39" s="434" t="s">
        <v>413</v>
      </c>
      <c r="C39" s="434"/>
      <c r="D39" s="434"/>
      <c r="G39" s="301"/>
    </row>
    <row r="40" spans="1:10">
      <c r="A40" s="299" t="s">
        <v>297</v>
      </c>
      <c r="B40" s="69" t="s">
        <v>414</v>
      </c>
      <c r="C40" s="69" t="s">
        <v>417</v>
      </c>
      <c r="D40" s="69" t="s">
        <v>420</v>
      </c>
    </row>
    <row r="41" spans="1:10">
      <c r="A41" s="299" t="s">
        <v>299</v>
      </c>
      <c r="B41" s="74" t="s">
        <v>415</v>
      </c>
      <c r="C41" s="70" t="s">
        <v>418</v>
      </c>
      <c r="D41" s="69" t="s">
        <v>421</v>
      </c>
    </row>
    <row r="42" spans="1:10" ht="25.5">
      <c r="A42" s="299" t="s">
        <v>298</v>
      </c>
      <c r="B42" s="75" t="s">
        <v>416</v>
      </c>
      <c r="C42" s="76" t="s">
        <v>419</v>
      </c>
      <c r="D42" s="76" t="s">
        <v>422</v>
      </c>
      <c r="E42" s="305"/>
      <c r="F42" s="305"/>
      <c r="G42" s="305"/>
      <c r="H42" s="305"/>
      <c r="I42" s="305"/>
      <c r="J42" s="305"/>
    </row>
    <row r="43" spans="1:10" ht="18" customHeight="1">
      <c r="A43" s="303" t="s">
        <v>224</v>
      </c>
      <c r="B43" s="73">
        <v>50</v>
      </c>
      <c r="C43" s="73">
        <v>39.9</v>
      </c>
      <c r="D43" s="73">
        <v>47.5</v>
      </c>
    </row>
    <row r="44" spans="1:10" ht="21.75" customHeight="1">
      <c r="A44" s="433" t="s">
        <v>312</v>
      </c>
      <c r="B44" s="433"/>
      <c r="C44" s="433"/>
      <c r="D44" s="72">
        <f>+(B43+C43+D43)/3</f>
        <v>45.800000000000004</v>
      </c>
    </row>
    <row r="45" spans="1:10">
      <c r="A45" s="299"/>
      <c r="B45" s="300"/>
      <c r="C45" s="300"/>
      <c r="D45" s="300"/>
    </row>
    <row r="46" spans="1:10" s="302" customFormat="1" ht="33.75" customHeight="1">
      <c r="A46" s="68" t="s">
        <v>436</v>
      </c>
      <c r="B46" s="432" t="s">
        <v>439</v>
      </c>
      <c r="C46" s="432"/>
      <c r="D46" s="432"/>
    </row>
    <row r="47" spans="1:10">
      <c r="A47" s="299" t="s">
        <v>297</v>
      </c>
      <c r="B47" s="69" t="s">
        <v>437</v>
      </c>
      <c r="C47" s="300"/>
      <c r="D47" s="300"/>
    </row>
    <row r="48" spans="1:10">
      <c r="A48" s="299" t="s">
        <v>299</v>
      </c>
      <c r="B48" s="74" t="s">
        <v>415</v>
      </c>
      <c r="C48" s="300"/>
      <c r="D48" s="300"/>
    </row>
    <row r="49" spans="1:4" ht="25.5">
      <c r="A49" s="299" t="s">
        <v>298</v>
      </c>
      <c r="B49" s="75" t="s">
        <v>416</v>
      </c>
      <c r="C49" s="300"/>
      <c r="D49" s="300"/>
    </row>
    <row r="50" spans="1:4">
      <c r="A50" s="303" t="s">
        <v>224</v>
      </c>
      <c r="B50" s="73">
        <v>295</v>
      </c>
      <c r="C50" s="300"/>
      <c r="D50" s="300"/>
    </row>
    <row r="51" spans="1:4">
      <c r="A51" s="433" t="s">
        <v>312</v>
      </c>
      <c r="B51" s="433"/>
      <c r="C51" s="433"/>
      <c r="D51" s="72">
        <f>+B50</f>
        <v>295</v>
      </c>
    </row>
    <row r="52" spans="1:4">
      <c r="A52" s="299"/>
      <c r="B52" s="300"/>
      <c r="C52" s="300"/>
      <c r="D52" s="300"/>
    </row>
    <row r="53" spans="1:4" s="302" customFormat="1" ht="34.5" customHeight="1">
      <c r="A53" s="68" t="s">
        <v>435</v>
      </c>
      <c r="B53" s="432" t="s">
        <v>438</v>
      </c>
      <c r="C53" s="432"/>
      <c r="D53" s="432"/>
    </row>
    <row r="54" spans="1:4">
      <c r="A54" s="299" t="s">
        <v>297</v>
      </c>
      <c r="B54" s="69" t="s">
        <v>437</v>
      </c>
      <c r="C54" s="300"/>
      <c r="D54" s="300"/>
    </row>
    <row r="55" spans="1:4">
      <c r="A55" s="299" t="s">
        <v>299</v>
      </c>
      <c r="B55" s="74" t="s">
        <v>415</v>
      </c>
      <c r="C55" s="300"/>
      <c r="D55" s="300"/>
    </row>
    <row r="56" spans="1:4" ht="25.5">
      <c r="A56" s="299" t="s">
        <v>298</v>
      </c>
      <c r="B56" s="75" t="s">
        <v>416</v>
      </c>
      <c r="C56" s="300"/>
      <c r="D56" s="300"/>
    </row>
    <row r="57" spans="1:4">
      <c r="A57" s="303" t="s">
        <v>224</v>
      </c>
      <c r="B57" s="73">
        <v>48</v>
      </c>
      <c r="C57" s="300"/>
      <c r="D57" s="300"/>
    </row>
    <row r="58" spans="1:4">
      <c r="A58" s="433" t="s">
        <v>312</v>
      </c>
      <c r="B58" s="433"/>
      <c r="C58" s="433"/>
      <c r="D58" s="72">
        <f>+B57</f>
        <v>48</v>
      </c>
    </row>
    <row r="59" spans="1:4">
      <c r="A59" s="299"/>
      <c r="B59" s="300"/>
      <c r="C59" s="300"/>
      <c r="D59" s="300">
        <v>3</v>
      </c>
    </row>
    <row r="60" spans="1:4" ht="34.5" customHeight="1">
      <c r="A60" s="68" t="s">
        <v>324</v>
      </c>
      <c r="B60" s="432" t="s">
        <v>456</v>
      </c>
      <c r="C60" s="432"/>
      <c r="D60" s="432"/>
    </row>
    <row r="61" spans="1:4">
      <c r="A61" s="299" t="s">
        <v>297</v>
      </c>
      <c r="B61" s="69" t="s">
        <v>437</v>
      </c>
      <c r="C61" s="300"/>
      <c r="D61" s="300"/>
    </row>
    <row r="62" spans="1:4">
      <c r="A62" s="299" t="s">
        <v>299</v>
      </c>
      <c r="B62" s="74" t="s">
        <v>415</v>
      </c>
      <c r="C62" s="300"/>
      <c r="D62" s="300"/>
    </row>
    <row r="63" spans="1:4" ht="25.5">
      <c r="A63" s="299" t="s">
        <v>298</v>
      </c>
      <c r="B63" s="75" t="s">
        <v>416</v>
      </c>
      <c r="C63" s="300"/>
      <c r="D63" s="300"/>
    </row>
    <row r="64" spans="1:4">
      <c r="A64" s="303" t="s">
        <v>224</v>
      </c>
      <c r="B64" s="73">
        <v>43</v>
      </c>
      <c r="C64" s="300"/>
      <c r="D64" s="300"/>
    </row>
    <row r="65" spans="1:7" ht="18.75" customHeight="1">
      <c r="A65" s="433" t="s">
        <v>312</v>
      </c>
      <c r="B65" s="433"/>
      <c r="C65" s="433"/>
      <c r="D65" s="72">
        <f>+B64</f>
        <v>43</v>
      </c>
    </row>
    <row r="66" spans="1:7">
      <c r="A66" s="299"/>
      <c r="B66" s="300"/>
      <c r="C66" s="300"/>
      <c r="D66" s="300"/>
    </row>
    <row r="67" spans="1:7" ht="38.25" customHeight="1">
      <c r="A67" s="68" t="s">
        <v>324</v>
      </c>
      <c r="B67" s="432" t="s">
        <v>444</v>
      </c>
      <c r="C67" s="432"/>
      <c r="D67" s="432"/>
    </row>
    <row r="68" spans="1:7">
      <c r="A68" s="299" t="s">
        <v>297</v>
      </c>
      <c r="B68" s="69" t="s">
        <v>437</v>
      </c>
      <c r="C68" s="306" t="s">
        <v>445</v>
      </c>
      <c r="D68" s="300" t="s">
        <v>440</v>
      </c>
    </row>
    <row r="69" spans="1:7">
      <c r="A69" s="299" t="s">
        <v>299</v>
      </c>
      <c r="B69" s="74" t="s">
        <v>415</v>
      </c>
      <c r="C69" s="300" t="s">
        <v>442</v>
      </c>
      <c r="D69" s="300" t="s">
        <v>443</v>
      </c>
    </row>
    <row r="70" spans="1:7" ht="25.5">
      <c r="A70" s="299" t="s">
        <v>298</v>
      </c>
      <c r="B70" s="75" t="s">
        <v>416</v>
      </c>
      <c r="C70" s="300"/>
      <c r="D70" s="300" t="s">
        <v>441</v>
      </c>
    </row>
    <row r="71" spans="1:7" ht="18.75" customHeight="1">
      <c r="A71" s="303" t="s">
        <v>224</v>
      </c>
      <c r="B71" s="73">
        <v>150</v>
      </c>
      <c r="C71" s="73">
        <v>165</v>
      </c>
      <c r="D71" s="73">
        <v>148</v>
      </c>
    </row>
    <row r="72" spans="1:7" ht="21.75" customHeight="1">
      <c r="A72" s="433" t="s">
        <v>312</v>
      </c>
      <c r="B72" s="433"/>
      <c r="C72" s="433"/>
      <c r="D72" s="72">
        <f>+(B71+C71+D71)/3</f>
        <v>154.33333333333334</v>
      </c>
    </row>
    <row r="73" spans="1:7" ht="34.5" customHeight="1">
      <c r="A73" s="68" t="s">
        <v>573</v>
      </c>
      <c r="B73" s="432" t="s">
        <v>574</v>
      </c>
      <c r="C73" s="432"/>
      <c r="D73" s="432"/>
    </row>
    <row r="74" spans="1:7" s="286" customFormat="1">
      <c r="A74" s="285" t="s">
        <v>297</v>
      </c>
      <c r="B74" s="287" t="s">
        <v>575</v>
      </c>
      <c r="C74" s="287" t="s">
        <v>576</v>
      </c>
      <c r="D74" s="288" t="s">
        <v>577</v>
      </c>
    </row>
    <row r="75" spans="1:7" s="286" customFormat="1" ht="25.5">
      <c r="A75" s="285" t="s">
        <v>299</v>
      </c>
      <c r="B75" s="289"/>
      <c r="C75" s="289" t="s">
        <v>578</v>
      </c>
      <c r="D75" s="288" t="s">
        <v>579</v>
      </c>
    </row>
    <row r="76" spans="1:7" s="286" customFormat="1">
      <c r="A76" s="285" t="s">
        <v>298</v>
      </c>
      <c r="B76" s="102" t="s">
        <v>580</v>
      </c>
      <c r="C76" s="290" t="s">
        <v>308</v>
      </c>
      <c r="D76" s="291" t="s">
        <v>581</v>
      </c>
      <c r="G76" s="292" t="s">
        <v>582</v>
      </c>
    </row>
    <row r="77" spans="1:7" s="286" customFormat="1">
      <c r="A77" s="293" t="s">
        <v>224</v>
      </c>
      <c r="B77" s="294">
        <v>9125</v>
      </c>
      <c r="C77" s="294">
        <v>13450</v>
      </c>
      <c r="D77" s="294">
        <v>8919</v>
      </c>
    </row>
    <row r="78" spans="1:7" s="286" customFormat="1">
      <c r="A78" s="293" t="s">
        <v>583</v>
      </c>
      <c r="B78" s="294">
        <v>152</v>
      </c>
      <c r="C78" s="294">
        <v>99</v>
      </c>
      <c r="D78" s="294">
        <v>150</v>
      </c>
    </row>
    <row r="79" spans="1:7" s="286" customFormat="1">
      <c r="A79" s="293" t="s">
        <v>225</v>
      </c>
      <c r="B79" s="294">
        <f>+B77+B78</f>
        <v>9277</v>
      </c>
      <c r="C79" s="294">
        <f t="shared" ref="C79:D79" si="0">+C77+C78</f>
        <v>13549</v>
      </c>
      <c r="D79" s="294">
        <f t="shared" si="0"/>
        <v>9069</v>
      </c>
    </row>
    <row r="80" spans="1:7" s="286" customFormat="1">
      <c r="A80" s="295" t="s">
        <v>312</v>
      </c>
      <c r="B80" s="295"/>
      <c r="C80" s="295"/>
      <c r="D80" s="296">
        <f>+(B79+C79+D79)/3</f>
        <v>10631.666666666666</v>
      </c>
    </row>
    <row r="81" spans="1:7" s="286" customFormat="1">
      <c r="A81" s="297"/>
    </row>
    <row r="82" spans="1:7" ht="34.5" customHeight="1">
      <c r="A82" s="68" t="s">
        <v>584</v>
      </c>
      <c r="B82" s="432" t="s">
        <v>585</v>
      </c>
      <c r="C82" s="432"/>
      <c r="D82" s="432"/>
    </row>
    <row r="83" spans="1:7" s="286" customFormat="1">
      <c r="A83" s="285" t="s">
        <v>297</v>
      </c>
      <c r="B83" s="287" t="s">
        <v>575</v>
      </c>
      <c r="C83" s="287" t="s">
        <v>576</v>
      </c>
      <c r="D83" s="288" t="s">
        <v>577</v>
      </c>
    </row>
    <row r="84" spans="1:7" s="286" customFormat="1" ht="25.5">
      <c r="A84" s="285" t="s">
        <v>299</v>
      </c>
      <c r="B84" s="289"/>
      <c r="C84" s="289" t="s">
        <v>578</v>
      </c>
      <c r="D84" s="288" t="s">
        <v>579</v>
      </c>
    </row>
    <row r="85" spans="1:7" s="286" customFormat="1">
      <c r="A85" s="285" t="s">
        <v>298</v>
      </c>
      <c r="B85" s="102" t="s">
        <v>580</v>
      </c>
      <c r="C85" s="290" t="s">
        <v>308</v>
      </c>
      <c r="D85" s="291" t="s">
        <v>581</v>
      </c>
      <c r="G85" s="292" t="s">
        <v>582</v>
      </c>
    </row>
    <row r="86" spans="1:7" s="286" customFormat="1">
      <c r="A86" s="293" t="s">
        <v>224</v>
      </c>
      <c r="B86" s="294">
        <v>8248</v>
      </c>
      <c r="C86" s="294">
        <v>9750</v>
      </c>
      <c r="D86" s="294">
        <v>8800</v>
      </c>
    </row>
    <row r="87" spans="1:7" s="286" customFormat="1">
      <c r="A87" s="293" t="s">
        <v>583</v>
      </c>
      <c r="B87" s="294">
        <v>152</v>
      </c>
      <c r="C87" s="294">
        <v>99</v>
      </c>
      <c r="D87" s="294">
        <v>150</v>
      </c>
    </row>
    <row r="88" spans="1:7" s="286" customFormat="1">
      <c r="A88" s="293" t="s">
        <v>225</v>
      </c>
      <c r="B88" s="294">
        <f>+B86+B87</f>
        <v>8400</v>
      </c>
      <c r="C88" s="294">
        <f t="shared" ref="C88:D88" si="1">+C86+C87</f>
        <v>9849</v>
      </c>
      <c r="D88" s="294">
        <f t="shared" si="1"/>
        <v>8950</v>
      </c>
    </row>
    <row r="89" spans="1:7" s="286" customFormat="1">
      <c r="A89" s="295" t="s">
        <v>312</v>
      </c>
      <c r="B89" s="295"/>
      <c r="C89" s="295"/>
      <c r="D89" s="296">
        <f>+(B88+C88+D88)/3</f>
        <v>9066.3333333333339</v>
      </c>
    </row>
    <row r="90" spans="1:7" s="286" customFormat="1">
      <c r="A90" s="297"/>
    </row>
    <row r="91" spans="1:7" ht="34.5" customHeight="1">
      <c r="A91" s="68" t="s">
        <v>605</v>
      </c>
      <c r="B91" s="432" t="s">
        <v>585</v>
      </c>
      <c r="C91" s="432"/>
      <c r="D91" s="432"/>
    </row>
    <row r="92" spans="1:7" s="286" customFormat="1">
      <c r="A92" s="285" t="s">
        <v>297</v>
      </c>
      <c r="B92" s="287" t="s">
        <v>575</v>
      </c>
      <c r="C92" s="287" t="s">
        <v>576</v>
      </c>
      <c r="D92" s="288" t="s">
        <v>577</v>
      </c>
    </row>
    <row r="93" spans="1:7" s="286" customFormat="1" ht="25.5">
      <c r="A93" s="285" t="s">
        <v>299</v>
      </c>
      <c r="B93" s="289"/>
      <c r="C93" s="289" t="s">
        <v>578</v>
      </c>
      <c r="D93" s="288" t="s">
        <v>579</v>
      </c>
    </row>
    <row r="94" spans="1:7" s="286" customFormat="1">
      <c r="A94" s="285" t="s">
        <v>298</v>
      </c>
      <c r="B94" s="102" t="s">
        <v>580</v>
      </c>
      <c r="C94" s="290" t="s">
        <v>308</v>
      </c>
      <c r="D94" s="291" t="s">
        <v>581</v>
      </c>
      <c r="G94" s="292" t="s">
        <v>582</v>
      </c>
    </row>
    <row r="95" spans="1:7" s="286" customFormat="1">
      <c r="A95" s="293" t="s">
        <v>224</v>
      </c>
      <c r="B95" s="294">
        <v>8248</v>
      </c>
      <c r="C95" s="294">
        <v>9750</v>
      </c>
      <c r="D95" s="294">
        <v>8800</v>
      </c>
    </row>
    <row r="96" spans="1:7" s="286" customFormat="1">
      <c r="A96" s="293" t="s">
        <v>583</v>
      </c>
      <c r="B96" s="294">
        <v>152</v>
      </c>
      <c r="C96" s="294">
        <v>99</v>
      </c>
      <c r="D96" s="294">
        <v>150</v>
      </c>
    </row>
    <row r="97" spans="1:4" s="286" customFormat="1">
      <c r="A97" s="293" t="s">
        <v>225</v>
      </c>
      <c r="B97" s="294">
        <f>+B95+B96</f>
        <v>8400</v>
      </c>
      <c r="C97" s="294">
        <f t="shared" ref="C97:D97" si="2">+C95+C96</f>
        <v>9849</v>
      </c>
      <c r="D97" s="294">
        <f t="shared" si="2"/>
        <v>8950</v>
      </c>
    </row>
    <row r="98" spans="1:4" s="286" customFormat="1">
      <c r="A98" s="295" t="s">
        <v>312</v>
      </c>
      <c r="B98" s="295"/>
      <c r="C98" s="295"/>
      <c r="D98" s="296">
        <f>+(B97+C97+D97)/3</f>
        <v>9066.3333333333339</v>
      </c>
    </row>
    <row r="99" spans="1:4" s="286" customFormat="1">
      <c r="A99" s="297"/>
    </row>
    <row r="100" spans="1:4" ht="34.5" customHeight="1">
      <c r="A100" s="68" t="s">
        <v>586</v>
      </c>
      <c r="B100" s="432" t="s">
        <v>585</v>
      </c>
      <c r="C100" s="432"/>
      <c r="D100" s="432"/>
    </row>
    <row r="101" spans="1:4" s="286" customFormat="1">
      <c r="A101" s="285" t="s">
        <v>297</v>
      </c>
      <c r="B101" s="287" t="s">
        <v>575</v>
      </c>
      <c r="C101" s="287" t="s">
        <v>576</v>
      </c>
      <c r="D101" s="288" t="s">
        <v>577</v>
      </c>
    </row>
    <row r="102" spans="1:4" s="286" customFormat="1" ht="25.5">
      <c r="A102" s="285" t="s">
        <v>299</v>
      </c>
      <c r="B102" s="289"/>
      <c r="C102" s="289" t="s">
        <v>578</v>
      </c>
      <c r="D102" s="288" t="s">
        <v>579</v>
      </c>
    </row>
    <row r="103" spans="1:4" s="286" customFormat="1">
      <c r="A103" s="285" t="s">
        <v>298</v>
      </c>
      <c r="B103" s="102" t="s">
        <v>580</v>
      </c>
      <c r="C103" s="290" t="s">
        <v>308</v>
      </c>
      <c r="D103" s="291" t="s">
        <v>581</v>
      </c>
    </row>
    <row r="104" spans="1:4" s="286" customFormat="1">
      <c r="A104" s="293" t="s">
        <v>224</v>
      </c>
      <c r="B104" s="294">
        <v>8248</v>
      </c>
      <c r="C104" s="294">
        <v>9750</v>
      </c>
      <c r="D104" s="294">
        <v>8800</v>
      </c>
    </row>
    <row r="105" spans="1:4" s="286" customFormat="1">
      <c r="A105" s="293" t="s">
        <v>583</v>
      </c>
      <c r="B105" s="294">
        <v>152</v>
      </c>
      <c r="C105" s="294">
        <v>99</v>
      </c>
      <c r="D105" s="294">
        <v>150</v>
      </c>
    </row>
    <row r="106" spans="1:4" s="286" customFormat="1">
      <c r="A106" s="293" t="s">
        <v>225</v>
      </c>
      <c r="B106" s="294">
        <f>+B104+B105</f>
        <v>8400</v>
      </c>
      <c r="C106" s="294">
        <f t="shared" ref="C106:D106" si="3">+C104+C105</f>
        <v>9849</v>
      </c>
      <c r="D106" s="294">
        <f t="shared" si="3"/>
        <v>8950</v>
      </c>
    </row>
    <row r="107" spans="1:4" s="286" customFormat="1">
      <c r="A107" s="295" t="s">
        <v>312</v>
      </c>
      <c r="B107" s="295"/>
      <c r="C107" s="295"/>
      <c r="D107" s="296">
        <f>+(B106+C106+D106)/3</f>
        <v>9066.3333333333339</v>
      </c>
    </row>
    <row r="108" spans="1:4" s="286" customFormat="1">
      <c r="A108" s="297"/>
    </row>
    <row r="109" spans="1:4" ht="34.5" customHeight="1">
      <c r="A109" s="68" t="s">
        <v>587</v>
      </c>
      <c r="B109" s="432" t="s">
        <v>589</v>
      </c>
      <c r="C109" s="432"/>
      <c r="D109" s="432"/>
    </row>
    <row r="110" spans="1:4" s="286" customFormat="1">
      <c r="A110" s="285" t="s">
        <v>297</v>
      </c>
      <c r="B110" s="287" t="s">
        <v>590</v>
      </c>
      <c r="C110" s="287" t="s">
        <v>591</v>
      </c>
      <c r="D110" s="288" t="s">
        <v>592</v>
      </c>
    </row>
    <row r="111" spans="1:4" s="286" customFormat="1">
      <c r="A111" s="285" t="s">
        <v>299</v>
      </c>
      <c r="B111" s="289" t="s">
        <v>593</v>
      </c>
      <c r="C111" s="289" t="s">
        <v>594</v>
      </c>
      <c r="D111" s="289" t="s">
        <v>595</v>
      </c>
    </row>
    <row r="112" spans="1:4" s="286" customFormat="1">
      <c r="A112" s="285" t="s">
        <v>298</v>
      </c>
      <c r="B112" s="290" t="s">
        <v>596</v>
      </c>
      <c r="C112" s="290" t="s">
        <v>308</v>
      </c>
      <c r="D112" s="291" t="s">
        <v>581</v>
      </c>
    </row>
    <row r="113" spans="1:4" s="286" customFormat="1">
      <c r="A113" s="293" t="s">
        <v>224</v>
      </c>
      <c r="B113" s="294">
        <v>129</v>
      </c>
      <c r="C113" s="294">
        <v>225</v>
      </c>
      <c r="D113" s="294">
        <v>291</v>
      </c>
    </row>
    <row r="114" spans="1:4" s="286" customFormat="1">
      <c r="A114" s="293" t="s">
        <v>583</v>
      </c>
      <c r="B114" s="294">
        <f>+B113*0.1</f>
        <v>12.9</v>
      </c>
      <c r="C114" s="294">
        <f t="shared" ref="C114:D114" si="4">+C113*0.1</f>
        <v>22.5</v>
      </c>
      <c r="D114" s="294">
        <f t="shared" si="4"/>
        <v>29.1</v>
      </c>
    </row>
    <row r="115" spans="1:4" s="286" customFormat="1">
      <c r="A115" s="293" t="s">
        <v>225</v>
      </c>
      <c r="B115" s="294">
        <f>+B113+B114</f>
        <v>141.9</v>
      </c>
      <c r="C115" s="294">
        <f t="shared" ref="C115:D115" si="5">+C113+C114</f>
        <v>247.5</v>
      </c>
      <c r="D115" s="294">
        <f t="shared" si="5"/>
        <v>320.10000000000002</v>
      </c>
    </row>
    <row r="116" spans="1:4" s="286" customFormat="1">
      <c r="A116" s="295" t="s">
        <v>312</v>
      </c>
      <c r="B116" s="295"/>
      <c r="C116" s="295"/>
      <c r="D116" s="296">
        <f>+(B115+C115+D115)/3</f>
        <v>236.5</v>
      </c>
    </row>
    <row r="117" spans="1:4" s="286" customFormat="1">
      <c r="A117" s="297"/>
    </row>
    <row r="118" spans="1:4" ht="34.5" customHeight="1">
      <c r="A118" s="68" t="s">
        <v>588</v>
      </c>
      <c r="B118" s="432" t="s">
        <v>597</v>
      </c>
      <c r="C118" s="432"/>
      <c r="D118" s="432"/>
    </row>
    <row r="119" spans="1:4" s="286" customFormat="1">
      <c r="A119" s="285" t="s">
        <v>297</v>
      </c>
      <c r="B119" s="287" t="s">
        <v>590</v>
      </c>
      <c r="C119" s="287" t="s">
        <v>591</v>
      </c>
      <c r="D119" s="288" t="s">
        <v>592</v>
      </c>
    </row>
    <row r="120" spans="1:4" s="286" customFormat="1">
      <c r="A120" s="285" t="s">
        <v>299</v>
      </c>
      <c r="B120" s="289" t="s">
        <v>593</v>
      </c>
      <c r="C120" s="289" t="s">
        <v>594</v>
      </c>
      <c r="D120" s="289" t="s">
        <v>595</v>
      </c>
    </row>
    <row r="121" spans="1:4" s="286" customFormat="1">
      <c r="A121" s="285" t="s">
        <v>298</v>
      </c>
      <c r="B121" s="290" t="s">
        <v>596</v>
      </c>
      <c r="C121" s="290" t="s">
        <v>308</v>
      </c>
      <c r="D121" s="291" t="s">
        <v>581</v>
      </c>
    </row>
    <row r="122" spans="1:4" s="286" customFormat="1">
      <c r="A122" s="293" t="s">
        <v>224</v>
      </c>
      <c r="B122" s="294">
        <v>239</v>
      </c>
      <c r="C122" s="294">
        <v>317</v>
      </c>
      <c r="D122" s="294">
        <v>335</v>
      </c>
    </row>
    <row r="123" spans="1:4" s="286" customFormat="1">
      <c r="A123" s="293" t="s">
        <v>583</v>
      </c>
      <c r="B123" s="294">
        <f>+B122*0.1</f>
        <v>23.900000000000002</v>
      </c>
      <c r="C123" s="294">
        <f t="shared" ref="C123:D123" si="6">+C122*0.1</f>
        <v>31.700000000000003</v>
      </c>
      <c r="D123" s="294">
        <f t="shared" si="6"/>
        <v>33.5</v>
      </c>
    </row>
    <row r="124" spans="1:4" s="286" customFormat="1">
      <c r="A124" s="293" t="s">
        <v>225</v>
      </c>
      <c r="B124" s="294">
        <f>+B122+B123</f>
        <v>262.89999999999998</v>
      </c>
      <c r="C124" s="294">
        <f t="shared" ref="C124:D124" si="7">+C122+C123</f>
        <v>348.7</v>
      </c>
      <c r="D124" s="294">
        <f t="shared" si="7"/>
        <v>368.5</v>
      </c>
    </row>
    <row r="125" spans="1:4" s="286" customFormat="1">
      <c r="A125" s="295" t="s">
        <v>312</v>
      </c>
      <c r="B125" s="295"/>
      <c r="C125" s="295"/>
      <c r="D125" s="296">
        <f>+(B124+C124+D124)/3</f>
        <v>326.7</v>
      </c>
    </row>
    <row r="126" spans="1:4" s="286" customFormat="1">
      <c r="A126" s="297"/>
    </row>
    <row r="127" spans="1:4" ht="34.5" customHeight="1">
      <c r="A127" s="68" t="s">
        <v>562</v>
      </c>
      <c r="B127" s="432" t="s">
        <v>366</v>
      </c>
      <c r="C127" s="432"/>
      <c r="D127" s="432"/>
    </row>
    <row r="128" spans="1:4" s="286" customFormat="1">
      <c r="A128" s="285" t="s">
        <v>297</v>
      </c>
      <c r="B128" s="298" t="s">
        <v>598</v>
      </c>
      <c r="C128" s="287" t="s">
        <v>599</v>
      </c>
      <c r="D128" s="288" t="s">
        <v>600</v>
      </c>
    </row>
    <row r="129" spans="1:4" s="286" customFormat="1">
      <c r="A129" s="285" t="s">
        <v>299</v>
      </c>
      <c r="B129" s="289" t="s">
        <v>601</v>
      </c>
      <c r="C129" s="289"/>
      <c r="D129" s="289" t="s">
        <v>595</v>
      </c>
    </row>
    <row r="130" spans="1:4" s="286" customFormat="1">
      <c r="A130" s="285" t="s">
        <v>298</v>
      </c>
      <c r="B130" s="290" t="s">
        <v>602</v>
      </c>
      <c r="C130" s="290" t="s">
        <v>603</v>
      </c>
      <c r="D130" s="291" t="s">
        <v>604</v>
      </c>
    </row>
    <row r="131" spans="1:4" s="286" customFormat="1">
      <c r="A131" s="293" t="s">
        <v>224</v>
      </c>
      <c r="B131" s="294">
        <v>1629.47</v>
      </c>
      <c r="C131" s="294">
        <v>689</v>
      </c>
      <c r="D131" s="294">
        <v>1169</v>
      </c>
    </row>
    <row r="132" spans="1:4" s="286" customFormat="1">
      <c r="A132" s="293" t="s">
        <v>583</v>
      </c>
      <c r="B132" s="294">
        <f>+B131*0.1</f>
        <v>162.947</v>
      </c>
      <c r="C132" s="294">
        <v>99.9</v>
      </c>
      <c r="D132" s="294"/>
    </row>
    <row r="133" spans="1:4" s="286" customFormat="1">
      <c r="A133" s="293" t="s">
        <v>225</v>
      </c>
      <c r="B133" s="294">
        <f>+B131+B132</f>
        <v>1792.4169999999999</v>
      </c>
      <c r="C133" s="294">
        <f t="shared" ref="C133:D133" si="8">+C131+C132</f>
        <v>788.9</v>
      </c>
      <c r="D133" s="294">
        <f t="shared" si="8"/>
        <v>1169</v>
      </c>
    </row>
    <row r="134" spans="1:4" s="286" customFormat="1">
      <c r="A134" s="295" t="s">
        <v>312</v>
      </c>
      <c r="B134" s="295"/>
      <c r="C134" s="295"/>
      <c r="D134" s="296">
        <f>+(B133+C133+D133)/3</f>
        <v>1250.1056666666666</v>
      </c>
    </row>
    <row r="135" spans="1:4" s="286" customFormat="1">
      <c r="A135" s="297"/>
    </row>
    <row r="136" spans="1:4" ht="34.5" customHeight="1">
      <c r="A136" s="68" t="s">
        <v>563</v>
      </c>
      <c r="B136" s="432" t="s">
        <v>373</v>
      </c>
      <c r="C136" s="432"/>
      <c r="D136" s="432"/>
    </row>
    <row r="137" spans="1:4" s="286" customFormat="1">
      <c r="A137" s="285" t="s">
        <v>299</v>
      </c>
      <c r="B137" s="289" t="s">
        <v>601</v>
      </c>
      <c r="C137" s="290" t="s">
        <v>603</v>
      </c>
      <c r="D137" s="291" t="s">
        <v>604</v>
      </c>
    </row>
    <row r="138" spans="1:4" s="286" customFormat="1">
      <c r="A138" s="285" t="s">
        <v>298</v>
      </c>
      <c r="B138" s="290" t="s">
        <v>602</v>
      </c>
    </row>
    <row r="139" spans="1:4" s="286" customFormat="1">
      <c r="A139" s="293" t="s">
        <v>224</v>
      </c>
      <c r="B139" s="294">
        <v>2242</v>
      </c>
      <c r="C139" s="294">
        <v>1888</v>
      </c>
      <c r="D139" s="294">
        <v>1895</v>
      </c>
    </row>
    <row r="140" spans="1:4" s="286" customFormat="1">
      <c r="A140" s="293" t="s">
        <v>583</v>
      </c>
      <c r="B140" s="294">
        <f>+B139*0.1</f>
        <v>224.20000000000002</v>
      </c>
      <c r="C140" s="294">
        <v>99</v>
      </c>
      <c r="D140" s="294"/>
    </row>
    <row r="141" spans="1:4" s="286" customFormat="1">
      <c r="A141" s="293" t="s">
        <v>225</v>
      </c>
      <c r="B141" s="294">
        <f>+B139+B140</f>
        <v>2466.1999999999998</v>
      </c>
      <c r="C141" s="294">
        <f t="shared" ref="C141:D141" si="9">+C139+C140</f>
        <v>1987</v>
      </c>
      <c r="D141" s="294">
        <f t="shared" si="9"/>
        <v>1895</v>
      </c>
    </row>
    <row r="142" spans="1:4" s="286" customFormat="1">
      <c r="A142" s="295" t="s">
        <v>312</v>
      </c>
      <c r="B142" s="295"/>
      <c r="C142" s="295"/>
      <c r="D142" s="296">
        <f>+(B141+C141+D141)/3</f>
        <v>2116.0666666666666</v>
      </c>
    </row>
  </sheetData>
  <mergeCells count="28">
    <mergeCell ref="A72:C72"/>
    <mergeCell ref="B46:D46"/>
    <mergeCell ref="B53:D53"/>
    <mergeCell ref="B60:D60"/>
    <mergeCell ref="B67:D67"/>
    <mergeCell ref="A51:C51"/>
    <mergeCell ref="A58:C58"/>
    <mergeCell ref="A65:C65"/>
    <mergeCell ref="B2:D2"/>
    <mergeCell ref="B9:D9"/>
    <mergeCell ref="A7:C7"/>
    <mergeCell ref="A14:C14"/>
    <mergeCell ref="B16:D16"/>
    <mergeCell ref="A36:C36"/>
    <mergeCell ref="A44:C44"/>
    <mergeCell ref="B39:D39"/>
    <mergeCell ref="A21:C21"/>
    <mergeCell ref="B23:D23"/>
    <mergeCell ref="A28:C28"/>
    <mergeCell ref="B31:D31"/>
    <mergeCell ref="B118:D118"/>
    <mergeCell ref="B127:D127"/>
    <mergeCell ref="B136:D136"/>
    <mergeCell ref="B73:D73"/>
    <mergeCell ref="B82:D82"/>
    <mergeCell ref="B91:D91"/>
    <mergeCell ref="B100:D100"/>
    <mergeCell ref="B109:D109"/>
  </mergeCells>
  <hyperlinks>
    <hyperlink ref="C5" r:id="rId1" xr:uid="{87BF36BB-0FC1-4D14-84B2-0C1C01A54728}"/>
    <hyperlink ref="B19" r:id="rId2" xr:uid="{7699D207-067F-4A90-B39F-C1641509A954}"/>
    <hyperlink ref="C19" r:id="rId3" xr:uid="{C71D5383-7D29-4244-9A0D-A8EB2304C1AB}"/>
    <hyperlink ref="B26" r:id="rId4" xr:uid="{76916527-C354-4470-96DA-85FBB1A7532F}"/>
    <hyperlink ref="C26" r:id="rId5" xr:uid="{2FFCBA91-B83D-49B8-B9D8-29BEAF7F5FB2}"/>
    <hyperlink ref="B34" r:id="rId6" xr:uid="{D45F7A67-BE40-41BE-B8A9-0A9A4CACE150}"/>
    <hyperlink ref="C34" r:id="rId7" xr:uid="{35A6DE0C-7C98-4C99-AFFA-C7D16E3CDE95}"/>
    <hyperlink ref="B42" r:id="rId8" xr:uid="{4F94C6F7-9717-4B7E-87CC-740354287D92}"/>
    <hyperlink ref="B49" r:id="rId9" xr:uid="{E1B2A3D6-A0AC-4425-9B7F-547C7062BC6F}"/>
    <hyperlink ref="B56" r:id="rId10" xr:uid="{7C93FF64-4E25-4588-AF2A-9A31D4487DEA}"/>
    <hyperlink ref="B63" r:id="rId11" xr:uid="{679EA948-E839-4C25-B42F-7B496E7D7364}"/>
    <hyperlink ref="B70" r:id="rId12" xr:uid="{4F0539A6-ABC9-4364-9072-7EADF5EE0BA5}"/>
    <hyperlink ref="C85" r:id="rId13" xr:uid="{37F872E5-4AA0-4070-A738-7B7C98AD300C}"/>
    <hyperlink ref="G85" r:id="rId14" xr:uid="{4A3605C6-D22B-49DC-96D3-9717FFF8727E}"/>
    <hyperlink ref="D85" r:id="rId15" xr:uid="{294A5B25-8EF4-4523-B975-F0CC34C03805}"/>
    <hyperlink ref="C76" r:id="rId16" xr:uid="{F20C32E1-C634-459A-B850-8F542938F7D0}"/>
    <hyperlink ref="G76" r:id="rId17" xr:uid="{FE806504-2919-48B7-AABC-163B0B1B1122}"/>
    <hyperlink ref="D76" r:id="rId18" xr:uid="{41E94687-C83F-470C-AAD8-2F654963D947}"/>
    <hyperlink ref="C94" r:id="rId19" xr:uid="{815F81CC-5DEA-4BCE-AF0F-E91B80A70BFC}"/>
    <hyperlink ref="G94" r:id="rId20" xr:uid="{6D24D1A0-430D-4B0F-A731-E529A7E31929}"/>
    <hyperlink ref="D94" r:id="rId21" xr:uid="{A6C4A1D0-3ED2-41A7-81DC-5E836438756C}"/>
    <hyperlink ref="C103" r:id="rId22" xr:uid="{D8D161D4-0A06-46A4-815C-F8DFF046F197}"/>
    <hyperlink ref="D103" r:id="rId23" xr:uid="{9079FF9A-C3E2-4E51-8CC4-2B22FE0E7393}"/>
    <hyperlink ref="C112" r:id="rId24" xr:uid="{705A1C27-6A63-4BE9-8888-3DEBFD970855}"/>
    <hyperlink ref="D112" r:id="rId25" xr:uid="{50443386-7B0E-4A26-871D-A98E5871149D}"/>
    <hyperlink ref="B111" r:id="rId26" display="https://web.whatsapp.com/send?phone=+554741410162&amp;text=Ol%C3%A1,%20tudo%20bem?%20Estava%20vendo%20persianas%20no%20site%20e%20gostaria%20de%20receber%20ajuda!" xr:uid="{F76888E0-D2B6-4550-80E9-76846CCC48D5}"/>
    <hyperlink ref="C111:D111" r:id="rId27" display="https://web.whatsapp.com/send?phone=+554741410162&amp;text=Ol%C3%A1,%20tudo%20bem?%20Estava%20vendo%20persianas%20no%20site%20e%20gostaria%20de%20receber%20ajuda!" xr:uid="{0B554EB0-688E-4F68-9AF6-F00F652E7672}"/>
    <hyperlink ref="C121" r:id="rId28" xr:uid="{2A0139AB-3411-48B2-8B51-65EAAF770820}"/>
    <hyperlink ref="D121" r:id="rId29" xr:uid="{901CC490-963D-4C24-BB62-6078F876ED11}"/>
    <hyperlink ref="C120:D120" r:id="rId30" display="https://web.whatsapp.com/send?phone=+554741410162&amp;text=Ol%C3%A1,%20tudo%20bem?%20Estava%20vendo%20persianas%20no%20site%20e%20gostaria%20de%20receber%20ajuda!" xr:uid="{E8188EB5-7D8C-42B1-B1BF-3D90B95B6121}"/>
    <hyperlink ref="D130" r:id="rId31" xr:uid="{D9895A08-3CB2-4494-B756-35EA6488BBBD}"/>
    <hyperlink ref="B130" r:id="rId32" xr:uid="{30B9E649-EF6D-4F1B-9FCC-034D145160A1}"/>
    <hyperlink ref="B138" r:id="rId33" xr:uid="{5F68F0DC-4359-4923-AE06-06320BCE0A49}"/>
    <hyperlink ref="D137" r:id="rId34" xr:uid="{79214400-34FA-4A63-90E8-C4A904BED4C3}"/>
  </hyperlinks>
  <printOptions horizontalCentered="1"/>
  <pageMargins left="0.51181102362204722" right="0.51181102362204722" top="0.78740157480314965" bottom="0.78740157480314965" header="0.31496062992125984" footer="0.31496062992125984"/>
  <pageSetup paperSize="9" scale="72" orientation="portrait" r:id="rId35"/>
  <headerFooter>
    <oddFooter>&amp;LOrçamento elaborado por:
ALVORADA SERVIÇOS
Eng. Claudio Barbosa
CREA 50.158/DMG&amp;C
&amp;G</oddFooter>
  </headerFooter>
  <rowBreaks count="1" manualBreakCount="1">
    <brk id="66" max="4" man="1"/>
  </rowBreaks>
  <legacyDrawingHF r:id="rId3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12</vt:i4>
      </vt:variant>
    </vt:vector>
  </HeadingPairs>
  <TitlesOfParts>
    <vt:vector size="20" baseType="lpstr">
      <vt:lpstr>BDI </vt:lpstr>
      <vt:lpstr>BDI DIF</vt:lpstr>
      <vt:lpstr>PLANILHA GERAL</vt:lpstr>
      <vt:lpstr>CRONOGRAMA</vt:lpstr>
      <vt:lpstr>CURVA ABC MÃO -DE-OBRA</vt:lpstr>
      <vt:lpstr>CURVA ABC MATERIAL</vt:lpstr>
      <vt:lpstr>COMPOSIÇÕES</vt:lpstr>
      <vt:lpstr>COTAÇÕES</vt:lpstr>
      <vt:lpstr>'BDI '!Area_de_impressao</vt:lpstr>
      <vt:lpstr>'BDI DIF'!Area_de_impressao</vt:lpstr>
      <vt:lpstr>COMPOSIÇÕES!Area_de_impressao</vt:lpstr>
      <vt:lpstr>COTAÇÕES!Area_de_impressao</vt:lpstr>
      <vt:lpstr>CRONOGRAMA!Area_de_impressao</vt:lpstr>
      <vt:lpstr>'CURVA ABC MÃO -DE-OBRA'!Area_de_impressao</vt:lpstr>
      <vt:lpstr>'CURVA ABC MATERIAL'!Area_de_impressao</vt:lpstr>
      <vt:lpstr>'PLANILHA GERAL'!Area_de_impressao</vt:lpstr>
      <vt:lpstr>CRONOGRAMA!Titulos_de_impressao</vt:lpstr>
      <vt:lpstr>'CURVA ABC MÃO -DE-OBRA'!Titulos_de_impressao</vt:lpstr>
      <vt:lpstr>'CURVA ABC MATERIAL'!Titulos_de_impressao</vt:lpstr>
      <vt:lpstr>'PLANILHA GERAL'!Titulos_de_impressao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Bruno Silva Fiorillo</cp:lastModifiedBy>
  <cp:lastPrinted>2022-02-18T17:44:33Z</cp:lastPrinted>
  <dcterms:created xsi:type="dcterms:W3CDTF">2021-09-16T18:37:31Z</dcterms:created>
  <dcterms:modified xsi:type="dcterms:W3CDTF">2022-02-18T17:45:00Z</dcterms:modified>
</cp:coreProperties>
</file>