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anaaguas.sharepoint.com/sites/SRB101/Documentos Compartilhados/COSER/CERTOH/Cadastro de Operadoras/"/>
    </mc:Choice>
  </mc:AlternateContent>
  <xr:revisionPtr revIDLastSave="65" documentId="8_{FCFE0F86-A5A3-47EF-8C9B-7F75D1ACD266}" xr6:coauthVersionLast="47" xr6:coauthVersionMax="47" xr10:uidLastSave="{1FC65D9B-1AF8-42CD-A84A-2A8B620E67F0}"/>
  <bookViews>
    <workbookView xWindow="-120" yWindow="-120" windowWidth="29040" windowHeight="15720" xr2:uid="{00000000-000D-0000-FFFF-FFFF00000000}"/>
  </bookViews>
  <sheets>
    <sheet name="lista por operadora" sheetId="6" r:id="rId1"/>
    <sheet name="análise operadoras" sheetId="9" state="hidden" r:id="rId2"/>
  </sheets>
  <definedNames>
    <definedName name="_xlnm._FilterDatabase" localSheetId="0" hidden="1">'lista por operadora'!$A$1:$AB$78</definedName>
    <definedName name="OLE_LINK1" localSheetId="0">'lista por operadora'!$I$74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9" l="1"/>
  <c r="K18" i="9" l="1"/>
  <c r="L18" i="9" s="1"/>
  <c r="K17" i="9"/>
  <c r="M17" i="9" s="1"/>
  <c r="N17" i="9" s="1"/>
  <c r="K16" i="9"/>
  <c r="K15" i="9"/>
  <c r="K14" i="9"/>
  <c r="K13" i="9"/>
  <c r="K12" i="9"/>
  <c r="K11" i="9"/>
  <c r="M11" i="9" s="1"/>
  <c r="N11" i="9" s="1"/>
  <c r="K10" i="9"/>
  <c r="K9" i="9"/>
  <c r="K8" i="9"/>
  <c r="K7" i="9"/>
  <c r="K6" i="9"/>
  <c r="K4" i="9"/>
  <c r="K3" i="9"/>
  <c r="M3" i="9" s="1"/>
  <c r="N3" i="9" s="1"/>
  <c r="K2" i="9"/>
  <c r="L2" i="9" s="1"/>
  <c r="M15" i="9" l="1"/>
  <c r="N15" i="9" s="1"/>
  <c r="M5" i="9"/>
  <c r="N5" i="9" s="1"/>
  <c r="M4" i="9"/>
  <c r="N4" i="9" s="1"/>
  <c r="L4" i="9"/>
  <c r="M12" i="9"/>
  <c r="N12" i="9" s="1"/>
  <c r="M18" i="9"/>
  <c r="N18" i="9" s="1"/>
  <c r="M2" i="9"/>
  <c r="N2" i="9" s="1"/>
  <c r="C4" i="6" l="1"/>
  <c r="C63" i="6" l="1"/>
  <c r="C56" i="6"/>
  <c r="C55" i="6"/>
  <c r="C39" i="6"/>
  <c r="C72" i="6"/>
  <c r="C22" i="6"/>
  <c r="C21" i="6"/>
  <c r="C61" i="6"/>
  <c r="C60" i="6"/>
  <c r="C59" i="6"/>
  <c r="C3" i="6"/>
</calcChain>
</file>

<file path=xl/sharedStrings.xml><?xml version="1.0" encoding="utf-8"?>
<sst xmlns="http://schemas.openxmlformats.org/spreadsheetml/2006/main" count="1615" uniqueCount="783">
  <si>
    <t>Operador</t>
  </si>
  <si>
    <t>Abrev.</t>
  </si>
  <si>
    <t>Empreendimento</t>
  </si>
  <si>
    <t>Res.</t>
  </si>
  <si>
    <t>Ano</t>
  </si>
  <si>
    <t>Processo</t>
  </si>
  <si>
    <t>Favorecido</t>
  </si>
  <si>
    <t>Órgão Financiador</t>
  </si>
  <si>
    <t>Itens do Empreendimento</t>
  </si>
  <si>
    <t>Tipo de Infraestrutura Hídrica</t>
  </si>
  <si>
    <t>nº CNARH  ou declaração</t>
  </si>
  <si>
    <t>Finalidade</t>
  </si>
  <si>
    <t>Coordenadas</t>
  </si>
  <si>
    <t>Coordenadas (decimal)</t>
  </si>
  <si>
    <t>Corpo d'Água</t>
  </si>
  <si>
    <t>Domínio</t>
  </si>
  <si>
    <t>Localidades</t>
  </si>
  <si>
    <t>Estado</t>
  </si>
  <si>
    <t>Vazão de captação (m³/s)</t>
  </si>
  <si>
    <t>Vazão regularizada (m³/s)</t>
  </si>
  <si>
    <t>Volume armazenado (hm³)</t>
  </si>
  <si>
    <t>Área inundada (ha)</t>
  </si>
  <si>
    <t>Responsável pelas obras complementares</t>
  </si>
  <si>
    <t>Valor da obra</t>
  </si>
  <si>
    <t>Data</t>
  </si>
  <si>
    <t>Agência Executiva de Gestão das Águas do Estado da Paraíba</t>
  </si>
  <si>
    <t>AESA</t>
  </si>
  <si>
    <t>Eixo de Integração da Planície Costeria Interior da Vertente Litorânea Paraíbana - Canal Acauã-Araçagi</t>
  </si>
  <si>
    <t>528/11</t>
  </si>
  <si>
    <t>02501.001706/2008-39</t>
  </si>
  <si>
    <t>Secretaria de Estados dos Recursos Hídricos, do Meio Ambiente e Ciência e tecnologia da Paraíba</t>
  </si>
  <si>
    <t>MI</t>
  </si>
  <si>
    <t>Canal Acauã-Araçagi, com 112 km</t>
  </si>
  <si>
    <t>Canal</t>
  </si>
  <si>
    <t>não tem</t>
  </si>
  <si>
    <t>S 07º 26' 55,3"</t>
  </si>
  <si>
    <t>W 35º 35' 6,83"</t>
  </si>
  <si>
    <t>Atlântico Nordeste Oriental</t>
  </si>
  <si>
    <t>Açude Acauã</t>
  </si>
  <si>
    <t>Estadual</t>
  </si>
  <si>
    <t>Ingá, Mogeiro, Itabaiana, São José dos Ramos, Sobrado, Riachão do Poço, Sapé, Mari, Cuité de Mamanguape, Araçagi e Itapororoca</t>
  </si>
  <si>
    <t>PB</t>
  </si>
  <si>
    <t>-</t>
  </si>
  <si>
    <t>SERHMACT (açudes) e CAGEPA (adutoras)</t>
  </si>
  <si>
    <t>Águas e Esgotos do Piauí S/A</t>
  </si>
  <si>
    <t>AGESPISA</t>
  </si>
  <si>
    <t>295/06</t>
  </si>
  <si>
    <t>02501.000940/2005-94</t>
  </si>
  <si>
    <t>Secretaria de Meio Ambiente e Recursos Naturais do Estado do Piauí</t>
  </si>
  <si>
    <t>Sistema Adutor de Bocaina</t>
  </si>
  <si>
    <t>Sistema Adutor de Água</t>
  </si>
  <si>
    <t>S 06º 54' 48"</t>
  </si>
  <si>
    <t>W 41º 18' 48"</t>
  </si>
  <si>
    <t>Parnaíba</t>
  </si>
  <si>
    <t>Federal</t>
  </si>
  <si>
    <t>Alagionha do Piauí, Bocaina, Francisco Santos, Monsenhor Hipólito e Santo Antônio Lisboa</t>
  </si>
  <si>
    <t>PI</t>
  </si>
  <si>
    <t>já existem</t>
  </si>
  <si>
    <t>353/2007</t>
  </si>
  <si>
    <t>02501.00038/2007-41</t>
  </si>
  <si>
    <t>Secretaria de Meio Ambiente e Recursos Naturais do Estado do Piauí - SEMAR</t>
  </si>
  <si>
    <t>Sistema adutor Piaus</t>
  </si>
  <si>
    <t>S 06º 59' 15"</t>
  </si>
  <si>
    <t>W 40º 50' 12"</t>
  </si>
  <si>
    <t xml:space="preserve">Barragem Dona Maria Zenaide Viana de Andrade </t>
  </si>
  <si>
    <t>Campo Grande, PIO IX, Fronteiras e São Julião</t>
  </si>
  <si>
    <t>Sistema Adutor Bocaina / Piaus 2</t>
  </si>
  <si>
    <t>899/2013</t>
  </si>
  <si>
    <t>02501.001232/2012-10</t>
  </si>
  <si>
    <t>Captação flutuante, EEAB com 03 bombas e adutora de 256 metros</t>
  </si>
  <si>
    <t>S 06º 54' 50"</t>
  </si>
  <si>
    <t>W 41º 18' 30"</t>
  </si>
  <si>
    <t>Picos, Bocaina, Sussuapara</t>
  </si>
  <si>
    <t>Captação flutuante, EEAB com 02 bombas e adutora de 441 metros</t>
  </si>
  <si>
    <t>S 06º 59' 21"</t>
  </si>
  <si>
    <t>W 40º 50' 02"</t>
  </si>
  <si>
    <t>Alagoinhas do Piauí, Monsenhor Hipólito, Francisco Santos e Santo Antônio Lisboa</t>
  </si>
  <si>
    <t>Sistema Adutor de São Lourenço do Piauí</t>
  </si>
  <si>
    <t>216/24</t>
  </si>
  <si>
    <t>02501.002852/2024-00</t>
  </si>
  <si>
    <t>Governo do Estado do Piauí, através do Instituto de Desenvolvimento do Piauí</t>
  </si>
  <si>
    <t>MIDR</t>
  </si>
  <si>
    <t>Captação flutuante na barragem Pedregulho; adutora de Água Bruta (AAB) com extensão total de 275,30 m, sendo 40,00 m em tubulação PEAD DN 100 e 235,30 m em tubulação PVC DEFOFO DN 150; adutora de Água Tratada (AAT) com extensão total de 16.917,92m sendo toda em tubulação PVC DEFOFO 1.0MPA DN150; reservatório apoiado localizado na ETA, com volume de 100,00 m³; reservatório elevado localizado na sede do município com volume de 200,00m³; 5.730 metros de rede de distribuição; 206 (und) Ligações prediais.</t>
  </si>
  <si>
    <t>S 09°12'20.68"</t>
  </si>
  <si>
    <t>W 42°25'59.85"</t>
  </si>
  <si>
    <t>Barragem Pedregulho</t>
  </si>
  <si>
    <t>São Lourenço do Piauí</t>
  </si>
  <si>
    <t>implantadas junto com o projeto</t>
  </si>
  <si>
    <t>Associação dos Usuários de Água da Bacia do Rio Santa Maria e Unidade de Gerenciamento do Proágua Nacional</t>
  </si>
  <si>
    <t>AUSM e UEGP/RS</t>
  </si>
  <si>
    <t>Barragem Jaguari</t>
  </si>
  <si>
    <t>603/07</t>
  </si>
  <si>
    <t>02501.000756/2007-07</t>
  </si>
  <si>
    <t>Secretaria de Obras Públicas e Saneamento do Rio Grande do Sul</t>
  </si>
  <si>
    <t>Barragem</t>
  </si>
  <si>
    <t>S 30º 38' 01"</t>
  </si>
  <si>
    <t>W 54º 24' 51"</t>
  </si>
  <si>
    <t>Uruguai</t>
  </si>
  <si>
    <t>Arroio Jaguari</t>
  </si>
  <si>
    <t>Lavras do Sul, Rosário do Sul e São Gabriel</t>
  </si>
  <si>
    <t>RS</t>
  </si>
  <si>
    <t>Irrigantes (sifões)</t>
  </si>
  <si>
    <t>Barragem Taquarembó</t>
  </si>
  <si>
    <t>604/07</t>
  </si>
  <si>
    <t>02501.002081/2007-41</t>
  </si>
  <si>
    <t>S 30º 48' 00"</t>
  </si>
  <si>
    <t>W 54º 35' 51"</t>
  </si>
  <si>
    <t>Arroio Taquarembó</t>
  </si>
  <si>
    <t>Dom Pedrito e Lavras do Sul</t>
  </si>
  <si>
    <t>CORSAN (adutora)</t>
  </si>
  <si>
    <t>Associação dos Usuários do Arroio Duro</t>
  </si>
  <si>
    <t>AUD</t>
  </si>
  <si>
    <t>Projeto de Irrigação Costa Doce - Sistema Velhaco</t>
  </si>
  <si>
    <t>285/10</t>
  </si>
  <si>
    <t>02501.000607/2010-54</t>
  </si>
  <si>
    <t>Município de Arambaré</t>
  </si>
  <si>
    <t>Perímetro de Irrigação</t>
  </si>
  <si>
    <t>Irrigação</t>
  </si>
  <si>
    <t>S 30º 54' 23"</t>
  </si>
  <si>
    <t>W 51º 35' 15"</t>
  </si>
  <si>
    <t>Atlântico Sul</t>
  </si>
  <si>
    <t>Lagoa dos Patos</t>
  </si>
  <si>
    <t>Arambaré</t>
  </si>
  <si>
    <t>Companhia Catarinense de Águas e Saneamento</t>
  </si>
  <si>
    <t>CASAN</t>
  </si>
  <si>
    <t>Barragem Rio Do Salto</t>
  </si>
  <si>
    <t>602/08</t>
  </si>
  <si>
    <t>02501.001985/2007-50</t>
  </si>
  <si>
    <t>Companhia catarinense de águas e Saneamento</t>
  </si>
  <si>
    <t>S 28º 49' 39"</t>
  </si>
  <si>
    <t>W 49º 45' 34"</t>
  </si>
  <si>
    <t>Rios Amola Faca e Salto</t>
  </si>
  <si>
    <t>Timbé do Sul</t>
  </si>
  <si>
    <t>SC</t>
  </si>
  <si>
    <t>0,243 para abast. e 5,5 para irrigação</t>
  </si>
  <si>
    <t>Sistema Adutor de Chapecó, Xanxerê, Xaxim e Cordilheira Alta</t>
  </si>
  <si>
    <t>964/15</t>
  </si>
  <si>
    <t>02501.000743/2015-59</t>
  </si>
  <si>
    <t>Captação, estação de bombeamento com 03 bombas e adutora Ferro fundido DN 900 mm extensão 6,1 km</t>
  </si>
  <si>
    <t>S 26º 44' 59"</t>
  </si>
  <si>
    <t>W 52º 23' 55"</t>
  </si>
  <si>
    <t>Rio Chapecozinho</t>
  </si>
  <si>
    <t>Chapecó, Xanxerê, xaxim e Cordilheira Alta</t>
  </si>
  <si>
    <t>Companhia de Abastecimento d'Água e Saneamento do Estado de Alagoas</t>
  </si>
  <si>
    <t>CASAL</t>
  </si>
  <si>
    <t>Ampliação do sistema de abastecimento de água do município de Palmeira dos Índios - AL</t>
  </si>
  <si>
    <t>218/05</t>
  </si>
  <si>
    <t>02501.000511/2005-29</t>
  </si>
  <si>
    <t>Secretaria Coordenadora de Infraestrutura e Serviços do Estado de Alagoas</t>
  </si>
  <si>
    <t>Barragem no riacho caçamba, adutoras de água bruta e tratada, ETA e elevatórias</t>
  </si>
  <si>
    <t>S 09º 16' 19,8"</t>
  </si>
  <si>
    <t>W 36º 23' 15,9"</t>
  </si>
  <si>
    <t>São Francisco</t>
  </si>
  <si>
    <t>Riacho Caçamba</t>
  </si>
  <si>
    <t>Município de Palmeira dos Índios</t>
  </si>
  <si>
    <t>AL</t>
  </si>
  <si>
    <t>Ampliação do Sistema de abastecimento de Água de Maceió a partir das águas do Rio Meirim</t>
  </si>
  <si>
    <t>409/09</t>
  </si>
  <si>
    <t>02501.002268/2008-26</t>
  </si>
  <si>
    <t>Secretaria de Infraestrutura do Governo do Estado de Alagoas</t>
  </si>
  <si>
    <t>SAA de Maceió a partir das águas do Rio Meirim</t>
  </si>
  <si>
    <t>S 09º 30' 32"</t>
  </si>
  <si>
    <t>W 35º 40' 07"</t>
  </si>
  <si>
    <t>Rio Meirim</t>
  </si>
  <si>
    <t>Maceió</t>
  </si>
  <si>
    <t>Companhia de Águas e Esgotos da Paraíba</t>
  </si>
  <si>
    <t>CAGEPA</t>
  </si>
  <si>
    <t>Sistema Adutor do congo - 2ª Etapa</t>
  </si>
  <si>
    <t>563/07</t>
  </si>
  <si>
    <t>02501.002028/2007-41</t>
  </si>
  <si>
    <t>Secretaria de Estado de Ciência e Tecnologia e Meio Ambiente da Paraíba</t>
  </si>
  <si>
    <t>Adutora do Congo - 2ª etapa</t>
  </si>
  <si>
    <t>Açude Cordeiro</t>
  </si>
  <si>
    <t>Amparo, Gurjão, Livramento, Ouro Velho, Parai, Prata e São José dos Cordeiros</t>
  </si>
  <si>
    <t>Sistema Adutor Pajeú</t>
  </si>
  <si>
    <t>565/07</t>
  </si>
  <si>
    <t>02501.001612/2007-09</t>
  </si>
  <si>
    <t>Departamento Nacional de Obras contra a seca</t>
  </si>
  <si>
    <t>Captação 2</t>
  </si>
  <si>
    <t>S 08º 46' 32"</t>
  </si>
  <si>
    <t>W 38º 32' 53"</t>
  </si>
  <si>
    <t>Eixo Leste PISF</t>
  </si>
  <si>
    <t>Floresta</t>
  </si>
  <si>
    <t>PE</t>
  </si>
  <si>
    <t>Companhia de Águas e Esgotos do Rio Grande do Norte</t>
  </si>
  <si>
    <t>CAERN</t>
  </si>
  <si>
    <t>Sistema Adutor Alto Oeste</t>
  </si>
  <si>
    <t>527/07</t>
  </si>
  <si>
    <t>02501.001457/2007-09</t>
  </si>
  <si>
    <t>Secretaria de Estado do Meio Ambiente e Recursos Hídricos do Rio Grande do Norte</t>
  </si>
  <si>
    <t>Captação Pau dos Ferros, Santa Cruz e Adutora expressa</t>
  </si>
  <si>
    <t>S 06º 08' 30"</t>
  </si>
  <si>
    <t>W 38º 10' 59"</t>
  </si>
  <si>
    <t>Açude Pau dos Ferros e Santa Cruz</t>
  </si>
  <si>
    <t>Pau dos Ferros e Apodi</t>
  </si>
  <si>
    <t>RN</t>
  </si>
  <si>
    <t>Sistema Adutor do Seridó</t>
  </si>
  <si>
    <t>592/07</t>
  </si>
  <si>
    <t>02501.001976/2007-69</t>
  </si>
  <si>
    <t>Sistema adutor do Seridó</t>
  </si>
  <si>
    <t>S 06º 25' 31"</t>
  </si>
  <si>
    <t>W 36º 36' 07"</t>
  </si>
  <si>
    <t>Açude Marechal Dutra (rio Acauã)</t>
  </si>
  <si>
    <t>Acari</t>
  </si>
  <si>
    <t>Sistema Adutor de Pendências, Macau, Guamaré e Baixa do Meio</t>
  </si>
  <si>
    <t>158/13</t>
  </si>
  <si>
    <t>02501.001923/2012-13</t>
  </si>
  <si>
    <t>Companhia de Águas e Esgotos do Rio Grande do Norte - CAERN</t>
  </si>
  <si>
    <t>Captação Flutuante com Q = 366 l/s, EEAB e adutora em PRFV DN 600 mm L = 21,6 km</t>
  </si>
  <si>
    <t>S 05º 15' 21"</t>
  </si>
  <si>
    <t>W 36º 43' 19,3"</t>
  </si>
  <si>
    <t>Rio Piranhas Açu</t>
  </si>
  <si>
    <t>Pendências</t>
  </si>
  <si>
    <t>Companhia de Gestão dos Recursos Hídricos do Ceará</t>
  </si>
  <si>
    <t>COGERH</t>
  </si>
  <si>
    <t>109/06</t>
  </si>
  <si>
    <t>02501.002000/2005-41</t>
  </si>
  <si>
    <t>Secretaria de Recursos Hídricos do Estado do Ceará</t>
  </si>
  <si>
    <t>Eixo de Integração Castanhão - RM de Fortaleza - Trecho IV</t>
  </si>
  <si>
    <t>Barragem Pacajus</t>
  </si>
  <si>
    <t>Região Metropolitana de Fortaleza</t>
  </si>
  <si>
    <t>CE</t>
  </si>
  <si>
    <t>19 (1º trecho) e 15 (2º e 3º trechos)</t>
  </si>
  <si>
    <t>299/05</t>
  </si>
  <si>
    <t>02501.001626/2004-50</t>
  </si>
  <si>
    <t>Sistema Adutor Gavião - Pecém - 1ª Etapa</t>
  </si>
  <si>
    <t>Açude Gavião</t>
  </si>
  <si>
    <t>Eixo de Integração Castanhão - RM de Fortaleza - Trechos II, III e V</t>
  </si>
  <si>
    <t>382/2007</t>
  </si>
  <si>
    <t>02501.001318/2007-77</t>
  </si>
  <si>
    <t>Eixo de Integração Castanhão Trechos II, III e V</t>
  </si>
  <si>
    <t>Açude Curral Velho</t>
  </si>
  <si>
    <t>Barragem Missi</t>
  </si>
  <si>
    <t>267/08</t>
  </si>
  <si>
    <t>02501.000015/2008-18</t>
  </si>
  <si>
    <t>S 03º 28' 20,13"</t>
  </si>
  <si>
    <t>W 39º 51' 57,94"</t>
  </si>
  <si>
    <t>Rio Missi</t>
  </si>
  <si>
    <t>Miraíma</t>
  </si>
  <si>
    <t>SRH-CE</t>
  </si>
  <si>
    <t>Barragem Riacho da Serra</t>
  </si>
  <si>
    <t>322/08</t>
  </si>
  <si>
    <t>02501.000014/2008-73</t>
  </si>
  <si>
    <t>S 05º 33' 42"</t>
  </si>
  <si>
    <t>W 38º 19' 38"</t>
  </si>
  <si>
    <t>Riacho da Serra</t>
  </si>
  <si>
    <t>Alto Santo</t>
  </si>
  <si>
    <t>Barragem Maracanaú</t>
  </si>
  <si>
    <t>305/09</t>
  </si>
  <si>
    <t>02501.001804/2008-76</t>
  </si>
  <si>
    <t>Controle de cheias</t>
  </si>
  <si>
    <t>S 03º 52' 52"</t>
  </si>
  <si>
    <t>W 38º 38' 57"</t>
  </si>
  <si>
    <t>Rio Maranguapinho</t>
  </si>
  <si>
    <t>Maracanaú</t>
  </si>
  <si>
    <t>Não se aplica</t>
  </si>
  <si>
    <t>Adutora de Santa Quitéria ou Adutora Itataia</t>
  </si>
  <si>
    <t>284/10</t>
  </si>
  <si>
    <t>02501.000501/2009-17</t>
  </si>
  <si>
    <t>Adutora de Santa Quitéria ou Adutora Itatiaia</t>
  </si>
  <si>
    <t>S 04º 13' 51"</t>
  </si>
  <si>
    <t>W 40º 02' 57"</t>
  </si>
  <si>
    <t>Açude Edson Queiroz - Rio Groaíras</t>
  </si>
  <si>
    <t>Riacho das Pedras, Morrinhos e Queimadas</t>
  </si>
  <si>
    <t>Cinturão das Águas do Ceará - trecho 1</t>
  </si>
  <si>
    <t>194/12</t>
  </si>
  <si>
    <t>02501.001488/2011-38</t>
  </si>
  <si>
    <t>Trecho 01 do canal</t>
  </si>
  <si>
    <t>S 07º 42' 04"</t>
  </si>
  <si>
    <t>W 39º 00' 43"</t>
  </si>
  <si>
    <t>Barragem Jati PISF</t>
  </si>
  <si>
    <t>Jati</t>
  </si>
  <si>
    <t>Cagece</t>
  </si>
  <si>
    <t>Sistema Adutor de Maranguape</t>
  </si>
  <si>
    <t>460/13</t>
  </si>
  <si>
    <t>02501.000111/2013-23</t>
  </si>
  <si>
    <t>Mcidades</t>
  </si>
  <si>
    <t>Estação elevatória de água bruta no açude Gavião com 03 bombas (01 reserva), adutora em ferro fundido k-7, diâmetro 500 mm com 12 km de extensão</t>
  </si>
  <si>
    <t>S 03º 55' 56"</t>
  </si>
  <si>
    <t>W 38º 34' 42"</t>
  </si>
  <si>
    <t>Maranguape, Pacatuba e Guaiúba</t>
  </si>
  <si>
    <t>Barragem Melancia</t>
  </si>
  <si>
    <t>1045/2014</t>
  </si>
  <si>
    <t>02501.001259/2013-85</t>
  </si>
  <si>
    <t>Barragem em terra homogênea com altura máxima de 21,73 m e comprimento de 617,95 m, duas barragens auxiliares com comprimento total de 185,39 m, tomada d’água, vertedor tipo Creager de largura 50 m e bacia de dissipação</t>
  </si>
  <si>
    <t>S 03º 41' 45"</t>
  </si>
  <si>
    <t>W 39º 13' 05"</t>
  </si>
  <si>
    <t>Riacho Melancia</t>
  </si>
  <si>
    <t>São Luiz do Curu</t>
  </si>
  <si>
    <t>Barragem Germinal</t>
  </si>
  <si>
    <t>461/13</t>
  </si>
  <si>
    <t>02501.001949/2012-53</t>
  </si>
  <si>
    <t>Barragem em CCR com altura máxima de 27,45 m e comprimento de 145 m, tomada d’água, vertedor tipo perfil Creager de largura 50 m e bacia de dissipação tipo piscina</t>
  </si>
  <si>
    <t>S 04º 10' 52"</t>
  </si>
  <si>
    <t>W 38º 51' 55"</t>
  </si>
  <si>
    <t>Rio Pacoti</t>
  </si>
  <si>
    <t>Palmácia</t>
  </si>
  <si>
    <t>Barragem Jucá</t>
  </si>
  <si>
    <t>1260/2015</t>
  </si>
  <si>
    <t>02501.002020/2014-11</t>
  </si>
  <si>
    <t>barragem de terra tipo homogênea com altura máxima de 18,30 metros, volume de acumulação de 31,80 hm³ e cota de coroamento será igual a 434,60m, tomada d’água de diâmetro 300 mm, vertedor tipo Creager e bacia de dissipação.</t>
  </si>
  <si>
    <t>S 06º 26' 57"</t>
  </si>
  <si>
    <t>W 40º 33' 31"</t>
  </si>
  <si>
    <t>Riacho Jucá</t>
  </si>
  <si>
    <t>Parambu</t>
  </si>
  <si>
    <t>Barragem Amarelas</t>
  </si>
  <si>
    <t>84/2018</t>
  </si>
  <si>
    <t>20501.000668/2014-45</t>
  </si>
  <si>
    <t>Barragem de terra tipo zoneada com altura máxima de 18,00 metros, com um vertedor tipo Creager na ombreira direita, largura de 50 metros, com um canal de acesso e restituição e tomada d’água</t>
  </si>
  <si>
    <t>S 04º 27' 21,1"</t>
  </si>
  <si>
    <t>W 38º 03' 01,6"</t>
  </si>
  <si>
    <t>Riacho Ezequiel</t>
  </si>
  <si>
    <t>Beberibe</t>
  </si>
  <si>
    <t>Barragem Trairi</t>
  </si>
  <si>
    <t>37/2020</t>
  </si>
  <si>
    <t>02501.001989/2020-13</t>
  </si>
  <si>
    <t>MDR</t>
  </si>
  <si>
    <t>Barragem principal de terra homogênea com extensão de 1.305,16 m, e barragem auxiliar de terra homogênea e extensão de 83,07 m. Vertedor perfil creager tipo soleira livre, seguido de bacia de dissipação e canal de restituição escavado em solo. Tomada d'água de diâmetro 700 mm.</t>
  </si>
  <si>
    <t>Riacho Trairi</t>
  </si>
  <si>
    <t>Trairi</t>
  </si>
  <si>
    <t>Barragem Anil</t>
  </si>
  <si>
    <t>44/2020</t>
  </si>
  <si>
    <t>02501.001990/2020-30</t>
  </si>
  <si>
    <t>Barragem de terra homogênea, com extensão de 1.765,82 m. O vertedor perfil creager tipo soleira livre, de largura 80 metros, localizado na ombreira esquerda, seguido de canal de restituição. Tomada d’água de diâmetro 400 mm.</t>
  </si>
  <si>
    <t>S 03º 42' 36,33"</t>
  </si>
  <si>
    <t>W 38º 55' 35,72"</t>
  </si>
  <si>
    <t>Riacho Anil</t>
  </si>
  <si>
    <t>Caucaia</t>
  </si>
  <si>
    <t>Duplicação do Eixão das Águas</t>
  </si>
  <si>
    <t>222/24</t>
  </si>
  <si>
    <t>02501.004855/2024-70</t>
  </si>
  <si>
    <t>Governo do Estado do Ceará, através da Secretaria dos Recursos Hídricos – SRH/CE</t>
  </si>
  <si>
    <t>BNDES</t>
  </si>
  <si>
    <t>O percurso do Eixão estende-se ao longo de aproximadamente 256km, subdividido em cinco trechos: Trecho I - EB Castanhão ao Açude Curral Velho. Nos municípios de Jaguaribara e Morada Nova. Extensão de 55 km de canal e sifões; Trecho II - Açude Curral Velho a Serra do Félix. Nos municípios de Morada Nova e Russas. Extensão de 46 km de canal e sifões; Trecho III - Serra do Félix a Ombreira direita do açude Pacajus. Nos municípios de Russas, Morada Nova, Ocara e Cascavel – Extensão de 66 km de canal e sifões; Trecho IV - Entre a ombreira direita do Açude Pacajus ao Açude Gavião interligando o sistema de Açudes Pacoti/Riachão/Gavião. Nos municípios de Cascavel, Pacajus, Horizonte, Itaitinga e Pacatuba. Extensão de 34 km de canal, sifão e túnel; Trecho V - Açude Gavião até o reservatório de água bruta do CIPP. Nos municípios de Pacatuba, Maracanaú, Caucaia e São Gonçalo do Amarante. Extensão de 55 km por tubulações em aço e 03 estações de bombeamento.</t>
  </si>
  <si>
    <t>S 05°29'1.4"</t>
  </si>
  <si>
    <t>W 38°26'50"</t>
  </si>
  <si>
    <t>Açude Castanhão</t>
  </si>
  <si>
    <t>Região Metropolitana de Fortaleza – RMF e Complexo Industrial e Portuário do Pecém – CIPP</t>
  </si>
  <si>
    <t>Companhia de Saneamento de Sergipe</t>
  </si>
  <si>
    <t>DESO</t>
  </si>
  <si>
    <t>Ampliação do Sistema Adutor São Francisco</t>
  </si>
  <si>
    <t>266/08</t>
  </si>
  <si>
    <t>02501.002101/2007-84</t>
  </si>
  <si>
    <t>Sistema Adutor São Francisco</t>
  </si>
  <si>
    <t>S 10º 11' 23"</t>
  </si>
  <si>
    <t>W 36º 50' 58"</t>
  </si>
  <si>
    <t>Rio São Francisco</t>
  </si>
  <si>
    <t>Propriá</t>
  </si>
  <si>
    <t>SE</t>
  </si>
  <si>
    <t>Sistema Adutor Integrado de Itabaianinha</t>
  </si>
  <si>
    <t>1480/13</t>
  </si>
  <si>
    <t>02501.002132/2013-83</t>
  </si>
  <si>
    <t>Barragem no rio Guararema com altura de 2,50 m e extensão de 50,6 m, tomada d’água, 02 estações elevatórias de água bruta com três bombas (01 reserva) no riacho Guararema, 02 estações elevatórias de água bruta com duas bombas (01 reserva) no riacho Itamirim, adutora de água bruta de diâmetro 500 mm e extensão de 10,19 km e adutora de água bruta de diâmetro 300 mm e extensão de 1,38 km</t>
  </si>
  <si>
    <t>S 11º 22' 14,2"</t>
  </si>
  <si>
    <t>W 37º 34' 58,3"</t>
  </si>
  <si>
    <t>Atlântico Leste</t>
  </si>
  <si>
    <t>Rio Guararema</t>
  </si>
  <si>
    <t>Itabaianinha, Umbaúba, Tomador do Geru</t>
  </si>
  <si>
    <t>Companhia Pernambucana de Saneamento</t>
  </si>
  <si>
    <t>COMPESA</t>
  </si>
  <si>
    <t>498/05</t>
  </si>
  <si>
    <t>02501.001348/2005-11</t>
  </si>
  <si>
    <t>Secretaria de Infraestrutura do Governo do Estado de Pernambuco</t>
  </si>
  <si>
    <t>Adutora Pirapama / Interligação ao Sistema Gurjaú</t>
  </si>
  <si>
    <t>S 08º 17' 16"</t>
  </si>
  <si>
    <t>W 35º 04' 18"</t>
  </si>
  <si>
    <t>Açude Pirapama</t>
  </si>
  <si>
    <t>Municípo de Cabo de Santo Agostinho / Região Metropolitana de Recife</t>
  </si>
  <si>
    <t>Sistema Produtor Pirapama - PE</t>
  </si>
  <si>
    <t>485/07</t>
  </si>
  <si>
    <t>02501.001156/2007-77</t>
  </si>
  <si>
    <t>Secretaria de Recursos Hídricos - PE</t>
  </si>
  <si>
    <t>Adutoras, recalques, ETA e reservatórios</t>
  </si>
  <si>
    <t>Captação 1 e 3</t>
  </si>
  <si>
    <t>101819 e 101821</t>
  </si>
  <si>
    <t>S 08º 21' 24"</t>
  </si>
  <si>
    <t>W 37º 50' 21"</t>
  </si>
  <si>
    <t>Betânia e Sertânia</t>
  </si>
  <si>
    <t>Sistema de Produção Integrado das Cidades de Agrestina, Altinho, Cachoeirinha e Outros</t>
  </si>
  <si>
    <t>406/08</t>
  </si>
  <si>
    <t>02501.000307/2008-51</t>
  </si>
  <si>
    <t>S 08º 31' 29"</t>
  </si>
  <si>
    <t>W 35º 50' 10"</t>
  </si>
  <si>
    <t>Reservatório da Barragem do Prata</t>
  </si>
  <si>
    <t>Bonito</t>
  </si>
  <si>
    <t>Sistema Adutor do Siriji</t>
  </si>
  <si>
    <t>400/12</t>
  </si>
  <si>
    <t>02501.000732/2012-26</t>
  </si>
  <si>
    <t>Secretaria de Recursos Hídricos e Energéticos do Estado de Pernambuco</t>
  </si>
  <si>
    <t>Captação de água bruta, estação elevatória de água bruta com três bombas e 02 chaminés de equilíbrio</t>
  </si>
  <si>
    <t>S 07º 40' 16,5"</t>
  </si>
  <si>
    <t>W 35º 24' 42,7"</t>
  </si>
  <si>
    <t>Barragem Siriji</t>
  </si>
  <si>
    <t>Buenos Aires, Vicência, Aliança, Itaquitininga, Condado, Machados, São Vicente Ferrer e Macaparana e distritos de Angélica, Trigueiro, Caueiras, Upatininga, Tupaoca, Chã de Jararaca e Siriji</t>
  </si>
  <si>
    <t>Sistema Adutor do Agreste</t>
  </si>
  <si>
    <t>811/12</t>
  </si>
  <si>
    <t>02501.002600/2012-39</t>
  </si>
  <si>
    <t>Tomada d’água junto à barragem Ipojuca, estação elevatória de água bruta com cinco bombas (02 reservas), adutora de água bruta DN 1800 mm até a ETA e Reservatório de água bruta com capacidade de 70.000 m³.</t>
  </si>
  <si>
    <t>S 08º 18' 43,15"</t>
  </si>
  <si>
    <t>W 36º 56' 35,51"</t>
  </si>
  <si>
    <t>Barragem Ipojuca</t>
  </si>
  <si>
    <t>Arcoverde e 68 municípios do Agreste Pernambucano</t>
  </si>
  <si>
    <t>Sistema Adutor de Vitória de Santo Antão</t>
  </si>
  <si>
    <t>732/12</t>
  </si>
  <si>
    <t>Captação de água bruta flutuante, estação elevatória de água bruta com cinco bombas e adutora de água bruta DN 600 mm até as ETAs de Vitória de Santo Antão e Bonança</t>
  </si>
  <si>
    <t>S 08º 02' 35"</t>
  </si>
  <si>
    <t>W 35º 09' 45"</t>
  </si>
  <si>
    <t>Barragem Tapacurá</t>
  </si>
  <si>
    <t>Vitória de Santo Antão e distritos de Bonança e Cidade de Deus</t>
  </si>
  <si>
    <t>Barragem Engenho Pereira</t>
  </si>
  <si>
    <t>1596/16</t>
  </si>
  <si>
    <t>02501.000305/2013-29</t>
  </si>
  <si>
    <t>Secretaria de Desenvolvimento Econômico de Pernambuco - SDEC</t>
  </si>
  <si>
    <t>Barragem de terra compactada, tipo homogênea, dique auxiliar, vertedor tipo soleira livre, tomada d’água e descarga de fundo</t>
  </si>
  <si>
    <t>Contenção de cheias e regularização de vazões</t>
  </si>
  <si>
    <t>S 08º 07' 46"</t>
  </si>
  <si>
    <t>W 35º 09' 14"</t>
  </si>
  <si>
    <t>Rio Jaboatão</t>
  </si>
  <si>
    <t xml:space="preserve">Jaboatão dos Guararapes </t>
  </si>
  <si>
    <t>Barragem Engenho Maranhão</t>
  </si>
  <si>
    <t>1597/16</t>
  </si>
  <si>
    <t>02501.001986/2015-12</t>
  </si>
  <si>
    <t>Barragem zoneada com espaldares conformados de enrocamento consolidado, com núcleo central de material sílico-argiloso e transição de brita e areia, com altura máxima de 27 m e comprimento de 540 m, vertedor tipo soleira livre de largura 140 m, tomada d’água e descarga de fundo</t>
  </si>
  <si>
    <t>S 08º 22' 30"</t>
  </si>
  <si>
    <t>W 35º 07' 30"</t>
  </si>
  <si>
    <t>Rio Ipojuca</t>
  </si>
  <si>
    <t>Ipojuca e Cabo de Santo Agostinho</t>
  </si>
  <si>
    <t>Departamento de Águas e esgotos de Bagé</t>
  </si>
  <si>
    <t>DAEB</t>
  </si>
  <si>
    <t>Barragem Arvorezinha</t>
  </si>
  <si>
    <t>470/09</t>
  </si>
  <si>
    <t>02501.000324/2009-79</t>
  </si>
  <si>
    <t>S 31º 17' 31"</t>
  </si>
  <si>
    <t>W 54º 10' 20"</t>
  </si>
  <si>
    <t>Arroio Piraizinho</t>
  </si>
  <si>
    <t>Bagé</t>
  </si>
  <si>
    <t>DNOCS</t>
  </si>
  <si>
    <t>Barragem Congonhas</t>
  </si>
  <si>
    <t>Barragem Fronteiras</t>
  </si>
  <si>
    <t>684/12</t>
  </si>
  <si>
    <t>02501.000774/2009-61</t>
  </si>
  <si>
    <t>S 05º 02' 44,04"</t>
  </si>
  <si>
    <t>W 40º 54' 20,07"</t>
  </si>
  <si>
    <t>Rio Poti</t>
  </si>
  <si>
    <t>Crateús</t>
  </si>
  <si>
    <t>Barragem Ingazeira</t>
  </si>
  <si>
    <t>203/13</t>
  </si>
  <si>
    <t>02501.002565/2012-58</t>
  </si>
  <si>
    <t>S 07º 38' 35,16"</t>
  </si>
  <si>
    <t>W 37º 25' 13"</t>
  </si>
  <si>
    <t>Rio Pajeú</t>
  </si>
  <si>
    <t>Ingazeira</t>
  </si>
  <si>
    <t>Companhia de Saneamento de Minas Gerais S/A</t>
  </si>
  <si>
    <t>COPASA</t>
  </si>
  <si>
    <t>879/2016</t>
  </si>
  <si>
    <t>02501.002007/2007-25</t>
  </si>
  <si>
    <t>S 16º 41' 46"</t>
  </si>
  <si>
    <t>W 43º 18' 28"</t>
  </si>
  <si>
    <t>Rio Congonhas</t>
  </si>
  <si>
    <t>Grão mogol e Itacambira</t>
  </si>
  <si>
    <t>MG</t>
  </si>
  <si>
    <t>Empresa Baiana de Águas e Saneamento S/A</t>
  </si>
  <si>
    <t>EMBASA</t>
  </si>
  <si>
    <t>Sistema Integrado de Abastecimento de Jacobina, Saúde, Caem e onze distritos</t>
  </si>
  <si>
    <t>220/08</t>
  </si>
  <si>
    <t>02501.000268/2008-91</t>
  </si>
  <si>
    <t>Sistema Integrado de Abastecimento de Jacobina, Saúde e Caem</t>
  </si>
  <si>
    <t>S 10º 47' 51"</t>
  </si>
  <si>
    <t>W 40º 24' 18"</t>
  </si>
  <si>
    <t>Barragem Pindobaçu</t>
  </si>
  <si>
    <t>Saúde, Caem e Jacobina</t>
  </si>
  <si>
    <t>BA</t>
  </si>
  <si>
    <t>Sistema Adutor Guanambi</t>
  </si>
  <si>
    <t>608/10</t>
  </si>
  <si>
    <t>02501.001021/2010-15</t>
  </si>
  <si>
    <t>Companhia de Desenvolvimento dos Vales do São Francisco e do Parnaíba</t>
  </si>
  <si>
    <t>S 14º 18' 57"</t>
  </si>
  <si>
    <t>W 43º 45' 44"</t>
  </si>
  <si>
    <t>Malhada, Caetité, Guanambi, etc.</t>
  </si>
  <si>
    <t>Sistema Adutor Campo Alegre de Lourdes</t>
  </si>
  <si>
    <t>1401/13</t>
  </si>
  <si>
    <t>02501.001813/2013-24</t>
  </si>
  <si>
    <t>Captação flutuante, 03 estações elevatórias de água bruta com duas bombas (01 reserva) e adutora de água bruta de diâmetro 350 mm e extensão de 94,46 km</t>
  </si>
  <si>
    <t>S 10º 04' 29,5"</t>
  </si>
  <si>
    <t>W 42º 26' 21,5"</t>
  </si>
  <si>
    <t xml:space="preserve">Campo Alegre de Lourdes e Pilão Arcado </t>
  </si>
  <si>
    <t>Saneamento de Goiás S.A</t>
  </si>
  <si>
    <t>SANEAGO</t>
  </si>
  <si>
    <t>257/02</t>
  </si>
  <si>
    <t>02501.001213/2002-11</t>
  </si>
  <si>
    <t>Barragem do João Leite e Adutora de Água Bruta</t>
  </si>
  <si>
    <t>S 16º 34' 40"</t>
  </si>
  <si>
    <t>W 49º 12' 11"</t>
  </si>
  <si>
    <t>Paraná</t>
  </si>
  <si>
    <t>Ribeirão João Leite</t>
  </si>
  <si>
    <t>Município de Goiânia e áreas conurbadas</t>
  </si>
  <si>
    <t>GO</t>
  </si>
  <si>
    <t>CODEVASF</t>
  </si>
  <si>
    <t>357/2007</t>
  </si>
  <si>
    <t>02501.001557/2006-46</t>
  </si>
  <si>
    <t>Aproveitamento Multiuso Jequitaí</t>
  </si>
  <si>
    <t>Barragem Jequitaí I:         S 17º 16' 13"           Barragem Jequitaí II:         S 17º 15' 44"</t>
  </si>
  <si>
    <t>Barragem Jequitaí I:         W 44º 22' 48"           Barragem Jequitaí II:         W 44º 21' 54"</t>
  </si>
  <si>
    <t>Rio Jequitaí</t>
  </si>
  <si>
    <t>Jequitaí</t>
  </si>
  <si>
    <t>Canal I:  9,50          Canal II: 3,70</t>
  </si>
  <si>
    <t>Barragem I: 786,38          Barragem II: 13,44</t>
  </si>
  <si>
    <t>Barragem I: 9030           Barragem II: 319</t>
  </si>
  <si>
    <t>Secretaria de Desenvolvimento da Agricultura e Pecuária do Estado do Tocantins</t>
  </si>
  <si>
    <t>SEAGRO-TO</t>
  </si>
  <si>
    <t>Barragem Arraias eixo 16</t>
  </si>
  <si>
    <t>223/2007</t>
  </si>
  <si>
    <t>02501.000941/2005-15</t>
  </si>
  <si>
    <t>Arraias eixo 16</t>
  </si>
  <si>
    <t>S 12º 55' 52,2"</t>
  </si>
  <si>
    <t>W 46º 58' 16,7"</t>
  </si>
  <si>
    <t>Tocantins</t>
  </si>
  <si>
    <t>Rio Arraias</t>
  </si>
  <si>
    <t>Arraias</t>
  </si>
  <si>
    <t>TO</t>
  </si>
  <si>
    <t>máxima: 1,32   mínima: 0,045</t>
  </si>
  <si>
    <t>SRH-TO</t>
  </si>
  <si>
    <t xml:space="preserve">Distrito de irrigação do Rio Formoso </t>
  </si>
  <si>
    <t>DIRF</t>
  </si>
  <si>
    <t>Perímetro de irrigação Rio Formoso</t>
  </si>
  <si>
    <t>703/2014</t>
  </si>
  <si>
    <t>02501.000827/2014-10</t>
  </si>
  <si>
    <t>Secretaria de Estado da Agricultura, Pecuária e Desenvolvimento Agrário – SEAGRO</t>
  </si>
  <si>
    <t>20 bombas distribuídas entre 07 estações de bombeamento no rio Formoso, 31 bombas distribuídas em 05 estações de bombeamento de drenagem no perímetro, 271,91 km de Canais, 340,06 km de drenos e recuperação das Barragens Taboca, Calumbi I e Calumbi II</t>
  </si>
  <si>
    <t>S 11º 58' 52,3"</t>
  </si>
  <si>
    <t>W 49º 42' 03,7"</t>
  </si>
  <si>
    <t>Rio Formoso e Barragens Taboca, Calumbi I e Calumbi II</t>
  </si>
  <si>
    <t>Formoso do araguaia</t>
  </si>
  <si>
    <t>Fundação Rural Mineira</t>
  </si>
  <si>
    <t>RURALMINAS</t>
  </si>
  <si>
    <t>221/06</t>
  </si>
  <si>
    <t>02501.000422/2006-63</t>
  </si>
  <si>
    <t>Barragem Peão</t>
  </si>
  <si>
    <t>S 15º 10' 32"</t>
  </si>
  <si>
    <t>W 42º 09' 23"</t>
  </si>
  <si>
    <t>Rio São João do Paraíso e Córrego Carrascão</t>
  </si>
  <si>
    <t>Município de São João do Paraíso</t>
  </si>
  <si>
    <t>próprios irrigantes</t>
  </si>
  <si>
    <t>255/06</t>
  </si>
  <si>
    <t>02501.000423/2006-16</t>
  </si>
  <si>
    <t>Barragem Setúbal</t>
  </si>
  <si>
    <t>S 17º 09' 30"</t>
  </si>
  <si>
    <t>W 42º 14' 32"</t>
  </si>
  <si>
    <t>Rio Setúbal</t>
  </si>
  <si>
    <t>Secretaria de Estado dos Recursos Hídricos do Rio Grande do Norte</t>
  </si>
  <si>
    <t>SERHID</t>
  </si>
  <si>
    <t>112/06</t>
  </si>
  <si>
    <t>02501.001774/2005-55</t>
  </si>
  <si>
    <t>Barragem Oiticica</t>
  </si>
  <si>
    <t>S 06º 09' 11"</t>
  </si>
  <si>
    <t>W 37º 07' 24"</t>
  </si>
  <si>
    <t>Rio Piranhas</t>
  </si>
  <si>
    <t>Jurucutu</t>
  </si>
  <si>
    <t>?</t>
  </si>
  <si>
    <t>Barragem Macaíba, Tabatinga e Várzea Nova</t>
  </si>
  <si>
    <t>551/06</t>
  </si>
  <si>
    <t>02501.000512/2005-73</t>
  </si>
  <si>
    <t>Barragens Macaíba, Tabatinga e Várzea Nova</t>
  </si>
  <si>
    <t>S 05º 56' 14,7"</t>
  </si>
  <si>
    <t>W 35º 24' 46,2"</t>
  </si>
  <si>
    <t>Rios Jundiaí e Cajazeiras</t>
  </si>
  <si>
    <t>Macaíba</t>
  </si>
  <si>
    <t>0,32 (tabatinga)</t>
  </si>
  <si>
    <t>2,22, 43,59 e 5,01</t>
  </si>
  <si>
    <t>Prefeitura de Pinheiros</t>
  </si>
  <si>
    <t>PM Pinheiros</t>
  </si>
  <si>
    <t>44/2007</t>
  </si>
  <si>
    <t>02501.001936/2006-36</t>
  </si>
  <si>
    <t>Barragem de Pinheiros</t>
  </si>
  <si>
    <t>S 18º 28' 42,1"</t>
  </si>
  <si>
    <t>W 40º 08' 53,1"</t>
  </si>
  <si>
    <t>Rio Itauninhas</t>
  </si>
  <si>
    <t>Pinheiros e Boa Esperança</t>
  </si>
  <si>
    <t>ES</t>
  </si>
  <si>
    <r>
      <t>Q</t>
    </r>
    <r>
      <rPr>
        <sz val="8"/>
        <rFont val="Arial"/>
        <family val="2"/>
      </rPr>
      <t>95</t>
    </r>
    <r>
      <rPr>
        <sz val="10"/>
        <rFont val="Arial"/>
        <family val="2"/>
      </rPr>
      <t>: 1,209   Mínima: 0,548</t>
    </r>
  </si>
  <si>
    <t>CESAN</t>
  </si>
  <si>
    <t>Prefeitura Municipal de Sorriso</t>
  </si>
  <si>
    <t>PM Sorriso</t>
  </si>
  <si>
    <t>Projeto de Irrigação Jonas Pinheiro</t>
  </si>
  <si>
    <t>009/11</t>
  </si>
  <si>
    <t>02501.000966/2010-10</t>
  </si>
  <si>
    <t>S 12º 24' 04"</t>
  </si>
  <si>
    <t>W 55º 31' 58"</t>
  </si>
  <si>
    <t>Amazônica</t>
  </si>
  <si>
    <t>Rio Celeste</t>
  </si>
  <si>
    <t>Sorriso</t>
  </si>
  <si>
    <t>MT</t>
  </si>
  <si>
    <t>Secretaria de Recursos Hídricos do Estado da Bahia</t>
  </si>
  <si>
    <t>SRH-BA</t>
  </si>
  <si>
    <t>Barragem Gasparino</t>
  </si>
  <si>
    <t>109/07</t>
  </si>
  <si>
    <t>02501.000463/2006-50</t>
  </si>
  <si>
    <t>Companhia de Engenharia Ambiental e de Recursos Hídricos da Bahia - CERB</t>
  </si>
  <si>
    <t>Usos Múltiplos</t>
  </si>
  <si>
    <t>S 10º 16' 37"</t>
  </si>
  <si>
    <t>W 38º 03' 16"</t>
  </si>
  <si>
    <t>Rio Vaza Barris</t>
  </si>
  <si>
    <t>Coronel João Sá</t>
  </si>
  <si>
    <t>SRHE-PE</t>
  </si>
  <si>
    <t>Barragem Panelas II</t>
  </si>
  <si>
    <t>775/11</t>
  </si>
  <si>
    <t>02501.001643/2011-16</t>
  </si>
  <si>
    <t>S 08º 36' 18"</t>
  </si>
  <si>
    <t>W 35º 53' 33"</t>
  </si>
  <si>
    <t>Rio Panelas</t>
  </si>
  <si>
    <t>Cupira e Belém de Maria</t>
  </si>
  <si>
    <t>Barragem Gatos</t>
  </si>
  <si>
    <t>776/11</t>
  </si>
  <si>
    <t>02501.001642/2011-71</t>
  </si>
  <si>
    <t>Barragem dos Gatos</t>
  </si>
  <si>
    <t>S 08º 37' 14"</t>
  </si>
  <si>
    <t>W 35º 51' 32"</t>
  </si>
  <si>
    <t>Riacho dos Gatos</t>
  </si>
  <si>
    <t>Lagoa dos Gatos e Belém de Maria</t>
  </si>
  <si>
    <t>Barragem Serro Azul</t>
  </si>
  <si>
    <t>143/12</t>
  </si>
  <si>
    <t>02501.001713/2011-36</t>
  </si>
  <si>
    <t>S 08º 35' 26"</t>
  </si>
  <si>
    <t>Rio Unna</t>
  </si>
  <si>
    <t>Barragem Igarapeba</t>
  </si>
  <si>
    <t>370/13</t>
  </si>
  <si>
    <t>02501.000081/2013-55</t>
  </si>
  <si>
    <t>Barragem Igarapeba, tomada d'água e orifício de controle de cheias</t>
  </si>
  <si>
    <t>S 08º 48' 04"</t>
  </si>
  <si>
    <t>W 35º 53' 12"</t>
  </si>
  <si>
    <t>Rio Piranji</t>
  </si>
  <si>
    <t>São Beneditro do Sul</t>
  </si>
  <si>
    <t>Barragem Brejão</t>
  </si>
  <si>
    <t>897/13</t>
  </si>
  <si>
    <t>02501.000846/2013-57</t>
  </si>
  <si>
    <t>Barragem de terra compactada tipo homogênea, vertedor tipo soleira livre, tomada d'água e descarga de fundo</t>
  </si>
  <si>
    <t>S 09º 03' 32,4"</t>
  </si>
  <si>
    <t>W 36º 34' 44"</t>
  </si>
  <si>
    <t>Riacho Seco</t>
  </si>
  <si>
    <t>Brejão e Terezinha</t>
  </si>
  <si>
    <t>Barragem Venturosa</t>
  </si>
  <si>
    <t>506/15</t>
  </si>
  <si>
    <t>02501.002355/2013-41</t>
  </si>
  <si>
    <t>S 08º 28' 52"</t>
  </si>
  <si>
    <t>W 36º 51' 13"</t>
  </si>
  <si>
    <t>rio Ipanema</t>
  </si>
  <si>
    <t>federal</t>
  </si>
  <si>
    <t>alagoinha, Pedra e Venturosa</t>
  </si>
  <si>
    <t>Operadora Federal a definir</t>
  </si>
  <si>
    <t>OP FED</t>
  </si>
  <si>
    <t>412/05</t>
  </si>
  <si>
    <t>02501.001144/2005-81</t>
  </si>
  <si>
    <t>Ministério da Integração Nacional</t>
  </si>
  <si>
    <t>Projeto de Integração do Rio São Francisco com as Bacias Hidrográficas do Nordeste Setentrional - Trechos I, II, III, IV, V e ramal do Agreste Pernambucano</t>
  </si>
  <si>
    <t xml:space="preserve">Eixo Norte:                 S 08º 32' 43,2"                                     Eixo Leste:                S 08º 48' 34,72" </t>
  </si>
  <si>
    <t xml:space="preserve">Eixo Norte:                 W 39º 27' 19,86"              Eixo Leste:                W 38º 24' 23,62" </t>
  </si>
  <si>
    <t>FEDERAL</t>
  </si>
  <si>
    <t xml:space="preserve">Bacias rios Jaguaribe, Apodi, Piranhas Açú, Paraíba, Terra Nova, Pajeú e Moxotó </t>
  </si>
  <si>
    <t>CE, PE, PB e RN</t>
  </si>
  <si>
    <t>em revisão</t>
  </si>
  <si>
    <t>Destilaria Nova União S/A</t>
  </si>
  <si>
    <t>DENUSA</t>
  </si>
  <si>
    <t>Barragem Capivari</t>
  </si>
  <si>
    <t>011/12</t>
  </si>
  <si>
    <t>02501.001941/2011-14</t>
  </si>
  <si>
    <t>Prefeitura Municipal de Jandaia - GO</t>
  </si>
  <si>
    <t>Barragem no rio Capivari</t>
  </si>
  <si>
    <t>S 17º 17' 27"</t>
  </si>
  <si>
    <t>W 50º 08' 23"</t>
  </si>
  <si>
    <t>Rio Capivari</t>
  </si>
  <si>
    <t>Jandaia</t>
  </si>
  <si>
    <t>Secretaria da Agriocultura, Pecuária e Abastecimento de Roraima</t>
  </si>
  <si>
    <t>SEAPA/RR</t>
  </si>
  <si>
    <t>Perímetro de Irrigação Passarão</t>
  </si>
  <si>
    <t>1481/13</t>
  </si>
  <si>
    <t>02501.000116/2013-56</t>
  </si>
  <si>
    <t>Secretaria da Agricultura, Pecuária e Abastecimento de Roraima</t>
  </si>
  <si>
    <t>captação por plataforma flutuante, estação elevatória com seis conjuntos motobombas, adutora de recalque em aço com diâmetro de 0,80 m e 340 m de extensão, canal/reservatório de terra revestido de concreto com extensão de 2.300 m, 02 estações de pressurização, e 30.747 metros de rede de distribuição</t>
  </si>
  <si>
    <t>N 03º 12' 00"</t>
  </si>
  <si>
    <t>W 60º 30' 00"</t>
  </si>
  <si>
    <t>rio Urariacoera</t>
  </si>
  <si>
    <t>Boa Vista</t>
  </si>
  <si>
    <t>RR</t>
  </si>
  <si>
    <t>Instituto de Desenvolvimento do Piauí</t>
  </si>
  <si>
    <t>IDEPI</t>
  </si>
  <si>
    <t>Barragem Nova Algodões</t>
  </si>
  <si>
    <t>447/15</t>
  </si>
  <si>
    <t>02501.000742/2014-23</t>
  </si>
  <si>
    <t>Barragem em CCR com altura máxima de 54,00 m e comprimento de 522,50 m, tomada d’água, vertedor tipo perfil Creager de largura 250 m e bacia de dissipação em enrocamento</t>
  </si>
  <si>
    <t>Regularização de vazões</t>
  </si>
  <si>
    <t>S 03º 30' 05"</t>
  </si>
  <si>
    <t>W 41º 25' 03"</t>
  </si>
  <si>
    <t>Cocal</t>
  </si>
  <si>
    <t>Serviço Autônomo de Águas e Esgotos de Cordeirópolis/SP</t>
  </si>
  <si>
    <t>SAAE Cordeirópolis</t>
  </si>
  <si>
    <t>Brragem Santa Marina</t>
  </si>
  <si>
    <t>009/2019</t>
  </si>
  <si>
    <t>02501.002827/2018-70</t>
  </si>
  <si>
    <t>Município de Cordeirópolis, através de sua Prefeitura Municipal</t>
  </si>
  <si>
    <t>Barragem de terra com núcleo argiloso com altura máxima de 9,50 metros, com um vertedor de soleira fixa, tipo soleira espessa, sem comportas, largura de 15 metros, com um canal de acesso e restituição e tomada d’água</t>
  </si>
  <si>
    <t>S 22º 29' 30"</t>
  </si>
  <si>
    <t>W 47º 25' 54,1"</t>
  </si>
  <si>
    <t>Córrego do Cascalho</t>
  </si>
  <si>
    <t>Cordeirópolis</t>
  </si>
  <si>
    <t>SP</t>
  </si>
  <si>
    <t>Prefeitura SINOP/MT</t>
  </si>
  <si>
    <t>PM Sinop</t>
  </si>
  <si>
    <t>Perímetro Irrigado Mercedes V</t>
  </si>
  <si>
    <t>077/2019</t>
  </si>
  <si>
    <t>02501.002681/2019-43</t>
  </si>
  <si>
    <t>Município de SINOP, através de sua Prefeitura Municipal</t>
  </si>
  <si>
    <t>Perímetro irrigado com 200 lotes, dividido em 7 setores, com 7 estações elevatórias e 56 km de redes de distribuição</t>
  </si>
  <si>
    <t>S 11º 50' 53"</t>
  </si>
  <si>
    <t>W 50º 38' 57"</t>
  </si>
  <si>
    <t>Reservatório da UHE Sinop</t>
  </si>
  <si>
    <t>Sinop</t>
  </si>
  <si>
    <t>Companhia Espírito Santense de Abastecimento</t>
  </si>
  <si>
    <t>Barragem dos Imigrantes</t>
  </si>
  <si>
    <t>35/2020</t>
  </si>
  <si>
    <t>02501.005856/2019-74</t>
  </si>
  <si>
    <t>Governo do Espírito Santo, Através de sua Companhia Espírito Santense de Abastecimento</t>
  </si>
  <si>
    <t>Barragem de seção mista, composta por barragem homogênea de terra na ombreira direita e de enrocamento com núcleo argiloso no eixo do rio Jucu e na ombreira esquerda. Vertedor tipo soleira livre, sendo uma estrutura separada do corpo da barragem, e túnel de adução para futura geração de energia</t>
  </si>
  <si>
    <t>S 20º 22' 36"</t>
  </si>
  <si>
    <t>W 40º 34' 05"</t>
  </si>
  <si>
    <t>Rio Jucu - Braço Norte</t>
  </si>
  <si>
    <t>Domingos Martins e Viana</t>
  </si>
  <si>
    <t>Companhia de Engenharia Ambiental e de Recursos Hídricos da Bahia</t>
  </si>
  <si>
    <t>CERB</t>
  </si>
  <si>
    <t>Barragem do Rio da Caixa</t>
  </si>
  <si>
    <t>241/2025</t>
  </si>
  <si>
    <t>02500.004895/2025-11</t>
  </si>
  <si>
    <t>Governo da Bahia, através da Companhia de Engenharia Ambiental e de Recursos Hídricos da Bahia - CERB</t>
  </si>
  <si>
    <t>Barragem de terra com comprimento de 777,45 m, da ombreira direita rochosa até o muro lateral direito do extravasor, com altura máxima de 46,50 m. Extravasor em concreto compactado a rolo, com perfil Creager, posicionado no vale do rio no contato com a ombreira esquerda rochosa, com comprimento de 227,45 m. Bacia de dissipação do tipo roller bucket. Torre de tomada d’água em concreto armado, interligada com a galeria de descarga de fundo, com seção de 3,50 m de largura e 3 m de altura, onde serão instalados os equipamentos hidromecânicos para descarga de fundo e tomada d´água. Tubulação na saída da galeria de aço carbono com 500 mm de diâmetro, e controle de vazão realizado por meio de válvula dispersora de 400 mm.</t>
  </si>
  <si>
    <t>S 13º 07' 30,22"</t>
  </si>
  <si>
    <t>W 42º 08' 31,12"</t>
  </si>
  <si>
    <t>Rio da Caixa</t>
  </si>
  <si>
    <t>Rio do Pires, Boquira, Macaúbas, Ibipitanga, Ibitiara e Oliveira dos
Brejinhos, todos no estado da Bahia</t>
  </si>
  <si>
    <t>Obra</t>
  </si>
  <si>
    <t>Porte da obra</t>
  </si>
  <si>
    <t>estr. Civis</t>
  </si>
  <si>
    <t>Estr. hidromecanicas</t>
  </si>
  <si>
    <t>Rotinas de O&amp;M</t>
  </si>
  <si>
    <t>Equipe</t>
  </si>
  <si>
    <t>Instrumentação</t>
  </si>
  <si>
    <t>Nota da obra</t>
  </si>
  <si>
    <t>Avaliação da operação da obra</t>
  </si>
  <si>
    <t>Nota da operadora</t>
  </si>
  <si>
    <t>Avaliação da operadora</t>
  </si>
  <si>
    <t>Baixo</t>
  </si>
  <si>
    <t>operação insatisfatória</t>
  </si>
  <si>
    <t>Alto</t>
  </si>
  <si>
    <t>Médio</t>
  </si>
  <si>
    <t>operação satisfatória</t>
  </si>
  <si>
    <t>Ana validou</t>
  </si>
  <si>
    <t>SERHID/RN</t>
  </si>
  <si>
    <t>Atlântico Sudeste</t>
  </si>
  <si>
    <t>Barragem Bocaina</t>
  </si>
  <si>
    <t>Região Hidrográfica</t>
  </si>
  <si>
    <t>UHE Itaparica</t>
  </si>
  <si>
    <t>Regularização de vazões e Irrigação</t>
  </si>
  <si>
    <t>Controle de cheias e regularização de vazões para usos múltiplos</t>
  </si>
  <si>
    <t>Irrigação e regularização de vazões</t>
  </si>
  <si>
    <t>Regularização de vazões para usos múltiplos</t>
  </si>
  <si>
    <t>Usos múltiplos</t>
  </si>
  <si>
    <t>Abastecimento público e Irrigação</t>
  </si>
  <si>
    <t>Abastecimento público</t>
  </si>
  <si>
    <t>Abastecimento público e Indústria</t>
  </si>
  <si>
    <t>Abastecimento público, Turismo e Indústria</t>
  </si>
  <si>
    <t>Abastecimento público e regularização de vazões</t>
  </si>
  <si>
    <t>Regularização de vazões, Abastecimento público e Irrigação</t>
  </si>
  <si>
    <t>Abastecimento público, Dessendentação Animal e Irrigação</t>
  </si>
  <si>
    <t xml:space="preserve">Abastecimento público e Irrigação </t>
  </si>
  <si>
    <t>Regularização de vazões para Abastecimento público, Irrigação e Dessedentação Animal</t>
  </si>
  <si>
    <t>Trecho V do Canal do Sertão Alagoano</t>
  </si>
  <si>
    <t>249/2025</t>
  </si>
  <si>
    <t>02501.002680/2024-66</t>
  </si>
  <si>
    <t>Abastecimento público, criação animal e irrigação</t>
  </si>
  <si>
    <t>Batalha, Carneiros, Cacimbinhas, Dois Riachos, Jacaré dos Homens, Major Isidoro, Maravilha, Monteirópolis, Olivença, Olho D’Água das Flores, Ouro Branco, Palestina, Poço das Trincheiras, São José da Tapera, Santana do Ipanema</t>
  </si>
  <si>
    <t>Secretaria de Estado do Meio Ambiente e dos Recursos Hídricos de Alagoas – SEMARH/AL</t>
  </si>
  <si>
    <t>UHE Paulo Afonso IV/UHE Apolônio Sales (Moxotó)</t>
  </si>
  <si>
    <t>Trecho V do Canal do Sertão Alagoano, que se estende do km 123,4 ao km 150, e inclui a construção de aproximadamente: I) 19,3 km de canais trapezoidais escavados sob terreno natural ou aterro compactado, revestidos com concreto simples;
II) 2,9 km de canais em terra; III) 4 pontes-canais, que somam 1,1 km de extensão; IV) Túnel de 1,5 km de extensão; V) Sifão invertido de 1,5 km de extensão; VI) Travessias sob rodovias; VII) Comportas; VIII) Estruturas de drenagem.</t>
  </si>
  <si>
    <t>O 38º 11' 36,8"</t>
  </si>
  <si>
    <t>S 9º 201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</si>
</sst>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 &quot;* #,##0.00_);_(&quot;R$ &quot;* \(#,##0.00\);_(&quot;R$ &quot;* &quot;-&quot;??_);_(@_)"/>
    <numFmt numFmtId="165" formatCode="0.000"/>
    <numFmt numFmtId="166" formatCode="0.0000"/>
    <numFmt numFmtId="167" formatCode="[$-416]mmm\-yy;@"/>
    <numFmt numFmtId="168" formatCode="0.00000"/>
  </numFmts>
  <fonts count="5" x14ac:knownFonts="1">
    <font>
      <sz val="10"/>
      <name val="Arial"/>
    </font>
    <font>
      <sz val="8"/>
      <name val="Arial"/>
      <family val="2"/>
    </font>
    <font>
      <b/>
      <sz val="10"/>
      <color indexed="12"/>
      <name val="Arial"/>
      <family val="2"/>
    </font>
    <font>
      <sz val="10"/>
      <name val="Arial"/>
      <family val="2"/>
    </font>
    <font>
      <b/>
      <sz val="10"/>
      <name val="Arial"/>
      <family val="2"/>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right style="thin">
        <color indexed="24"/>
      </right>
      <top style="thin">
        <color indexed="24"/>
      </top>
      <bottom style="thin">
        <color indexed="24"/>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right style="thin">
        <color indexed="24"/>
      </right>
      <top/>
      <bottom style="thin">
        <color indexed="24"/>
      </bottom>
      <diagonal/>
    </border>
  </borders>
  <cellStyleXfs count="1">
    <xf numFmtId="0" fontId="0" fillId="0" borderId="0"/>
  </cellStyleXfs>
  <cellXfs count="66">
    <xf numFmtId="0" fontId="0" fillId="0" borderId="0" xfId="0"/>
    <xf numFmtId="0" fontId="2" fillId="2" borderId="0" xfId="0" applyFont="1" applyFill="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wrapText="1"/>
    </xf>
    <xf numFmtId="0" fontId="4" fillId="3"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8" xfId="0" applyFont="1" applyBorder="1" applyAlignment="1">
      <alignment horizontal="center" vertical="center" wrapText="1"/>
    </xf>
    <xf numFmtId="168"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7" fontId="3" fillId="0" borderId="2" xfId="0" applyNumberFormat="1" applyFont="1" applyBorder="1" applyAlignment="1">
      <alignment horizontal="center" vertical="center" wrapText="1"/>
    </xf>
    <xf numFmtId="167"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left" vertical="center" wrapText="1"/>
    </xf>
    <xf numFmtId="168" fontId="3" fillId="6" borderId="1" xfId="0" applyNumberFormat="1" applyFont="1" applyFill="1" applyBorder="1" applyAlignment="1">
      <alignment horizontal="center" vertical="center" wrapText="1"/>
    </xf>
    <xf numFmtId="2" fontId="3" fillId="6" borderId="1" xfId="0" applyNumberFormat="1"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5" fontId="0" fillId="0" borderId="7" xfId="0" applyNumberFormat="1"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rotondigital.agencia.gov.br/proton/protocolo/impressao.asp?cod_protocolo=1009606&amp;area=processo" TargetMode="External"/><Relationship Id="rId2" Type="http://schemas.openxmlformats.org/officeDocument/2006/relationships/hyperlink" Target="http://protondigital.agencia.gov.br/proton/protocolo/impressao.asp?cod_protocolo=1009606&amp;area=processo" TargetMode="External"/><Relationship Id="rId1" Type="http://schemas.openxmlformats.org/officeDocument/2006/relationships/hyperlink" Target="../../../../../maristela.barbosa/AppData/Local/Microsoft/Windows/INetCache/Content.Outlook/1KBLQRTZ/Resolu&#231;&#245;es/2012-11.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00"/>
  <sheetViews>
    <sheetView tabSelected="1" zoomScale="115" zoomScaleNormal="115" workbookViewId="0">
      <pane xSplit="1" ySplit="1" topLeftCell="G51" activePane="bottomRight" state="frozen"/>
      <selection pane="topRight" activeCell="B1" sqref="B1"/>
      <selection pane="bottomLeft" activeCell="A2" sqref="A2"/>
      <selection pane="bottomRight" activeCell="L29" sqref="L29"/>
    </sheetView>
  </sheetViews>
  <sheetFormatPr defaultColWidth="9.140625" defaultRowHeight="12.75" outlineLevelRow="1" x14ac:dyDescent="0.2"/>
  <cols>
    <col min="1" max="1" width="22.85546875" customWidth="1"/>
    <col min="2" max="2" width="13.140625" bestFit="1" customWidth="1"/>
    <col min="3" max="3" width="37.85546875" customWidth="1"/>
    <col min="4" max="5" width="9.42578125" customWidth="1"/>
    <col min="6" max="6" width="21.85546875" customWidth="1"/>
    <col min="7" max="8" width="29.42578125" customWidth="1"/>
    <col min="9" max="9" width="43.85546875" customWidth="1"/>
    <col min="10" max="10" width="30.140625" customWidth="1"/>
    <col min="11" max="11" width="15.28515625" customWidth="1"/>
    <col min="12" max="12" width="22" customWidth="1"/>
    <col min="13" max="13" width="16.28515625" customWidth="1"/>
    <col min="14" max="14" width="18.7109375" customWidth="1"/>
    <col min="15" max="15" width="10.42578125" customWidth="1"/>
    <col min="16" max="16" width="12" customWidth="1"/>
    <col min="17" max="18" width="22.140625" customWidth="1"/>
    <col min="19" max="19" width="13.28515625" customWidth="1"/>
    <col min="20" max="20" width="24" customWidth="1"/>
    <col min="21" max="21" width="8" customWidth="1"/>
    <col min="22" max="22" width="15.85546875" style="35" customWidth="1"/>
    <col min="23" max="23" width="13.5703125" style="35" customWidth="1"/>
    <col min="24" max="24" width="19.28515625" style="35" customWidth="1"/>
    <col min="25" max="26" width="18.85546875" style="35" customWidth="1"/>
    <col min="27" max="27" width="19.85546875" style="35" customWidth="1"/>
    <col min="28" max="28" width="13.5703125" style="35" customWidth="1"/>
    <col min="29" max="16384" width="9.140625" style="35"/>
  </cols>
  <sheetData>
    <row r="1" spans="1:28" s="31" customFormat="1" ht="36.75" customHeight="1" x14ac:dyDescent="0.2">
      <c r="A1" s="40" t="s">
        <v>0</v>
      </c>
      <c r="B1" s="40" t="s">
        <v>1</v>
      </c>
      <c r="C1" s="40" t="s">
        <v>2</v>
      </c>
      <c r="D1" s="40" t="s">
        <v>3</v>
      </c>
      <c r="E1" s="40" t="s">
        <v>4</v>
      </c>
      <c r="F1" s="40" t="s">
        <v>5</v>
      </c>
      <c r="G1" s="40" t="s">
        <v>6</v>
      </c>
      <c r="H1" s="40" t="s">
        <v>7</v>
      </c>
      <c r="I1" s="40" t="s">
        <v>8</v>
      </c>
      <c r="J1" s="40" t="s">
        <v>9</v>
      </c>
      <c r="K1" s="40" t="s">
        <v>10</v>
      </c>
      <c r="L1" s="40" t="s">
        <v>11</v>
      </c>
      <c r="M1" s="58" t="s">
        <v>12</v>
      </c>
      <c r="N1" s="58"/>
      <c r="O1" s="58" t="s">
        <v>13</v>
      </c>
      <c r="P1" s="58"/>
      <c r="Q1" s="40" t="s">
        <v>757</v>
      </c>
      <c r="R1" s="40" t="s">
        <v>14</v>
      </c>
      <c r="S1" s="40" t="s">
        <v>15</v>
      </c>
      <c r="T1" s="40" t="s">
        <v>16</v>
      </c>
      <c r="U1" s="40" t="s">
        <v>17</v>
      </c>
      <c r="V1" s="40" t="s">
        <v>18</v>
      </c>
      <c r="W1" s="40" t="s">
        <v>19</v>
      </c>
      <c r="X1" s="40" t="s">
        <v>20</v>
      </c>
      <c r="Y1" s="40" t="s">
        <v>21</v>
      </c>
      <c r="Z1" s="40" t="s">
        <v>22</v>
      </c>
      <c r="AA1" s="40" t="s">
        <v>23</v>
      </c>
      <c r="AB1" s="40" t="s">
        <v>24</v>
      </c>
    </row>
    <row r="2" spans="1:28" s="21" customFormat="1" ht="74.25" customHeight="1" x14ac:dyDescent="0.2">
      <c r="A2" s="32" t="s">
        <v>25</v>
      </c>
      <c r="B2" s="18" t="s">
        <v>26</v>
      </c>
      <c r="C2" s="18" t="s">
        <v>27</v>
      </c>
      <c r="D2" s="37" t="s">
        <v>28</v>
      </c>
      <c r="E2" s="37">
        <v>2011</v>
      </c>
      <c r="F2" s="18" t="s">
        <v>29</v>
      </c>
      <c r="G2" s="32" t="s">
        <v>30</v>
      </c>
      <c r="H2" s="18" t="s">
        <v>31</v>
      </c>
      <c r="I2" s="18" t="s">
        <v>32</v>
      </c>
      <c r="J2" s="18" t="s">
        <v>33</v>
      </c>
      <c r="K2" s="18" t="s">
        <v>34</v>
      </c>
      <c r="L2" s="32" t="s">
        <v>764</v>
      </c>
      <c r="M2" s="32" t="s">
        <v>35</v>
      </c>
      <c r="N2" s="32" t="s">
        <v>36</v>
      </c>
      <c r="O2" s="38">
        <v>-7.4486944444444401</v>
      </c>
      <c r="P2" s="38">
        <v>-35.585230555555597</v>
      </c>
      <c r="Q2" s="32" t="s">
        <v>37</v>
      </c>
      <c r="R2" s="32" t="s">
        <v>38</v>
      </c>
      <c r="S2" s="32" t="s">
        <v>39</v>
      </c>
      <c r="T2" s="32" t="s">
        <v>40</v>
      </c>
      <c r="U2" s="18" t="s">
        <v>41</v>
      </c>
      <c r="V2" s="18">
        <v>10</v>
      </c>
      <c r="W2" s="39" t="s">
        <v>42</v>
      </c>
      <c r="X2" s="39" t="s">
        <v>42</v>
      </c>
      <c r="Y2" s="39" t="s">
        <v>42</v>
      </c>
      <c r="Z2" s="39" t="s">
        <v>43</v>
      </c>
      <c r="AA2" s="19">
        <v>598266365</v>
      </c>
      <c r="AB2" s="20">
        <v>40725</v>
      </c>
    </row>
    <row r="3" spans="1:28" s="21" customFormat="1" ht="63.75" x14ac:dyDescent="0.2">
      <c r="A3" s="55" t="s">
        <v>44</v>
      </c>
      <c r="B3" s="55" t="s">
        <v>45</v>
      </c>
      <c r="C3" s="9" t="str">
        <f>I3</f>
        <v>Sistema Adutor de Bocaina</v>
      </c>
      <c r="D3" s="10" t="s">
        <v>46</v>
      </c>
      <c r="E3" s="10">
        <v>2006</v>
      </c>
      <c r="F3" s="27" t="s">
        <v>47</v>
      </c>
      <c r="G3" s="8" t="s">
        <v>48</v>
      </c>
      <c r="H3" s="18" t="s">
        <v>31</v>
      </c>
      <c r="I3" s="8" t="s">
        <v>49</v>
      </c>
      <c r="J3" s="9" t="s">
        <v>50</v>
      </c>
      <c r="K3" s="9">
        <v>126514</v>
      </c>
      <c r="L3" s="8" t="s">
        <v>765</v>
      </c>
      <c r="M3" s="8" t="s">
        <v>51</v>
      </c>
      <c r="N3" s="8" t="s">
        <v>52</v>
      </c>
      <c r="O3" s="16">
        <v>-6.9133333333333304</v>
      </c>
      <c r="P3" s="16">
        <v>-41.313333333333297</v>
      </c>
      <c r="Q3" s="8" t="s">
        <v>53</v>
      </c>
      <c r="R3" s="8" t="s">
        <v>756</v>
      </c>
      <c r="S3" s="8" t="s">
        <v>54</v>
      </c>
      <c r="T3" s="8" t="s">
        <v>55</v>
      </c>
      <c r="U3" s="9" t="s">
        <v>56</v>
      </c>
      <c r="V3" s="23">
        <v>5.6000000000000001E-2</v>
      </c>
      <c r="W3" s="12" t="s">
        <v>42</v>
      </c>
      <c r="X3" s="12" t="s">
        <v>42</v>
      </c>
      <c r="Y3" s="12" t="s">
        <v>42</v>
      </c>
      <c r="Z3" s="12" t="s">
        <v>57</v>
      </c>
      <c r="AA3" s="13">
        <v>10396003.029999999</v>
      </c>
      <c r="AB3" s="14">
        <v>38899</v>
      </c>
    </row>
    <row r="4" spans="1:28" s="21" customFormat="1" ht="38.25" customHeight="1" x14ac:dyDescent="0.2">
      <c r="A4" s="56"/>
      <c r="B4" s="56"/>
      <c r="C4" s="9" t="str">
        <f>I4</f>
        <v>Sistema adutor Piaus</v>
      </c>
      <c r="D4" s="10" t="s">
        <v>58</v>
      </c>
      <c r="E4" s="10">
        <v>2007</v>
      </c>
      <c r="F4" s="9" t="s">
        <v>59</v>
      </c>
      <c r="G4" s="8" t="s">
        <v>60</v>
      </c>
      <c r="H4" s="9" t="s">
        <v>31</v>
      </c>
      <c r="I4" s="8" t="s">
        <v>61</v>
      </c>
      <c r="J4" s="9" t="s">
        <v>50</v>
      </c>
      <c r="K4" s="9">
        <v>125307</v>
      </c>
      <c r="L4" s="8" t="s">
        <v>765</v>
      </c>
      <c r="M4" s="8" t="s">
        <v>62</v>
      </c>
      <c r="N4" s="8" t="s">
        <v>63</v>
      </c>
      <c r="O4" s="17">
        <v>-6.9874999999999998</v>
      </c>
      <c r="P4" s="17">
        <v>-40.836666666666702</v>
      </c>
      <c r="Q4" s="8" t="s">
        <v>53</v>
      </c>
      <c r="R4" s="8" t="s">
        <v>64</v>
      </c>
      <c r="S4" s="8" t="s">
        <v>54</v>
      </c>
      <c r="T4" s="8" t="s">
        <v>65</v>
      </c>
      <c r="U4" s="9" t="s">
        <v>56</v>
      </c>
      <c r="V4" s="9">
        <v>6.2E-2</v>
      </c>
      <c r="W4" s="12" t="s">
        <v>42</v>
      </c>
      <c r="X4" s="9" t="s">
        <v>42</v>
      </c>
      <c r="Y4" s="9" t="s">
        <v>42</v>
      </c>
      <c r="Z4" s="9" t="s">
        <v>57</v>
      </c>
      <c r="AA4" s="13">
        <v>25724579.629999999</v>
      </c>
      <c r="AB4" s="14">
        <v>39295</v>
      </c>
    </row>
    <row r="5" spans="1:28" s="21" customFormat="1" ht="38.25" customHeight="1" x14ac:dyDescent="0.2">
      <c r="A5" s="56"/>
      <c r="B5" s="56"/>
      <c r="C5" s="55" t="s">
        <v>66</v>
      </c>
      <c r="D5" s="55" t="s">
        <v>67</v>
      </c>
      <c r="E5" s="55">
        <v>2013</v>
      </c>
      <c r="F5" s="55" t="s">
        <v>68</v>
      </c>
      <c r="G5" s="55" t="s">
        <v>60</v>
      </c>
      <c r="H5" s="55" t="s">
        <v>31</v>
      </c>
      <c r="I5" s="8" t="s">
        <v>69</v>
      </c>
      <c r="J5" s="55" t="s">
        <v>50</v>
      </c>
      <c r="K5" s="9">
        <v>159859</v>
      </c>
      <c r="L5" s="55" t="s">
        <v>765</v>
      </c>
      <c r="M5" s="8" t="s">
        <v>70</v>
      </c>
      <c r="N5" s="8" t="s">
        <v>71</v>
      </c>
      <c r="O5" s="11">
        <v>-6.9138888888888896</v>
      </c>
      <c r="P5" s="11">
        <v>-41.308333333333302</v>
      </c>
      <c r="Q5" s="59" t="s">
        <v>53</v>
      </c>
      <c r="R5" s="8" t="s">
        <v>756</v>
      </c>
      <c r="S5" s="55" t="s">
        <v>54</v>
      </c>
      <c r="T5" s="8" t="s">
        <v>72</v>
      </c>
      <c r="U5" s="55" t="s">
        <v>56</v>
      </c>
      <c r="V5" s="9">
        <v>0.3</v>
      </c>
      <c r="W5" s="12" t="s">
        <v>42</v>
      </c>
      <c r="X5" s="9" t="s">
        <v>42</v>
      </c>
      <c r="Y5" s="9" t="s">
        <v>42</v>
      </c>
      <c r="Z5" s="55" t="s">
        <v>57</v>
      </c>
      <c r="AA5" s="61">
        <v>76903380.689999998</v>
      </c>
      <c r="AB5" s="42">
        <v>41122</v>
      </c>
    </row>
    <row r="6" spans="1:28" s="21" customFormat="1" ht="38.25" customHeight="1" x14ac:dyDescent="0.2">
      <c r="A6" s="56"/>
      <c r="B6" s="56"/>
      <c r="C6" s="57"/>
      <c r="D6" s="57"/>
      <c r="E6" s="57"/>
      <c r="F6" s="57"/>
      <c r="G6" s="57"/>
      <c r="H6" s="57"/>
      <c r="I6" s="8" t="s">
        <v>73</v>
      </c>
      <c r="J6" s="57"/>
      <c r="K6" s="9">
        <v>159858</v>
      </c>
      <c r="L6" s="57"/>
      <c r="M6" s="8" t="s">
        <v>74</v>
      </c>
      <c r="N6" s="8" t="s">
        <v>75</v>
      </c>
      <c r="O6" s="16">
        <v>-6.9891666666666703</v>
      </c>
      <c r="P6" s="16">
        <v>-40.8338888888889</v>
      </c>
      <c r="Q6" s="60"/>
      <c r="R6" s="8" t="s">
        <v>64</v>
      </c>
      <c r="S6" s="57"/>
      <c r="T6" s="8" t="s">
        <v>76</v>
      </c>
      <c r="U6" s="57"/>
      <c r="V6" s="9">
        <v>6.2E-2</v>
      </c>
      <c r="W6" s="12" t="s">
        <v>42</v>
      </c>
      <c r="X6" s="9" t="s">
        <v>42</v>
      </c>
      <c r="Y6" s="9" t="s">
        <v>42</v>
      </c>
      <c r="Z6" s="57"/>
      <c r="AA6" s="62"/>
      <c r="AB6" s="42">
        <v>41122</v>
      </c>
    </row>
    <row r="7" spans="1:28" s="21" customFormat="1" ht="90" customHeight="1" x14ac:dyDescent="0.2">
      <c r="A7" s="57"/>
      <c r="B7" s="57"/>
      <c r="C7" s="9" t="s">
        <v>77</v>
      </c>
      <c r="D7" s="10" t="s">
        <v>78</v>
      </c>
      <c r="E7" s="10">
        <v>2024</v>
      </c>
      <c r="F7" s="10" t="s">
        <v>79</v>
      </c>
      <c r="G7" s="8" t="s">
        <v>80</v>
      </c>
      <c r="H7" s="9" t="s">
        <v>81</v>
      </c>
      <c r="I7" s="9" t="s">
        <v>82</v>
      </c>
      <c r="J7" s="9" t="s">
        <v>50</v>
      </c>
      <c r="K7" s="9" t="s">
        <v>42</v>
      </c>
      <c r="L7" s="8" t="s">
        <v>765</v>
      </c>
      <c r="M7" s="8" t="s">
        <v>83</v>
      </c>
      <c r="N7" s="8" t="s">
        <v>84</v>
      </c>
      <c r="O7" s="8">
        <v>-9.2057444444444005</v>
      </c>
      <c r="P7" s="8">
        <v>-42.433291666667003</v>
      </c>
      <c r="Q7" s="8" t="s">
        <v>53</v>
      </c>
      <c r="R7" s="8" t="s">
        <v>85</v>
      </c>
      <c r="S7" s="8" t="s">
        <v>39</v>
      </c>
      <c r="T7" s="8" t="s">
        <v>86</v>
      </c>
      <c r="U7" s="9" t="s">
        <v>56</v>
      </c>
      <c r="V7" s="9">
        <v>1.0999999999999999E-2</v>
      </c>
      <c r="W7" s="12" t="s">
        <v>42</v>
      </c>
      <c r="X7" s="9" t="s">
        <v>42</v>
      </c>
      <c r="Y7" s="9" t="s">
        <v>42</v>
      </c>
      <c r="Z7" s="9" t="s">
        <v>87</v>
      </c>
      <c r="AA7" s="13">
        <v>12013000</v>
      </c>
      <c r="AB7" s="14">
        <v>45566</v>
      </c>
    </row>
    <row r="8" spans="1:28" s="21" customFormat="1" ht="38.25" customHeight="1" x14ac:dyDescent="0.2">
      <c r="A8" s="55" t="s">
        <v>88</v>
      </c>
      <c r="B8" s="55" t="s">
        <v>89</v>
      </c>
      <c r="C8" s="9" t="s">
        <v>90</v>
      </c>
      <c r="D8" s="10" t="s">
        <v>91</v>
      </c>
      <c r="E8" s="10">
        <v>2007</v>
      </c>
      <c r="F8" s="9" t="s">
        <v>92</v>
      </c>
      <c r="G8" s="9" t="s">
        <v>93</v>
      </c>
      <c r="H8" s="9" t="s">
        <v>31</v>
      </c>
      <c r="I8" s="8" t="s">
        <v>90</v>
      </c>
      <c r="J8" s="9" t="s">
        <v>94</v>
      </c>
      <c r="K8" s="9">
        <v>135302</v>
      </c>
      <c r="L8" s="8" t="s">
        <v>764</v>
      </c>
      <c r="M8" s="8" t="s">
        <v>95</v>
      </c>
      <c r="N8" s="8" t="s">
        <v>96</v>
      </c>
      <c r="O8" s="17">
        <v>-30.633611111111101</v>
      </c>
      <c r="P8" s="17">
        <v>-54.414166666666702</v>
      </c>
      <c r="Q8" s="8" t="s">
        <v>97</v>
      </c>
      <c r="R8" s="8" t="s">
        <v>98</v>
      </c>
      <c r="S8" s="8" t="s">
        <v>39</v>
      </c>
      <c r="T8" s="8" t="s">
        <v>99</v>
      </c>
      <c r="U8" s="9" t="s">
        <v>100</v>
      </c>
      <c r="V8" s="9" t="s">
        <v>42</v>
      </c>
      <c r="W8" s="12" t="s">
        <v>42</v>
      </c>
      <c r="X8" s="9">
        <v>152</v>
      </c>
      <c r="Y8" s="9">
        <v>2417</v>
      </c>
      <c r="Z8" s="9" t="s">
        <v>101</v>
      </c>
      <c r="AA8" s="13">
        <v>64125742.659999996</v>
      </c>
      <c r="AB8" s="14">
        <v>39417</v>
      </c>
    </row>
    <row r="9" spans="1:28" s="21" customFormat="1" ht="38.25" customHeight="1" x14ac:dyDescent="0.2">
      <c r="A9" s="57"/>
      <c r="B9" s="57"/>
      <c r="C9" s="9" t="s">
        <v>102</v>
      </c>
      <c r="D9" s="10" t="s">
        <v>103</v>
      </c>
      <c r="E9" s="10">
        <v>2007</v>
      </c>
      <c r="F9" s="9" t="s">
        <v>104</v>
      </c>
      <c r="G9" s="9" t="s">
        <v>93</v>
      </c>
      <c r="H9" s="9" t="s">
        <v>31</v>
      </c>
      <c r="I9" s="8" t="s">
        <v>102</v>
      </c>
      <c r="J9" s="9" t="s">
        <v>94</v>
      </c>
      <c r="K9" s="9">
        <v>135237</v>
      </c>
      <c r="L9" s="8" t="s">
        <v>764</v>
      </c>
      <c r="M9" s="8" t="s">
        <v>105</v>
      </c>
      <c r="N9" s="8" t="s">
        <v>106</v>
      </c>
      <c r="O9" s="17">
        <v>-30.8</v>
      </c>
      <c r="P9" s="17">
        <v>-54.597499999999997</v>
      </c>
      <c r="Q9" s="8" t="s">
        <v>97</v>
      </c>
      <c r="R9" s="21" t="s">
        <v>107</v>
      </c>
      <c r="S9" s="8" t="s">
        <v>39</v>
      </c>
      <c r="T9" s="8" t="s">
        <v>108</v>
      </c>
      <c r="U9" s="9" t="s">
        <v>100</v>
      </c>
      <c r="V9" s="9" t="s">
        <v>42</v>
      </c>
      <c r="W9" s="12">
        <v>13.664</v>
      </c>
      <c r="X9" s="9">
        <v>155</v>
      </c>
      <c r="Y9" s="9" t="s">
        <v>42</v>
      </c>
      <c r="Z9" s="9" t="s">
        <v>109</v>
      </c>
      <c r="AA9" s="13">
        <v>74509464.579999998</v>
      </c>
      <c r="AB9" s="14">
        <v>39417</v>
      </c>
    </row>
    <row r="10" spans="1:28" s="21" customFormat="1" ht="38.25" customHeight="1" x14ac:dyDescent="0.2">
      <c r="A10" s="8" t="s">
        <v>110</v>
      </c>
      <c r="B10" s="9" t="s">
        <v>111</v>
      </c>
      <c r="C10" s="9" t="s">
        <v>112</v>
      </c>
      <c r="D10" s="15" t="s">
        <v>113</v>
      </c>
      <c r="E10" s="15">
        <v>2010</v>
      </c>
      <c r="F10" s="9" t="s">
        <v>114</v>
      </c>
      <c r="G10" s="22" t="s">
        <v>115</v>
      </c>
      <c r="H10" s="9" t="s">
        <v>31</v>
      </c>
      <c r="I10" s="9" t="s">
        <v>112</v>
      </c>
      <c r="J10" s="9" t="s">
        <v>116</v>
      </c>
      <c r="K10" s="9">
        <v>98126</v>
      </c>
      <c r="L10" s="8" t="s">
        <v>117</v>
      </c>
      <c r="M10" s="8" t="s">
        <v>118</v>
      </c>
      <c r="N10" s="8" t="s">
        <v>119</v>
      </c>
      <c r="O10" s="17">
        <v>-30.906388888888898</v>
      </c>
      <c r="P10" s="17">
        <v>-51.587499999999999</v>
      </c>
      <c r="Q10" s="8" t="s">
        <v>120</v>
      </c>
      <c r="R10" s="8" t="s">
        <v>121</v>
      </c>
      <c r="S10" s="8" t="s">
        <v>39</v>
      </c>
      <c r="T10" s="8" t="s">
        <v>122</v>
      </c>
      <c r="U10" s="9" t="s">
        <v>100</v>
      </c>
      <c r="V10" s="9">
        <v>12.18</v>
      </c>
      <c r="W10" s="12" t="s">
        <v>42</v>
      </c>
      <c r="X10" s="9" t="s">
        <v>42</v>
      </c>
      <c r="Y10" s="9" t="s">
        <v>42</v>
      </c>
      <c r="Z10" s="9" t="s">
        <v>87</v>
      </c>
      <c r="AA10" s="13">
        <v>39999113.25</v>
      </c>
      <c r="AB10" s="14">
        <v>40330</v>
      </c>
    </row>
    <row r="11" spans="1:28" s="21" customFormat="1" ht="38.25" customHeight="1" x14ac:dyDescent="0.2">
      <c r="A11" s="55" t="s">
        <v>123</v>
      </c>
      <c r="B11" s="55" t="s">
        <v>124</v>
      </c>
      <c r="C11" s="9" t="s">
        <v>125</v>
      </c>
      <c r="D11" s="15" t="s">
        <v>126</v>
      </c>
      <c r="E11" s="15">
        <v>2008</v>
      </c>
      <c r="F11" s="9" t="s">
        <v>127</v>
      </c>
      <c r="G11" s="9" t="s">
        <v>128</v>
      </c>
      <c r="H11" s="9" t="s">
        <v>31</v>
      </c>
      <c r="I11" s="9" t="s">
        <v>42</v>
      </c>
      <c r="J11" s="9" t="s">
        <v>94</v>
      </c>
      <c r="K11" s="9" t="s">
        <v>34</v>
      </c>
      <c r="L11" s="8" t="s">
        <v>764</v>
      </c>
      <c r="M11" s="8" t="s">
        <v>129</v>
      </c>
      <c r="N11" s="8" t="s">
        <v>130</v>
      </c>
      <c r="O11" s="17">
        <v>-28.827500000000001</v>
      </c>
      <c r="P11" s="17">
        <v>-49.759444444444398</v>
      </c>
      <c r="Q11" s="8" t="s">
        <v>120</v>
      </c>
      <c r="R11" s="8" t="s">
        <v>131</v>
      </c>
      <c r="S11" s="8" t="s">
        <v>39</v>
      </c>
      <c r="T11" s="8" t="s">
        <v>132</v>
      </c>
      <c r="U11" s="9" t="s">
        <v>133</v>
      </c>
      <c r="V11" s="9" t="s">
        <v>42</v>
      </c>
      <c r="W11" s="23" t="s">
        <v>134</v>
      </c>
      <c r="X11" s="9">
        <v>45.4</v>
      </c>
      <c r="Y11" s="9" t="s">
        <v>42</v>
      </c>
      <c r="Z11" s="9" t="s">
        <v>87</v>
      </c>
      <c r="AA11" s="13">
        <v>66285712.149999999</v>
      </c>
      <c r="AB11" s="14">
        <v>39692</v>
      </c>
    </row>
    <row r="12" spans="1:28" s="21" customFormat="1" ht="38.25" customHeight="1" x14ac:dyDescent="0.2">
      <c r="A12" s="57"/>
      <c r="B12" s="57"/>
      <c r="C12" s="9" t="s">
        <v>135</v>
      </c>
      <c r="D12" s="15" t="s">
        <v>136</v>
      </c>
      <c r="E12" s="15">
        <v>2015</v>
      </c>
      <c r="F12" s="9" t="s">
        <v>137</v>
      </c>
      <c r="G12" s="9" t="s">
        <v>128</v>
      </c>
      <c r="H12" s="9" t="s">
        <v>31</v>
      </c>
      <c r="I12" s="9" t="s">
        <v>138</v>
      </c>
      <c r="J12" s="9" t="s">
        <v>50</v>
      </c>
      <c r="K12" s="9">
        <v>240340</v>
      </c>
      <c r="L12" s="8" t="s">
        <v>765</v>
      </c>
      <c r="M12" s="8" t="s">
        <v>139</v>
      </c>
      <c r="N12" s="8" t="s">
        <v>140</v>
      </c>
      <c r="O12" s="17">
        <v>-26.741388888888899</v>
      </c>
      <c r="P12" s="17">
        <v>-52.398611111111101</v>
      </c>
      <c r="Q12" s="8" t="s">
        <v>97</v>
      </c>
      <c r="R12" s="8" t="s">
        <v>141</v>
      </c>
      <c r="S12" s="8" t="s">
        <v>39</v>
      </c>
      <c r="T12" s="8" t="s">
        <v>142</v>
      </c>
      <c r="U12" s="9" t="s">
        <v>133</v>
      </c>
      <c r="V12" s="9">
        <v>1.252</v>
      </c>
      <c r="W12" s="23" t="s">
        <v>42</v>
      </c>
      <c r="X12" s="9" t="s">
        <v>42</v>
      </c>
      <c r="Y12" s="9" t="s">
        <v>42</v>
      </c>
      <c r="Z12" s="9" t="s">
        <v>57</v>
      </c>
      <c r="AA12" s="13">
        <v>200948864.94999999</v>
      </c>
      <c r="AB12" s="14">
        <v>42186</v>
      </c>
    </row>
    <row r="13" spans="1:28" s="21" customFormat="1" ht="51" customHeight="1" x14ac:dyDescent="0.2">
      <c r="A13" s="55" t="s">
        <v>143</v>
      </c>
      <c r="B13" s="55" t="s">
        <v>144</v>
      </c>
      <c r="C13" s="9" t="s">
        <v>145</v>
      </c>
      <c r="D13" s="15" t="s">
        <v>146</v>
      </c>
      <c r="E13" s="15">
        <v>2005</v>
      </c>
      <c r="F13" s="9" t="s">
        <v>147</v>
      </c>
      <c r="G13" s="22" t="s">
        <v>148</v>
      </c>
      <c r="H13" s="15" t="s">
        <v>31</v>
      </c>
      <c r="I13" s="8" t="s">
        <v>149</v>
      </c>
      <c r="J13" s="9" t="s">
        <v>50</v>
      </c>
      <c r="K13" s="9">
        <v>121156</v>
      </c>
      <c r="L13" s="8" t="s">
        <v>765</v>
      </c>
      <c r="M13" s="8" t="s">
        <v>150</v>
      </c>
      <c r="N13" s="8" t="s">
        <v>151</v>
      </c>
      <c r="O13" s="17">
        <v>-9.2721666666666707</v>
      </c>
      <c r="P13" s="17">
        <v>-36.387749999999997</v>
      </c>
      <c r="Q13" s="8" t="s">
        <v>152</v>
      </c>
      <c r="R13" s="8" t="s">
        <v>153</v>
      </c>
      <c r="S13" s="8" t="s">
        <v>39</v>
      </c>
      <c r="T13" s="8" t="s">
        <v>154</v>
      </c>
      <c r="U13" s="9" t="s">
        <v>155</v>
      </c>
      <c r="V13" s="12">
        <v>0.1</v>
      </c>
      <c r="W13" s="12" t="s">
        <v>42</v>
      </c>
      <c r="X13" s="12">
        <v>2.4792999999999998</v>
      </c>
      <c r="Y13" s="12" t="s">
        <v>42</v>
      </c>
      <c r="Z13" s="12" t="s">
        <v>87</v>
      </c>
      <c r="AA13" s="13">
        <v>44995214.160000004</v>
      </c>
      <c r="AB13" s="14">
        <v>38473</v>
      </c>
    </row>
    <row r="14" spans="1:28" s="21" customFormat="1" ht="51" customHeight="1" x14ac:dyDescent="0.2">
      <c r="A14" s="56"/>
      <c r="B14" s="56"/>
      <c r="C14" s="9" t="s">
        <v>156</v>
      </c>
      <c r="D14" s="10" t="s">
        <v>157</v>
      </c>
      <c r="E14" s="10">
        <v>2009</v>
      </c>
      <c r="F14" s="9" t="s">
        <v>158</v>
      </c>
      <c r="G14" s="8" t="s">
        <v>159</v>
      </c>
      <c r="H14" s="9" t="s">
        <v>31</v>
      </c>
      <c r="I14" s="8" t="s">
        <v>160</v>
      </c>
      <c r="J14" s="9" t="s">
        <v>50</v>
      </c>
      <c r="K14" s="9" t="s">
        <v>34</v>
      </c>
      <c r="L14" s="8" t="s">
        <v>765</v>
      </c>
      <c r="M14" s="8" t="s">
        <v>161</v>
      </c>
      <c r="N14" s="8" t="s">
        <v>162</v>
      </c>
      <c r="O14" s="17">
        <v>-9.5088888888888903</v>
      </c>
      <c r="P14" s="17">
        <v>-35.668611111111098</v>
      </c>
      <c r="Q14" s="8" t="s">
        <v>37</v>
      </c>
      <c r="R14" s="8" t="s">
        <v>163</v>
      </c>
      <c r="S14" s="8" t="s">
        <v>39</v>
      </c>
      <c r="T14" s="8" t="s">
        <v>164</v>
      </c>
      <c r="U14" s="9" t="s">
        <v>155</v>
      </c>
      <c r="V14" s="9">
        <v>1.05</v>
      </c>
      <c r="W14" s="12" t="s">
        <v>42</v>
      </c>
      <c r="X14" s="9" t="s">
        <v>42</v>
      </c>
      <c r="Y14" s="9" t="s">
        <v>42</v>
      </c>
      <c r="Z14" s="9" t="s">
        <v>87</v>
      </c>
      <c r="AA14" s="13">
        <v>132000000</v>
      </c>
      <c r="AB14" s="14">
        <v>39965</v>
      </c>
    </row>
    <row r="15" spans="1:28" s="21" customFormat="1" ht="63.75" customHeight="1" x14ac:dyDescent="0.2">
      <c r="A15" s="57"/>
      <c r="B15" s="57"/>
      <c r="C15" s="45" t="s">
        <v>773</v>
      </c>
      <c r="D15" s="46" t="s">
        <v>774</v>
      </c>
      <c r="E15" s="46">
        <v>2025</v>
      </c>
      <c r="F15" s="45" t="s">
        <v>775</v>
      </c>
      <c r="G15" s="47" t="s">
        <v>159</v>
      </c>
      <c r="H15" s="45" t="s">
        <v>81</v>
      </c>
      <c r="I15" s="47" t="s">
        <v>780</v>
      </c>
      <c r="J15" s="45" t="s">
        <v>50</v>
      </c>
      <c r="K15" s="45"/>
      <c r="L15" s="47" t="s">
        <v>776</v>
      </c>
      <c r="M15" s="47" t="s">
        <v>782</v>
      </c>
      <c r="N15" s="47" t="s">
        <v>781</v>
      </c>
      <c r="O15" s="48">
        <v>-9.3394999999999992</v>
      </c>
      <c r="P15" s="48">
        <v>-38.193555555556003</v>
      </c>
      <c r="Q15" s="47" t="s">
        <v>152</v>
      </c>
      <c r="R15" s="47" t="s">
        <v>779</v>
      </c>
      <c r="S15" s="47" t="s">
        <v>54</v>
      </c>
      <c r="T15" s="47" t="s">
        <v>777</v>
      </c>
      <c r="U15" s="45" t="s">
        <v>155</v>
      </c>
      <c r="V15" s="45">
        <v>1.1100000000000001</v>
      </c>
      <c r="W15" s="49" t="s">
        <v>42</v>
      </c>
      <c r="X15" s="45" t="s">
        <v>42</v>
      </c>
      <c r="Y15" s="45" t="s">
        <v>42</v>
      </c>
      <c r="Z15" s="45" t="s">
        <v>778</v>
      </c>
      <c r="AA15" s="50">
        <v>607122682.57000005</v>
      </c>
      <c r="AB15" s="51">
        <v>45434</v>
      </c>
    </row>
    <row r="16" spans="1:28" s="21" customFormat="1" ht="51" customHeight="1" x14ac:dyDescent="0.2">
      <c r="A16" s="55" t="s">
        <v>165</v>
      </c>
      <c r="B16" s="55" t="s">
        <v>166</v>
      </c>
      <c r="C16" s="9" t="s">
        <v>167</v>
      </c>
      <c r="D16" s="10" t="s">
        <v>168</v>
      </c>
      <c r="E16" s="10">
        <v>2007</v>
      </c>
      <c r="F16" s="9" t="s">
        <v>169</v>
      </c>
      <c r="G16" s="8" t="s">
        <v>170</v>
      </c>
      <c r="H16" s="9" t="s">
        <v>31</v>
      </c>
      <c r="I16" s="8" t="s">
        <v>171</v>
      </c>
      <c r="J16" s="9" t="s">
        <v>50</v>
      </c>
      <c r="K16" s="9" t="s">
        <v>34</v>
      </c>
      <c r="L16" s="8" t="s">
        <v>765</v>
      </c>
      <c r="M16" s="8">
        <v>-7.7795500000000004</v>
      </c>
      <c r="N16" s="8">
        <v>-36.596097</v>
      </c>
      <c r="O16" s="17">
        <v>-7.7795500000000004</v>
      </c>
      <c r="P16" s="17">
        <v>-36.596097</v>
      </c>
      <c r="Q16" s="8" t="s">
        <v>37</v>
      </c>
      <c r="R16" s="8" t="s">
        <v>172</v>
      </c>
      <c r="S16" s="8" t="s">
        <v>39</v>
      </c>
      <c r="T16" s="8" t="s">
        <v>173</v>
      </c>
      <c r="U16" s="9" t="s">
        <v>41</v>
      </c>
      <c r="V16" s="9">
        <v>3.32E-2</v>
      </c>
      <c r="W16" s="12" t="s">
        <v>42</v>
      </c>
      <c r="X16" s="9" t="s">
        <v>42</v>
      </c>
      <c r="Y16" s="9" t="s">
        <v>42</v>
      </c>
      <c r="Z16" s="9" t="s">
        <v>87</v>
      </c>
      <c r="AA16" s="13">
        <v>19870328.82</v>
      </c>
      <c r="AB16" s="14">
        <v>39417</v>
      </c>
    </row>
    <row r="17" spans="1:28" s="21" customFormat="1" ht="25.5" customHeight="1" x14ac:dyDescent="0.2">
      <c r="A17" s="57"/>
      <c r="B17" s="57"/>
      <c r="C17" s="9" t="s">
        <v>174</v>
      </c>
      <c r="D17" s="10" t="s">
        <v>175</v>
      </c>
      <c r="E17" s="10">
        <v>2007</v>
      </c>
      <c r="F17" s="9" t="s">
        <v>176</v>
      </c>
      <c r="G17" s="24" t="s">
        <v>177</v>
      </c>
      <c r="H17" s="25" t="s">
        <v>31</v>
      </c>
      <c r="I17" s="9" t="s">
        <v>178</v>
      </c>
      <c r="J17" s="9" t="s">
        <v>50</v>
      </c>
      <c r="K17" s="9">
        <v>101820</v>
      </c>
      <c r="L17" s="8" t="s">
        <v>765</v>
      </c>
      <c r="M17" s="8" t="s">
        <v>179</v>
      </c>
      <c r="N17" s="8" t="s">
        <v>180</v>
      </c>
      <c r="O17" s="17">
        <v>-8.7755555555555596</v>
      </c>
      <c r="P17" s="17">
        <v>-38.548055555555599</v>
      </c>
      <c r="Q17" s="8" t="s">
        <v>152</v>
      </c>
      <c r="R17" s="8" t="s">
        <v>758</v>
      </c>
      <c r="S17" s="26" t="s">
        <v>54</v>
      </c>
      <c r="T17" s="8" t="s">
        <v>182</v>
      </c>
      <c r="U17" s="9" t="s">
        <v>183</v>
      </c>
      <c r="V17" s="9">
        <v>0.32150000000000001</v>
      </c>
      <c r="W17" s="12" t="s">
        <v>42</v>
      </c>
      <c r="X17" s="9" t="s">
        <v>42</v>
      </c>
      <c r="Y17" s="9" t="s">
        <v>42</v>
      </c>
      <c r="Z17" s="9" t="s">
        <v>57</v>
      </c>
      <c r="AA17" s="50"/>
      <c r="AB17" s="14">
        <v>39339</v>
      </c>
    </row>
    <row r="18" spans="1:28" s="21" customFormat="1" ht="38.25" customHeight="1" x14ac:dyDescent="0.2">
      <c r="A18" s="52" t="s">
        <v>184</v>
      </c>
      <c r="B18" s="52" t="s">
        <v>185</v>
      </c>
      <c r="C18" s="25" t="s">
        <v>186</v>
      </c>
      <c r="D18" s="25" t="s">
        <v>187</v>
      </c>
      <c r="E18" s="10">
        <v>2007</v>
      </c>
      <c r="F18" s="25" t="s">
        <v>188</v>
      </c>
      <c r="G18" s="25" t="s">
        <v>189</v>
      </c>
      <c r="H18" s="25" t="s">
        <v>31</v>
      </c>
      <c r="I18" s="15" t="s">
        <v>190</v>
      </c>
      <c r="J18" s="15" t="s">
        <v>50</v>
      </c>
      <c r="K18" s="15">
        <v>127968</v>
      </c>
      <c r="L18" s="8" t="s">
        <v>765</v>
      </c>
      <c r="M18" s="8" t="s">
        <v>191</v>
      </c>
      <c r="N18" s="8" t="s">
        <v>192</v>
      </c>
      <c r="O18" s="17">
        <v>-6.1416666666666702</v>
      </c>
      <c r="P18" s="17">
        <v>-38.183055555555597</v>
      </c>
      <c r="Q18" s="8" t="s">
        <v>37</v>
      </c>
      <c r="R18" s="25" t="s">
        <v>193</v>
      </c>
      <c r="S18" s="25" t="s">
        <v>54</v>
      </c>
      <c r="T18" s="25" t="s">
        <v>194</v>
      </c>
      <c r="U18" s="24" t="s">
        <v>195</v>
      </c>
      <c r="V18" s="9">
        <v>0.44075999999999999</v>
      </c>
      <c r="W18" s="12" t="s">
        <v>42</v>
      </c>
      <c r="X18" s="9" t="s">
        <v>42</v>
      </c>
      <c r="Y18" s="9" t="s">
        <v>42</v>
      </c>
      <c r="Z18" s="9" t="s">
        <v>57</v>
      </c>
      <c r="AA18" s="13">
        <v>128082109.28</v>
      </c>
      <c r="AB18" s="14">
        <v>39417</v>
      </c>
    </row>
    <row r="19" spans="1:28" s="21" customFormat="1" ht="38.25" customHeight="1" x14ac:dyDescent="0.2">
      <c r="A19" s="53"/>
      <c r="B19" s="53"/>
      <c r="C19" s="9" t="s">
        <v>196</v>
      </c>
      <c r="D19" s="10" t="s">
        <v>197</v>
      </c>
      <c r="E19" s="10">
        <v>2007</v>
      </c>
      <c r="F19" s="9" t="s">
        <v>198</v>
      </c>
      <c r="G19" s="24" t="s">
        <v>189</v>
      </c>
      <c r="H19" s="27" t="s">
        <v>31</v>
      </c>
      <c r="I19" s="8" t="s">
        <v>199</v>
      </c>
      <c r="J19" s="9" t="s">
        <v>50</v>
      </c>
      <c r="K19" s="9">
        <v>125989</v>
      </c>
      <c r="L19" s="8" t="s">
        <v>765</v>
      </c>
      <c r="M19" s="8" t="s">
        <v>200</v>
      </c>
      <c r="N19" s="8" t="s">
        <v>201</v>
      </c>
      <c r="O19" s="17">
        <v>-6.4252777777777803</v>
      </c>
      <c r="P19" s="17">
        <v>-36.601944444444399</v>
      </c>
      <c r="Q19" s="8" t="s">
        <v>37</v>
      </c>
      <c r="R19" s="8" t="s">
        <v>202</v>
      </c>
      <c r="S19" s="8" t="s">
        <v>54</v>
      </c>
      <c r="T19" s="8" t="s">
        <v>203</v>
      </c>
      <c r="U19" s="9" t="s">
        <v>195</v>
      </c>
      <c r="V19" s="9">
        <v>0.14473</v>
      </c>
      <c r="W19" s="12" t="s">
        <v>42</v>
      </c>
      <c r="X19" s="9" t="s">
        <v>42</v>
      </c>
      <c r="Y19" s="9" t="s">
        <v>42</v>
      </c>
      <c r="Z19" s="9" t="s">
        <v>87</v>
      </c>
      <c r="AA19" s="13">
        <v>24582453.219999999</v>
      </c>
      <c r="AB19" s="14">
        <v>39417</v>
      </c>
    </row>
    <row r="20" spans="1:28" s="21" customFormat="1" ht="38.25" customHeight="1" x14ac:dyDescent="0.2">
      <c r="A20" s="54"/>
      <c r="B20" s="54"/>
      <c r="C20" s="9" t="s">
        <v>204</v>
      </c>
      <c r="D20" s="10" t="s">
        <v>205</v>
      </c>
      <c r="E20" s="10">
        <v>2013</v>
      </c>
      <c r="F20" s="9" t="s">
        <v>206</v>
      </c>
      <c r="G20" s="8" t="s">
        <v>207</v>
      </c>
      <c r="H20" s="9" t="s">
        <v>31</v>
      </c>
      <c r="I20" s="8" t="s">
        <v>208</v>
      </c>
      <c r="J20" s="9" t="s">
        <v>50</v>
      </c>
      <c r="K20" s="9">
        <v>163730</v>
      </c>
      <c r="L20" s="8" t="s">
        <v>765</v>
      </c>
      <c r="M20" s="8" t="s">
        <v>209</v>
      </c>
      <c r="N20" s="8" t="s">
        <v>210</v>
      </c>
      <c r="O20" s="17">
        <v>-5.2558333333333298</v>
      </c>
      <c r="P20" s="17">
        <v>-36.722027777777797</v>
      </c>
      <c r="Q20" s="8" t="s">
        <v>37</v>
      </c>
      <c r="R20" s="8" t="s">
        <v>211</v>
      </c>
      <c r="S20" s="8" t="s">
        <v>54</v>
      </c>
      <c r="T20" s="8" t="s">
        <v>212</v>
      </c>
      <c r="U20" s="9" t="s">
        <v>195</v>
      </c>
      <c r="V20" s="9">
        <v>0.36599999999999999</v>
      </c>
      <c r="W20" s="12" t="s">
        <v>42</v>
      </c>
      <c r="X20" s="9" t="s">
        <v>42</v>
      </c>
      <c r="Y20" s="9" t="s">
        <v>42</v>
      </c>
      <c r="Z20" s="12" t="s">
        <v>57</v>
      </c>
      <c r="AA20" s="13">
        <v>20800000</v>
      </c>
      <c r="AB20" s="14">
        <v>41244</v>
      </c>
    </row>
    <row r="21" spans="1:28" s="21" customFormat="1" ht="38.25" customHeight="1" x14ac:dyDescent="0.2">
      <c r="A21" s="55" t="s">
        <v>213</v>
      </c>
      <c r="B21" s="55" t="s">
        <v>214</v>
      </c>
      <c r="C21" s="9" t="str">
        <f>I21</f>
        <v>Eixo de Integração Castanhão - RM de Fortaleza - Trecho IV</v>
      </c>
      <c r="D21" s="10" t="s">
        <v>215</v>
      </c>
      <c r="E21" s="10">
        <v>2006</v>
      </c>
      <c r="F21" s="9" t="s">
        <v>216</v>
      </c>
      <c r="G21" s="8" t="s">
        <v>217</v>
      </c>
      <c r="H21" s="9" t="s">
        <v>31</v>
      </c>
      <c r="I21" s="8" t="s">
        <v>218</v>
      </c>
      <c r="J21" s="9" t="s">
        <v>33</v>
      </c>
      <c r="K21" s="9">
        <v>126884</v>
      </c>
      <c r="L21" s="8" t="s">
        <v>766</v>
      </c>
      <c r="M21" s="8">
        <v>-4.2174379999999996</v>
      </c>
      <c r="N21" s="8">
        <v>-38.414256000000002</v>
      </c>
      <c r="O21" s="17">
        <v>-4.2174379999999996</v>
      </c>
      <c r="P21" s="17">
        <v>-38.414256000000002</v>
      </c>
      <c r="Q21" s="8" t="s">
        <v>37</v>
      </c>
      <c r="R21" s="8" t="s">
        <v>219</v>
      </c>
      <c r="S21" s="8" t="s">
        <v>39</v>
      </c>
      <c r="T21" s="8" t="s">
        <v>220</v>
      </c>
      <c r="U21" s="9" t="s">
        <v>221</v>
      </c>
      <c r="V21" s="12" t="s">
        <v>222</v>
      </c>
      <c r="W21" s="12" t="s">
        <v>42</v>
      </c>
      <c r="X21" s="12" t="s">
        <v>42</v>
      </c>
      <c r="Y21" s="12" t="s">
        <v>42</v>
      </c>
      <c r="Z21" s="12" t="s">
        <v>57</v>
      </c>
      <c r="AA21" s="13">
        <v>153346932.72999999</v>
      </c>
      <c r="AB21" s="14">
        <v>38777</v>
      </c>
    </row>
    <row r="22" spans="1:28" s="21" customFormat="1" ht="42" customHeight="1" x14ac:dyDescent="0.2">
      <c r="A22" s="56"/>
      <c r="B22" s="56"/>
      <c r="C22" s="9" t="str">
        <f>I22</f>
        <v>Sistema Adutor Gavião - Pecém - 1ª Etapa</v>
      </c>
      <c r="D22" s="10" t="s">
        <v>223</v>
      </c>
      <c r="E22" s="10">
        <v>2005</v>
      </c>
      <c r="F22" s="9" t="s">
        <v>224</v>
      </c>
      <c r="G22" s="8" t="s">
        <v>217</v>
      </c>
      <c r="H22" s="9" t="s">
        <v>31</v>
      </c>
      <c r="I22" s="8" t="s">
        <v>225</v>
      </c>
      <c r="J22" s="9" t="s">
        <v>50</v>
      </c>
      <c r="K22" s="9" t="s">
        <v>34</v>
      </c>
      <c r="L22" s="8" t="s">
        <v>767</v>
      </c>
      <c r="M22" s="8">
        <v>-4.0405720000000001</v>
      </c>
      <c r="N22" s="8">
        <v>-38.560512000000003</v>
      </c>
      <c r="O22" s="17">
        <v>-4.0405720000000001</v>
      </c>
      <c r="P22" s="17">
        <v>-38.560512000000003</v>
      </c>
      <c r="Q22" s="8" t="s">
        <v>37</v>
      </c>
      <c r="R22" s="8" t="s">
        <v>226</v>
      </c>
      <c r="S22" s="8" t="s">
        <v>39</v>
      </c>
      <c r="T22" s="8" t="s">
        <v>220</v>
      </c>
      <c r="U22" s="9" t="s">
        <v>221</v>
      </c>
      <c r="V22" s="12">
        <v>2.5</v>
      </c>
      <c r="W22" s="12" t="s">
        <v>42</v>
      </c>
      <c r="X22" s="12" t="s">
        <v>42</v>
      </c>
      <c r="Y22" s="12" t="s">
        <v>42</v>
      </c>
      <c r="Z22" s="12" t="s">
        <v>57</v>
      </c>
      <c r="AA22" s="13">
        <v>54064447</v>
      </c>
      <c r="AB22" s="14">
        <v>38534</v>
      </c>
    </row>
    <row r="23" spans="1:28" s="21" customFormat="1" ht="38.25" customHeight="1" x14ac:dyDescent="0.2">
      <c r="A23" s="56"/>
      <c r="B23" s="56"/>
      <c r="C23" s="9" t="s">
        <v>227</v>
      </c>
      <c r="D23" s="10" t="s">
        <v>228</v>
      </c>
      <c r="E23" s="10">
        <v>2007</v>
      </c>
      <c r="F23" s="9" t="s">
        <v>229</v>
      </c>
      <c r="G23" s="8" t="s">
        <v>217</v>
      </c>
      <c r="H23" s="9" t="s">
        <v>31</v>
      </c>
      <c r="I23" s="8" t="s">
        <v>230</v>
      </c>
      <c r="J23" s="9" t="s">
        <v>33</v>
      </c>
      <c r="K23" s="9">
        <v>126884</v>
      </c>
      <c r="L23" s="8" t="s">
        <v>766</v>
      </c>
      <c r="M23" s="8">
        <v>-5.0860000000000003</v>
      </c>
      <c r="N23" s="8">
        <v>-38.308</v>
      </c>
      <c r="O23" s="17">
        <v>-5.0860000000000003</v>
      </c>
      <c r="P23" s="17">
        <v>-38.308</v>
      </c>
      <c r="Q23" s="8" t="s">
        <v>37</v>
      </c>
      <c r="R23" s="8" t="s">
        <v>231</v>
      </c>
      <c r="S23" s="8" t="s">
        <v>54</v>
      </c>
      <c r="T23" s="8" t="s">
        <v>220</v>
      </c>
      <c r="U23" s="9" t="s">
        <v>221</v>
      </c>
      <c r="V23" s="9" t="s">
        <v>42</v>
      </c>
      <c r="W23" s="12" t="s">
        <v>42</v>
      </c>
      <c r="X23" s="9" t="s">
        <v>42</v>
      </c>
      <c r="Y23" s="9" t="s">
        <v>42</v>
      </c>
      <c r="Z23" s="9" t="s">
        <v>57</v>
      </c>
      <c r="AA23" s="13">
        <v>153346932.72999999</v>
      </c>
      <c r="AB23" s="14">
        <v>39326</v>
      </c>
    </row>
    <row r="24" spans="1:28" s="21" customFormat="1" ht="25.5" customHeight="1" x14ac:dyDescent="0.2">
      <c r="A24" s="56"/>
      <c r="B24" s="56"/>
      <c r="C24" s="15" t="s">
        <v>232</v>
      </c>
      <c r="D24" s="15" t="s">
        <v>233</v>
      </c>
      <c r="E24" s="15">
        <v>2008</v>
      </c>
      <c r="F24" s="9" t="s">
        <v>234</v>
      </c>
      <c r="G24" s="22" t="s">
        <v>217</v>
      </c>
      <c r="H24" s="15" t="s">
        <v>31</v>
      </c>
      <c r="I24" s="8" t="s">
        <v>232</v>
      </c>
      <c r="J24" s="15" t="s">
        <v>94</v>
      </c>
      <c r="K24" s="15" t="s">
        <v>34</v>
      </c>
      <c r="L24" s="22" t="s">
        <v>765</v>
      </c>
      <c r="M24" s="8" t="s">
        <v>235</v>
      </c>
      <c r="N24" s="8" t="s">
        <v>236</v>
      </c>
      <c r="O24" s="17">
        <v>-3.4722583333333299</v>
      </c>
      <c r="P24" s="17">
        <v>-39.866111111111103</v>
      </c>
      <c r="Q24" s="8" t="s">
        <v>37</v>
      </c>
      <c r="R24" s="22" t="s">
        <v>237</v>
      </c>
      <c r="S24" s="22" t="s">
        <v>39</v>
      </c>
      <c r="T24" s="22" t="s">
        <v>238</v>
      </c>
      <c r="U24" s="15" t="s">
        <v>221</v>
      </c>
      <c r="V24" s="9" t="s">
        <v>42</v>
      </c>
      <c r="W24" s="12">
        <v>0.26500000000000001</v>
      </c>
      <c r="X24" s="9">
        <v>65.301000000000002</v>
      </c>
      <c r="Y24" s="9" t="s">
        <v>42</v>
      </c>
      <c r="Z24" s="9" t="s">
        <v>239</v>
      </c>
      <c r="AA24" s="13">
        <v>21289082.510000002</v>
      </c>
      <c r="AB24" s="14">
        <v>39569</v>
      </c>
    </row>
    <row r="25" spans="1:28" s="21" customFormat="1" ht="38.25" customHeight="1" outlineLevel="1" x14ac:dyDescent="0.2">
      <c r="A25" s="56"/>
      <c r="B25" s="56"/>
      <c r="C25" s="15" t="s">
        <v>240</v>
      </c>
      <c r="D25" s="15" t="s">
        <v>241</v>
      </c>
      <c r="E25" s="15">
        <v>2008</v>
      </c>
      <c r="F25" s="9" t="s">
        <v>242</v>
      </c>
      <c r="G25" s="22" t="s">
        <v>217</v>
      </c>
      <c r="H25" s="15" t="s">
        <v>31</v>
      </c>
      <c r="I25" s="8" t="s">
        <v>240</v>
      </c>
      <c r="J25" s="15" t="s">
        <v>94</v>
      </c>
      <c r="K25" s="15" t="s">
        <v>34</v>
      </c>
      <c r="L25" s="22" t="s">
        <v>765</v>
      </c>
      <c r="M25" s="8" t="s">
        <v>243</v>
      </c>
      <c r="N25" s="8" t="s">
        <v>244</v>
      </c>
      <c r="O25" s="17">
        <v>-5.5616666666666701</v>
      </c>
      <c r="P25" s="17">
        <v>-38.327222222222197</v>
      </c>
      <c r="Q25" s="8" t="s">
        <v>37</v>
      </c>
      <c r="R25" s="22" t="s">
        <v>245</v>
      </c>
      <c r="S25" s="22" t="s">
        <v>39</v>
      </c>
      <c r="T25" s="22" t="s">
        <v>246</v>
      </c>
      <c r="U25" s="15" t="s">
        <v>221</v>
      </c>
      <c r="V25" s="9" t="s">
        <v>42</v>
      </c>
      <c r="W25" s="12">
        <v>0.31</v>
      </c>
      <c r="X25" s="9">
        <v>23.47</v>
      </c>
      <c r="Y25" s="9" t="s">
        <v>42</v>
      </c>
      <c r="Z25" s="9" t="s">
        <v>239</v>
      </c>
      <c r="AA25" s="13">
        <v>11319059.470000001</v>
      </c>
      <c r="AB25" s="14">
        <v>39600</v>
      </c>
    </row>
    <row r="26" spans="1:28" s="21" customFormat="1" ht="38.25" customHeight="1" outlineLevel="1" x14ac:dyDescent="0.2">
      <c r="A26" s="56"/>
      <c r="B26" s="56"/>
      <c r="C26" s="15" t="s">
        <v>247</v>
      </c>
      <c r="D26" s="15" t="s">
        <v>248</v>
      </c>
      <c r="E26" s="15">
        <v>2009</v>
      </c>
      <c r="F26" s="9" t="s">
        <v>249</v>
      </c>
      <c r="G26" s="22" t="s">
        <v>217</v>
      </c>
      <c r="H26" s="15" t="s">
        <v>31</v>
      </c>
      <c r="I26" s="9" t="s">
        <v>247</v>
      </c>
      <c r="J26" s="15" t="s">
        <v>94</v>
      </c>
      <c r="K26" s="15" t="s">
        <v>34</v>
      </c>
      <c r="L26" s="22" t="s">
        <v>250</v>
      </c>
      <c r="M26" s="8" t="s">
        <v>251</v>
      </c>
      <c r="N26" s="8" t="s">
        <v>252</v>
      </c>
      <c r="O26" s="17">
        <v>-3.8811111111111098</v>
      </c>
      <c r="P26" s="17">
        <v>-38.649166666666702</v>
      </c>
      <c r="Q26" s="8" t="s">
        <v>37</v>
      </c>
      <c r="R26" s="22" t="s">
        <v>253</v>
      </c>
      <c r="S26" s="22" t="s">
        <v>39</v>
      </c>
      <c r="T26" s="22" t="s">
        <v>254</v>
      </c>
      <c r="U26" s="15" t="s">
        <v>221</v>
      </c>
      <c r="V26" s="9" t="s">
        <v>42</v>
      </c>
      <c r="W26" s="12" t="s">
        <v>42</v>
      </c>
      <c r="X26" s="9">
        <v>9.35</v>
      </c>
      <c r="Y26" s="9">
        <v>306.83999999999997</v>
      </c>
      <c r="Z26" s="9" t="s">
        <v>255</v>
      </c>
      <c r="AA26" s="13">
        <v>61287444.079999998</v>
      </c>
      <c r="AB26" s="14">
        <v>39934</v>
      </c>
    </row>
    <row r="27" spans="1:28" s="21" customFormat="1" ht="38.25" customHeight="1" x14ac:dyDescent="0.2">
      <c r="A27" s="56"/>
      <c r="B27" s="56"/>
      <c r="C27" s="9" t="s">
        <v>256</v>
      </c>
      <c r="D27" s="10" t="s">
        <v>257</v>
      </c>
      <c r="E27" s="10">
        <v>2010</v>
      </c>
      <c r="F27" s="9" t="s">
        <v>258</v>
      </c>
      <c r="G27" s="8" t="s">
        <v>217</v>
      </c>
      <c r="H27" s="9" t="s">
        <v>31</v>
      </c>
      <c r="I27" s="9" t="s">
        <v>259</v>
      </c>
      <c r="J27" s="9" t="s">
        <v>50</v>
      </c>
      <c r="K27" s="9">
        <v>86657</v>
      </c>
      <c r="L27" s="8" t="s">
        <v>766</v>
      </c>
      <c r="M27" s="8" t="s">
        <v>260</v>
      </c>
      <c r="N27" s="8" t="s">
        <v>261</v>
      </c>
      <c r="O27" s="17">
        <v>-4.2308333333333303</v>
      </c>
      <c r="P27" s="17">
        <v>-40.0491666666667</v>
      </c>
      <c r="Q27" s="8" t="s">
        <v>37</v>
      </c>
      <c r="R27" s="8" t="s">
        <v>262</v>
      </c>
      <c r="S27" s="8" t="s">
        <v>39</v>
      </c>
      <c r="T27" s="8" t="s">
        <v>263</v>
      </c>
      <c r="U27" s="9" t="s">
        <v>221</v>
      </c>
      <c r="V27" s="28">
        <v>0.30555555555555558</v>
      </c>
      <c r="W27" s="12" t="s">
        <v>42</v>
      </c>
      <c r="X27" s="9" t="s">
        <v>42</v>
      </c>
      <c r="Y27" s="9" t="s">
        <v>42</v>
      </c>
      <c r="Z27" s="9" t="s">
        <v>239</v>
      </c>
      <c r="AA27" s="13">
        <v>60530931</v>
      </c>
      <c r="AB27" s="14">
        <v>40330</v>
      </c>
    </row>
    <row r="28" spans="1:28" s="21" customFormat="1" ht="25.5" customHeight="1" x14ac:dyDescent="0.2">
      <c r="A28" s="56"/>
      <c r="B28" s="56"/>
      <c r="C28" s="9" t="s">
        <v>264</v>
      </c>
      <c r="D28" s="10" t="s">
        <v>265</v>
      </c>
      <c r="E28" s="10">
        <v>2012</v>
      </c>
      <c r="F28" s="9" t="s">
        <v>266</v>
      </c>
      <c r="G28" s="8" t="s">
        <v>217</v>
      </c>
      <c r="H28" s="9" t="s">
        <v>31</v>
      </c>
      <c r="I28" s="9" t="s">
        <v>267</v>
      </c>
      <c r="J28" s="9" t="s">
        <v>33</v>
      </c>
      <c r="K28" s="9">
        <v>135690</v>
      </c>
      <c r="L28" s="8" t="s">
        <v>764</v>
      </c>
      <c r="M28" s="8" t="s">
        <v>268</v>
      </c>
      <c r="N28" s="8" t="s">
        <v>269</v>
      </c>
      <c r="O28" s="17">
        <v>-7.7011111111111097</v>
      </c>
      <c r="P28" s="17">
        <v>-39.011944444444403</v>
      </c>
      <c r="Q28" s="8" t="s">
        <v>37</v>
      </c>
      <c r="R28" s="8" t="s">
        <v>270</v>
      </c>
      <c r="S28" s="8" t="s">
        <v>54</v>
      </c>
      <c r="T28" s="8" t="s">
        <v>271</v>
      </c>
      <c r="U28" s="9" t="s">
        <v>221</v>
      </c>
      <c r="V28" s="28">
        <v>30</v>
      </c>
      <c r="W28" s="12" t="s">
        <v>42</v>
      </c>
      <c r="X28" s="9" t="s">
        <v>42</v>
      </c>
      <c r="Y28" s="9" t="s">
        <v>42</v>
      </c>
      <c r="Z28" s="9" t="s">
        <v>272</v>
      </c>
      <c r="AA28" s="13">
        <v>1498407375.02</v>
      </c>
      <c r="AB28" s="14">
        <v>41030</v>
      </c>
    </row>
    <row r="29" spans="1:28" s="21" customFormat="1" ht="64.5" customHeight="1" x14ac:dyDescent="0.2">
      <c r="A29" s="56"/>
      <c r="B29" s="56"/>
      <c r="C29" s="9" t="s">
        <v>273</v>
      </c>
      <c r="D29" s="10" t="s">
        <v>274</v>
      </c>
      <c r="E29" s="10">
        <v>2013</v>
      </c>
      <c r="F29" s="9" t="s">
        <v>275</v>
      </c>
      <c r="G29" s="8" t="s">
        <v>213</v>
      </c>
      <c r="H29" s="9" t="s">
        <v>276</v>
      </c>
      <c r="I29" s="9" t="s">
        <v>277</v>
      </c>
      <c r="J29" s="9" t="s">
        <v>50</v>
      </c>
      <c r="K29" s="9">
        <v>163741</v>
      </c>
      <c r="L29" s="8" t="s">
        <v>766</v>
      </c>
      <c r="M29" s="8" t="s">
        <v>278</v>
      </c>
      <c r="N29" s="8" t="s">
        <v>279</v>
      </c>
      <c r="O29" s="17">
        <v>-3.9322222222222201</v>
      </c>
      <c r="P29" s="17">
        <v>-38.578333333333298</v>
      </c>
      <c r="Q29" s="8" t="s">
        <v>37</v>
      </c>
      <c r="R29" s="8" t="s">
        <v>226</v>
      </c>
      <c r="S29" s="8" t="s">
        <v>39</v>
      </c>
      <c r="T29" s="8" t="s">
        <v>280</v>
      </c>
      <c r="U29" s="9" t="s">
        <v>221</v>
      </c>
      <c r="V29" s="28">
        <v>0.44900000000000001</v>
      </c>
      <c r="W29" s="12" t="s">
        <v>42</v>
      </c>
      <c r="X29" s="9" t="s">
        <v>42</v>
      </c>
      <c r="Y29" s="9" t="s">
        <v>42</v>
      </c>
      <c r="Z29" s="9" t="s">
        <v>255</v>
      </c>
      <c r="AA29" s="13">
        <v>15239133.48</v>
      </c>
      <c r="AB29" s="14">
        <v>41334</v>
      </c>
    </row>
    <row r="30" spans="1:28" s="21" customFormat="1" ht="104.25" customHeight="1" x14ac:dyDescent="0.2">
      <c r="A30" s="56"/>
      <c r="B30" s="56"/>
      <c r="C30" s="9" t="s">
        <v>281</v>
      </c>
      <c r="D30" s="10" t="s">
        <v>282</v>
      </c>
      <c r="E30" s="10">
        <v>2014</v>
      </c>
      <c r="F30" s="9" t="s">
        <v>283</v>
      </c>
      <c r="G30" s="8" t="s">
        <v>217</v>
      </c>
      <c r="H30" s="9" t="s">
        <v>31</v>
      </c>
      <c r="I30" s="9" t="s">
        <v>284</v>
      </c>
      <c r="J30" s="9" t="s">
        <v>94</v>
      </c>
      <c r="K30" s="9">
        <v>175913</v>
      </c>
      <c r="L30" s="8" t="s">
        <v>768</v>
      </c>
      <c r="M30" s="8" t="s">
        <v>285</v>
      </c>
      <c r="N30" s="8" t="s">
        <v>286</v>
      </c>
      <c r="O30" s="17">
        <v>-3.6958333333333302</v>
      </c>
      <c r="P30" s="17">
        <v>-39.218055555555601</v>
      </c>
      <c r="Q30" s="8" t="s">
        <v>37</v>
      </c>
      <c r="R30" s="8" t="s">
        <v>287</v>
      </c>
      <c r="S30" s="8" t="s">
        <v>39</v>
      </c>
      <c r="T30" s="8" t="s">
        <v>288</v>
      </c>
      <c r="U30" s="9" t="s">
        <v>221</v>
      </c>
      <c r="V30" s="28" t="s">
        <v>42</v>
      </c>
      <c r="W30" s="12">
        <v>0.11700000000000001</v>
      </c>
      <c r="X30" s="9">
        <v>27.36</v>
      </c>
      <c r="Y30" s="9">
        <v>491.6</v>
      </c>
      <c r="Z30" s="9" t="s">
        <v>272</v>
      </c>
      <c r="AA30" s="13">
        <v>19499742.050000001</v>
      </c>
      <c r="AB30" s="14">
        <v>41306</v>
      </c>
    </row>
    <row r="31" spans="1:28" s="21" customFormat="1" ht="66.75" customHeight="1" x14ac:dyDescent="0.2">
      <c r="A31" s="56"/>
      <c r="B31" s="56"/>
      <c r="C31" s="9" t="s">
        <v>289</v>
      </c>
      <c r="D31" s="10" t="s">
        <v>290</v>
      </c>
      <c r="E31" s="10">
        <v>2013</v>
      </c>
      <c r="F31" s="9" t="s">
        <v>291</v>
      </c>
      <c r="G31" s="8" t="s">
        <v>217</v>
      </c>
      <c r="H31" s="9" t="s">
        <v>31</v>
      </c>
      <c r="I31" s="9" t="s">
        <v>292</v>
      </c>
      <c r="J31" s="9" t="s">
        <v>94</v>
      </c>
      <c r="K31" s="9">
        <v>164189</v>
      </c>
      <c r="L31" s="8" t="s">
        <v>768</v>
      </c>
      <c r="M31" s="8" t="s">
        <v>293</v>
      </c>
      <c r="N31" s="8" t="s">
        <v>294</v>
      </c>
      <c r="O31" s="17">
        <v>-4.1811111111111101</v>
      </c>
      <c r="P31" s="17">
        <v>-38.865277777777798</v>
      </c>
      <c r="Q31" s="8" t="s">
        <v>37</v>
      </c>
      <c r="R31" s="8" t="s">
        <v>295</v>
      </c>
      <c r="S31" s="8" t="s">
        <v>39</v>
      </c>
      <c r="T31" s="8" t="s">
        <v>296</v>
      </c>
      <c r="U31" s="9" t="s">
        <v>221</v>
      </c>
      <c r="V31" s="28" t="s">
        <v>42</v>
      </c>
      <c r="W31" s="12">
        <v>5.8999999999999997E-2</v>
      </c>
      <c r="X31" s="9">
        <v>2.0099999999999998</v>
      </c>
      <c r="Y31" s="9">
        <v>24.44</v>
      </c>
      <c r="Z31" s="9" t="s">
        <v>239</v>
      </c>
      <c r="AA31" s="13">
        <v>21904456</v>
      </c>
      <c r="AB31" s="14">
        <v>41334</v>
      </c>
    </row>
    <row r="32" spans="1:28" s="21" customFormat="1" ht="66.75" customHeight="1" x14ac:dyDescent="0.2">
      <c r="A32" s="56"/>
      <c r="B32" s="56"/>
      <c r="C32" s="9" t="s">
        <v>297</v>
      </c>
      <c r="D32" s="10" t="s">
        <v>298</v>
      </c>
      <c r="E32" s="10">
        <v>2015</v>
      </c>
      <c r="F32" s="9" t="s">
        <v>299</v>
      </c>
      <c r="G32" s="8" t="s">
        <v>217</v>
      </c>
      <c r="H32" s="9" t="s">
        <v>31</v>
      </c>
      <c r="I32" s="9" t="s">
        <v>300</v>
      </c>
      <c r="J32" s="9" t="s">
        <v>94</v>
      </c>
      <c r="K32" s="9">
        <v>178329</v>
      </c>
      <c r="L32" s="8" t="s">
        <v>768</v>
      </c>
      <c r="M32" s="8" t="s">
        <v>301</v>
      </c>
      <c r="N32" s="8" t="s">
        <v>302</v>
      </c>
      <c r="O32" s="17">
        <v>-6.4491666666666703</v>
      </c>
      <c r="P32" s="17">
        <v>-40.558611111111098</v>
      </c>
      <c r="Q32" s="8" t="s">
        <v>37</v>
      </c>
      <c r="R32" s="8" t="s">
        <v>303</v>
      </c>
      <c r="S32" s="8" t="s">
        <v>39</v>
      </c>
      <c r="T32" s="8" t="s">
        <v>304</v>
      </c>
      <c r="U32" s="9" t="s">
        <v>221</v>
      </c>
      <c r="V32" s="28" t="s">
        <v>42</v>
      </c>
      <c r="W32" s="12">
        <v>0.123</v>
      </c>
      <c r="X32" s="9">
        <v>31.8</v>
      </c>
      <c r="Y32" s="9">
        <v>823.1</v>
      </c>
      <c r="Z32" s="9" t="s">
        <v>239</v>
      </c>
      <c r="AA32" s="13">
        <v>21904456</v>
      </c>
      <c r="AB32" s="14">
        <v>41334</v>
      </c>
    </row>
    <row r="33" spans="1:28" s="21" customFormat="1" ht="66.75" customHeight="1" x14ac:dyDescent="0.2">
      <c r="A33" s="56"/>
      <c r="B33" s="56"/>
      <c r="C33" s="9" t="s">
        <v>305</v>
      </c>
      <c r="D33" s="10" t="s">
        <v>306</v>
      </c>
      <c r="E33" s="10">
        <v>2018</v>
      </c>
      <c r="F33" s="9" t="s">
        <v>307</v>
      </c>
      <c r="G33" s="8" t="s">
        <v>217</v>
      </c>
      <c r="H33" s="9" t="s">
        <v>31</v>
      </c>
      <c r="I33" s="9" t="s">
        <v>308</v>
      </c>
      <c r="J33" s="9" t="s">
        <v>94</v>
      </c>
      <c r="K33" s="9"/>
      <c r="L33" s="8" t="s">
        <v>768</v>
      </c>
      <c r="M33" s="8" t="s">
        <v>309</v>
      </c>
      <c r="N33" s="8" t="s">
        <v>310</v>
      </c>
      <c r="O33" s="17">
        <v>-4.4558611111111111</v>
      </c>
      <c r="P33" s="17">
        <v>-38.050444444444445</v>
      </c>
      <c r="Q33" s="8" t="s">
        <v>37</v>
      </c>
      <c r="R33" s="8" t="s">
        <v>311</v>
      </c>
      <c r="S33" s="8" t="s">
        <v>39</v>
      </c>
      <c r="T33" s="8" t="s">
        <v>312</v>
      </c>
      <c r="U33" s="9" t="s">
        <v>221</v>
      </c>
      <c r="V33" s="28" t="s">
        <v>42</v>
      </c>
      <c r="W33" s="12">
        <v>0.14399999999999999</v>
      </c>
      <c r="X33" s="9">
        <v>47.68</v>
      </c>
      <c r="Y33" s="9">
        <v>136.9</v>
      </c>
      <c r="Z33" s="9" t="s">
        <v>272</v>
      </c>
      <c r="AA33" s="13">
        <v>26820405.379999999</v>
      </c>
      <c r="AB33" s="14">
        <v>41395</v>
      </c>
    </row>
    <row r="34" spans="1:28" s="21" customFormat="1" ht="66.75" customHeight="1" x14ac:dyDescent="0.2">
      <c r="A34" s="56"/>
      <c r="B34" s="56"/>
      <c r="C34" s="9" t="s">
        <v>313</v>
      </c>
      <c r="D34" s="10" t="s">
        <v>314</v>
      </c>
      <c r="E34" s="10">
        <v>2020</v>
      </c>
      <c r="F34" s="9" t="s">
        <v>315</v>
      </c>
      <c r="G34" s="8" t="s">
        <v>217</v>
      </c>
      <c r="H34" s="9" t="s">
        <v>316</v>
      </c>
      <c r="I34" s="9" t="s">
        <v>317</v>
      </c>
      <c r="J34" s="9" t="s">
        <v>94</v>
      </c>
      <c r="K34" s="9"/>
      <c r="L34" s="8" t="s">
        <v>768</v>
      </c>
      <c r="M34" s="8" t="s">
        <v>309</v>
      </c>
      <c r="N34" s="8" t="s">
        <v>310</v>
      </c>
      <c r="O34" s="17">
        <v>-3.3674666666666666</v>
      </c>
      <c r="P34" s="17">
        <v>-39.33891944444445</v>
      </c>
      <c r="Q34" s="8" t="s">
        <v>37</v>
      </c>
      <c r="R34" s="8" t="s">
        <v>318</v>
      </c>
      <c r="S34" s="8" t="s">
        <v>39</v>
      </c>
      <c r="T34" s="8" t="s">
        <v>319</v>
      </c>
      <c r="U34" s="9" t="s">
        <v>221</v>
      </c>
      <c r="V34" s="28" t="s">
        <v>42</v>
      </c>
      <c r="W34" s="12">
        <v>0.61799999999999999</v>
      </c>
      <c r="X34" s="9">
        <v>58.8</v>
      </c>
      <c r="Y34" s="9">
        <v>1016</v>
      </c>
      <c r="Z34" s="9" t="s">
        <v>42</v>
      </c>
      <c r="AA34" s="13">
        <v>35495759.93</v>
      </c>
      <c r="AB34" s="14">
        <v>43922</v>
      </c>
    </row>
    <row r="35" spans="1:28" s="21" customFormat="1" ht="66.75" customHeight="1" x14ac:dyDescent="0.2">
      <c r="A35" s="56"/>
      <c r="B35" s="56"/>
      <c r="C35" s="9" t="s">
        <v>320</v>
      </c>
      <c r="D35" s="10" t="s">
        <v>321</v>
      </c>
      <c r="E35" s="10">
        <v>2020</v>
      </c>
      <c r="F35" s="9" t="s">
        <v>322</v>
      </c>
      <c r="G35" s="8" t="s">
        <v>217</v>
      </c>
      <c r="H35" s="9" t="s">
        <v>316</v>
      </c>
      <c r="I35" s="9" t="s">
        <v>323</v>
      </c>
      <c r="J35" s="9" t="s">
        <v>94</v>
      </c>
      <c r="K35" s="9"/>
      <c r="L35" s="8" t="s">
        <v>768</v>
      </c>
      <c r="M35" s="8" t="s">
        <v>324</v>
      </c>
      <c r="N35" s="8" t="s">
        <v>325</v>
      </c>
      <c r="O35" s="17">
        <v>-3.710091666666667</v>
      </c>
      <c r="P35" s="17">
        <v>-38.926588888888887</v>
      </c>
      <c r="Q35" s="8" t="s">
        <v>37</v>
      </c>
      <c r="R35" s="8" t="s">
        <v>326</v>
      </c>
      <c r="S35" s="8" t="s">
        <v>39</v>
      </c>
      <c r="T35" s="8" t="s">
        <v>327</v>
      </c>
      <c r="U35" s="9" t="s">
        <v>221</v>
      </c>
      <c r="V35" s="28" t="s">
        <v>42</v>
      </c>
      <c r="W35" s="12">
        <v>0.20799999999999999</v>
      </c>
      <c r="X35" s="9">
        <v>23.506</v>
      </c>
      <c r="Y35" s="9">
        <v>681</v>
      </c>
      <c r="Z35" s="9" t="s">
        <v>42</v>
      </c>
      <c r="AA35" s="13">
        <v>18837372.489999998</v>
      </c>
      <c r="AB35" s="14">
        <v>43922</v>
      </c>
    </row>
    <row r="36" spans="1:28" s="21" customFormat="1" ht="66.75" customHeight="1" x14ac:dyDescent="0.2">
      <c r="A36" s="57"/>
      <c r="B36" s="57"/>
      <c r="C36" s="9" t="s">
        <v>328</v>
      </c>
      <c r="D36" s="10" t="s">
        <v>329</v>
      </c>
      <c r="E36" s="10">
        <v>2024</v>
      </c>
      <c r="F36" s="9" t="s">
        <v>330</v>
      </c>
      <c r="G36" s="8" t="s">
        <v>331</v>
      </c>
      <c r="H36" s="9" t="s">
        <v>332</v>
      </c>
      <c r="I36" s="9" t="s">
        <v>333</v>
      </c>
      <c r="J36" s="9" t="s">
        <v>50</v>
      </c>
      <c r="K36" s="9" t="s">
        <v>42</v>
      </c>
      <c r="L36" s="8" t="s">
        <v>765</v>
      </c>
      <c r="M36" s="8" t="s">
        <v>334</v>
      </c>
      <c r="N36" s="8" t="s">
        <v>335</v>
      </c>
      <c r="O36" s="17">
        <v>-5.4837222222222</v>
      </c>
      <c r="P36" s="17">
        <v>-38.447222222222003</v>
      </c>
      <c r="Q36" s="8" t="s">
        <v>37</v>
      </c>
      <c r="R36" s="8" t="s">
        <v>336</v>
      </c>
      <c r="S36" s="8" t="s">
        <v>54</v>
      </c>
      <c r="T36" s="8" t="s">
        <v>337</v>
      </c>
      <c r="U36" s="9" t="s">
        <v>221</v>
      </c>
      <c r="V36" s="12">
        <v>22</v>
      </c>
      <c r="W36" s="12" t="s">
        <v>42</v>
      </c>
      <c r="X36" s="9" t="s">
        <v>42</v>
      </c>
      <c r="Y36" s="9" t="s">
        <v>42</v>
      </c>
      <c r="Z36" s="9" t="s">
        <v>42</v>
      </c>
      <c r="AA36" s="13">
        <v>497220000</v>
      </c>
      <c r="AB36" s="14">
        <v>45597</v>
      </c>
    </row>
    <row r="37" spans="1:28" s="21" customFormat="1" ht="25.5" customHeight="1" x14ac:dyDescent="0.2">
      <c r="A37" s="55" t="s">
        <v>338</v>
      </c>
      <c r="B37" s="55" t="s">
        <v>339</v>
      </c>
      <c r="C37" s="9" t="s">
        <v>340</v>
      </c>
      <c r="D37" s="10" t="s">
        <v>341</v>
      </c>
      <c r="E37" s="10">
        <v>2008</v>
      </c>
      <c r="F37" s="9" t="s">
        <v>342</v>
      </c>
      <c r="G37" s="8" t="s">
        <v>338</v>
      </c>
      <c r="H37" s="9" t="s">
        <v>31</v>
      </c>
      <c r="I37" s="8" t="s">
        <v>343</v>
      </c>
      <c r="J37" s="9" t="s">
        <v>50</v>
      </c>
      <c r="K37" s="9">
        <v>98683</v>
      </c>
      <c r="L37" s="8" t="s">
        <v>765</v>
      </c>
      <c r="M37" s="8" t="s">
        <v>344</v>
      </c>
      <c r="N37" s="8" t="s">
        <v>345</v>
      </c>
      <c r="O37" s="17">
        <v>-10.189722222222199</v>
      </c>
      <c r="P37" s="17">
        <v>-36.849444444444401</v>
      </c>
      <c r="Q37" s="8" t="s">
        <v>152</v>
      </c>
      <c r="R37" s="8" t="s">
        <v>346</v>
      </c>
      <c r="S37" s="8" t="s">
        <v>54</v>
      </c>
      <c r="T37" s="8" t="s">
        <v>347</v>
      </c>
      <c r="U37" s="9" t="s">
        <v>348</v>
      </c>
      <c r="V37" s="9">
        <v>2.7629999999999999</v>
      </c>
      <c r="W37" s="12" t="s">
        <v>42</v>
      </c>
      <c r="X37" s="9" t="s">
        <v>42</v>
      </c>
      <c r="Y37" s="9" t="s">
        <v>42</v>
      </c>
      <c r="Z37" s="9" t="s">
        <v>87</v>
      </c>
      <c r="AA37" s="13">
        <v>127786337.41</v>
      </c>
      <c r="AB37" s="14">
        <v>39569</v>
      </c>
    </row>
    <row r="38" spans="1:28" s="21" customFormat="1" ht="25.5" customHeight="1" x14ac:dyDescent="0.2">
      <c r="A38" s="57"/>
      <c r="B38" s="57"/>
      <c r="C38" s="15" t="s">
        <v>349</v>
      </c>
      <c r="D38" s="29" t="s">
        <v>350</v>
      </c>
      <c r="E38" s="29">
        <v>2013</v>
      </c>
      <c r="F38" s="9" t="s">
        <v>351</v>
      </c>
      <c r="G38" s="8" t="s">
        <v>338</v>
      </c>
      <c r="H38" s="9" t="s">
        <v>31</v>
      </c>
      <c r="I38" s="8" t="s">
        <v>352</v>
      </c>
      <c r="J38" s="15" t="s">
        <v>50</v>
      </c>
      <c r="K38" s="15">
        <v>175974</v>
      </c>
      <c r="L38" s="8" t="s">
        <v>765</v>
      </c>
      <c r="M38" s="8" t="s">
        <v>353</v>
      </c>
      <c r="N38" s="8" t="s">
        <v>354</v>
      </c>
      <c r="O38" s="17">
        <v>-11.370609999999999</v>
      </c>
      <c r="P38" s="17">
        <v>-37.582859999999997</v>
      </c>
      <c r="Q38" s="8" t="s">
        <v>355</v>
      </c>
      <c r="R38" s="8" t="s">
        <v>356</v>
      </c>
      <c r="S38" s="22" t="s">
        <v>39</v>
      </c>
      <c r="T38" s="8" t="s">
        <v>357</v>
      </c>
      <c r="U38" s="15" t="s">
        <v>348</v>
      </c>
      <c r="V38" s="9">
        <v>0.21199999999999999</v>
      </c>
      <c r="W38" s="12" t="s">
        <v>42</v>
      </c>
      <c r="X38" s="9" t="s">
        <v>42</v>
      </c>
      <c r="Y38" s="9" t="s">
        <v>42</v>
      </c>
      <c r="Z38" s="9" t="s">
        <v>87</v>
      </c>
      <c r="AA38" s="13">
        <v>61275028.950000003</v>
      </c>
      <c r="AB38" s="14">
        <v>40969</v>
      </c>
    </row>
    <row r="39" spans="1:28" s="21" customFormat="1" ht="38.25" customHeight="1" x14ac:dyDescent="0.2">
      <c r="A39" s="55" t="s">
        <v>358</v>
      </c>
      <c r="B39" s="55" t="s">
        <v>359</v>
      </c>
      <c r="C39" s="15" t="str">
        <f>I39</f>
        <v>Adutora Pirapama / Interligação ao Sistema Gurjaú</v>
      </c>
      <c r="D39" s="15" t="s">
        <v>360</v>
      </c>
      <c r="E39" s="15">
        <v>2005</v>
      </c>
      <c r="F39" s="9" t="s">
        <v>361</v>
      </c>
      <c r="G39" s="22" t="s">
        <v>362</v>
      </c>
      <c r="H39" s="15" t="s">
        <v>31</v>
      </c>
      <c r="I39" s="8" t="s">
        <v>363</v>
      </c>
      <c r="J39" s="15" t="s">
        <v>50</v>
      </c>
      <c r="K39" s="15">
        <v>128015</v>
      </c>
      <c r="L39" s="22" t="s">
        <v>765</v>
      </c>
      <c r="M39" s="8" t="s">
        <v>364</v>
      </c>
      <c r="N39" s="8" t="s">
        <v>365</v>
      </c>
      <c r="O39" s="17">
        <v>-8.2877777777777801</v>
      </c>
      <c r="P39" s="17">
        <v>-35.071666666666701</v>
      </c>
      <c r="Q39" s="8" t="s">
        <v>37</v>
      </c>
      <c r="R39" s="8" t="s">
        <v>366</v>
      </c>
      <c r="S39" s="22" t="s">
        <v>39</v>
      </c>
      <c r="T39" s="8" t="s">
        <v>367</v>
      </c>
      <c r="U39" s="15" t="s">
        <v>183</v>
      </c>
      <c r="V39" s="12">
        <v>1.6</v>
      </c>
      <c r="W39" s="12" t="s">
        <v>42</v>
      </c>
      <c r="X39" s="12" t="s">
        <v>42</v>
      </c>
      <c r="Y39" s="12" t="s">
        <v>42</v>
      </c>
      <c r="Z39" s="12" t="s">
        <v>57</v>
      </c>
      <c r="AA39" s="13">
        <v>40649485</v>
      </c>
      <c r="AB39" s="14">
        <v>38657</v>
      </c>
    </row>
    <row r="40" spans="1:28" s="21" customFormat="1" ht="25.5" customHeight="1" x14ac:dyDescent="0.2">
      <c r="A40" s="56"/>
      <c r="B40" s="56"/>
      <c r="C40" s="15" t="s">
        <v>368</v>
      </c>
      <c r="D40" s="15" t="s">
        <v>369</v>
      </c>
      <c r="E40" s="15">
        <v>2007</v>
      </c>
      <c r="F40" s="9" t="s">
        <v>370</v>
      </c>
      <c r="G40" s="22" t="s">
        <v>371</v>
      </c>
      <c r="H40" s="15" t="s">
        <v>31</v>
      </c>
      <c r="I40" s="8" t="s">
        <v>372</v>
      </c>
      <c r="J40" s="15" t="s">
        <v>50</v>
      </c>
      <c r="K40" s="15" t="s">
        <v>34</v>
      </c>
      <c r="L40" s="22" t="s">
        <v>765</v>
      </c>
      <c r="M40" s="8" t="s">
        <v>364</v>
      </c>
      <c r="N40" s="8" t="s">
        <v>365</v>
      </c>
      <c r="O40" s="17">
        <v>-8.2877777777777801</v>
      </c>
      <c r="P40" s="17">
        <v>-35.071666666666701</v>
      </c>
      <c r="Q40" s="8" t="s">
        <v>37</v>
      </c>
      <c r="R40" s="8" t="s">
        <v>366</v>
      </c>
      <c r="S40" s="22" t="s">
        <v>39</v>
      </c>
      <c r="T40" s="8" t="s">
        <v>367</v>
      </c>
      <c r="U40" s="15" t="s">
        <v>183</v>
      </c>
      <c r="V40" s="9">
        <v>5.13</v>
      </c>
      <c r="W40" s="12" t="s">
        <v>42</v>
      </c>
      <c r="X40" s="9" t="s">
        <v>42</v>
      </c>
      <c r="Y40" s="9" t="s">
        <v>42</v>
      </c>
      <c r="Z40" s="9" t="s">
        <v>57</v>
      </c>
      <c r="AA40" s="13">
        <v>407156898.16000003</v>
      </c>
      <c r="AB40" s="14">
        <v>39387</v>
      </c>
    </row>
    <row r="41" spans="1:28" s="21" customFormat="1" ht="38.25" customHeight="1" x14ac:dyDescent="0.2">
      <c r="A41" s="56"/>
      <c r="B41" s="56"/>
      <c r="C41" s="15" t="s">
        <v>174</v>
      </c>
      <c r="D41" s="15" t="s">
        <v>175</v>
      </c>
      <c r="E41" s="15">
        <v>2007</v>
      </c>
      <c r="F41" s="9" t="s">
        <v>176</v>
      </c>
      <c r="G41" s="25" t="s">
        <v>177</v>
      </c>
      <c r="H41" s="9" t="s">
        <v>31</v>
      </c>
      <c r="I41" s="15" t="s">
        <v>373</v>
      </c>
      <c r="J41" s="15" t="s">
        <v>50</v>
      </c>
      <c r="K41" s="15" t="s">
        <v>374</v>
      </c>
      <c r="L41" s="22" t="s">
        <v>765</v>
      </c>
      <c r="M41" s="8" t="s">
        <v>375</v>
      </c>
      <c r="N41" s="8" t="s">
        <v>376</v>
      </c>
      <c r="O41" s="17">
        <v>-8.3566666666666691</v>
      </c>
      <c r="P41" s="17">
        <v>-37.839166666666699</v>
      </c>
      <c r="Q41" s="8" t="s">
        <v>37</v>
      </c>
      <c r="R41" s="8" t="s">
        <v>181</v>
      </c>
      <c r="S41" s="30" t="s">
        <v>54</v>
      </c>
      <c r="T41" s="8" t="s">
        <v>377</v>
      </c>
      <c r="U41" s="15" t="s">
        <v>183</v>
      </c>
      <c r="V41" s="9">
        <v>0.50919999999999999</v>
      </c>
      <c r="W41" s="12" t="s">
        <v>42</v>
      </c>
      <c r="X41" s="9" t="s">
        <v>42</v>
      </c>
      <c r="Y41" s="9" t="s">
        <v>42</v>
      </c>
      <c r="Z41" s="9" t="s">
        <v>57</v>
      </c>
      <c r="AA41" s="41">
        <v>357697000</v>
      </c>
      <c r="AB41" s="14">
        <v>39339</v>
      </c>
    </row>
    <row r="42" spans="1:28" s="21" customFormat="1" ht="43.5" customHeight="1" x14ac:dyDescent="0.2">
      <c r="A42" s="56"/>
      <c r="B42" s="56"/>
      <c r="C42" s="9" t="s">
        <v>378</v>
      </c>
      <c r="D42" s="10" t="s">
        <v>379</v>
      </c>
      <c r="E42" s="10">
        <v>2008</v>
      </c>
      <c r="F42" s="9" t="s">
        <v>380</v>
      </c>
      <c r="G42" s="22" t="s">
        <v>371</v>
      </c>
      <c r="H42" s="18" t="s">
        <v>31</v>
      </c>
      <c r="I42" s="9" t="s">
        <v>378</v>
      </c>
      <c r="J42" s="9" t="s">
        <v>50</v>
      </c>
      <c r="K42" s="9" t="s">
        <v>34</v>
      </c>
      <c r="L42" s="8" t="s">
        <v>765</v>
      </c>
      <c r="M42" s="8" t="s">
        <v>381</v>
      </c>
      <c r="N42" s="8" t="s">
        <v>382</v>
      </c>
      <c r="O42" s="17">
        <v>-8.5247222222222199</v>
      </c>
      <c r="P42" s="17">
        <v>-35.836111111111101</v>
      </c>
      <c r="Q42" s="8" t="s">
        <v>37</v>
      </c>
      <c r="R42" s="8" t="s">
        <v>383</v>
      </c>
      <c r="S42" s="8" t="s">
        <v>39</v>
      </c>
      <c r="T42" s="8" t="s">
        <v>384</v>
      </c>
      <c r="U42" s="9" t="s">
        <v>183</v>
      </c>
      <c r="V42" s="9">
        <v>0.21</v>
      </c>
      <c r="W42" s="12" t="s">
        <v>42</v>
      </c>
      <c r="X42" s="9" t="s">
        <v>42</v>
      </c>
      <c r="Y42" s="9" t="s">
        <v>42</v>
      </c>
      <c r="Z42" s="9" t="s">
        <v>359</v>
      </c>
      <c r="AA42" s="13">
        <v>21367336</v>
      </c>
      <c r="AB42" s="14">
        <v>39630</v>
      </c>
    </row>
    <row r="43" spans="1:28" s="21" customFormat="1" ht="38.25" customHeight="1" x14ac:dyDescent="0.2">
      <c r="A43" s="56"/>
      <c r="B43" s="56"/>
      <c r="C43" s="9" t="s">
        <v>385</v>
      </c>
      <c r="D43" s="10" t="s">
        <v>386</v>
      </c>
      <c r="E43" s="10">
        <v>2012</v>
      </c>
      <c r="F43" s="9" t="s">
        <v>387</v>
      </c>
      <c r="G43" s="8" t="s">
        <v>388</v>
      </c>
      <c r="H43" s="9" t="s">
        <v>31</v>
      </c>
      <c r="I43" s="9" t="s">
        <v>389</v>
      </c>
      <c r="J43" s="9" t="s">
        <v>50</v>
      </c>
      <c r="K43" s="9">
        <v>150003</v>
      </c>
      <c r="L43" s="8" t="s">
        <v>765</v>
      </c>
      <c r="M43" s="8" t="s">
        <v>390</v>
      </c>
      <c r="N43" s="8" t="s">
        <v>391</v>
      </c>
      <c r="O43" s="17">
        <v>-7.6712499999999997</v>
      </c>
      <c r="P43" s="17">
        <v>-35.411861111111101</v>
      </c>
      <c r="Q43" s="8" t="s">
        <v>37</v>
      </c>
      <c r="R43" s="8" t="s">
        <v>392</v>
      </c>
      <c r="S43" s="8" t="s">
        <v>39</v>
      </c>
      <c r="T43" s="8" t="s">
        <v>393</v>
      </c>
      <c r="U43" s="8" t="s">
        <v>183</v>
      </c>
      <c r="V43" s="12">
        <v>0.3</v>
      </c>
      <c r="W43" s="9" t="s">
        <v>42</v>
      </c>
      <c r="X43" s="9" t="s">
        <v>42</v>
      </c>
      <c r="Y43" s="9" t="s">
        <v>42</v>
      </c>
      <c r="Z43" s="9" t="s">
        <v>57</v>
      </c>
      <c r="AA43" s="13">
        <v>16838674.899999999</v>
      </c>
      <c r="AB43" s="14">
        <v>41122</v>
      </c>
    </row>
    <row r="44" spans="1:28" s="21" customFormat="1" ht="38.25" customHeight="1" x14ac:dyDescent="0.2">
      <c r="A44" s="56"/>
      <c r="B44" s="56"/>
      <c r="C44" s="9" t="s">
        <v>394</v>
      </c>
      <c r="D44" s="10" t="s">
        <v>395</v>
      </c>
      <c r="E44" s="10">
        <v>2012</v>
      </c>
      <c r="F44" s="9" t="s">
        <v>396</v>
      </c>
      <c r="G44" s="8" t="s">
        <v>358</v>
      </c>
      <c r="H44" s="9" t="s">
        <v>31</v>
      </c>
      <c r="I44" s="9" t="s">
        <v>397</v>
      </c>
      <c r="J44" s="9" t="s">
        <v>50</v>
      </c>
      <c r="K44" s="9">
        <v>167004</v>
      </c>
      <c r="L44" s="8" t="s">
        <v>765</v>
      </c>
      <c r="M44" s="8" t="s">
        <v>398</v>
      </c>
      <c r="N44" s="8" t="s">
        <v>399</v>
      </c>
      <c r="O44" s="17">
        <v>-8.3119861111111106</v>
      </c>
      <c r="P44" s="17">
        <v>-36.943197222222203</v>
      </c>
      <c r="Q44" s="8" t="s">
        <v>37</v>
      </c>
      <c r="R44" s="8" t="s">
        <v>400</v>
      </c>
      <c r="S44" s="8" t="s">
        <v>54</v>
      </c>
      <c r="T44" s="8" t="s">
        <v>401</v>
      </c>
      <c r="U44" s="8" t="s">
        <v>183</v>
      </c>
      <c r="V44" s="12">
        <v>4</v>
      </c>
      <c r="W44" s="9" t="s">
        <v>42</v>
      </c>
      <c r="X44" s="9" t="s">
        <v>42</v>
      </c>
      <c r="Y44" s="9" t="s">
        <v>42</v>
      </c>
      <c r="Z44" s="9" t="s">
        <v>359</v>
      </c>
      <c r="AA44" s="13">
        <v>1385355223</v>
      </c>
      <c r="AB44" s="14">
        <v>41244</v>
      </c>
    </row>
    <row r="45" spans="1:28" s="21" customFormat="1" ht="43.5" customHeight="1" x14ac:dyDescent="0.2">
      <c r="A45" s="56"/>
      <c r="B45" s="56"/>
      <c r="C45" s="9" t="s">
        <v>402</v>
      </c>
      <c r="D45" s="10" t="s">
        <v>403</v>
      </c>
      <c r="E45" s="10">
        <v>2012</v>
      </c>
      <c r="F45" s="9" t="s">
        <v>387</v>
      </c>
      <c r="G45" s="8" t="s">
        <v>388</v>
      </c>
      <c r="H45" s="9" t="s">
        <v>31</v>
      </c>
      <c r="I45" s="9" t="s">
        <v>404</v>
      </c>
      <c r="J45" s="9" t="s">
        <v>50</v>
      </c>
      <c r="K45" s="9">
        <v>152579</v>
      </c>
      <c r="L45" s="8" t="s">
        <v>765</v>
      </c>
      <c r="M45" s="8" t="s">
        <v>405</v>
      </c>
      <c r="N45" s="8" t="s">
        <v>406</v>
      </c>
      <c r="O45" s="17">
        <v>-8.0430555555555596</v>
      </c>
      <c r="P45" s="17">
        <v>-35.162500000000001</v>
      </c>
      <c r="Q45" s="8" t="s">
        <v>37</v>
      </c>
      <c r="R45" s="8" t="s">
        <v>407</v>
      </c>
      <c r="S45" s="8" t="s">
        <v>54</v>
      </c>
      <c r="T45" s="8" t="s">
        <v>408</v>
      </c>
      <c r="U45" s="8" t="s">
        <v>183</v>
      </c>
      <c r="V45" s="12">
        <v>0.3</v>
      </c>
      <c r="W45" s="9" t="s">
        <v>42</v>
      </c>
      <c r="X45" s="9" t="s">
        <v>42</v>
      </c>
      <c r="Y45" s="9" t="s">
        <v>42</v>
      </c>
      <c r="Z45" s="9" t="s">
        <v>57</v>
      </c>
      <c r="AA45" s="13">
        <v>32004745.559999999</v>
      </c>
      <c r="AB45" s="14">
        <v>40878</v>
      </c>
    </row>
    <row r="46" spans="1:28" s="21" customFormat="1" ht="43.5" customHeight="1" x14ac:dyDescent="0.2">
      <c r="A46" s="56"/>
      <c r="B46" s="56"/>
      <c r="C46" s="9" t="s">
        <v>409</v>
      </c>
      <c r="D46" s="10" t="s">
        <v>410</v>
      </c>
      <c r="E46" s="10">
        <v>2016</v>
      </c>
      <c r="F46" s="9" t="s">
        <v>411</v>
      </c>
      <c r="G46" s="8" t="s">
        <v>412</v>
      </c>
      <c r="H46" s="9" t="s">
        <v>31</v>
      </c>
      <c r="I46" s="9" t="s">
        <v>413</v>
      </c>
      <c r="J46" s="9" t="s">
        <v>94</v>
      </c>
      <c r="K46" s="9">
        <v>178803</v>
      </c>
      <c r="L46" s="8" t="s">
        <v>414</v>
      </c>
      <c r="M46" s="8" t="s">
        <v>415</v>
      </c>
      <c r="N46" s="8" t="s">
        <v>416</v>
      </c>
      <c r="O46" s="17">
        <v>-8.1294444444444505</v>
      </c>
      <c r="P46" s="17">
        <v>-35.153888888888901</v>
      </c>
      <c r="Q46" s="8" t="s">
        <v>37</v>
      </c>
      <c r="R46" s="8" t="s">
        <v>417</v>
      </c>
      <c r="S46" s="8" t="s">
        <v>39</v>
      </c>
      <c r="T46" s="8" t="s">
        <v>418</v>
      </c>
      <c r="U46" s="9" t="s">
        <v>183</v>
      </c>
      <c r="V46" s="9" t="s">
        <v>42</v>
      </c>
      <c r="W46" s="12">
        <v>0.92</v>
      </c>
      <c r="X46" s="9">
        <v>44.65</v>
      </c>
      <c r="Y46" s="9">
        <v>265</v>
      </c>
      <c r="Z46" s="9" t="s">
        <v>359</v>
      </c>
      <c r="AA46" s="13">
        <v>33429964.600000001</v>
      </c>
      <c r="AB46" s="14">
        <v>41426</v>
      </c>
    </row>
    <row r="47" spans="1:28" s="21" customFormat="1" ht="43.5" customHeight="1" x14ac:dyDescent="0.2">
      <c r="A47" s="57"/>
      <c r="B47" s="57"/>
      <c r="C47" s="9" t="s">
        <v>419</v>
      </c>
      <c r="D47" s="10" t="s">
        <v>420</v>
      </c>
      <c r="E47" s="10">
        <v>2016</v>
      </c>
      <c r="F47" s="9" t="s">
        <v>421</v>
      </c>
      <c r="G47" s="8" t="s">
        <v>412</v>
      </c>
      <c r="H47" s="9" t="s">
        <v>31</v>
      </c>
      <c r="I47" s="9" t="s">
        <v>422</v>
      </c>
      <c r="J47" s="9" t="s">
        <v>94</v>
      </c>
      <c r="K47" s="9">
        <v>170962</v>
      </c>
      <c r="L47" s="8" t="s">
        <v>768</v>
      </c>
      <c r="M47" s="8" t="s">
        <v>423</v>
      </c>
      <c r="N47" s="8" t="s">
        <v>424</v>
      </c>
      <c r="O47" s="17">
        <v>-8.375</v>
      </c>
      <c r="P47" s="17">
        <v>-35.125</v>
      </c>
      <c r="Q47" s="8" t="s">
        <v>37</v>
      </c>
      <c r="R47" s="8" t="s">
        <v>425</v>
      </c>
      <c r="S47" s="8" t="s">
        <v>39</v>
      </c>
      <c r="T47" s="8" t="s">
        <v>426</v>
      </c>
      <c r="U47" s="9" t="s">
        <v>183</v>
      </c>
      <c r="V47" s="9" t="s">
        <v>42</v>
      </c>
      <c r="W47" s="12">
        <v>3.1</v>
      </c>
      <c r="X47" s="9">
        <v>52.9</v>
      </c>
      <c r="Y47" s="9">
        <v>607.25</v>
      </c>
      <c r="Z47" s="9" t="s">
        <v>57</v>
      </c>
      <c r="AA47" s="13">
        <v>57949000</v>
      </c>
      <c r="AB47" s="14">
        <v>42125</v>
      </c>
    </row>
    <row r="48" spans="1:28" s="21" customFormat="1" ht="25.5" customHeight="1" x14ac:dyDescent="0.2">
      <c r="A48" s="8" t="s">
        <v>427</v>
      </c>
      <c r="B48" s="9" t="s">
        <v>428</v>
      </c>
      <c r="C48" s="9" t="s">
        <v>429</v>
      </c>
      <c r="D48" s="10" t="s">
        <v>430</v>
      </c>
      <c r="E48" s="10">
        <v>2009</v>
      </c>
      <c r="F48" s="9" t="s">
        <v>431</v>
      </c>
      <c r="G48" s="9" t="s">
        <v>431</v>
      </c>
      <c r="H48" s="9" t="s">
        <v>31</v>
      </c>
      <c r="I48" s="9" t="s">
        <v>431</v>
      </c>
      <c r="J48" s="9" t="s">
        <v>94</v>
      </c>
      <c r="K48" s="9" t="s">
        <v>34</v>
      </c>
      <c r="L48" s="8" t="s">
        <v>765</v>
      </c>
      <c r="M48" s="8" t="s">
        <v>432</v>
      </c>
      <c r="N48" s="8" t="s">
        <v>433</v>
      </c>
      <c r="O48" s="17">
        <v>-31.2919444444444</v>
      </c>
      <c r="P48" s="17">
        <v>-54.172222222222203</v>
      </c>
      <c r="Q48" s="8" t="s">
        <v>97</v>
      </c>
      <c r="R48" s="8" t="s">
        <v>434</v>
      </c>
      <c r="S48" s="8" t="s">
        <v>39</v>
      </c>
      <c r="T48" s="8" t="s">
        <v>435</v>
      </c>
      <c r="U48" s="9" t="s">
        <v>100</v>
      </c>
      <c r="V48" s="9" t="s">
        <v>42</v>
      </c>
      <c r="W48" s="12">
        <v>0.79</v>
      </c>
      <c r="X48" s="9">
        <v>18.158000000000001</v>
      </c>
      <c r="Y48" s="9">
        <v>322</v>
      </c>
      <c r="Z48" s="9" t="s">
        <v>57</v>
      </c>
      <c r="AA48" s="13">
        <v>22979024.800000001</v>
      </c>
      <c r="AB48" s="14">
        <v>40026</v>
      </c>
    </row>
    <row r="49" spans="1:28" s="21" customFormat="1" ht="25.5" customHeight="1" x14ac:dyDescent="0.2">
      <c r="A49" s="59" t="s">
        <v>177</v>
      </c>
      <c r="B49" s="56" t="s">
        <v>436</v>
      </c>
      <c r="C49" s="9" t="s">
        <v>438</v>
      </c>
      <c r="D49" s="10" t="s">
        <v>439</v>
      </c>
      <c r="E49" s="10">
        <v>2012</v>
      </c>
      <c r="F49" s="9" t="s">
        <v>440</v>
      </c>
      <c r="G49" s="8" t="s">
        <v>177</v>
      </c>
      <c r="H49" s="9" t="s">
        <v>31</v>
      </c>
      <c r="I49" s="9" t="s">
        <v>438</v>
      </c>
      <c r="J49" s="9" t="s">
        <v>94</v>
      </c>
      <c r="K49" s="9">
        <v>84142</v>
      </c>
      <c r="L49" s="8" t="s">
        <v>769</v>
      </c>
      <c r="M49" s="8" t="s">
        <v>441</v>
      </c>
      <c r="N49" s="8" t="s">
        <v>442</v>
      </c>
      <c r="O49" s="17">
        <v>-5.04555555555556</v>
      </c>
      <c r="P49" s="17">
        <v>-40.905555555555601</v>
      </c>
      <c r="Q49" s="8" t="s">
        <v>53</v>
      </c>
      <c r="R49" s="8" t="s">
        <v>443</v>
      </c>
      <c r="S49" s="8" t="s">
        <v>54</v>
      </c>
      <c r="T49" s="8" t="s">
        <v>444</v>
      </c>
      <c r="U49" s="9" t="s">
        <v>221</v>
      </c>
      <c r="V49" s="9" t="s">
        <v>42</v>
      </c>
      <c r="W49" s="12">
        <v>4.4000000000000004</v>
      </c>
      <c r="X49" s="9">
        <v>488.18</v>
      </c>
      <c r="Y49" s="9">
        <v>8103.56</v>
      </c>
      <c r="Z49" s="9" t="s">
        <v>436</v>
      </c>
      <c r="AA49" s="13">
        <v>258279390.37</v>
      </c>
      <c r="AB49" s="14">
        <v>39965</v>
      </c>
    </row>
    <row r="50" spans="1:28" s="21" customFormat="1" ht="25.5" customHeight="1" x14ac:dyDescent="0.2">
      <c r="A50" s="60"/>
      <c r="B50" s="57"/>
      <c r="C50" s="9" t="s">
        <v>445</v>
      </c>
      <c r="D50" s="10" t="s">
        <v>446</v>
      </c>
      <c r="E50" s="10">
        <v>2013</v>
      </c>
      <c r="F50" s="9" t="s">
        <v>447</v>
      </c>
      <c r="G50" s="8" t="s">
        <v>177</v>
      </c>
      <c r="H50" s="9" t="s">
        <v>31</v>
      </c>
      <c r="I50" s="9" t="s">
        <v>445</v>
      </c>
      <c r="J50" s="9" t="s">
        <v>94</v>
      </c>
      <c r="K50" s="9">
        <v>165722</v>
      </c>
      <c r="L50" s="8" t="s">
        <v>759</v>
      </c>
      <c r="M50" s="8" t="s">
        <v>448</v>
      </c>
      <c r="N50" s="8" t="s">
        <v>449</v>
      </c>
      <c r="O50" s="17">
        <v>-7.6430999999999996</v>
      </c>
      <c r="P50" s="17">
        <v>-37.420277777777798</v>
      </c>
      <c r="Q50" s="8" t="s">
        <v>37</v>
      </c>
      <c r="R50" s="8" t="s">
        <v>450</v>
      </c>
      <c r="S50" s="8" t="s">
        <v>54</v>
      </c>
      <c r="T50" s="8" t="s">
        <v>451</v>
      </c>
      <c r="U50" s="9" t="s">
        <v>183</v>
      </c>
      <c r="V50" s="9" t="s">
        <v>42</v>
      </c>
      <c r="W50" s="12">
        <v>0.16600000000000001</v>
      </c>
      <c r="X50" s="9">
        <v>48.78</v>
      </c>
      <c r="Y50" s="9">
        <v>1504.4</v>
      </c>
      <c r="Z50" s="9" t="s">
        <v>436</v>
      </c>
      <c r="AA50" s="13">
        <v>35972083.659999996</v>
      </c>
      <c r="AB50" s="14">
        <v>41244</v>
      </c>
    </row>
    <row r="51" spans="1:28" s="21" customFormat="1" ht="38.25" customHeight="1" x14ac:dyDescent="0.2">
      <c r="A51" s="8" t="s">
        <v>452</v>
      </c>
      <c r="B51" s="9" t="s">
        <v>453</v>
      </c>
      <c r="C51" s="44" t="s">
        <v>437</v>
      </c>
      <c r="D51" s="10" t="s">
        <v>454</v>
      </c>
      <c r="E51" s="10">
        <v>2016</v>
      </c>
      <c r="F51" s="9" t="s">
        <v>455</v>
      </c>
      <c r="G51" s="8" t="s">
        <v>177</v>
      </c>
      <c r="H51" s="9" t="s">
        <v>31</v>
      </c>
      <c r="I51" s="9" t="s">
        <v>437</v>
      </c>
      <c r="J51" s="9" t="s">
        <v>94</v>
      </c>
      <c r="K51" s="9">
        <v>82784</v>
      </c>
      <c r="L51" s="8" t="s">
        <v>764</v>
      </c>
      <c r="M51" s="8" t="s">
        <v>456</v>
      </c>
      <c r="N51" s="8" t="s">
        <v>457</v>
      </c>
      <c r="O51" s="17">
        <v>-16.696111111111101</v>
      </c>
      <c r="P51" s="17">
        <v>-43.307777777777801</v>
      </c>
      <c r="Q51" s="8" t="s">
        <v>355</v>
      </c>
      <c r="R51" s="8" t="s">
        <v>458</v>
      </c>
      <c r="S51" s="8" t="s">
        <v>39</v>
      </c>
      <c r="T51" s="8" t="s">
        <v>459</v>
      </c>
      <c r="U51" s="9" t="s">
        <v>460</v>
      </c>
      <c r="V51" s="9" t="s">
        <v>42</v>
      </c>
      <c r="W51" s="12">
        <v>3.7</v>
      </c>
      <c r="X51" s="9">
        <v>574.5</v>
      </c>
      <c r="Y51" s="9">
        <v>35600</v>
      </c>
      <c r="Z51" s="9" t="s">
        <v>436</v>
      </c>
      <c r="AA51" s="13">
        <v>179051743.09999999</v>
      </c>
      <c r="AB51" s="14">
        <v>40087</v>
      </c>
    </row>
    <row r="52" spans="1:28" s="21" customFormat="1" ht="50.25" customHeight="1" x14ac:dyDescent="0.2">
      <c r="A52" s="55" t="s">
        <v>461</v>
      </c>
      <c r="B52" s="55" t="s">
        <v>462</v>
      </c>
      <c r="C52" s="9" t="s">
        <v>463</v>
      </c>
      <c r="D52" s="10" t="s">
        <v>464</v>
      </c>
      <c r="E52" s="10">
        <v>2008</v>
      </c>
      <c r="F52" s="9" t="s">
        <v>465</v>
      </c>
      <c r="G52" s="8" t="s">
        <v>461</v>
      </c>
      <c r="H52" s="9" t="s">
        <v>31</v>
      </c>
      <c r="I52" s="8" t="s">
        <v>466</v>
      </c>
      <c r="J52" s="9" t="s">
        <v>50</v>
      </c>
      <c r="K52" s="9">
        <v>125578</v>
      </c>
      <c r="L52" s="8" t="s">
        <v>765</v>
      </c>
      <c r="M52" s="8" t="s">
        <v>467</v>
      </c>
      <c r="N52" s="8" t="s">
        <v>468</v>
      </c>
      <c r="O52" s="17">
        <v>-10.797499999999999</v>
      </c>
      <c r="P52" s="17">
        <v>-40.405000000000001</v>
      </c>
      <c r="Q52" s="8" t="s">
        <v>355</v>
      </c>
      <c r="R52" s="8" t="s">
        <v>469</v>
      </c>
      <c r="S52" s="8" t="s">
        <v>39</v>
      </c>
      <c r="T52" s="8" t="s">
        <v>470</v>
      </c>
      <c r="U52" s="9" t="s">
        <v>471</v>
      </c>
      <c r="V52" s="9">
        <v>0.1636</v>
      </c>
      <c r="W52" s="12" t="s">
        <v>42</v>
      </c>
      <c r="X52" s="9" t="s">
        <v>42</v>
      </c>
      <c r="Y52" s="9" t="s">
        <v>42</v>
      </c>
      <c r="Z52" s="9" t="s">
        <v>87</v>
      </c>
      <c r="AA52" s="13">
        <v>28791769.539999999</v>
      </c>
      <c r="AB52" s="14">
        <v>39539</v>
      </c>
    </row>
    <row r="53" spans="1:28" s="21" customFormat="1" ht="50.25" customHeight="1" x14ac:dyDescent="0.2">
      <c r="A53" s="56"/>
      <c r="B53" s="56"/>
      <c r="C53" s="8" t="s">
        <v>472</v>
      </c>
      <c r="D53" s="10" t="s">
        <v>473</v>
      </c>
      <c r="E53" s="10">
        <v>2010</v>
      </c>
      <c r="F53" s="9" t="s">
        <v>474</v>
      </c>
      <c r="G53" s="8" t="s">
        <v>475</v>
      </c>
      <c r="H53" s="9" t="s">
        <v>31</v>
      </c>
      <c r="I53" s="8" t="s">
        <v>472</v>
      </c>
      <c r="J53" s="9" t="s">
        <v>50</v>
      </c>
      <c r="K53" s="9">
        <v>88651</v>
      </c>
      <c r="L53" s="8" t="s">
        <v>765</v>
      </c>
      <c r="M53" s="8" t="s">
        <v>476</v>
      </c>
      <c r="N53" s="8" t="s">
        <v>477</v>
      </c>
      <c r="O53" s="17">
        <v>-14.3158333333333</v>
      </c>
      <c r="P53" s="17">
        <v>-43.762222222222199</v>
      </c>
      <c r="Q53" s="8" t="s">
        <v>152</v>
      </c>
      <c r="R53" s="8" t="s">
        <v>346</v>
      </c>
      <c r="S53" s="8" t="s">
        <v>54</v>
      </c>
      <c r="T53" s="8" t="s">
        <v>478</v>
      </c>
      <c r="U53" s="9" t="s">
        <v>471</v>
      </c>
      <c r="V53" s="9">
        <v>0.45</v>
      </c>
      <c r="W53" s="12" t="s">
        <v>42</v>
      </c>
      <c r="X53" s="9" t="s">
        <v>42</v>
      </c>
      <c r="Y53" s="9" t="s">
        <v>42</v>
      </c>
      <c r="Z53" s="9" t="s">
        <v>57</v>
      </c>
      <c r="AA53" s="13">
        <v>132653601.8</v>
      </c>
      <c r="AB53" s="14">
        <v>40483</v>
      </c>
    </row>
    <row r="54" spans="1:28" s="21" customFormat="1" ht="66.75" customHeight="1" x14ac:dyDescent="0.2">
      <c r="A54" s="57"/>
      <c r="B54" s="57"/>
      <c r="C54" s="8" t="s">
        <v>479</v>
      </c>
      <c r="D54" s="10" t="s">
        <v>480</v>
      </c>
      <c r="E54" s="10">
        <v>2013</v>
      </c>
      <c r="F54" s="9" t="s">
        <v>481</v>
      </c>
      <c r="G54" s="8" t="s">
        <v>475</v>
      </c>
      <c r="H54" s="9" t="s">
        <v>31</v>
      </c>
      <c r="I54" s="8" t="s">
        <v>482</v>
      </c>
      <c r="J54" s="9" t="s">
        <v>50</v>
      </c>
      <c r="K54" s="9">
        <v>191294</v>
      </c>
      <c r="L54" s="8" t="s">
        <v>765</v>
      </c>
      <c r="M54" s="8" t="s">
        <v>483</v>
      </c>
      <c r="N54" s="8" t="s">
        <v>484</v>
      </c>
      <c r="O54" s="17">
        <v>-10.074861111111099</v>
      </c>
      <c r="P54" s="17">
        <v>-42.439305555555499</v>
      </c>
      <c r="Q54" s="8" t="s">
        <v>152</v>
      </c>
      <c r="R54" s="8" t="s">
        <v>346</v>
      </c>
      <c r="S54" s="8" t="s">
        <v>54</v>
      </c>
      <c r="T54" s="8" t="s">
        <v>485</v>
      </c>
      <c r="U54" s="9" t="s">
        <v>471</v>
      </c>
      <c r="V54" s="9">
        <v>7.9000000000000001E-2</v>
      </c>
      <c r="W54" s="12" t="s">
        <v>42</v>
      </c>
      <c r="X54" s="9" t="s">
        <v>42</v>
      </c>
      <c r="Y54" s="9" t="s">
        <v>42</v>
      </c>
      <c r="Z54" s="9" t="s">
        <v>87</v>
      </c>
      <c r="AA54" s="13">
        <v>67579650.590000004</v>
      </c>
      <c r="AB54" s="14">
        <v>41579</v>
      </c>
    </row>
    <row r="55" spans="1:28" s="21" customFormat="1" ht="25.5" customHeight="1" x14ac:dyDescent="0.2">
      <c r="A55" s="8" t="s">
        <v>486</v>
      </c>
      <c r="B55" s="9" t="s">
        <v>487</v>
      </c>
      <c r="C55" s="9" t="str">
        <f>I55</f>
        <v>Barragem do João Leite e Adutora de Água Bruta</v>
      </c>
      <c r="D55" s="10" t="s">
        <v>488</v>
      </c>
      <c r="E55" s="10">
        <v>2002</v>
      </c>
      <c r="F55" s="9" t="s">
        <v>489</v>
      </c>
      <c r="G55" s="8" t="s">
        <v>486</v>
      </c>
      <c r="H55" s="9" t="s">
        <v>31</v>
      </c>
      <c r="I55" s="8" t="s">
        <v>490</v>
      </c>
      <c r="J55" s="9" t="s">
        <v>94</v>
      </c>
      <c r="K55" s="9">
        <v>125062</v>
      </c>
      <c r="L55" s="8" t="s">
        <v>765</v>
      </c>
      <c r="M55" s="8" t="s">
        <v>491</v>
      </c>
      <c r="N55" s="8" t="s">
        <v>492</v>
      </c>
      <c r="O55" s="17">
        <v>-16.577777777777801</v>
      </c>
      <c r="P55" s="17">
        <v>-49.203055555555601</v>
      </c>
      <c r="Q55" s="8" t="s">
        <v>493</v>
      </c>
      <c r="R55" s="8" t="s">
        <v>494</v>
      </c>
      <c r="S55" s="8" t="s">
        <v>39</v>
      </c>
      <c r="T55" s="8" t="s">
        <v>495</v>
      </c>
      <c r="U55" s="9" t="s">
        <v>496</v>
      </c>
      <c r="V55" s="12">
        <v>6</v>
      </c>
      <c r="W55" s="12" t="s">
        <v>42</v>
      </c>
      <c r="X55" s="12">
        <v>129</v>
      </c>
      <c r="Y55" s="12" t="s">
        <v>42</v>
      </c>
      <c r="Z55" s="12" t="s">
        <v>57</v>
      </c>
      <c r="AA55" s="13">
        <v>95745000</v>
      </c>
      <c r="AB55" s="14">
        <v>37530</v>
      </c>
    </row>
    <row r="56" spans="1:28" s="21" customFormat="1" ht="51" customHeight="1" x14ac:dyDescent="0.2">
      <c r="A56" s="8" t="s">
        <v>475</v>
      </c>
      <c r="B56" s="9" t="s">
        <v>497</v>
      </c>
      <c r="C56" s="9" t="str">
        <f>I56</f>
        <v>Aproveitamento Multiuso Jequitaí</v>
      </c>
      <c r="D56" s="10" t="s">
        <v>498</v>
      </c>
      <c r="E56" s="10">
        <v>2007</v>
      </c>
      <c r="F56" s="9" t="s">
        <v>499</v>
      </c>
      <c r="G56" s="8" t="s">
        <v>475</v>
      </c>
      <c r="H56" s="9" t="s">
        <v>31</v>
      </c>
      <c r="I56" s="8" t="s">
        <v>500</v>
      </c>
      <c r="J56" s="9" t="s">
        <v>94</v>
      </c>
      <c r="K56" s="9">
        <v>106248</v>
      </c>
      <c r="L56" s="8" t="s">
        <v>763</v>
      </c>
      <c r="M56" s="8" t="s">
        <v>501</v>
      </c>
      <c r="N56" s="8" t="s">
        <v>502</v>
      </c>
      <c r="O56" s="17">
        <v>-17.2702777777778</v>
      </c>
      <c r="P56" s="17">
        <v>-44.38</v>
      </c>
      <c r="Q56" s="8" t="s">
        <v>152</v>
      </c>
      <c r="R56" s="8" t="s">
        <v>503</v>
      </c>
      <c r="S56" s="8" t="s">
        <v>39</v>
      </c>
      <c r="T56" s="8" t="s">
        <v>504</v>
      </c>
      <c r="U56" s="9" t="s">
        <v>460</v>
      </c>
      <c r="V56" s="9" t="s">
        <v>505</v>
      </c>
      <c r="W56" s="12" t="s">
        <v>42</v>
      </c>
      <c r="X56" s="9" t="s">
        <v>506</v>
      </c>
      <c r="Y56" s="9" t="s">
        <v>507</v>
      </c>
      <c r="Z56" s="9" t="s">
        <v>87</v>
      </c>
      <c r="AA56" s="13">
        <v>609454650</v>
      </c>
      <c r="AB56" s="14">
        <v>39326</v>
      </c>
    </row>
    <row r="57" spans="1:28" s="21" customFormat="1" ht="38.25" customHeight="1" x14ac:dyDescent="0.2">
      <c r="A57" s="8" t="s">
        <v>508</v>
      </c>
      <c r="B57" s="9" t="s">
        <v>509</v>
      </c>
      <c r="C57" s="9" t="s">
        <v>510</v>
      </c>
      <c r="D57" s="10" t="s">
        <v>511</v>
      </c>
      <c r="E57" s="10">
        <v>2007</v>
      </c>
      <c r="F57" s="9" t="s">
        <v>512</v>
      </c>
      <c r="G57" s="8" t="s">
        <v>508</v>
      </c>
      <c r="H57" s="9" t="s">
        <v>31</v>
      </c>
      <c r="I57" s="8" t="s">
        <v>513</v>
      </c>
      <c r="J57" s="9" t="s">
        <v>94</v>
      </c>
      <c r="K57" s="9">
        <v>127773</v>
      </c>
      <c r="L57" s="8" t="s">
        <v>763</v>
      </c>
      <c r="M57" s="8" t="s">
        <v>514</v>
      </c>
      <c r="N57" s="8" t="s">
        <v>515</v>
      </c>
      <c r="O57" s="17">
        <v>-12.9311666666667</v>
      </c>
      <c r="P57" s="17">
        <v>-46.971388888888903</v>
      </c>
      <c r="Q57" s="8" t="s">
        <v>516</v>
      </c>
      <c r="R57" s="8" t="s">
        <v>517</v>
      </c>
      <c r="S57" s="8" t="s">
        <v>39</v>
      </c>
      <c r="T57" s="8" t="s">
        <v>518</v>
      </c>
      <c r="U57" s="9" t="s">
        <v>519</v>
      </c>
      <c r="V57" s="9" t="s">
        <v>42</v>
      </c>
      <c r="W57" s="12" t="s">
        <v>520</v>
      </c>
      <c r="X57" s="9">
        <v>9.6999999999999993</v>
      </c>
      <c r="Y57" s="9">
        <v>88</v>
      </c>
      <c r="Z57" s="9" t="s">
        <v>521</v>
      </c>
      <c r="AA57" s="13">
        <v>38720067.990000002</v>
      </c>
      <c r="AB57" s="14">
        <v>39234</v>
      </c>
    </row>
    <row r="58" spans="1:28" s="21" customFormat="1" ht="38.25" customHeight="1" x14ac:dyDescent="0.2">
      <c r="A58" s="8" t="s">
        <v>522</v>
      </c>
      <c r="B58" s="15" t="s">
        <v>523</v>
      </c>
      <c r="C58" s="9" t="s">
        <v>524</v>
      </c>
      <c r="D58" s="10" t="s">
        <v>525</v>
      </c>
      <c r="E58" s="10">
        <v>2014</v>
      </c>
      <c r="F58" s="9" t="s">
        <v>526</v>
      </c>
      <c r="G58" s="8" t="s">
        <v>527</v>
      </c>
      <c r="H58" s="9" t="s">
        <v>31</v>
      </c>
      <c r="I58" s="8" t="s">
        <v>528</v>
      </c>
      <c r="J58" s="9" t="s">
        <v>116</v>
      </c>
      <c r="K58" s="9">
        <v>178070</v>
      </c>
      <c r="L58" s="8" t="s">
        <v>117</v>
      </c>
      <c r="M58" s="8" t="s">
        <v>529</v>
      </c>
      <c r="N58" s="8" t="s">
        <v>530</v>
      </c>
      <c r="O58" s="17">
        <v>-11.9811944444444</v>
      </c>
      <c r="P58" s="17">
        <v>-49.701027777777803</v>
      </c>
      <c r="Q58" s="8" t="s">
        <v>516</v>
      </c>
      <c r="R58" s="8" t="s">
        <v>531</v>
      </c>
      <c r="S58" s="8" t="s">
        <v>39</v>
      </c>
      <c r="T58" s="8" t="s">
        <v>532</v>
      </c>
      <c r="U58" s="9" t="s">
        <v>519</v>
      </c>
      <c r="V58" s="9">
        <v>28.33</v>
      </c>
      <c r="W58" s="12" t="s">
        <v>42</v>
      </c>
      <c r="X58" s="9" t="s">
        <v>42</v>
      </c>
      <c r="Y58" s="9" t="s">
        <v>42</v>
      </c>
      <c r="Z58" s="9" t="s">
        <v>87</v>
      </c>
      <c r="AA58" s="13">
        <v>377074342.30000001</v>
      </c>
      <c r="AB58" s="14">
        <v>41791</v>
      </c>
    </row>
    <row r="59" spans="1:28" s="21" customFormat="1" ht="25.5" customHeight="1" x14ac:dyDescent="0.2">
      <c r="A59" s="55" t="s">
        <v>533</v>
      </c>
      <c r="B59" s="55" t="s">
        <v>534</v>
      </c>
      <c r="C59" s="9" t="str">
        <f>I59</f>
        <v>Barragem Peão</v>
      </c>
      <c r="D59" s="10" t="s">
        <v>535</v>
      </c>
      <c r="E59" s="10">
        <v>2006</v>
      </c>
      <c r="F59" s="27" t="s">
        <v>536</v>
      </c>
      <c r="G59" s="8" t="s">
        <v>533</v>
      </c>
      <c r="H59" s="15" t="s">
        <v>31</v>
      </c>
      <c r="I59" s="8" t="s">
        <v>537</v>
      </c>
      <c r="J59" s="9" t="s">
        <v>94</v>
      </c>
      <c r="K59" s="9" t="s">
        <v>34</v>
      </c>
      <c r="L59" s="8" t="s">
        <v>762</v>
      </c>
      <c r="M59" s="8" t="s">
        <v>538</v>
      </c>
      <c r="N59" s="8" t="s">
        <v>539</v>
      </c>
      <c r="O59" s="17">
        <v>-15.175555555555601</v>
      </c>
      <c r="P59" s="17">
        <v>-42.156388888888898</v>
      </c>
      <c r="Q59" s="8" t="s">
        <v>355</v>
      </c>
      <c r="R59" s="8" t="s">
        <v>540</v>
      </c>
      <c r="S59" s="8" t="s">
        <v>39</v>
      </c>
      <c r="T59" s="8" t="s">
        <v>541</v>
      </c>
      <c r="U59" s="9" t="s">
        <v>460</v>
      </c>
      <c r="V59" s="12" t="s">
        <v>42</v>
      </c>
      <c r="W59" s="12">
        <v>0.44</v>
      </c>
      <c r="X59" s="12">
        <v>35.200000000000003</v>
      </c>
      <c r="Y59" s="12">
        <v>240</v>
      </c>
      <c r="Z59" s="12" t="s">
        <v>542</v>
      </c>
      <c r="AA59" s="13">
        <v>56703167.270000003</v>
      </c>
      <c r="AB59" s="14">
        <v>38869</v>
      </c>
    </row>
    <row r="60" spans="1:28" s="21" customFormat="1" ht="25.5" customHeight="1" x14ac:dyDescent="0.2">
      <c r="A60" s="57"/>
      <c r="B60" s="57"/>
      <c r="C60" s="9" t="str">
        <f>I60</f>
        <v>Barragem Setúbal</v>
      </c>
      <c r="D60" s="10" t="s">
        <v>543</v>
      </c>
      <c r="E60" s="10">
        <v>2006</v>
      </c>
      <c r="F60" s="9" t="s">
        <v>544</v>
      </c>
      <c r="G60" s="8" t="s">
        <v>533</v>
      </c>
      <c r="H60" s="15" t="s">
        <v>31</v>
      </c>
      <c r="I60" s="8" t="s">
        <v>545</v>
      </c>
      <c r="J60" s="9" t="s">
        <v>94</v>
      </c>
      <c r="K60" s="9" t="s">
        <v>34</v>
      </c>
      <c r="L60" s="8" t="s">
        <v>762</v>
      </c>
      <c r="M60" s="8" t="s">
        <v>546</v>
      </c>
      <c r="N60" s="8" t="s">
        <v>547</v>
      </c>
      <c r="O60" s="17">
        <v>-17.158333333333299</v>
      </c>
      <c r="P60" s="17">
        <v>-42.242222222222203</v>
      </c>
      <c r="Q60" s="8" t="s">
        <v>355</v>
      </c>
      <c r="R60" s="8" t="s">
        <v>548</v>
      </c>
      <c r="S60" s="8" t="s">
        <v>39</v>
      </c>
      <c r="T60" s="8" t="s">
        <v>42</v>
      </c>
      <c r="U60" s="9" t="s">
        <v>460</v>
      </c>
      <c r="V60" s="12" t="s">
        <v>42</v>
      </c>
      <c r="W60" s="12">
        <v>5.8</v>
      </c>
      <c r="X60" s="12">
        <v>130</v>
      </c>
      <c r="Y60" s="12">
        <v>760</v>
      </c>
      <c r="Z60" s="12" t="s">
        <v>542</v>
      </c>
      <c r="AA60" s="13">
        <v>85166843.719999999</v>
      </c>
      <c r="AB60" s="14">
        <v>38869</v>
      </c>
    </row>
    <row r="61" spans="1:28" s="21" customFormat="1" ht="49.5" customHeight="1" x14ac:dyDescent="0.2">
      <c r="A61" s="55" t="s">
        <v>549</v>
      </c>
      <c r="B61" s="9" t="s">
        <v>550</v>
      </c>
      <c r="C61" s="9" t="str">
        <f>I61</f>
        <v>Barragem Oiticica</v>
      </c>
      <c r="D61" s="10" t="s">
        <v>551</v>
      </c>
      <c r="E61" s="10">
        <v>2006</v>
      </c>
      <c r="F61" s="9" t="s">
        <v>552</v>
      </c>
      <c r="G61" s="8" t="s">
        <v>549</v>
      </c>
      <c r="H61" s="9" t="s">
        <v>31</v>
      </c>
      <c r="I61" s="8" t="s">
        <v>553</v>
      </c>
      <c r="J61" s="9" t="s">
        <v>94</v>
      </c>
      <c r="K61" s="9">
        <v>123632</v>
      </c>
      <c r="L61" s="8" t="s">
        <v>770</v>
      </c>
      <c r="M61" s="8" t="s">
        <v>554</v>
      </c>
      <c r="N61" s="8" t="s">
        <v>555</v>
      </c>
      <c r="O61" s="17">
        <v>-6.1530555555555599</v>
      </c>
      <c r="P61" s="17">
        <v>-37.123333333333299</v>
      </c>
      <c r="Q61" s="8" t="s">
        <v>37</v>
      </c>
      <c r="R61" s="8" t="s">
        <v>556</v>
      </c>
      <c r="S61" s="8" t="s">
        <v>54</v>
      </c>
      <c r="T61" s="8" t="s">
        <v>557</v>
      </c>
      <c r="U61" s="9" t="s">
        <v>195</v>
      </c>
      <c r="V61" s="12" t="s">
        <v>42</v>
      </c>
      <c r="W61" s="12">
        <v>8.7159999999999993</v>
      </c>
      <c r="X61" s="12">
        <v>556.29999999999995</v>
      </c>
      <c r="Y61" s="12">
        <v>5999</v>
      </c>
      <c r="Z61" s="12" t="s">
        <v>558</v>
      </c>
      <c r="AA61" s="13">
        <v>84451294.590000004</v>
      </c>
      <c r="AB61" s="14">
        <v>38777</v>
      </c>
    </row>
    <row r="62" spans="1:28" s="21" customFormat="1" ht="38.25" customHeight="1" x14ac:dyDescent="0.2">
      <c r="A62" s="56"/>
      <c r="B62" s="15" t="s">
        <v>550</v>
      </c>
      <c r="C62" s="9" t="s">
        <v>559</v>
      </c>
      <c r="D62" s="10" t="s">
        <v>560</v>
      </c>
      <c r="E62" s="10">
        <v>2006</v>
      </c>
      <c r="F62" s="10" t="s">
        <v>561</v>
      </c>
      <c r="G62" s="26" t="s">
        <v>549</v>
      </c>
      <c r="H62" s="15" t="s">
        <v>31</v>
      </c>
      <c r="I62" s="9" t="s">
        <v>562</v>
      </c>
      <c r="J62" s="9" t="s">
        <v>94</v>
      </c>
      <c r="K62" s="9">
        <v>125072</v>
      </c>
      <c r="L62" s="8" t="s">
        <v>760</v>
      </c>
      <c r="M62" s="8" t="s">
        <v>563</v>
      </c>
      <c r="N62" s="8" t="s">
        <v>564</v>
      </c>
      <c r="O62" s="17">
        <v>-5.9375</v>
      </c>
      <c r="P62" s="17">
        <v>-35.412777777777798</v>
      </c>
      <c r="Q62" s="8" t="s">
        <v>37</v>
      </c>
      <c r="R62" s="8" t="s">
        <v>565</v>
      </c>
      <c r="S62" s="8" t="s">
        <v>39</v>
      </c>
      <c r="T62" s="8" t="s">
        <v>566</v>
      </c>
      <c r="U62" s="9" t="s">
        <v>195</v>
      </c>
      <c r="V62" s="12" t="s">
        <v>42</v>
      </c>
      <c r="W62" s="12" t="s">
        <v>567</v>
      </c>
      <c r="X62" s="12" t="s">
        <v>568</v>
      </c>
      <c r="Y62" s="12" t="s">
        <v>42</v>
      </c>
      <c r="Z62" s="12" t="s">
        <v>255</v>
      </c>
      <c r="AA62" s="13">
        <v>49753092.380000003</v>
      </c>
      <c r="AB62" s="14">
        <v>39052</v>
      </c>
    </row>
    <row r="63" spans="1:28" s="21" customFormat="1" ht="25.5" customHeight="1" x14ac:dyDescent="0.2">
      <c r="A63" s="8" t="s">
        <v>569</v>
      </c>
      <c r="B63" s="9" t="s">
        <v>570</v>
      </c>
      <c r="C63" s="9" t="str">
        <f>I63</f>
        <v>Barragem de Pinheiros</v>
      </c>
      <c r="D63" s="10" t="s">
        <v>571</v>
      </c>
      <c r="E63" s="10">
        <v>2007</v>
      </c>
      <c r="F63" s="9" t="s">
        <v>572</v>
      </c>
      <c r="G63" s="26" t="s">
        <v>569</v>
      </c>
      <c r="H63" s="15" t="s">
        <v>31</v>
      </c>
      <c r="I63" s="9" t="s">
        <v>573</v>
      </c>
      <c r="J63" s="9" t="s">
        <v>94</v>
      </c>
      <c r="K63" s="9" t="s">
        <v>34</v>
      </c>
      <c r="L63" s="8" t="s">
        <v>771</v>
      </c>
      <c r="M63" s="8" t="s">
        <v>574</v>
      </c>
      <c r="N63" s="8" t="s">
        <v>575</v>
      </c>
      <c r="O63" s="17">
        <v>-18.4783333333333</v>
      </c>
      <c r="P63" s="17">
        <v>-40.148055555555601</v>
      </c>
      <c r="Q63" s="8" t="s">
        <v>355</v>
      </c>
      <c r="R63" s="8" t="s">
        <v>576</v>
      </c>
      <c r="S63" s="8" t="s">
        <v>39</v>
      </c>
      <c r="T63" s="8" t="s">
        <v>577</v>
      </c>
      <c r="U63" s="9" t="s">
        <v>578</v>
      </c>
      <c r="V63" s="12" t="s">
        <v>42</v>
      </c>
      <c r="W63" s="12" t="s">
        <v>579</v>
      </c>
      <c r="X63" s="12">
        <v>10.11</v>
      </c>
      <c r="Y63" s="12">
        <v>199</v>
      </c>
      <c r="Z63" s="12" t="s">
        <v>580</v>
      </c>
      <c r="AA63" s="13">
        <v>15842254.300000001</v>
      </c>
      <c r="AB63" s="14">
        <v>39142</v>
      </c>
    </row>
    <row r="64" spans="1:28" s="21" customFormat="1" ht="25.5" customHeight="1" x14ac:dyDescent="0.2">
      <c r="A64" s="8" t="s">
        <v>581</v>
      </c>
      <c r="B64" s="9" t="s">
        <v>582</v>
      </c>
      <c r="C64" s="8" t="s">
        <v>583</v>
      </c>
      <c r="D64" s="10" t="s">
        <v>584</v>
      </c>
      <c r="E64" s="10">
        <v>2011</v>
      </c>
      <c r="F64" s="9" t="s">
        <v>585</v>
      </c>
      <c r="G64" s="26" t="s">
        <v>581</v>
      </c>
      <c r="H64" s="9" t="s">
        <v>31</v>
      </c>
      <c r="I64" s="9" t="s">
        <v>583</v>
      </c>
      <c r="J64" s="9" t="s">
        <v>116</v>
      </c>
      <c r="K64" s="9">
        <v>104037</v>
      </c>
      <c r="L64" s="8" t="s">
        <v>117</v>
      </c>
      <c r="M64" s="8" t="s">
        <v>586</v>
      </c>
      <c r="N64" s="8" t="s">
        <v>587</v>
      </c>
      <c r="O64" s="17">
        <v>-12.401111111111099</v>
      </c>
      <c r="P64" s="17">
        <v>-55.532777777777802</v>
      </c>
      <c r="Q64" s="8" t="s">
        <v>588</v>
      </c>
      <c r="R64" s="8" t="s">
        <v>589</v>
      </c>
      <c r="S64" s="8" t="s">
        <v>39</v>
      </c>
      <c r="T64" s="8" t="s">
        <v>590</v>
      </c>
      <c r="U64" s="9" t="s">
        <v>591</v>
      </c>
      <c r="V64" s="12">
        <v>0.73</v>
      </c>
      <c r="W64" s="12" t="s">
        <v>42</v>
      </c>
      <c r="X64" s="12" t="s">
        <v>42</v>
      </c>
      <c r="Y64" s="12" t="s">
        <v>42</v>
      </c>
      <c r="Z64" s="12" t="s">
        <v>87</v>
      </c>
      <c r="AA64" s="13">
        <v>44873118.950000003</v>
      </c>
      <c r="AB64" s="14">
        <v>40575</v>
      </c>
    </row>
    <row r="65" spans="1:28" s="21" customFormat="1" ht="38.25" customHeight="1" x14ac:dyDescent="0.2">
      <c r="A65" s="8" t="s">
        <v>592</v>
      </c>
      <c r="B65" s="9" t="s">
        <v>593</v>
      </c>
      <c r="C65" s="9" t="s">
        <v>594</v>
      </c>
      <c r="D65" s="10" t="s">
        <v>595</v>
      </c>
      <c r="E65" s="10">
        <v>2007</v>
      </c>
      <c r="F65" s="9" t="s">
        <v>596</v>
      </c>
      <c r="G65" s="8" t="s">
        <v>597</v>
      </c>
      <c r="H65" s="9" t="s">
        <v>31</v>
      </c>
      <c r="I65" s="8" t="s">
        <v>594</v>
      </c>
      <c r="J65" s="9" t="s">
        <v>94</v>
      </c>
      <c r="K65" s="9">
        <v>123499</v>
      </c>
      <c r="L65" s="8" t="s">
        <v>598</v>
      </c>
      <c r="M65" s="8" t="s">
        <v>599</v>
      </c>
      <c r="N65" s="8" t="s">
        <v>600</v>
      </c>
      <c r="O65" s="17">
        <v>-10.2769444444444</v>
      </c>
      <c r="P65" s="17">
        <v>-38.0544444444444</v>
      </c>
      <c r="Q65" s="8" t="s">
        <v>355</v>
      </c>
      <c r="R65" s="8" t="s">
        <v>601</v>
      </c>
      <c r="S65" s="8" t="s">
        <v>54</v>
      </c>
      <c r="T65" s="8" t="s">
        <v>602</v>
      </c>
      <c r="U65" s="9" t="s">
        <v>471</v>
      </c>
      <c r="V65" s="9" t="s">
        <v>42</v>
      </c>
      <c r="W65" s="12">
        <v>1.78</v>
      </c>
      <c r="X65" s="9">
        <v>48.6</v>
      </c>
      <c r="Y65" s="9">
        <v>700</v>
      </c>
      <c r="Z65" s="9" t="s">
        <v>593</v>
      </c>
      <c r="AA65" s="13">
        <v>50000000</v>
      </c>
      <c r="AB65" s="14">
        <v>39173</v>
      </c>
    </row>
    <row r="66" spans="1:28" s="21" customFormat="1" ht="38.25" customHeight="1" x14ac:dyDescent="0.2">
      <c r="A66" s="55" t="s">
        <v>388</v>
      </c>
      <c r="B66" s="55" t="s">
        <v>603</v>
      </c>
      <c r="C66" s="9" t="s">
        <v>604</v>
      </c>
      <c r="D66" s="10" t="s">
        <v>605</v>
      </c>
      <c r="E66" s="10">
        <v>2011</v>
      </c>
      <c r="F66" s="9" t="s">
        <v>606</v>
      </c>
      <c r="G66" s="8" t="s">
        <v>388</v>
      </c>
      <c r="H66" s="9" t="s">
        <v>31</v>
      </c>
      <c r="I66" s="9" t="s">
        <v>604</v>
      </c>
      <c r="J66" s="9" t="s">
        <v>94</v>
      </c>
      <c r="K66" s="9">
        <v>137540</v>
      </c>
      <c r="L66" s="8" t="s">
        <v>414</v>
      </c>
      <c r="M66" s="8" t="s">
        <v>607</v>
      </c>
      <c r="N66" s="8" t="s">
        <v>608</v>
      </c>
      <c r="O66" s="17">
        <v>-8.6050000000000004</v>
      </c>
      <c r="P66" s="17">
        <v>-35.892499999999998</v>
      </c>
      <c r="Q66" s="8" t="s">
        <v>37</v>
      </c>
      <c r="R66" s="8" t="s">
        <v>609</v>
      </c>
      <c r="S66" s="8" t="s">
        <v>39</v>
      </c>
      <c r="T66" s="8" t="s">
        <v>610</v>
      </c>
      <c r="U66" s="9" t="s">
        <v>183</v>
      </c>
      <c r="V66" s="9" t="s">
        <v>42</v>
      </c>
      <c r="W66" s="12">
        <v>0.1</v>
      </c>
      <c r="X66" s="9">
        <v>16.88</v>
      </c>
      <c r="Y66" s="9">
        <v>125.3</v>
      </c>
      <c r="Z66" s="9" t="s">
        <v>255</v>
      </c>
      <c r="AA66" s="13">
        <v>50000000</v>
      </c>
      <c r="AB66" s="14">
        <v>40848</v>
      </c>
    </row>
    <row r="67" spans="1:28" s="21" customFormat="1" ht="38.25" customHeight="1" x14ac:dyDescent="0.2">
      <c r="A67" s="56"/>
      <c r="B67" s="56"/>
      <c r="C67" s="9" t="s">
        <v>611</v>
      </c>
      <c r="D67" s="10" t="s">
        <v>612</v>
      </c>
      <c r="E67" s="10">
        <v>2011</v>
      </c>
      <c r="F67" s="9" t="s">
        <v>613</v>
      </c>
      <c r="G67" s="8" t="s">
        <v>388</v>
      </c>
      <c r="H67" s="9" t="s">
        <v>31</v>
      </c>
      <c r="I67" s="9" t="s">
        <v>614</v>
      </c>
      <c r="J67" s="9" t="s">
        <v>94</v>
      </c>
      <c r="K67" s="9">
        <v>137559</v>
      </c>
      <c r="L67" s="8" t="s">
        <v>414</v>
      </c>
      <c r="M67" s="8" t="s">
        <v>615</v>
      </c>
      <c r="N67" s="8" t="s">
        <v>616</v>
      </c>
      <c r="O67" s="17">
        <v>-8.6205555555555602</v>
      </c>
      <c r="P67" s="17">
        <v>-35.858888888888899</v>
      </c>
      <c r="Q67" s="8" t="s">
        <v>37</v>
      </c>
      <c r="R67" s="8" t="s">
        <v>617</v>
      </c>
      <c r="S67" s="8" t="s">
        <v>39</v>
      </c>
      <c r="T67" s="8" t="s">
        <v>618</v>
      </c>
      <c r="U67" s="9" t="s">
        <v>183</v>
      </c>
      <c r="V67" s="9" t="s">
        <v>42</v>
      </c>
      <c r="W67" s="12">
        <v>0.15</v>
      </c>
      <c r="X67" s="9">
        <v>6.23</v>
      </c>
      <c r="Y67" s="9">
        <v>75.25</v>
      </c>
      <c r="Z67" s="9" t="s">
        <v>255</v>
      </c>
      <c r="AA67" s="13">
        <v>15000000</v>
      </c>
      <c r="AB67" s="14">
        <v>40848</v>
      </c>
    </row>
    <row r="68" spans="1:28" s="21" customFormat="1" ht="39.75" customHeight="1" x14ac:dyDescent="0.2">
      <c r="A68" s="56"/>
      <c r="B68" s="56"/>
      <c r="C68" s="9" t="s">
        <v>619</v>
      </c>
      <c r="D68" s="10" t="s">
        <v>620</v>
      </c>
      <c r="E68" s="10">
        <v>2012</v>
      </c>
      <c r="F68" s="9" t="s">
        <v>621</v>
      </c>
      <c r="G68" s="8" t="s">
        <v>388</v>
      </c>
      <c r="H68" s="9" t="s">
        <v>31</v>
      </c>
      <c r="I68" s="9" t="s">
        <v>619</v>
      </c>
      <c r="J68" s="9" t="s">
        <v>94</v>
      </c>
      <c r="K68" s="9">
        <v>138340</v>
      </c>
      <c r="L68" s="8" t="s">
        <v>414</v>
      </c>
      <c r="M68" s="8" t="s">
        <v>622</v>
      </c>
      <c r="N68" s="8" t="s">
        <v>162</v>
      </c>
      <c r="O68" s="17">
        <v>-8.5905555555555608</v>
      </c>
      <c r="P68" s="17">
        <v>-35.668611111111098</v>
      </c>
      <c r="Q68" s="8" t="s">
        <v>37</v>
      </c>
      <c r="R68" s="8" t="s">
        <v>623</v>
      </c>
      <c r="S68" s="8" t="s">
        <v>39</v>
      </c>
      <c r="T68" s="8" t="s">
        <v>623</v>
      </c>
      <c r="U68" s="8" t="s">
        <v>183</v>
      </c>
      <c r="V68" s="9" t="s">
        <v>42</v>
      </c>
      <c r="W68" s="12">
        <v>2.25</v>
      </c>
      <c r="X68" s="9">
        <v>131.16999999999999</v>
      </c>
      <c r="Y68" s="9">
        <v>3298.85</v>
      </c>
      <c r="Z68" s="9" t="s">
        <v>255</v>
      </c>
      <c r="AA68" s="13">
        <v>309523790</v>
      </c>
      <c r="AB68" s="14">
        <v>41030</v>
      </c>
    </row>
    <row r="69" spans="1:28" s="21" customFormat="1" ht="39.75" customHeight="1" x14ac:dyDescent="0.2">
      <c r="A69" s="56"/>
      <c r="B69" s="56"/>
      <c r="C69" s="9" t="s">
        <v>624</v>
      </c>
      <c r="D69" s="10" t="s">
        <v>625</v>
      </c>
      <c r="E69" s="10">
        <v>2013</v>
      </c>
      <c r="F69" s="9" t="s">
        <v>626</v>
      </c>
      <c r="G69" s="8" t="s">
        <v>388</v>
      </c>
      <c r="H69" s="9" t="s">
        <v>31</v>
      </c>
      <c r="I69" s="9" t="s">
        <v>627</v>
      </c>
      <c r="J69" s="9" t="s">
        <v>94</v>
      </c>
      <c r="K69" s="9">
        <v>171667</v>
      </c>
      <c r="L69" s="8" t="s">
        <v>414</v>
      </c>
      <c r="M69" s="8" t="s">
        <v>628</v>
      </c>
      <c r="N69" s="8" t="s">
        <v>629</v>
      </c>
      <c r="O69" s="17">
        <v>-8.8011111111111102</v>
      </c>
      <c r="P69" s="17">
        <v>-35.886666666666699</v>
      </c>
      <c r="Q69" s="8" t="s">
        <v>37</v>
      </c>
      <c r="R69" s="8" t="s">
        <v>630</v>
      </c>
      <c r="S69" s="8" t="s">
        <v>39</v>
      </c>
      <c r="T69" s="8" t="s">
        <v>631</v>
      </c>
      <c r="U69" s="8" t="s">
        <v>183</v>
      </c>
      <c r="V69" s="9" t="s">
        <v>42</v>
      </c>
      <c r="W69" s="12">
        <v>1.97</v>
      </c>
      <c r="X69" s="9">
        <v>35.659999999999997</v>
      </c>
      <c r="Y69" s="9">
        <v>206</v>
      </c>
      <c r="Z69" s="9" t="s">
        <v>255</v>
      </c>
      <c r="AA69" s="13">
        <v>99274541.430000007</v>
      </c>
      <c r="AB69" s="14">
        <v>41244</v>
      </c>
    </row>
    <row r="70" spans="1:28" s="21" customFormat="1" ht="39.75" customHeight="1" x14ac:dyDescent="0.2">
      <c r="A70" s="56"/>
      <c r="B70" s="56"/>
      <c r="C70" s="9" t="s">
        <v>632</v>
      </c>
      <c r="D70" s="10" t="s">
        <v>633</v>
      </c>
      <c r="E70" s="10">
        <v>2013</v>
      </c>
      <c r="F70" s="9" t="s">
        <v>634</v>
      </c>
      <c r="G70" s="8" t="s">
        <v>388</v>
      </c>
      <c r="H70" s="9" t="s">
        <v>31</v>
      </c>
      <c r="I70" s="9" t="s">
        <v>635</v>
      </c>
      <c r="J70" s="9" t="s">
        <v>94</v>
      </c>
      <c r="K70" s="9">
        <v>180083</v>
      </c>
      <c r="L70" s="8" t="s">
        <v>765</v>
      </c>
      <c r="M70" s="8" t="s">
        <v>636</v>
      </c>
      <c r="N70" s="8" t="s">
        <v>637</v>
      </c>
      <c r="O70" s="17">
        <v>-9.0589999999999993</v>
      </c>
      <c r="P70" s="17">
        <v>-36.578888888888898</v>
      </c>
      <c r="Q70" s="8" t="s">
        <v>37</v>
      </c>
      <c r="R70" s="8" t="s">
        <v>638</v>
      </c>
      <c r="S70" s="8" t="s">
        <v>39</v>
      </c>
      <c r="T70" s="8" t="s">
        <v>639</v>
      </c>
      <c r="U70" s="8" t="s">
        <v>183</v>
      </c>
      <c r="V70" s="9" t="s">
        <v>42</v>
      </c>
      <c r="W70" s="12">
        <v>0.27</v>
      </c>
      <c r="X70" s="9">
        <v>11.56</v>
      </c>
      <c r="Y70" s="9">
        <v>116.76</v>
      </c>
      <c r="Z70" s="9" t="s">
        <v>359</v>
      </c>
      <c r="AA70" s="13">
        <v>43488075.740000002</v>
      </c>
      <c r="AB70" s="14">
        <v>41456</v>
      </c>
    </row>
    <row r="71" spans="1:28" s="21" customFormat="1" ht="39.75" customHeight="1" x14ac:dyDescent="0.2">
      <c r="A71" s="56"/>
      <c r="B71" s="56"/>
      <c r="C71" s="9" t="s">
        <v>640</v>
      </c>
      <c r="D71" s="10" t="s">
        <v>641</v>
      </c>
      <c r="E71" s="10">
        <v>2015</v>
      </c>
      <c r="F71" s="9" t="s">
        <v>642</v>
      </c>
      <c r="G71" s="8" t="s">
        <v>388</v>
      </c>
      <c r="H71" s="9" t="s">
        <v>31</v>
      </c>
      <c r="I71" s="9" t="s">
        <v>422</v>
      </c>
      <c r="J71" s="9" t="s">
        <v>94</v>
      </c>
      <c r="K71" s="9">
        <v>178644</v>
      </c>
      <c r="L71" s="8" t="s">
        <v>768</v>
      </c>
      <c r="M71" s="8" t="s">
        <v>643</v>
      </c>
      <c r="N71" s="8" t="s">
        <v>644</v>
      </c>
      <c r="O71" s="17">
        <v>-8.4811111111111099</v>
      </c>
      <c r="P71" s="17">
        <v>-36.8536111111111</v>
      </c>
      <c r="Q71" s="8" t="s">
        <v>152</v>
      </c>
      <c r="R71" s="8" t="s">
        <v>645</v>
      </c>
      <c r="S71" s="8" t="s">
        <v>646</v>
      </c>
      <c r="T71" s="8" t="s">
        <v>647</v>
      </c>
      <c r="U71" s="8" t="s">
        <v>183</v>
      </c>
      <c r="V71" s="9" t="s">
        <v>42</v>
      </c>
      <c r="W71" s="12">
        <v>0.22</v>
      </c>
      <c r="X71" s="9">
        <v>19.899999999999999</v>
      </c>
      <c r="Y71" s="9">
        <v>254.2</v>
      </c>
      <c r="Z71" s="9" t="s">
        <v>603</v>
      </c>
      <c r="AA71" s="13">
        <v>28385612</v>
      </c>
      <c r="AB71" s="14">
        <v>41456</v>
      </c>
    </row>
    <row r="72" spans="1:28" s="21" customFormat="1" ht="62.25" customHeight="1" x14ac:dyDescent="0.2">
      <c r="A72" s="9" t="s">
        <v>648</v>
      </c>
      <c r="B72" s="9" t="s">
        <v>649</v>
      </c>
      <c r="C72" s="9" t="str">
        <f>I72</f>
        <v>Projeto de Integração do Rio São Francisco com as Bacias Hidrográficas do Nordeste Setentrional - Trechos I, II, III, IV, V e ramal do Agreste Pernambucano</v>
      </c>
      <c r="D72" s="10" t="s">
        <v>650</v>
      </c>
      <c r="E72" s="10">
        <v>2005</v>
      </c>
      <c r="F72" s="9" t="s">
        <v>651</v>
      </c>
      <c r="G72" s="8" t="s">
        <v>652</v>
      </c>
      <c r="H72" s="9" t="s">
        <v>31</v>
      </c>
      <c r="I72" s="8" t="s">
        <v>653</v>
      </c>
      <c r="J72" s="9" t="s">
        <v>33</v>
      </c>
      <c r="K72" s="9">
        <v>100412</v>
      </c>
      <c r="L72" s="8" t="s">
        <v>763</v>
      </c>
      <c r="M72" s="8" t="s">
        <v>654</v>
      </c>
      <c r="N72" s="8" t="s">
        <v>655</v>
      </c>
      <c r="O72" s="17">
        <v>-8.5453333333333301</v>
      </c>
      <c r="P72" s="17">
        <v>-39.455555555555598</v>
      </c>
      <c r="Q72" s="8" t="s">
        <v>152</v>
      </c>
      <c r="R72" s="8" t="s">
        <v>346</v>
      </c>
      <c r="S72" s="8" t="s">
        <v>656</v>
      </c>
      <c r="T72" s="8" t="s">
        <v>657</v>
      </c>
      <c r="U72" s="9" t="s">
        <v>658</v>
      </c>
      <c r="V72" s="12">
        <v>26.4</v>
      </c>
      <c r="W72" s="12" t="s">
        <v>42</v>
      </c>
      <c r="X72" s="12" t="s">
        <v>42</v>
      </c>
      <c r="Y72" s="12" t="s">
        <v>42</v>
      </c>
      <c r="Z72" s="12" t="s">
        <v>42</v>
      </c>
      <c r="AA72" s="13" t="s">
        <v>659</v>
      </c>
      <c r="AB72" s="14">
        <v>38596</v>
      </c>
    </row>
    <row r="73" spans="1:28" s="21" customFormat="1" ht="25.5" customHeight="1" x14ac:dyDescent="0.2">
      <c r="A73" s="9" t="s">
        <v>660</v>
      </c>
      <c r="B73" s="9" t="s">
        <v>661</v>
      </c>
      <c r="C73" s="9" t="s">
        <v>662</v>
      </c>
      <c r="D73" s="10" t="s">
        <v>663</v>
      </c>
      <c r="E73" s="10">
        <v>2012</v>
      </c>
      <c r="F73" s="9" t="s">
        <v>664</v>
      </c>
      <c r="G73" s="8" t="s">
        <v>665</v>
      </c>
      <c r="H73" s="9" t="s">
        <v>31</v>
      </c>
      <c r="I73" s="9" t="s">
        <v>666</v>
      </c>
      <c r="J73" s="9" t="s">
        <v>94</v>
      </c>
      <c r="K73" s="9">
        <v>140426</v>
      </c>
      <c r="L73" s="8" t="s">
        <v>761</v>
      </c>
      <c r="M73" s="8" t="s">
        <v>667</v>
      </c>
      <c r="N73" s="8" t="s">
        <v>668</v>
      </c>
      <c r="O73" s="17">
        <v>-17.2908333333333</v>
      </c>
      <c r="P73" s="17">
        <v>-50.139722222222197</v>
      </c>
      <c r="Q73" s="8" t="s">
        <v>493</v>
      </c>
      <c r="R73" s="8" t="s">
        <v>669</v>
      </c>
      <c r="S73" s="8" t="s">
        <v>39</v>
      </c>
      <c r="T73" s="8" t="s">
        <v>670</v>
      </c>
      <c r="U73" s="9" t="s">
        <v>496</v>
      </c>
      <c r="V73" s="9" t="s">
        <v>42</v>
      </c>
      <c r="W73" s="12">
        <v>3.95</v>
      </c>
      <c r="X73" s="9">
        <v>1.72</v>
      </c>
      <c r="Y73" s="9">
        <v>93.47</v>
      </c>
      <c r="Z73" s="9" t="s">
        <v>57</v>
      </c>
      <c r="AA73" s="13">
        <v>13182299.08</v>
      </c>
      <c r="AB73" s="14">
        <v>40909</v>
      </c>
    </row>
    <row r="74" spans="1:28" s="21" customFormat="1" ht="138" customHeight="1" x14ac:dyDescent="0.2">
      <c r="A74" s="8" t="s">
        <v>671</v>
      </c>
      <c r="B74" s="9" t="s">
        <v>672</v>
      </c>
      <c r="C74" s="9" t="s">
        <v>673</v>
      </c>
      <c r="D74" s="10" t="s">
        <v>674</v>
      </c>
      <c r="E74" s="10">
        <v>2013</v>
      </c>
      <c r="F74" s="10" t="s">
        <v>675</v>
      </c>
      <c r="G74" s="8" t="s">
        <v>676</v>
      </c>
      <c r="H74" s="9" t="s">
        <v>31</v>
      </c>
      <c r="I74" s="9" t="s">
        <v>677</v>
      </c>
      <c r="J74" s="9" t="s">
        <v>116</v>
      </c>
      <c r="K74" s="9">
        <v>134730</v>
      </c>
      <c r="L74" s="8" t="s">
        <v>117</v>
      </c>
      <c r="M74" s="8" t="s">
        <v>678</v>
      </c>
      <c r="N74" s="8" t="s">
        <v>679</v>
      </c>
      <c r="O74" s="9">
        <v>3.2</v>
      </c>
      <c r="P74" s="9">
        <v>-60.5</v>
      </c>
      <c r="Q74" s="8" t="s">
        <v>588</v>
      </c>
      <c r="R74" s="8" t="s">
        <v>680</v>
      </c>
      <c r="S74" s="8" t="s">
        <v>39</v>
      </c>
      <c r="T74" s="8" t="s">
        <v>681</v>
      </c>
      <c r="U74" s="9" t="s">
        <v>682</v>
      </c>
      <c r="V74" s="9">
        <v>1</v>
      </c>
      <c r="W74" s="12" t="s">
        <v>42</v>
      </c>
      <c r="X74" s="9" t="s">
        <v>42</v>
      </c>
      <c r="Y74" s="9" t="s">
        <v>42</v>
      </c>
      <c r="Z74" s="9" t="s">
        <v>87</v>
      </c>
      <c r="AA74" s="13">
        <v>33583204.549999997</v>
      </c>
      <c r="AB74" s="14">
        <v>41183</v>
      </c>
    </row>
    <row r="75" spans="1:28" s="21" customFormat="1" ht="90" customHeight="1" x14ac:dyDescent="0.2">
      <c r="A75" s="30" t="s">
        <v>683</v>
      </c>
      <c r="B75" s="30" t="s">
        <v>684</v>
      </c>
      <c r="C75" s="9" t="s">
        <v>685</v>
      </c>
      <c r="D75" s="10" t="s">
        <v>686</v>
      </c>
      <c r="E75" s="10">
        <v>2015</v>
      </c>
      <c r="F75" s="10" t="s">
        <v>687</v>
      </c>
      <c r="G75" s="8" t="s">
        <v>683</v>
      </c>
      <c r="H75" s="9" t="s">
        <v>31</v>
      </c>
      <c r="I75" s="9" t="s">
        <v>688</v>
      </c>
      <c r="J75" s="9" t="s">
        <v>94</v>
      </c>
      <c r="K75" s="9">
        <v>208025</v>
      </c>
      <c r="L75" s="8" t="s">
        <v>689</v>
      </c>
      <c r="M75" s="8" t="s">
        <v>690</v>
      </c>
      <c r="N75" s="8" t="s">
        <v>691</v>
      </c>
      <c r="O75" s="8">
        <v>-3.50138888888889</v>
      </c>
      <c r="P75" s="8">
        <v>-41.417499999999997</v>
      </c>
      <c r="Q75" s="8" t="s">
        <v>53</v>
      </c>
      <c r="R75" s="8" t="s">
        <v>630</v>
      </c>
      <c r="S75" s="8" t="s">
        <v>54</v>
      </c>
      <c r="T75" s="8" t="s">
        <v>692</v>
      </c>
      <c r="U75" s="9" t="s">
        <v>56</v>
      </c>
      <c r="V75" s="9" t="s">
        <v>42</v>
      </c>
      <c r="W75" s="12">
        <v>1.26</v>
      </c>
      <c r="X75" s="9">
        <v>50.5</v>
      </c>
      <c r="Y75" s="9">
        <v>274.60000000000002</v>
      </c>
      <c r="Z75" s="9" t="s">
        <v>255</v>
      </c>
      <c r="AA75" s="13">
        <v>105079109.05</v>
      </c>
      <c r="AB75" s="14">
        <v>40725</v>
      </c>
    </row>
    <row r="76" spans="1:28" s="21" customFormat="1" ht="91.5" customHeight="1" x14ac:dyDescent="0.2">
      <c r="A76" s="8" t="s">
        <v>693</v>
      </c>
      <c r="B76" s="9" t="s">
        <v>694</v>
      </c>
      <c r="C76" s="9" t="s">
        <v>695</v>
      </c>
      <c r="D76" s="10" t="s">
        <v>696</v>
      </c>
      <c r="E76" s="10">
        <v>2019</v>
      </c>
      <c r="F76" s="10" t="s">
        <v>697</v>
      </c>
      <c r="G76" s="8" t="s">
        <v>698</v>
      </c>
      <c r="H76" s="8" t="s">
        <v>31</v>
      </c>
      <c r="I76" s="9" t="s">
        <v>699</v>
      </c>
      <c r="J76" s="9" t="s">
        <v>94</v>
      </c>
      <c r="K76" s="9" t="s">
        <v>42</v>
      </c>
      <c r="L76" s="8" t="s">
        <v>765</v>
      </c>
      <c r="M76" s="8" t="s">
        <v>700</v>
      </c>
      <c r="N76" s="8" t="s">
        <v>701</v>
      </c>
      <c r="O76" s="8">
        <v>-22.491666666666699</v>
      </c>
      <c r="P76" s="8">
        <v>-47.431694444444403</v>
      </c>
      <c r="Q76" s="8" t="s">
        <v>493</v>
      </c>
      <c r="R76" s="8" t="s">
        <v>702</v>
      </c>
      <c r="S76" s="8" t="s">
        <v>39</v>
      </c>
      <c r="T76" s="8" t="s">
        <v>703</v>
      </c>
      <c r="U76" s="9" t="s">
        <v>704</v>
      </c>
      <c r="V76" s="9" t="s">
        <v>42</v>
      </c>
      <c r="W76" s="12">
        <v>4.2000000000000003E-2</v>
      </c>
      <c r="X76" s="9">
        <v>0.25</v>
      </c>
      <c r="Y76" s="9"/>
      <c r="Z76" s="9" t="s">
        <v>255</v>
      </c>
      <c r="AA76" s="13">
        <v>12000000</v>
      </c>
      <c r="AB76" s="43"/>
    </row>
    <row r="77" spans="1:28" s="21" customFormat="1" ht="91.5" customHeight="1" x14ac:dyDescent="0.2">
      <c r="A77" s="8" t="s">
        <v>705</v>
      </c>
      <c r="B77" s="9" t="s">
        <v>706</v>
      </c>
      <c r="C77" s="9" t="s">
        <v>707</v>
      </c>
      <c r="D77" s="10" t="s">
        <v>708</v>
      </c>
      <c r="E77" s="10">
        <v>2019</v>
      </c>
      <c r="F77" s="10" t="s">
        <v>709</v>
      </c>
      <c r="G77" s="8" t="s">
        <v>710</v>
      </c>
      <c r="H77" s="8" t="s">
        <v>316</v>
      </c>
      <c r="I77" s="9" t="s">
        <v>711</v>
      </c>
      <c r="J77" s="9" t="s">
        <v>116</v>
      </c>
      <c r="K77" s="9" t="s">
        <v>42</v>
      </c>
      <c r="L77" s="8" t="s">
        <v>117</v>
      </c>
      <c r="M77" s="8" t="s">
        <v>712</v>
      </c>
      <c r="N77" s="8" t="s">
        <v>713</v>
      </c>
      <c r="O77" s="8">
        <v>-11.848055555555556</v>
      </c>
      <c r="P77" s="8">
        <v>-50.649166666666666</v>
      </c>
      <c r="Q77" s="8" t="s">
        <v>588</v>
      </c>
      <c r="R77" s="8" t="s">
        <v>714</v>
      </c>
      <c r="S77" s="8" t="s">
        <v>54</v>
      </c>
      <c r="T77" s="8" t="s">
        <v>715</v>
      </c>
      <c r="U77" s="9" t="s">
        <v>591</v>
      </c>
      <c r="V77" s="9">
        <v>1.4830000000000001</v>
      </c>
      <c r="W77" s="12" t="s">
        <v>42</v>
      </c>
      <c r="X77" s="9" t="s">
        <v>42</v>
      </c>
      <c r="Y77" s="9" t="s">
        <v>42</v>
      </c>
      <c r="Z77" s="9" t="s">
        <v>255</v>
      </c>
      <c r="AA77" s="13">
        <v>95135553.599999994</v>
      </c>
      <c r="AB77" s="14">
        <v>43221</v>
      </c>
    </row>
    <row r="78" spans="1:28" s="21" customFormat="1" ht="120.95" customHeight="1" x14ac:dyDescent="0.2">
      <c r="A78" s="8" t="s">
        <v>716</v>
      </c>
      <c r="B78" s="9" t="s">
        <v>580</v>
      </c>
      <c r="C78" s="9" t="s">
        <v>717</v>
      </c>
      <c r="D78" s="10" t="s">
        <v>718</v>
      </c>
      <c r="E78" s="10">
        <v>2020</v>
      </c>
      <c r="F78" s="10" t="s">
        <v>719</v>
      </c>
      <c r="G78" s="8" t="s">
        <v>720</v>
      </c>
      <c r="H78" s="8" t="s">
        <v>316</v>
      </c>
      <c r="I78" s="9" t="s">
        <v>721</v>
      </c>
      <c r="J78" s="9" t="s">
        <v>94</v>
      </c>
      <c r="K78" s="9" t="s">
        <v>42</v>
      </c>
      <c r="L78" s="8" t="s">
        <v>689</v>
      </c>
      <c r="M78" s="8" t="s">
        <v>722</v>
      </c>
      <c r="N78" s="8" t="s">
        <v>723</v>
      </c>
      <c r="O78" s="8">
        <v>-20.376666666666669</v>
      </c>
      <c r="P78" s="8">
        <v>-40.56805555555556</v>
      </c>
      <c r="Q78" s="8" t="s">
        <v>755</v>
      </c>
      <c r="R78" s="8" t="s">
        <v>724</v>
      </c>
      <c r="S78" s="8" t="s">
        <v>39</v>
      </c>
      <c r="T78" s="8" t="s">
        <v>725</v>
      </c>
      <c r="U78" s="9" t="s">
        <v>578</v>
      </c>
      <c r="V78" s="9" t="s">
        <v>42</v>
      </c>
      <c r="W78" s="12">
        <v>5.5</v>
      </c>
      <c r="X78" s="9">
        <v>23.06</v>
      </c>
      <c r="Y78" s="9">
        <v>109</v>
      </c>
      <c r="Z78" s="9" t="s">
        <v>42</v>
      </c>
      <c r="AA78" s="13">
        <v>97173584.480000004</v>
      </c>
      <c r="AB78" s="14">
        <v>43101</v>
      </c>
    </row>
    <row r="79" spans="1:28" s="21" customFormat="1" ht="205.5" customHeight="1" x14ac:dyDescent="0.2">
      <c r="A79" s="8" t="s">
        <v>726</v>
      </c>
      <c r="B79" s="9" t="s">
        <v>727</v>
      </c>
      <c r="C79" s="9" t="s">
        <v>728</v>
      </c>
      <c r="D79" s="10" t="s">
        <v>729</v>
      </c>
      <c r="E79" s="10">
        <v>2025</v>
      </c>
      <c r="F79" s="10" t="s">
        <v>730</v>
      </c>
      <c r="G79" s="8" t="s">
        <v>731</v>
      </c>
      <c r="H79" s="8" t="s">
        <v>81</v>
      </c>
      <c r="I79" s="9" t="s">
        <v>732</v>
      </c>
      <c r="J79" s="9" t="s">
        <v>94</v>
      </c>
      <c r="K79" s="9" t="s">
        <v>42</v>
      </c>
      <c r="L79" s="8" t="s">
        <v>772</v>
      </c>
      <c r="M79" s="8" t="s">
        <v>733</v>
      </c>
      <c r="N79" s="8" t="s">
        <v>734</v>
      </c>
      <c r="O79" s="8">
        <v>-13.125061000000001</v>
      </c>
      <c r="P79" s="8">
        <v>-42.141978000000002</v>
      </c>
      <c r="Q79" s="8" t="s">
        <v>152</v>
      </c>
      <c r="R79" s="8" t="s">
        <v>735</v>
      </c>
      <c r="S79" s="8" t="s">
        <v>39</v>
      </c>
      <c r="T79" s="8" t="s">
        <v>736</v>
      </c>
      <c r="U79" s="9" t="s">
        <v>471</v>
      </c>
      <c r="V79" s="9" t="s">
        <v>42</v>
      </c>
      <c r="W79" s="12">
        <v>1.246</v>
      </c>
      <c r="X79" s="9">
        <v>27.2</v>
      </c>
      <c r="Y79" s="9">
        <v>143.53</v>
      </c>
      <c r="Z79" s="9" t="s">
        <v>597</v>
      </c>
      <c r="AA79" s="13">
        <v>113746913.48</v>
      </c>
      <c r="AB79" s="14">
        <v>45658</v>
      </c>
    </row>
    <row r="80" spans="1:28" s="21" customFormat="1" x14ac:dyDescent="0.2">
      <c r="A80"/>
      <c r="B80"/>
      <c r="C80"/>
      <c r="D80"/>
      <c r="E80"/>
      <c r="F80"/>
      <c r="G80"/>
      <c r="H80"/>
      <c r="I80"/>
      <c r="J80"/>
      <c r="K80"/>
      <c r="L80"/>
      <c r="M80"/>
      <c r="N80"/>
      <c r="O80"/>
      <c r="P80"/>
      <c r="Q80"/>
      <c r="R80"/>
      <c r="S80"/>
      <c r="T80"/>
      <c r="U80"/>
      <c r="V80" s="33"/>
      <c r="W80" s="33"/>
      <c r="X80" s="33"/>
      <c r="Y80" s="33"/>
      <c r="Z80" s="33"/>
    </row>
    <row r="81" spans="1:26" s="21" customFormat="1" x14ac:dyDescent="0.2">
      <c r="A81"/>
      <c r="B81"/>
      <c r="C81"/>
      <c r="D81"/>
      <c r="E81"/>
      <c r="F81"/>
      <c r="G81"/>
      <c r="H81"/>
      <c r="I81"/>
      <c r="J81"/>
      <c r="K81"/>
      <c r="L81"/>
      <c r="M81"/>
      <c r="N81"/>
      <c r="O81"/>
      <c r="P81"/>
      <c r="Q81"/>
      <c r="R81"/>
      <c r="S81"/>
      <c r="T81"/>
      <c r="U81"/>
      <c r="V81" s="33"/>
      <c r="W81" s="33"/>
      <c r="X81" s="33"/>
      <c r="Y81" s="33"/>
      <c r="Z81" s="33"/>
    </row>
    <row r="82" spans="1:26" s="21" customFormat="1" x14ac:dyDescent="0.2">
      <c r="A82"/>
      <c r="B82"/>
      <c r="C82"/>
      <c r="D82"/>
      <c r="E82"/>
      <c r="F82"/>
      <c r="G82"/>
      <c r="H82"/>
      <c r="I82"/>
      <c r="J82"/>
      <c r="K82"/>
      <c r="L82"/>
      <c r="M82"/>
      <c r="N82"/>
      <c r="O82"/>
      <c r="P82"/>
      <c r="Q82"/>
      <c r="R82"/>
      <c r="S82"/>
      <c r="T82"/>
      <c r="U82"/>
      <c r="V82" s="33"/>
      <c r="W82" s="33"/>
      <c r="X82" s="33"/>
      <c r="Y82" s="33"/>
      <c r="Z82" s="33"/>
    </row>
    <row r="83" spans="1:26" s="21" customFormat="1" x14ac:dyDescent="0.2">
      <c r="A83"/>
      <c r="B83"/>
      <c r="C83"/>
      <c r="D83"/>
      <c r="E83"/>
      <c r="F83"/>
      <c r="G83"/>
      <c r="H83"/>
      <c r="I83"/>
      <c r="J83"/>
      <c r="K83"/>
      <c r="L83"/>
      <c r="M83"/>
      <c r="N83"/>
      <c r="O83"/>
      <c r="P83"/>
      <c r="Q83"/>
      <c r="R83"/>
      <c r="S83"/>
      <c r="T83"/>
      <c r="U83"/>
      <c r="V83" s="33"/>
      <c r="W83" s="33"/>
      <c r="X83" s="33"/>
      <c r="Y83" s="33"/>
      <c r="Z83" s="33"/>
    </row>
    <row r="84" spans="1:26" s="21" customFormat="1" x14ac:dyDescent="0.2">
      <c r="A84"/>
      <c r="B84"/>
      <c r="C84"/>
      <c r="D84"/>
      <c r="E84"/>
      <c r="F84"/>
      <c r="G84"/>
      <c r="H84"/>
      <c r="I84"/>
      <c r="J84"/>
      <c r="K84"/>
      <c r="L84"/>
      <c r="M84"/>
      <c r="N84"/>
      <c r="O84"/>
      <c r="P84"/>
      <c r="Q84"/>
      <c r="R84"/>
      <c r="S84"/>
      <c r="T84"/>
      <c r="U84"/>
      <c r="V84" s="33"/>
      <c r="W84" s="33"/>
      <c r="X84" s="33"/>
      <c r="Y84" s="33"/>
      <c r="Z84" s="33"/>
    </row>
    <row r="85" spans="1:26" s="21" customFormat="1" x14ac:dyDescent="0.2">
      <c r="A85"/>
      <c r="B85"/>
      <c r="C85"/>
      <c r="D85"/>
      <c r="E85"/>
      <c r="F85"/>
      <c r="G85"/>
      <c r="H85"/>
      <c r="I85"/>
      <c r="J85"/>
      <c r="K85"/>
      <c r="L85"/>
      <c r="M85"/>
      <c r="N85"/>
      <c r="O85"/>
      <c r="P85"/>
      <c r="Q85"/>
      <c r="R85"/>
      <c r="S85"/>
      <c r="T85"/>
      <c r="U85"/>
      <c r="V85" s="33"/>
      <c r="W85" s="33"/>
      <c r="X85" s="33"/>
      <c r="Y85" s="33"/>
      <c r="Z85" s="33"/>
    </row>
    <row r="86" spans="1:26" s="21" customFormat="1" x14ac:dyDescent="0.2">
      <c r="A86"/>
      <c r="B86"/>
      <c r="C86"/>
      <c r="D86"/>
      <c r="E86"/>
      <c r="F86"/>
      <c r="G86"/>
      <c r="H86"/>
      <c r="I86"/>
      <c r="J86"/>
      <c r="K86"/>
      <c r="L86"/>
      <c r="M86"/>
      <c r="N86"/>
      <c r="O86"/>
      <c r="P86"/>
      <c r="Q86"/>
      <c r="R86"/>
      <c r="S86"/>
      <c r="T86"/>
      <c r="U86"/>
      <c r="V86" s="33"/>
      <c r="W86" s="33"/>
      <c r="X86" s="33"/>
      <c r="Y86" s="33"/>
      <c r="Z86" s="33"/>
    </row>
    <row r="87" spans="1:26" s="21" customFormat="1" x14ac:dyDescent="0.2">
      <c r="A87"/>
      <c r="B87"/>
      <c r="C87"/>
      <c r="D87"/>
      <c r="E87"/>
      <c r="F87"/>
      <c r="G87"/>
      <c r="H87"/>
      <c r="I87"/>
      <c r="J87"/>
      <c r="K87"/>
      <c r="L87"/>
      <c r="M87"/>
      <c r="N87"/>
      <c r="O87"/>
      <c r="P87"/>
      <c r="Q87"/>
      <c r="R87"/>
      <c r="S87"/>
      <c r="T87"/>
      <c r="U87"/>
      <c r="V87" s="33"/>
      <c r="W87" s="33"/>
      <c r="X87" s="33"/>
      <c r="Y87" s="33"/>
      <c r="Z87" s="33"/>
    </row>
    <row r="88" spans="1:26" s="21" customFormat="1" x14ac:dyDescent="0.2">
      <c r="A88"/>
      <c r="B88"/>
      <c r="C88"/>
      <c r="D88"/>
      <c r="E88"/>
      <c r="F88"/>
      <c r="G88"/>
      <c r="H88"/>
      <c r="I88"/>
      <c r="J88"/>
      <c r="K88"/>
      <c r="L88"/>
      <c r="M88"/>
      <c r="N88"/>
      <c r="O88"/>
      <c r="P88"/>
      <c r="Q88"/>
      <c r="R88"/>
      <c r="S88"/>
      <c r="T88"/>
      <c r="U88"/>
      <c r="V88" s="33"/>
      <c r="W88" s="33"/>
      <c r="X88" s="33"/>
      <c r="Y88" s="33"/>
      <c r="Z88" s="33"/>
    </row>
    <row r="89" spans="1:26" s="21" customFormat="1" x14ac:dyDescent="0.2">
      <c r="A89"/>
      <c r="B89"/>
      <c r="C89"/>
      <c r="D89"/>
      <c r="E89"/>
      <c r="F89"/>
      <c r="G89"/>
      <c r="H89"/>
      <c r="I89"/>
      <c r="J89"/>
      <c r="K89"/>
      <c r="L89"/>
      <c r="M89"/>
      <c r="N89"/>
      <c r="O89"/>
      <c r="P89"/>
      <c r="Q89"/>
      <c r="R89"/>
      <c r="S89"/>
      <c r="T89"/>
      <c r="U89"/>
      <c r="V89" s="33"/>
      <c r="W89" s="33"/>
      <c r="X89" s="33"/>
      <c r="Y89" s="33"/>
      <c r="Z89" s="33"/>
    </row>
    <row r="90" spans="1:26" s="21" customFormat="1" x14ac:dyDescent="0.2">
      <c r="A90"/>
      <c r="B90"/>
      <c r="C90"/>
      <c r="D90"/>
      <c r="E90"/>
      <c r="F90"/>
      <c r="G90"/>
      <c r="H90"/>
      <c r="I90"/>
      <c r="J90"/>
      <c r="K90"/>
      <c r="L90"/>
      <c r="M90"/>
      <c r="N90"/>
      <c r="O90"/>
      <c r="P90"/>
      <c r="Q90"/>
      <c r="R90"/>
      <c r="S90"/>
      <c r="T90"/>
      <c r="U90"/>
      <c r="V90" s="33"/>
      <c r="W90" s="33"/>
      <c r="X90" s="33"/>
      <c r="Y90" s="33"/>
      <c r="Z90" s="33"/>
    </row>
    <row r="91" spans="1:26" s="21" customFormat="1" x14ac:dyDescent="0.2">
      <c r="A91"/>
      <c r="B91"/>
      <c r="C91"/>
      <c r="D91"/>
      <c r="E91"/>
      <c r="F91"/>
      <c r="G91"/>
      <c r="H91"/>
      <c r="I91"/>
      <c r="J91"/>
      <c r="K91"/>
      <c r="L91"/>
      <c r="M91"/>
      <c r="N91"/>
      <c r="O91"/>
      <c r="P91"/>
      <c r="Q91"/>
      <c r="R91"/>
      <c r="S91"/>
      <c r="T91"/>
      <c r="U91"/>
      <c r="V91" s="33"/>
      <c r="W91" s="33"/>
      <c r="X91" s="33"/>
      <c r="Y91" s="33"/>
      <c r="Z91" s="33"/>
    </row>
    <row r="92" spans="1:26" s="21" customFormat="1" x14ac:dyDescent="0.2">
      <c r="A92"/>
      <c r="B92"/>
      <c r="C92"/>
      <c r="D92"/>
      <c r="E92"/>
      <c r="F92"/>
      <c r="G92"/>
      <c r="H92"/>
      <c r="I92"/>
      <c r="J92"/>
      <c r="K92"/>
      <c r="L92"/>
      <c r="M92"/>
      <c r="N92"/>
      <c r="O92"/>
      <c r="P92"/>
      <c r="Q92"/>
      <c r="R92"/>
      <c r="S92"/>
      <c r="T92"/>
      <c r="U92"/>
      <c r="V92" s="33"/>
      <c r="W92" s="33"/>
      <c r="X92" s="33"/>
      <c r="Y92" s="33"/>
      <c r="Z92" s="33"/>
    </row>
    <row r="93" spans="1:26" s="21" customFormat="1" x14ac:dyDescent="0.2">
      <c r="A93"/>
      <c r="B93"/>
      <c r="C93"/>
      <c r="D93"/>
      <c r="E93"/>
      <c r="F93"/>
      <c r="G93"/>
      <c r="H93"/>
      <c r="I93"/>
      <c r="J93"/>
      <c r="K93"/>
      <c r="L93"/>
      <c r="M93"/>
      <c r="N93"/>
      <c r="O93"/>
      <c r="P93"/>
      <c r="Q93"/>
      <c r="R93"/>
      <c r="S93"/>
      <c r="T93"/>
      <c r="U93"/>
      <c r="V93" s="33"/>
      <c r="W93" s="33"/>
      <c r="X93" s="33"/>
      <c r="Y93" s="33"/>
      <c r="Z93" s="33"/>
    </row>
    <row r="94" spans="1:26" s="21" customFormat="1" x14ac:dyDescent="0.2">
      <c r="A94"/>
      <c r="B94"/>
      <c r="C94"/>
      <c r="D94"/>
      <c r="E94"/>
      <c r="F94"/>
      <c r="G94"/>
      <c r="H94"/>
      <c r="I94"/>
      <c r="J94"/>
      <c r="K94"/>
      <c r="L94"/>
      <c r="M94"/>
      <c r="N94"/>
      <c r="O94"/>
      <c r="P94"/>
      <c r="Q94"/>
      <c r="R94"/>
      <c r="S94"/>
      <c r="T94"/>
      <c r="U94"/>
      <c r="V94" s="33"/>
      <c r="W94" s="33"/>
      <c r="X94" s="33"/>
      <c r="Y94" s="33"/>
      <c r="Z94" s="33"/>
    </row>
    <row r="95" spans="1:26" s="21" customFormat="1" x14ac:dyDescent="0.2">
      <c r="A95"/>
      <c r="B95"/>
      <c r="C95"/>
      <c r="D95"/>
      <c r="E95"/>
      <c r="F95"/>
      <c r="G95"/>
      <c r="H95"/>
      <c r="I95"/>
      <c r="J95"/>
      <c r="K95"/>
      <c r="L95"/>
      <c r="M95"/>
      <c r="N95"/>
      <c r="O95"/>
      <c r="P95"/>
      <c r="Q95"/>
      <c r="R95"/>
      <c r="S95"/>
      <c r="T95"/>
      <c r="U95"/>
      <c r="V95" s="33"/>
      <c r="W95" s="33"/>
      <c r="X95" s="33"/>
      <c r="Y95" s="33"/>
      <c r="Z95" s="33"/>
    </row>
    <row r="96" spans="1:26" s="21" customFormat="1" x14ac:dyDescent="0.2">
      <c r="A96"/>
      <c r="B96"/>
      <c r="C96"/>
      <c r="D96"/>
      <c r="E96"/>
      <c r="F96"/>
      <c r="G96"/>
      <c r="H96"/>
      <c r="I96"/>
      <c r="J96"/>
      <c r="K96"/>
      <c r="L96"/>
      <c r="M96"/>
      <c r="N96"/>
      <c r="O96"/>
      <c r="P96"/>
      <c r="Q96"/>
      <c r="R96"/>
      <c r="S96"/>
      <c r="T96"/>
      <c r="U96"/>
      <c r="V96" s="33"/>
      <c r="W96" s="33"/>
      <c r="X96" s="33"/>
      <c r="Y96" s="33"/>
      <c r="Z96" s="33"/>
    </row>
    <row r="97" spans="1:26" s="21" customFormat="1" x14ac:dyDescent="0.2">
      <c r="A97"/>
      <c r="B97"/>
      <c r="C97"/>
      <c r="D97"/>
      <c r="E97"/>
      <c r="F97"/>
      <c r="G97"/>
      <c r="H97"/>
      <c r="I97"/>
      <c r="J97"/>
      <c r="K97"/>
      <c r="L97"/>
      <c r="M97"/>
      <c r="N97"/>
      <c r="O97"/>
      <c r="P97"/>
      <c r="Q97"/>
      <c r="R97"/>
      <c r="S97"/>
      <c r="T97"/>
      <c r="U97"/>
      <c r="V97" s="33"/>
      <c r="W97" s="33"/>
      <c r="X97" s="33"/>
      <c r="Y97" s="33"/>
      <c r="Z97" s="33"/>
    </row>
    <row r="98" spans="1:26" s="21" customFormat="1" x14ac:dyDescent="0.2">
      <c r="A98"/>
      <c r="B98"/>
      <c r="C98"/>
      <c r="D98"/>
      <c r="E98"/>
      <c r="F98"/>
      <c r="G98"/>
      <c r="H98"/>
      <c r="I98"/>
      <c r="J98"/>
      <c r="K98"/>
      <c r="L98"/>
      <c r="M98"/>
      <c r="N98"/>
      <c r="O98"/>
      <c r="P98"/>
      <c r="Q98"/>
      <c r="R98"/>
      <c r="S98"/>
      <c r="T98"/>
      <c r="U98"/>
      <c r="V98" s="33"/>
      <c r="W98" s="33"/>
      <c r="X98" s="33"/>
      <c r="Y98" s="33"/>
      <c r="Z98" s="33"/>
    </row>
    <row r="99" spans="1:26" s="21" customFormat="1" x14ac:dyDescent="0.2">
      <c r="A99"/>
      <c r="B99"/>
      <c r="C99"/>
      <c r="D99"/>
      <c r="E99"/>
      <c r="F99"/>
      <c r="G99"/>
      <c r="H99"/>
      <c r="I99"/>
      <c r="J99"/>
      <c r="K99"/>
      <c r="L99"/>
      <c r="M99"/>
      <c r="N99"/>
      <c r="O99"/>
      <c r="P99"/>
      <c r="Q99"/>
      <c r="R99"/>
      <c r="S99"/>
      <c r="T99"/>
      <c r="U99"/>
      <c r="V99" s="33"/>
      <c r="W99" s="33"/>
      <c r="X99" s="33"/>
      <c r="Y99" s="33"/>
      <c r="Z99" s="33"/>
    </row>
    <row r="100" spans="1:26" s="21" customFormat="1" x14ac:dyDescent="0.2">
      <c r="A100"/>
      <c r="B100"/>
      <c r="C100"/>
      <c r="D100"/>
      <c r="E100"/>
      <c r="F100"/>
      <c r="G100"/>
      <c r="H100"/>
      <c r="I100"/>
      <c r="J100"/>
      <c r="K100"/>
      <c r="L100"/>
      <c r="M100"/>
      <c r="N100"/>
      <c r="O100"/>
      <c r="P100"/>
      <c r="Q100"/>
      <c r="R100"/>
      <c r="S100"/>
      <c r="T100"/>
      <c r="U100"/>
      <c r="V100" s="33"/>
      <c r="W100" s="33"/>
      <c r="X100" s="33"/>
      <c r="Y100" s="33"/>
      <c r="Z100" s="33"/>
    </row>
    <row r="101" spans="1:26" s="21" customFormat="1" x14ac:dyDescent="0.2">
      <c r="A101"/>
      <c r="B101"/>
      <c r="C101"/>
      <c r="D101"/>
      <c r="E101"/>
      <c r="F101"/>
      <c r="G101"/>
      <c r="H101"/>
      <c r="I101"/>
      <c r="J101"/>
      <c r="K101"/>
      <c r="L101"/>
      <c r="M101"/>
      <c r="N101"/>
      <c r="O101"/>
      <c r="P101"/>
      <c r="Q101"/>
      <c r="R101"/>
      <c r="S101"/>
      <c r="T101"/>
      <c r="U101"/>
      <c r="V101" s="33"/>
      <c r="W101" s="33"/>
      <c r="X101" s="33"/>
      <c r="Y101" s="33"/>
      <c r="Z101" s="33"/>
    </row>
    <row r="102" spans="1:26" s="21" customFormat="1" x14ac:dyDescent="0.2">
      <c r="A102"/>
      <c r="B102"/>
      <c r="C102"/>
      <c r="D102"/>
      <c r="E102"/>
      <c r="F102"/>
      <c r="G102"/>
      <c r="H102"/>
      <c r="I102"/>
      <c r="J102"/>
      <c r="K102"/>
      <c r="L102"/>
      <c r="M102"/>
      <c r="N102"/>
      <c r="O102"/>
      <c r="P102"/>
      <c r="Q102"/>
      <c r="R102"/>
      <c r="S102"/>
      <c r="T102"/>
      <c r="U102"/>
      <c r="V102" s="33"/>
      <c r="W102" s="33"/>
      <c r="X102" s="33"/>
      <c r="Y102" s="33"/>
      <c r="Z102" s="33"/>
    </row>
    <row r="103" spans="1:26" s="21" customFormat="1" x14ac:dyDescent="0.2">
      <c r="A103"/>
      <c r="B103"/>
      <c r="C103"/>
      <c r="D103"/>
      <c r="E103"/>
      <c r="F103"/>
      <c r="G103"/>
      <c r="H103"/>
      <c r="I103"/>
      <c r="J103"/>
      <c r="K103"/>
      <c r="L103"/>
      <c r="M103"/>
      <c r="N103"/>
      <c r="O103"/>
      <c r="P103"/>
      <c r="Q103"/>
      <c r="R103"/>
      <c r="S103"/>
      <c r="T103"/>
      <c r="U103"/>
      <c r="V103" s="33"/>
      <c r="W103" s="33"/>
      <c r="X103" s="33"/>
      <c r="Y103" s="33"/>
      <c r="Z103" s="33"/>
    </row>
    <row r="104" spans="1:26" s="21" customFormat="1" x14ac:dyDescent="0.2">
      <c r="A104"/>
      <c r="B104"/>
      <c r="C104"/>
      <c r="D104"/>
      <c r="E104"/>
      <c r="F104"/>
      <c r="G104"/>
      <c r="H104"/>
      <c r="I104"/>
      <c r="J104"/>
      <c r="K104"/>
      <c r="L104"/>
      <c r="M104"/>
      <c r="N104"/>
      <c r="O104"/>
      <c r="P104"/>
      <c r="Q104"/>
      <c r="R104"/>
      <c r="S104"/>
      <c r="T104"/>
      <c r="U104"/>
      <c r="V104" s="33"/>
      <c r="W104" s="33"/>
      <c r="X104" s="33"/>
      <c r="Y104" s="33"/>
      <c r="Z104" s="33"/>
    </row>
    <row r="105" spans="1:26" s="21" customFormat="1" x14ac:dyDescent="0.2">
      <c r="A105"/>
      <c r="B105"/>
      <c r="C105"/>
      <c r="D105"/>
      <c r="E105"/>
      <c r="F105"/>
      <c r="G105"/>
      <c r="H105"/>
      <c r="I105"/>
      <c r="J105"/>
      <c r="K105"/>
      <c r="L105"/>
      <c r="M105"/>
      <c r="N105"/>
      <c r="O105"/>
      <c r="P105"/>
      <c r="Q105"/>
      <c r="R105"/>
      <c r="S105"/>
      <c r="T105"/>
      <c r="U105"/>
      <c r="V105" s="33"/>
      <c r="W105" s="33"/>
      <c r="X105" s="33"/>
      <c r="Y105" s="33"/>
      <c r="Z105" s="33"/>
    </row>
    <row r="106" spans="1:26" s="21" customFormat="1" x14ac:dyDescent="0.2">
      <c r="A106"/>
      <c r="B106"/>
      <c r="C106"/>
      <c r="D106"/>
      <c r="E106"/>
      <c r="F106"/>
      <c r="G106"/>
      <c r="H106"/>
      <c r="I106"/>
      <c r="J106"/>
      <c r="K106"/>
      <c r="L106"/>
      <c r="M106"/>
      <c r="N106"/>
      <c r="O106"/>
      <c r="P106"/>
      <c r="Q106"/>
      <c r="R106"/>
      <c r="S106"/>
      <c r="T106"/>
      <c r="U106"/>
      <c r="V106" s="33"/>
      <c r="W106" s="33"/>
      <c r="X106" s="33"/>
      <c r="Y106" s="33"/>
      <c r="Z106" s="33"/>
    </row>
    <row r="107" spans="1:26" s="21" customFormat="1" x14ac:dyDescent="0.2">
      <c r="A107"/>
      <c r="B107"/>
      <c r="C107"/>
      <c r="D107"/>
      <c r="E107"/>
      <c r="F107"/>
      <c r="G107"/>
      <c r="H107"/>
      <c r="I107"/>
      <c r="J107"/>
      <c r="K107"/>
      <c r="L107"/>
      <c r="M107"/>
      <c r="N107"/>
      <c r="O107"/>
      <c r="P107"/>
      <c r="Q107"/>
      <c r="R107"/>
      <c r="S107"/>
      <c r="T107"/>
      <c r="U107"/>
      <c r="V107" s="33"/>
      <c r="W107" s="33"/>
      <c r="X107" s="33"/>
      <c r="Y107" s="33"/>
      <c r="Z107" s="33"/>
    </row>
    <row r="108" spans="1:26" s="21" customFormat="1" x14ac:dyDescent="0.2">
      <c r="A108"/>
      <c r="B108"/>
      <c r="C108"/>
      <c r="D108"/>
      <c r="E108"/>
      <c r="F108"/>
      <c r="G108"/>
      <c r="H108"/>
      <c r="I108"/>
      <c r="J108"/>
      <c r="K108"/>
      <c r="L108"/>
      <c r="M108"/>
      <c r="N108"/>
      <c r="O108"/>
      <c r="P108"/>
      <c r="Q108"/>
      <c r="R108"/>
      <c r="S108"/>
      <c r="T108"/>
      <c r="U108"/>
      <c r="V108" s="33"/>
      <c r="W108" s="33"/>
      <c r="X108" s="33"/>
      <c r="Y108" s="33"/>
      <c r="Z108" s="33"/>
    </row>
    <row r="109" spans="1:26" s="21" customFormat="1" x14ac:dyDescent="0.2">
      <c r="A109"/>
      <c r="B109"/>
      <c r="C109"/>
      <c r="D109"/>
      <c r="E109"/>
      <c r="F109"/>
      <c r="G109"/>
      <c r="H109"/>
      <c r="I109"/>
      <c r="J109"/>
      <c r="K109"/>
      <c r="L109"/>
      <c r="M109"/>
      <c r="N109"/>
      <c r="O109"/>
      <c r="P109"/>
      <c r="Q109"/>
      <c r="R109"/>
      <c r="S109"/>
      <c r="T109"/>
      <c r="U109"/>
      <c r="V109" s="33"/>
      <c r="W109" s="33"/>
      <c r="X109" s="33"/>
      <c r="Y109" s="33"/>
      <c r="Z109" s="33"/>
    </row>
    <row r="110" spans="1:26" s="21" customFormat="1" x14ac:dyDescent="0.2">
      <c r="A110"/>
      <c r="B110"/>
      <c r="C110"/>
      <c r="D110"/>
      <c r="E110"/>
      <c r="F110"/>
      <c r="G110"/>
      <c r="H110"/>
      <c r="I110"/>
      <c r="J110"/>
      <c r="K110"/>
      <c r="L110"/>
      <c r="M110"/>
      <c r="N110"/>
      <c r="O110"/>
      <c r="P110"/>
      <c r="Q110"/>
      <c r="R110"/>
      <c r="S110"/>
      <c r="T110"/>
      <c r="U110"/>
      <c r="V110" s="33"/>
      <c r="W110" s="33"/>
      <c r="X110" s="33"/>
      <c r="Y110" s="33"/>
      <c r="Z110" s="33"/>
    </row>
    <row r="111" spans="1:26" s="21" customFormat="1" x14ac:dyDescent="0.2">
      <c r="A111"/>
      <c r="B111"/>
      <c r="C111"/>
      <c r="D111"/>
      <c r="E111"/>
      <c r="F111"/>
      <c r="G111"/>
      <c r="H111"/>
      <c r="I111"/>
      <c r="J111"/>
      <c r="K111"/>
      <c r="L111"/>
      <c r="M111"/>
      <c r="N111"/>
      <c r="O111"/>
      <c r="P111"/>
      <c r="Q111"/>
      <c r="R111"/>
      <c r="S111"/>
      <c r="T111"/>
      <c r="U111"/>
      <c r="V111" s="33"/>
      <c r="W111" s="33"/>
      <c r="X111" s="33"/>
      <c r="Y111" s="33"/>
      <c r="Z111" s="33"/>
    </row>
    <row r="112" spans="1:26" s="21" customFormat="1" x14ac:dyDescent="0.2">
      <c r="A112"/>
      <c r="B112"/>
      <c r="C112"/>
      <c r="D112"/>
      <c r="E112"/>
      <c r="F112"/>
      <c r="G112"/>
      <c r="H112"/>
      <c r="I112"/>
      <c r="J112"/>
      <c r="K112"/>
      <c r="L112"/>
      <c r="M112"/>
      <c r="N112"/>
      <c r="O112"/>
      <c r="P112"/>
      <c r="Q112"/>
      <c r="R112"/>
      <c r="S112"/>
      <c r="T112"/>
      <c r="U112"/>
      <c r="V112" s="33"/>
      <c r="W112" s="33"/>
      <c r="X112" s="33"/>
      <c r="Y112" s="33"/>
      <c r="Z112" s="33"/>
    </row>
    <row r="113" spans="1:26" s="21" customFormat="1" x14ac:dyDescent="0.2">
      <c r="A113"/>
      <c r="B113"/>
      <c r="C113"/>
      <c r="D113"/>
      <c r="E113"/>
      <c r="F113"/>
      <c r="G113"/>
      <c r="H113"/>
      <c r="I113"/>
      <c r="J113"/>
      <c r="K113"/>
      <c r="L113"/>
      <c r="M113"/>
      <c r="N113"/>
      <c r="O113"/>
      <c r="P113"/>
      <c r="Q113"/>
      <c r="R113"/>
      <c r="S113"/>
      <c r="T113"/>
      <c r="U113"/>
      <c r="V113" s="33"/>
      <c r="W113" s="33"/>
      <c r="X113" s="33"/>
      <c r="Y113" s="33"/>
      <c r="Z113" s="33"/>
    </row>
    <row r="114" spans="1:26" s="21" customFormat="1" x14ac:dyDescent="0.2">
      <c r="A114"/>
      <c r="B114"/>
      <c r="C114"/>
      <c r="D114"/>
      <c r="E114"/>
      <c r="F114"/>
      <c r="G114"/>
      <c r="H114"/>
      <c r="I114"/>
      <c r="J114"/>
      <c r="K114"/>
      <c r="L114"/>
      <c r="M114"/>
      <c r="N114"/>
      <c r="O114"/>
      <c r="P114"/>
      <c r="Q114"/>
      <c r="R114"/>
      <c r="S114"/>
      <c r="T114"/>
      <c r="U114"/>
      <c r="V114" s="33"/>
      <c r="W114" s="33"/>
      <c r="X114" s="33"/>
      <c r="Y114" s="33"/>
      <c r="Z114" s="33"/>
    </row>
    <row r="115" spans="1:26" s="21" customFormat="1" x14ac:dyDescent="0.2">
      <c r="A115"/>
      <c r="B115"/>
      <c r="C115"/>
      <c r="D115"/>
      <c r="E115"/>
      <c r="F115"/>
      <c r="G115"/>
      <c r="H115"/>
      <c r="I115"/>
      <c r="J115"/>
      <c r="K115"/>
      <c r="L115"/>
      <c r="M115"/>
      <c r="N115"/>
      <c r="O115"/>
      <c r="P115"/>
      <c r="Q115"/>
      <c r="R115"/>
      <c r="S115"/>
      <c r="T115"/>
      <c r="U115"/>
      <c r="V115" s="33"/>
      <c r="W115" s="33"/>
      <c r="X115" s="33"/>
      <c r="Y115" s="33"/>
      <c r="Z115" s="33"/>
    </row>
    <row r="116" spans="1:26" s="21" customFormat="1" x14ac:dyDescent="0.2">
      <c r="A116"/>
      <c r="B116"/>
      <c r="C116"/>
      <c r="D116"/>
      <c r="E116"/>
      <c r="F116"/>
      <c r="G116"/>
      <c r="H116"/>
      <c r="I116"/>
      <c r="J116"/>
      <c r="K116"/>
      <c r="L116"/>
      <c r="M116"/>
      <c r="N116"/>
      <c r="O116"/>
      <c r="P116"/>
      <c r="Q116"/>
      <c r="R116"/>
      <c r="S116"/>
      <c r="T116"/>
      <c r="U116"/>
      <c r="V116" s="33"/>
      <c r="W116" s="33"/>
      <c r="X116" s="33"/>
      <c r="Y116" s="33"/>
      <c r="Z116" s="33"/>
    </row>
    <row r="117" spans="1:26" s="21" customFormat="1" x14ac:dyDescent="0.2">
      <c r="A117"/>
      <c r="B117"/>
      <c r="C117"/>
      <c r="D117"/>
      <c r="E117"/>
      <c r="F117"/>
      <c r="G117"/>
      <c r="H117"/>
      <c r="I117"/>
      <c r="J117"/>
      <c r="K117"/>
      <c r="L117"/>
      <c r="M117"/>
      <c r="N117"/>
      <c r="O117"/>
      <c r="P117"/>
      <c r="Q117"/>
      <c r="R117"/>
      <c r="S117"/>
      <c r="T117"/>
      <c r="U117"/>
      <c r="V117" s="33"/>
      <c r="W117" s="33"/>
      <c r="X117" s="33"/>
      <c r="Y117" s="33"/>
      <c r="Z117" s="33"/>
    </row>
    <row r="118" spans="1:26" s="21" customFormat="1" x14ac:dyDescent="0.2">
      <c r="A118"/>
      <c r="B118"/>
      <c r="C118"/>
      <c r="D118"/>
      <c r="E118"/>
      <c r="F118"/>
      <c r="G118"/>
      <c r="H118"/>
      <c r="I118"/>
      <c r="J118"/>
      <c r="K118"/>
      <c r="L118"/>
      <c r="M118"/>
      <c r="N118"/>
      <c r="O118"/>
      <c r="P118"/>
      <c r="Q118"/>
      <c r="R118"/>
      <c r="S118"/>
      <c r="T118"/>
      <c r="U118"/>
      <c r="V118" s="33"/>
      <c r="W118" s="33"/>
      <c r="X118" s="33"/>
      <c r="Y118" s="33"/>
      <c r="Z118" s="33"/>
    </row>
    <row r="119" spans="1:26" s="21" customFormat="1" x14ac:dyDescent="0.2">
      <c r="A119"/>
      <c r="B119"/>
      <c r="C119"/>
      <c r="D119"/>
      <c r="E119"/>
      <c r="F119"/>
      <c r="G119"/>
      <c r="H119"/>
      <c r="I119"/>
      <c r="J119"/>
      <c r="K119"/>
      <c r="L119"/>
      <c r="M119"/>
      <c r="N119"/>
      <c r="O119"/>
      <c r="P119"/>
      <c r="Q119"/>
      <c r="R119"/>
      <c r="S119"/>
      <c r="T119"/>
      <c r="U119"/>
      <c r="V119" s="33"/>
      <c r="W119" s="33"/>
      <c r="X119" s="33"/>
      <c r="Y119" s="33"/>
      <c r="Z119" s="33"/>
    </row>
    <row r="120" spans="1:26" s="21" customFormat="1" x14ac:dyDescent="0.2">
      <c r="A120"/>
      <c r="B120"/>
      <c r="C120"/>
      <c r="D120"/>
      <c r="E120"/>
      <c r="F120"/>
      <c r="G120"/>
      <c r="H120"/>
      <c r="I120"/>
      <c r="J120"/>
      <c r="K120"/>
      <c r="L120"/>
      <c r="M120"/>
      <c r="N120"/>
      <c r="O120"/>
      <c r="P120"/>
      <c r="Q120"/>
      <c r="R120"/>
      <c r="S120"/>
      <c r="T120"/>
      <c r="U120"/>
      <c r="V120" s="33"/>
      <c r="W120" s="33"/>
      <c r="X120" s="33"/>
      <c r="Y120" s="33"/>
      <c r="Z120" s="33"/>
    </row>
    <row r="121" spans="1:26" s="34" customFormat="1" x14ac:dyDescent="0.2">
      <c r="A121"/>
      <c r="B121"/>
      <c r="C121"/>
      <c r="D121"/>
      <c r="E121"/>
      <c r="F121"/>
      <c r="G121"/>
      <c r="H121"/>
      <c r="I121"/>
      <c r="J121"/>
      <c r="K121"/>
      <c r="L121"/>
      <c r="M121"/>
      <c r="N121"/>
      <c r="O121"/>
      <c r="P121"/>
      <c r="Q121"/>
      <c r="R121"/>
      <c r="S121"/>
      <c r="T121"/>
      <c r="U121"/>
      <c r="V121" s="36"/>
      <c r="W121" s="36"/>
      <c r="X121" s="36"/>
      <c r="Y121" s="36"/>
      <c r="Z121" s="36"/>
    </row>
    <row r="122" spans="1:26" s="34" customFormat="1" x14ac:dyDescent="0.2">
      <c r="A122"/>
      <c r="B122"/>
      <c r="C122"/>
      <c r="D122"/>
      <c r="E122"/>
      <c r="F122"/>
      <c r="G122"/>
      <c r="H122"/>
      <c r="I122"/>
      <c r="J122"/>
      <c r="K122"/>
      <c r="L122"/>
      <c r="M122"/>
      <c r="N122"/>
      <c r="O122"/>
      <c r="P122"/>
      <c r="Q122"/>
      <c r="R122"/>
      <c r="S122"/>
      <c r="T122"/>
      <c r="U122"/>
      <c r="V122" s="36"/>
      <c r="W122" s="36"/>
      <c r="X122" s="36"/>
      <c r="Y122" s="36"/>
      <c r="Z122" s="36"/>
    </row>
    <row r="123" spans="1:26" s="34" customFormat="1" x14ac:dyDescent="0.2">
      <c r="A123"/>
      <c r="B123"/>
      <c r="C123"/>
      <c r="D123"/>
      <c r="E123"/>
      <c r="F123"/>
      <c r="G123"/>
      <c r="H123"/>
      <c r="I123"/>
      <c r="J123"/>
      <c r="K123"/>
      <c r="L123"/>
      <c r="M123"/>
      <c r="N123"/>
      <c r="O123"/>
      <c r="P123"/>
      <c r="Q123"/>
      <c r="R123"/>
      <c r="S123"/>
      <c r="T123"/>
      <c r="U123"/>
      <c r="V123" s="36"/>
      <c r="W123" s="36"/>
      <c r="X123" s="36"/>
      <c r="Y123" s="36"/>
      <c r="Z123" s="36"/>
    </row>
    <row r="124" spans="1:26" s="34" customFormat="1" x14ac:dyDescent="0.2">
      <c r="A124"/>
      <c r="B124"/>
      <c r="C124"/>
      <c r="D124"/>
      <c r="E124"/>
      <c r="F124"/>
      <c r="G124"/>
      <c r="H124"/>
      <c r="I124"/>
      <c r="J124"/>
      <c r="K124"/>
      <c r="L124"/>
      <c r="M124"/>
      <c r="N124"/>
      <c r="O124"/>
      <c r="P124"/>
      <c r="Q124"/>
      <c r="R124"/>
      <c r="S124"/>
      <c r="T124"/>
      <c r="U124"/>
      <c r="V124" s="36"/>
      <c r="W124" s="36"/>
      <c r="X124" s="36"/>
      <c r="Y124" s="36"/>
      <c r="Z124" s="36"/>
    </row>
    <row r="125" spans="1:26" s="34" customFormat="1" x14ac:dyDescent="0.2">
      <c r="A125"/>
      <c r="B125"/>
      <c r="C125"/>
      <c r="D125"/>
      <c r="E125"/>
      <c r="F125"/>
      <c r="G125"/>
      <c r="H125"/>
      <c r="I125"/>
      <c r="J125"/>
      <c r="K125"/>
      <c r="L125"/>
      <c r="M125"/>
      <c r="N125"/>
      <c r="O125"/>
      <c r="P125"/>
      <c r="Q125"/>
      <c r="R125"/>
      <c r="S125"/>
      <c r="T125"/>
      <c r="U125"/>
      <c r="V125" s="36"/>
      <c r="W125" s="36"/>
      <c r="X125" s="36"/>
      <c r="Y125" s="36"/>
      <c r="Z125" s="36"/>
    </row>
    <row r="126" spans="1:26" s="34" customFormat="1" x14ac:dyDescent="0.2">
      <c r="A126"/>
      <c r="B126"/>
      <c r="C126"/>
      <c r="D126"/>
      <c r="E126"/>
      <c r="F126"/>
      <c r="G126"/>
      <c r="H126"/>
      <c r="I126"/>
      <c r="J126"/>
      <c r="K126"/>
      <c r="L126"/>
      <c r="M126"/>
      <c r="N126"/>
      <c r="O126"/>
      <c r="P126"/>
      <c r="Q126"/>
      <c r="R126"/>
      <c r="S126"/>
      <c r="T126"/>
      <c r="U126"/>
      <c r="V126" s="36"/>
      <c r="W126" s="36"/>
      <c r="X126" s="36"/>
      <c r="Y126" s="36"/>
      <c r="Z126" s="36"/>
    </row>
    <row r="127" spans="1:26" s="34" customFormat="1" x14ac:dyDescent="0.2">
      <c r="A127"/>
      <c r="B127"/>
      <c r="C127"/>
      <c r="D127"/>
      <c r="E127"/>
      <c r="F127"/>
      <c r="G127"/>
      <c r="H127"/>
      <c r="I127"/>
      <c r="J127"/>
      <c r="K127"/>
      <c r="L127"/>
      <c r="M127"/>
      <c r="N127"/>
      <c r="O127"/>
      <c r="P127"/>
      <c r="Q127"/>
      <c r="R127"/>
      <c r="S127"/>
      <c r="T127"/>
      <c r="U127"/>
      <c r="V127" s="36"/>
      <c r="W127" s="36"/>
      <c r="X127" s="36"/>
      <c r="Y127" s="36"/>
      <c r="Z127" s="36"/>
    </row>
    <row r="128" spans="1:26" s="34" customFormat="1" x14ac:dyDescent="0.2">
      <c r="A128"/>
      <c r="B128"/>
      <c r="C128"/>
      <c r="D128"/>
      <c r="E128"/>
      <c r="F128"/>
      <c r="G128"/>
      <c r="H128"/>
      <c r="I128"/>
      <c r="J128"/>
      <c r="K128"/>
      <c r="L128"/>
      <c r="M128"/>
      <c r="N128"/>
      <c r="O128"/>
      <c r="P128"/>
      <c r="Q128"/>
      <c r="R128"/>
      <c r="S128"/>
      <c r="T128"/>
      <c r="U128"/>
      <c r="V128" s="36"/>
      <c r="W128" s="36"/>
      <c r="X128" s="36"/>
      <c r="Y128" s="36"/>
      <c r="Z128" s="36"/>
    </row>
    <row r="129" spans="1:26" s="34" customFormat="1" x14ac:dyDescent="0.2">
      <c r="A129"/>
      <c r="B129"/>
      <c r="C129"/>
      <c r="D129"/>
      <c r="E129"/>
      <c r="F129"/>
      <c r="G129"/>
      <c r="H129"/>
      <c r="I129"/>
      <c r="J129"/>
      <c r="K129"/>
      <c r="L129"/>
      <c r="M129"/>
      <c r="N129"/>
      <c r="O129"/>
      <c r="P129"/>
      <c r="Q129"/>
      <c r="R129"/>
      <c r="S129"/>
      <c r="T129"/>
      <c r="U129"/>
      <c r="V129" s="36"/>
      <c r="W129" s="36"/>
      <c r="X129" s="36"/>
      <c r="Y129" s="36"/>
      <c r="Z129" s="36"/>
    </row>
    <row r="130" spans="1:26" s="34" customFormat="1" x14ac:dyDescent="0.2">
      <c r="A130"/>
      <c r="B130"/>
      <c r="C130"/>
      <c r="D130"/>
      <c r="E130"/>
      <c r="F130"/>
      <c r="G130"/>
      <c r="H130"/>
      <c r="I130"/>
      <c r="J130"/>
      <c r="K130"/>
      <c r="L130"/>
      <c r="M130"/>
      <c r="N130"/>
      <c r="O130"/>
      <c r="P130"/>
      <c r="Q130"/>
      <c r="R130"/>
      <c r="S130"/>
      <c r="T130"/>
      <c r="U130"/>
      <c r="V130" s="36"/>
      <c r="W130" s="36"/>
      <c r="X130" s="36"/>
      <c r="Y130" s="36"/>
      <c r="Z130" s="36"/>
    </row>
    <row r="131" spans="1:26" s="34" customFormat="1" x14ac:dyDescent="0.2">
      <c r="A131"/>
      <c r="B131"/>
      <c r="C131"/>
      <c r="D131"/>
      <c r="E131"/>
      <c r="F131"/>
      <c r="G131"/>
      <c r="H131"/>
      <c r="I131"/>
      <c r="J131"/>
      <c r="K131"/>
      <c r="L131"/>
      <c r="M131"/>
      <c r="N131"/>
      <c r="O131"/>
      <c r="P131"/>
      <c r="Q131"/>
      <c r="R131"/>
      <c r="S131"/>
      <c r="T131"/>
      <c r="U131"/>
      <c r="V131" s="36"/>
      <c r="W131" s="36"/>
      <c r="X131" s="36"/>
      <c r="Y131" s="36"/>
      <c r="Z131" s="36"/>
    </row>
    <row r="132" spans="1:26" s="34" customFormat="1" x14ac:dyDescent="0.2">
      <c r="A132"/>
      <c r="B132"/>
      <c r="C132"/>
      <c r="D132"/>
      <c r="E132"/>
      <c r="F132"/>
      <c r="G132"/>
      <c r="H132"/>
      <c r="I132"/>
      <c r="J132"/>
      <c r="K132"/>
      <c r="L132"/>
      <c r="M132"/>
      <c r="N132"/>
      <c r="O132"/>
      <c r="P132"/>
      <c r="Q132"/>
      <c r="R132"/>
      <c r="S132"/>
      <c r="T132"/>
      <c r="U132"/>
      <c r="V132" s="36"/>
      <c r="W132" s="36"/>
      <c r="X132" s="36"/>
      <c r="Y132" s="36"/>
      <c r="Z132" s="36"/>
    </row>
    <row r="133" spans="1:26" s="34" customFormat="1" x14ac:dyDescent="0.2">
      <c r="A133"/>
      <c r="B133"/>
      <c r="C133"/>
      <c r="D133"/>
      <c r="E133"/>
      <c r="F133"/>
      <c r="G133"/>
      <c r="H133"/>
      <c r="I133"/>
      <c r="J133"/>
      <c r="K133"/>
      <c r="L133"/>
      <c r="M133"/>
      <c r="N133"/>
      <c r="O133"/>
      <c r="P133"/>
      <c r="Q133"/>
      <c r="R133"/>
      <c r="S133"/>
      <c r="T133"/>
      <c r="U133"/>
      <c r="V133" s="36"/>
      <c r="W133" s="36"/>
      <c r="X133" s="36"/>
      <c r="Y133" s="36"/>
      <c r="Z133" s="36"/>
    </row>
    <row r="134" spans="1:26" s="34" customFormat="1" x14ac:dyDescent="0.2">
      <c r="A134"/>
      <c r="B134"/>
      <c r="C134"/>
      <c r="D134"/>
      <c r="E134"/>
      <c r="F134"/>
      <c r="G134"/>
      <c r="H134"/>
      <c r="I134"/>
      <c r="J134"/>
      <c r="K134"/>
      <c r="L134"/>
      <c r="M134"/>
      <c r="N134"/>
      <c r="O134"/>
      <c r="P134"/>
      <c r="Q134"/>
      <c r="R134"/>
      <c r="S134"/>
      <c r="T134"/>
      <c r="U134"/>
      <c r="V134" s="36"/>
      <c r="W134" s="36"/>
      <c r="X134" s="36"/>
      <c r="Y134" s="36"/>
      <c r="Z134" s="36"/>
    </row>
    <row r="135" spans="1:26" s="34" customFormat="1" x14ac:dyDescent="0.2">
      <c r="A135"/>
      <c r="B135"/>
      <c r="C135"/>
      <c r="D135"/>
      <c r="E135"/>
      <c r="F135"/>
      <c r="G135"/>
      <c r="H135"/>
      <c r="I135"/>
      <c r="J135"/>
      <c r="K135"/>
      <c r="L135"/>
      <c r="M135"/>
      <c r="N135"/>
      <c r="O135"/>
      <c r="P135"/>
      <c r="Q135"/>
      <c r="R135"/>
      <c r="S135"/>
      <c r="T135"/>
      <c r="U135"/>
      <c r="V135" s="36"/>
      <c r="W135" s="36"/>
      <c r="X135" s="36"/>
      <c r="Y135" s="36"/>
      <c r="Z135" s="36"/>
    </row>
    <row r="136" spans="1:26" s="34" customFormat="1" x14ac:dyDescent="0.2">
      <c r="A136"/>
      <c r="B136"/>
      <c r="C136"/>
      <c r="D136"/>
      <c r="E136"/>
      <c r="F136"/>
      <c r="G136"/>
      <c r="H136"/>
      <c r="I136"/>
      <c r="J136"/>
      <c r="K136"/>
      <c r="L136"/>
      <c r="M136"/>
      <c r="N136"/>
      <c r="O136"/>
      <c r="P136"/>
      <c r="Q136"/>
      <c r="R136"/>
      <c r="S136"/>
      <c r="T136"/>
      <c r="U136"/>
      <c r="V136" s="36"/>
      <c r="W136" s="36"/>
      <c r="X136" s="36"/>
      <c r="Y136" s="36"/>
      <c r="Z136" s="36"/>
    </row>
    <row r="137" spans="1:26" s="34" customFormat="1" x14ac:dyDescent="0.2">
      <c r="A137"/>
      <c r="B137"/>
      <c r="C137"/>
      <c r="D137"/>
      <c r="E137"/>
      <c r="F137"/>
      <c r="G137"/>
      <c r="H137"/>
      <c r="I137"/>
      <c r="J137"/>
      <c r="K137"/>
      <c r="L137"/>
      <c r="M137"/>
      <c r="N137"/>
      <c r="O137"/>
      <c r="P137"/>
      <c r="Q137"/>
      <c r="R137"/>
      <c r="S137"/>
      <c r="T137"/>
      <c r="U137"/>
      <c r="V137" s="36"/>
      <c r="W137" s="36"/>
      <c r="X137" s="36"/>
      <c r="Y137" s="36"/>
      <c r="Z137" s="36"/>
    </row>
    <row r="138" spans="1:26" s="34" customFormat="1" x14ac:dyDescent="0.2">
      <c r="A138"/>
      <c r="B138"/>
      <c r="C138"/>
      <c r="D138"/>
      <c r="E138"/>
      <c r="F138"/>
      <c r="G138"/>
      <c r="H138"/>
      <c r="I138"/>
      <c r="J138"/>
      <c r="K138"/>
      <c r="L138"/>
      <c r="M138"/>
      <c r="N138"/>
      <c r="O138"/>
      <c r="P138"/>
      <c r="Q138"/>
      <c r="R138"/>
      <c r="S138"/>
      <c r="T138"/>
      <c r="U138"/>
      <c r="V138" s="36"/>
      <c r="W138" s="36"/>
      <c r="X138" s="36"/>
      <c r="Y138" s="36"/>
      <c r="Z138" s="36"/>
    </row>
    <row r="139" spans="1:26" s="34" customFormat="1" x14ac:dyDescent="0.2">
      <c r="A139"/>
      <c r="B139"/>
      <c r="C139"/>
      <c r="D139"/>
      <c r="E139"/>
      <c r="F139"/>
      <c r="G139"/>
      <c r="H139"/>
      <c r="I139"/>
      <c r="J139"/>
      <c r="K139"/>
      <c r="L139"/>
      <c r="M139"/>
      <c r="N139"/>
      <c r="O139"/>
      <c r="P139"/>
      <c r="Q139"/>
      <c r="R139"/>
      <c r="S139"/>
      <c r="T139"/>
      <c r="U139"/>
      <c r="V139" s="36"/>
      <c r="W139" s="36"/>
      <c r="X139" s="36"/>
      <c r="Y139" s="36"/>
      <c r="Z139" s="36"/>
    </row>
    <row r="140" spans="1:26" s="34" customFormat="1" x14ac:dyDescent="0.2">
      <c r="A140"/>
      <c r="B140"/>
      <c r="C140"/>
      <c r="D140"/>
      <c r="E140"/>
      <c r="F140"/>
      <c r="G140"/>
      <c r="H140"/>
      <c r="I140"/>
      <c r="J140"/>
      <c r="K140"/>
      <c r="L140"/>
      <c r="M140"/>
      <c r="N140"/>
      <c r="O140"/>
      <c r="P140"/>
      <c r="Q140"/>
      <c r="R140"/>
      <c r="S140"/>
      <c r="T140"/>
      <c r="U140"/>
      <c r="V140" s="36"/>
      <c r="W140" s="36"/>
      <c r="X140" s="36"/>
      <c r="Y140" s="36"/>
      <c r="Z140" s="36"/>
    </row>
    <row r="141" spans="1:26" s="34" customFormat="1" x14ac:dyDescent="0.2">
      <c r="A141"/>
      <c r="B141"/>
      <c r="C141"/>
      <c r="D141"/>
      <c r="E141"/>
      <c r="F141"/>
      <c r="G141"/>
      <c r="H141"/>
      <c r="I141"/>
      <c r="J141"/>
      <c r="K141"/>
      <c r="L141"/>
      <c r="M141"/>
      <c r="N141"/>
      <c r="O141"/>
      <c r="P141"/>
      <c r="Q141"/>
      <c r="R141"/>
      <c r="S141"/>
      <c r="T141"/>
      <c r="U141"/>
      <c r="V141" s="36"/>
      <c r="W141" s="36"/>
      <c r="X141" s="36"/>
      <c r="Y141" s="36"/>
      <c r="Z141" s="36"/>
    </row>
    <row r="142" spans="1:26" s="34" customFormat="1" x14ac:dyDescent="0.2">
      <c r="A142"/>
      <c r="B142"/>
      <c r="C142"/>
      <c r="D142"/>
      <c r="E142"/>
      <c r="F142"/>
      <c r="G142"/>
      <c r="H142"/>
      <c r="I142"/>
      <c r="J142"/>
      <c r="K142"/>
      <c r="L142"/>
      <c r="M142"/>
      <c r="N142"/>
      <c r="O142"/>
      <c r="P142"/>
      <c r="Q142"/>
      <c r="R142"/>
      <c r="S142"/>
      <c r="T142"/>
      <c r="U142"/>
      <c r="V142" s="36"/>
      <c r="W142" s="36"/>
      <c r="X142" s="36"/>
      <c r="Y142" s="36"/>
      <c r="Z142" s="36"/>
    </row>
    <row r="143" spans="1:26" s="34" customFormat="1" x14ac:dyDescent="0.2">
      <c r="A143"/>
      <c r="B143"/>
      <c r="C143"/>
      <c r="D143"/>
      <c r="E143"/>
      <c r="F143"/>
      <c r="G143"/>
      <c r="H143"/>
      <c r="I143"/>
      <c r="J143"/>
      <c r="K143"/>
      <c r="L143"/>
      <c r="M143"/>
      <c r="N143"/>
      <c r="O143"/>
      <c r="P143"/>
      <c r="Q143"/>
      <c r="R143"/>
      <c r="S143"/>
      <c r="T143"/>
      <c r="U143"/>
      <c r="V143" s="36"/>
      <c r="W143" s="36"/>
      <c r="X143" s="36"/>
      <c r="Y143" s="36"/>
      <c r="Z143" s="36"/>
    </row>
    <row r="144" spans="1:26" s="34" customFormat="1" x14ac:dyDescent="0.2">
      <c r="A144"/>
      <c r="B144"/>
      <c r="C144"/>
      <c r="D144"/>
      <c r="E144"/>
      <c r="F144"/>
      <c r="G144"/>
      <c r="H144"/>
      <c r="I144"/>
      <c r="J144"/>
      <c r="K144"/>
      <c r="L144"/>
      <c r="M144"/>
      <c r="N144"/>
      <c r="O144"/>
      <c r="P144"/>
      <c r="Q144"/>
      <c r="R144"/>
      <c r="S144"/>
      <c r="T144"/>
      <c r="U144"/>
      <c r="V144" s="36"/>
      <c r="W144" s="36"/>
      <c r="X144" s="36"/>
      <c r="Y144" s="36"/>
      <c r="Z144" s="36"/>
    </row>
    <row r="145" spans="1:26" s="34" customFormat="1" x14ac:dyDescent="0.2">
      <c r="A145"/>
      <c r="B145"/>
      <c r="C145"/>
      <c r="D145"/>
      <c r="E145"/>
      <c r="F145"/>
      <c r="G145"/>
      <c r="H145"/>
      <c r="I145"/>
      <c r="J145"/>
      <c r="K145"/>
      <c r="L145"/>
      <c r="M145"/>
      <c r="N145"/>
      <c r="O145"/>
      <c r="P145"/>
      <c r="Q145"/>
      <c r="R145"/>
      <c r="S145"/>
      <c r="T145"/>
      <c r="U145"/>
      <c r="V145" s="36"/>
      <c r="W145" s="36"/>
      <c r="X145" s="36"/>
      <c r="Y145" s="36"/>
      <c r="Z145" s="36"/>
    </row>
    <row r="146" spans="1:26" s="34" customFormat="1" x14ac:dyDescent="0.2">
      <c r="A146"/>
      <c r="B146"/>
      <c r="C146"/>
      <c r="D146"/>
      <c r="E146"/>
      <c r="F146"/>
      <c r="G146"/>
      <c r="H146"/>
      <c r="I146"/>
      <c r="J146"/>
      <c r="K146"/>
      <c r="L146"/>
      <c r="M146"/>
      <c r="N146"/>
      <c r="O146"/>
      <c r="P146"/>
      <c r="Q146"/>
      <c r="R146"/>
      <c r="S146"/>
      <c r="T146"/>
      <c r="U146"/>
      <c r="V146" s="36"/>
      <c r="W146" s="36"/>
      <c r="X146" s="36"/>
      <c r="Y146" s="36"/>
      <c r="Z146" s="36"/>
    </row>
    <row r="147" spans="1:26" s="34" customFormat="1" x14ac:dyDescent="0.2">
      <c r="A147"/>
      <c r="B147"/>
      <c r="C147"/>
      <c r="D147"/>
      <c r="E147"/>
      <c r="F147"/>
      <c r="G147"/>
      <c r="H147"/>
      <c r="I147"/>
      <c r="J147"/>
      <c r="K147"/>
      <c r="L147"/>
      <c r="M147"/>
      <c r="N147"/>
      <c r="O147"/>
      <c r="P147"/>
      <c r="Q147"/>
      <c r="R147"/>
      <c r="S147"/>
      <c r="T147"/>
      <c r="U147"/>
      <c r="V147" s="36"/>
      <c r="W147" s="36"/>
      <c r="X147" s="36"/>
      <c r="Y147" s="36"/>
      <c r="Z147" s="36"/>
    </row>
    <row r="148" spans="1:26" s="34" customFormat="1" x14ac:dyDescent="0.2">
      <c r="A148"/>
      <c r="B148"/>
      <c r="C148"/>
      <c r="D148"/>
      <c r="E148"/>
      <c r="F148"/>
      <c r="G148"/>
      <c r="H148"/>
      <c r="I148"/>
      <c r="J148"/>
      <c r="K148"/>
      <c r="L148"/>
      <c r="M148"/>
      <c r="N148"/>
      <c r="O148"/>
      <c r="P148"/>
      <c r="Q148"/>
      <c r="R148"/>
      <c r="S148"/>
      <c r="T148"/>
      <c r="U148"/>
      <c r="V148" s="36"/>
      <c r="W148" s="36"/>
      <c r="X148" s="36"/>
      <c r="Y148" s="36"/>
      <c r="Z148" s="36"/>
    </row>
    <row r="149" spans="1:26" s="34" customFormat="1" x14ac:dyDescent="0.2">
      <c r="A149"/>
      <c r="B149"/>
      <c r="C149"/>
      <c r="D149"/>
      <c r="E149"/>
      <c r="F149"/>
      <c r="G149"/>
      <c r="H149"/>
      <c r="I149"/>
      <c r="J149"/>
      <c r="K149"/>
      <c r="L149"/>
      <c r="M149"/>
      <c r="N149"/>
      <c r="O149"/>
      <c r="P149"/>
      <c r="Q149"/>
      <c r="R149"/>
      <c r="S149"/>
      <c r="T149"/>
      <c r="U149"/>
      <c r="V149" s="36"/>
      <c r="W149" s="36"/>
      <c r="X149" s="36"/>
      <c r="Y149" s="36"/>
      <c r="Z149" s="36"/>
    </row>
    <row r="150" spans="1:26" s="34" customFormat="1" x14ac:dyDescent="0.2">
      <c r="A150"/>
      <c r="B150"/>
      <c r="C150"/>
      <c r="D150"/>
      <c r="E150"/>
      <c r="F150"/>
      <c r="G150"/>
      <c r="H150"/>
      <c r="I150"/>
      <c r="J150"/>
      <c r="K150"/>
      <c r="L150"/>
      <c r="M150"/>
      <c r="N150"/>
      <c r="O150"/>
      <c r="P150"/>
      <c r="Q150"/>
      <c r="R150"/>
      <c r="S150"/>
      <c r="T150"/>
      <c r="U150"/>
      <c r="V150" s="36"/>
      <c r="W150" s="36"/>
      <c r="X150" s="36"/>
      <c r="Y150" s="36"/>
      <c r="Z150" s="36"/>
    </row>
    <row r="151" spans="1:26" s="34" customFormat="1" x14ac:dyDescent="0.2">
      <c r="A151"/>
      <c r="B151"/>
      <c r="C151"/>
      <c r="D151"/>
      <c r="E151"/>
      <c r="F151"/>
      <c r="G151"/>
      <c r="H151"/>
      <c r="I151"/>
      <c r="J151"/>
      <c r="K151"/>
      <c r="L151"/>
      <c r="M151"/>
      <c r="N151"/>
      <c r="O151"/>
      <c r="P151"/>
      <c r="Q151"/>
      <c r="R151"/>
      <c r="S151"/>
      <c r="T151"/>
      <c r="U151"/>
      <c r="V151" s="36"/>
      <c r="W151" s="36"/>
      <c r="X151" s="36"/>
      <c r="Y151" s="36"/>
      <c r="Z151" s="36"/>
    </row>
    <row r="152" spans="1:26" s="34" customFormat="1" x14ac:dyDescent="0.2">
      <c r="A152"/>
      <c r="B152"/>
      <c r="C152"/>
      <c r="D152"/>
      <c r="E152"/>
      <c r="F152"/>
      <c r="G152"/>
      <c r="H152"/>
      <c r="I152"/>
      <c r="J152"/>
      <c r="K152"/>
      <c r="L152"/>
      <c r="M152"/>
      <c r="N152"/>
      <c r="O152"/>
      <c r="P152"/>
      <c r="Q152"/>
      <c r="R152"/>
      <c r="S152"/>
      <c r="T152"/>
      <c r="U152"/>
      <c r="V152" s="36"/>
      <c r="W152" s="36"/>
      <c r="X152" s="36"/>
      <c r="Y152" s="36"/>
      <c r="Z152" s="36"/>
    </row>
    <row r="153" spans="1:26" s="34" customFormat="1" x14ac:dyDescent="0.2">
      <c r="A153"/>
      <c r="B153"/>
      <c r="C153"/>
      <c r="D153"/>
      <c r="E153"/>
      <c r="F153"/>
      <c r="G153"/>
      <c r="H153"/>
      <c r="I153"/>
      <c r="J153"/>
      <c r="K153"/>
      <c r="L153"/>
      <c r="M153"/>
      <c r="N153"/>
      <c r="O153"/>
      <c r="P153"/>
      <c r="Q153"/>
      <c r="R153"/>
      <c r="S153"/>
      <c r="T153"/>
      <c r="U153"/>
      <c r="V153" s="36"/>
      <c r="W153" s="36"/>
      <c r="X153" s="36"/>
      <c r="Y153" s="36"/>
      <c r="Z153" s="36"/>
    </row>
    <row r="154" spans="1:26" s="34" customFormat="1" x14ac:dyDescent="0.2">
      <c r="A154"/>
      <c r="B154"/>
      <c r="C154"/>
      <c r="D154"/>
      <c r="E154"/>
      <c r="F154"/>
      <c r="G154"/>
      <c r="H154"/>
      <c r="I154"/>
      <c r="J154"/>
      <c r="K154"/>
      <c r="L154"/>
      <c r="M154"/>
      <c r="N154"/>
      <c r="O154"/>
      <c r="P154"/>
      <c r="Q154"/>
      <c r="R154"/>
      <c r="S154"/>
      <c r="T154"/>
      <c r="U154"/>
      <c r="V154" s="36"/>
      <c r="W154" s="36"/>
      <c r="X154" s="36"/>
      <c r="Y154" s="36"/>
      <c r="Z154" s="36"/>
    </row>
    <row r="155" spans="1:26" s="34" customFormat="1" x14ac:dyDescent="0.2">
      <c r="A155"/>
      <c r="B155"/>
      <c r="C155"/>
      <c r="D155"/>
      <c r="E155"/>
      <c r="F155"/>
      <c r="G155"/>
      <c r="H155"/>
      <c r="I155"/>
      <c r="J155"/>
      <c r="K155"/>
      <c r="L155"/>
      <c r="M155"/>
      <c r="N155"/>
      <c r="O155"/>
      <c r="P155"/>
      <c r="Q155"/>
      <c r="R155"/>
      <c r="S155"/>
      <c r="T155"/>
      <c r="U155"/>
      <c r="V155" s="36"/>
      <c r="W155" s="36"/>
      <c r="X155" s="36"/>
      <c r="Y155" s="36"/>
      <c r="Z155" s="36"/>
    </row>
    <row r="156" spans="1:26" s="34" customFormat="1" x14ac:dyDescent="0.2">
      <c r="A156"/>
      <c r="B156"/>
      <c r="C156"/>
      <c r="D156"/>
      <c r="E156"/>
      <c r="F156"/>
      <c r="G156"/>
      <c r="H156"/>
      <c r="I156"/>
      <c r="J156"/>
      <c r="K156"/>
      <c r="L156"/>
      <c r="M156"/>
      <c r="N156"/>
      <c r="O156"/>
      <c r="P156"/>
      <c r="Q156"/>
      <c r="R156"/>
      <c r="S156"/>
      <c r="T156"/>
      <c r="U156"/>
      <c r="V156" s="36"/>
      <c r="W156" s="36"/>
      <c r="X156" s="36"/>
      <c r="Y156" s="36"/>
      <c r="Z156" s="36"/>
    </row>
    <row r="157" spans="1:26" s="34" customFormat="1" x14ac:dyDescent="0.2">
      <c r="A157"/>
      <c r="B157"/>
      <c r="C157"/>
      <c r="D157"/>
      <c r="E157"/>
      <c r="F157"/>
      <c r="G157"/>
      <c r="H157"/>
      <c r="I157"/>
      <c r="J157"/>
      <c r="K157"/>
      <c r="L157"/>
      <c r="M157"/>
      <c r="N157"/>
      <c r="O157"/>
      <c r="P157"/>
      <c r="Q157"/>
      <c r="R157"/>
      <c r="S157"/>
      <c r="T157"/>
      <c r="U157"/>
      <c r="V157" s="36"/>
      <c r="W157" s="36"/>
      <c r="X157" s="36"/>
      <c r="Y157" s="36"/>
      <c r="Z157" s="36"/>
    </row>
    <row r="158" spans="1:26" s="34" customFormat="1" x14ac:dyDescent="0.2">
      <c r="A158"/>
      <c r="B158"/>
      <c r="C158"/>
      <c r="D158"/>
      <c r="E158"/>
      <c r="F158"/>
      <c r="G158"/>
      <c r="H158"/>
      <c r="I158"/>
      <c r="J158"/>
      <c r="K158"/>
      <c r="L158"/>
      <c r="M158"/>
      <c r="N158"/>
      <c r="O158"/>
      <c r="P158"/>
      <c r="Q158"/>
      <c r="R158"/>
      <c r="S158"/>
      <c r="T158"/>
      <c r="U158"/>
      <c r="V158" s="36"/>
      <c r="W158" s="36"/>
      <c r="X158" s="36"/>
      <c r="Y158" s="36"/>
      <c r="Z158" s="36"/>
    </row>
    <row r="159" spans="1:26" s="34" customFormat="1" x14ac:dyDescent="0.2">
      <c r="A159"/>
      <c r="B159"/>
      <c r="C159"/>
      <c r="D159"/>
      <c r="E159"/>
      <c r="F159"/>
      <c r="G159"/>
      <c r="H159"/>
      <c r="I159"/>
      <c r="J159"/>
      <c r="K159"/>
      <c r="L159"/>
      <c r="M159"/>
      <c r="N159"/>
      <c r="O159"/>
      <c r="P159"/>
      <c r="Q159"/>
      <c r="R159"/>
      <c r="S159"/>
      <c r="T159"/>
      <c r="U159"/>
      <c r="V159" s="36"/>
      <c r="W159" s="36"/>
      <c r="X159" s="36"/>
      <c r="Y159" s="36"/>
      <c r="Z159" s="36"/>
    </row>
    <row r="160" spans="1:26" s="34" customFormat="1" x14ac:dyDescent="0.2">
      <c r="A160"/>
      <c r="B160"/>
      <c r="C160"/>
      <c r="D160"/>
      <c r="E160"/>
      <c r="F160"/>
      <c r="G160"/>
      <c r="H160"/>
      <c r="I160"/>
      <c r="J160"/>
      <c r="K160"/>
      <c r="L160"/>
      <c r="M160"/>
      <c r="N160"/>
      <c r="O160"/>
      <c r="P160"/>
      <c r="Q160"/>
      <c r="R160"/>
      <c r="S160"/>
      <c r="T160"/>
      <c r="U160"/>
      <c r="V160" s="36"/>
      <c r="W160" s="36"/>
      <c r="X160" s="36"/>
      <c r="Y160" s="36"/>
      <c r="Z160" s="36"/>
    </row>
    <row r="161" spans="1:26" s="34" customFormat="1" x14ac:dyDescent="0.2">
      <c r="A161"/>
      <c r="B161"/>
      <c r="C161"/>
      <c r="D161"/>
      <c r="E161"/>
      <c r="F161"/>
      <c r="G161"/>
      <c r="H161"/>
      <c r="I161"/>
      <c r="J161"/>
      <c r="K161"/>
      <c r="L161"/>
      <c r="M161"/>
      <c r="N161"/>
      <c r="O161"/>
      <c r="P161"/>
      <c r="Q161"/>
      <c r="R161"/>
      <c r="S161"/>
      <c r="T161"/>
      <c r="U161"/>
      <c r="V161" s="36"/>
      <c r="W161" s="36"/>
      <c r="X161" s="36"/>
      <c r="Y161" s="36"/>
      <c r="Z161" s="36"/>
    </row>
    <row r="162" spans="1:26" s="34" customFormat="1" x14ac:dyDescent="0.2">
      <c r="A162"/>
      <c r="B162"/>
      <c r="C162"/>
      <c r="D162"/>
      <c r="E162"/>
      <c r="F162"/>
      <c r="G162"/>
      <c r="H162"/>
      <c r="I162"/>
      <c r="J162"/>
      <c r="K162"/>
      <c r="L162"/>
      <c r="M162"/>
      <c r="N162"/>
      <c r="O162"/>
      <c r="P162"/>
      <c r="Q162"/>
      <c r="R162"/>
      <c r="S162"/>
      <c r="T162"/>
      <c r="U162"/>
      <c r="V162" s="36"/>
      <c r="W162" s="36"/>
      <c r="X162" s="36"/>
      <c r="Y162" s="36"/>
      <c r="Z162" s="36"/>
    </row>
    <row r="163" spans="1:26" s="34" customFormat="1" x14ac:dyDescent="0.2">
      <c r="A163"/>
      <c r="B163"/>
      <c r="C163"/>
      <c r="D163"/>
      <c r="E163"/>
      <c r="F163"/>
      <c r="G163"/>
      <c r="H163"/>
      <c r="I163"/>
      <c r="J163"/>
      <c r="K163"/>
      <c r="L163"/>
      <c r="M163"/>
      <c r="N163"/>
      <c r="O163"/>
      <c r="P163"/>
      <c r="Q163"/>
      <c r="R163"/>
      <c r="S163"/>
      <c r="T163"/>
      <c r="U163"/>
      <c r="V163" s="36"/>
      <c r="W163" s="36"/>
      <c r="X163" s="36"/>
      <c r="Y163" s="36"/>
      <c r="Z163" s="36"/>
    </row>
    <row r="164" spans="1:26" s="34" customFormat="1" x14ac:dyDescent="0.2">
      <c r="A164"/>
      <c r="B164"/>
      <c r="C164"/>
      <c r="D164"/>
      <c r="E164"/>
      <c r="F164"/>
      <c r="G164"/>
      <c r="H164"/>
      <c r="I164"/>
      <c r="J164"/>
      <c r="K164"/>
      <c r="L164"/>
      <c r="M164"/>
      <c r="N164"/>
      <c r="O164"/>
      <c r="P164"/>
      <c r="Q164"/>
      <c r="R164"/>
      <c r="S164"/>
      <c r="T164"/>
      <c r="U164"/>
      <c r="V164" s="36"/>
      <c r="W164" s="36"/>
      <c r="X164" s="36"/>
      <c r="Y164" s="36"/>
      <c r="Z164" s="36"/>
    </row>
    <row r="165" spans="1:26" s="34" customFormat="1" x14ac:dyDescent="0.2">
      <c r="A165"/>
      <c r="B165"/>
      <c r="C165"/>
      <c r="D165"/>
      <c r="E165"/>
      <c r="F165"/>
      <c r="G165"/>
      <c r="H165"/>
      <c r="I165"/>
      <c r="J165"/>
      <c r="K165"/>
      <c r="L165"/>
      <c r="M165"/>
      <c r="N165"/>
      <c r="O165"/>
      <c r="P165"/>
      <c r="Q165"/>
      <c r="R165"/>
      <c r="S165"/>
      <c r="T165"/>
      <c r="U165"/>
      <c r="V165" s="36"/>
      <c r="W165" s="36"/>
      <c r="X165" s="36"/>
      <c r="Y165" s="36"/>
      <c r="Z165" s="36"/>
    </row>
    <row r="166" spans="1:26" s="34" customFormat="1" x14ac:dyDescent="0.2">
      <c r="A166"/>
      <c r="B166"/>
      <c r="C166"/>
      <c r="D166"/>
      <c r="E166"/>
      <c r="F166"/>
      <c r="G166"/>
      <c r="H166"/>
      <c r="I166"/>
      <c r="J166"/>
      <c r="K166"/>
      <c r="L166"/>
      <c r="M166"/>
      <c r="N166"/>
      <c r="O166"/>
      <c r="P166"/>
      <c r="Q166"/>
      <c r="R166"/>
      <c r="S166"/>
      <c r="T166"/>
      <c r="U166"/>
      <c r="V166" s="36"/>
      <c r="W166" s="36"/>
      <c r="X166" s="36"/>
      <c r="Y166" s="36"/>
      <c r="Z166" s="36"/>
    </row>
    <row r="167" spans="1:26" s="34" customFormat="1" x14ac:dyDescent="0.2">
      <c r="A167"/>
      <c r="B167"/>
      <c r="C167"/>
      <c r="D167"/>
      <c r="E167"/>
      <c r="F167"/>
      <c r="G167"/>
      <c r="H167"/>
      <c r="I167"/>
      <c r="J167"/>
      <c r="K167"/>
      <c r="L167"/>
      <c r="M167"/>
      <c r="N167"/>
      <c r="O167"/>
      <c r="P167"/>
      <c r="Q167"/>
      <c r="R167"/>
      <c r="S167"/>
      <c r="T167"/>
      <c r="U167"/>
      <c r="V167" s="36"/>
      <c r="W167" s="36"/>
      <c r="X167" s="36"/>
      <c r="Y167" s="36"/>
      <c r="Z167" s="36"/>
    </row>
    <row r="168" spans="1:26" s="34" customFormat="1" x14ac:dyDescent="0.2">
      <c r="A168"/>
      <c r="B168"/>
      <c r="C168"/>
      <c r="D168"/>
      <c r="E168"/>
      <c r="F168"/>
      <c r="G168"/>
      <c r="H168"/>
      <c r="I168"/>
      <c r="J168"/>
      <c r="K168"/>
      <c r="L168"/>
      <c r="M168"/>
      <c r="N168"/>
      <c r="O168"/>
      <c r="P168"/>
      <c r="Q168"/>
      <c r="R168"/>
      <c r="S168"/>
      <c r="T168"/>
      <c r="U168"/>
      <c r="V168" s="36"/>
      <c r="W168" s="36"/>
      <c r="X168" s="36"/>
      <c r="Y168" s="36"/>
      <c r="Z168" s="36"/>
    </row>
    <row r="169" spans="1:26" s="34" customFormat="1" x14ac:dyDescent="0.2">
      <c r="A169"/>
      <c r="B169"/>
      <c r="C169"/>
      <c r="D169"/>
      <c r="E169"/>
      <c r="F169"/>
      <c r="G169"/>
      <c r="H169"/>
      <c r="I169"/>
      <c r="J169"/>
      <c r="K169"/>
      <c r="L169"/>
      <c r="M169"/>
      <c r="N169"/>
      <c r="O169"/>
      <c r="P169"/>
      <c r="Q169"/>
      <c r="R169"/>
      <c r="S169"/>
      <c r="T169"/>
      <c r="U169"/>
      <c r="V169" s="36"/>
      <c r="W169" s="36"/>
      <c r="X169" s="36"/>
      <c r="Y169" s="36"/>
      <c r="Z169" s="36"/>
    </row>
    <row r="170" spans="1:26" s="34" customFormat="1" x14ac:dyDescent="0.2">
      <c r="A170"/>
      <c r="B170"/>
      <c r="C170"/>
      <c r="D170"/>
      <c r="E170"/>
      <c r="F170"/>
      <c r="G170"/>
      <c r="H170"/>
      <c r="I170"/>
      <c r="J170"/>
      <c r="K170"/>
      <c r="L170"/>
      <c r="M170"/>
      <c r="N170"/>
      <c r="O170"/>
      <c r="P170"/>
      <c r="Q170"/>
      <c r="R170"/>
      <c r="S170"/>
      <c r="T170"/>
      <c r="U170"/>
      <c r="V170" s="36"/>
      <c r="W170" s="36"/>
      <c r="X170" s="36"/>
      <c r="Y170" s="36"/>
      <c r="Z170" s="36"/>
    </row>
    <row r="171" spans="1:26" s="34" customFormat="1" x14ac:dyDescent="0.2">
      <c r="A171"/>
      <c r="B171"/>
      <c r="C171"/>
      <c r="D171"/>
      <c r="E171"/>
      <c r="F171"/>
      <c r="G171"/>
      <c r="H171"/>
      <c r="I171"/>
      <c r="J171"/>
      <c r="K171"/>
      <c r="L171"/>
      <c r="M171"/>
      <c r="N171"/>
      <c r="O171"/>
      <c r="P171"/>
      <c r="Q171"/>
      <c r="R171"/>
      <c r="S171"/>
      <c r="T171"/>
      <c r="U171"/>
      <c r="V171" s="36"/>
      <c r="W171" s="36"/>
      <c r="X171" s="36"/>
      <c r="Y171" s="36"/>
      <c r="Z171" s="36"/>
    </row>
    <row r="172" spans="1:26" s="34" customFormat="1" x14ac:dyDescent="0.2">
      <c r="A172"/>
      <c r="B172"/>
      <c r="C172"/>
      <c r="D172"/>
      <c r="E172"/>
      <c r="F172"/>
      <c r="G172"/>
      <c r="H172"/>
      <c r="I172"/>
      <c r="J172"/>
      <c r="K172"/>
      <c r="L172"/>
      <c r="M172"/>
      <c r="N172"/>
      <c r="O172"/>
      <c r="P172"/>
      <c r="Q172"/>
      <c r="R172"/>
      <c r="S172"/>
      <c r="T172"/>
      <c r="U172"/>
      <c r="V172" s="36"/>
      <c r="W172" s="36"/>
      <c r="X172" s="36"/>
      <c r="Y172" s="36"/>
      <c r="Z172" s="36"/>
    </row>
    <row r="173" spans="1:26" s="34" customFormat="1" x14ac:dyDescent="0.2">
      <c r="A173"/>
      <c r="B173"/>
      <c r="C173"/>
      <c r="D173"/>
      <c r="E173"/>
      <c r="F173"/>
      <c r="G173"/>
      <c r="H173"/>
      <c r="I173"/>
      <c r="J173"/>
      <c r="K173"/>
      <c r="L173"/>
      <c r="M173"/>
      <c r="N173"/>
      <c r="O173"/>
      <c r="P173"/>
      <c r="Q173"/>
      <c r="R173"/>
      <c r="S173"/>
      <c r="T173"/>
      <c r="U173"/>
      <c r="V173" s="36"/>
      <c r="W173" s="36"/>
      <c r="X173" s="36"/>
      <c r="Y173" s="36"/>
      <c r="Z173" s="36"/>
    </row>
    <row r="174" spans="1:26" s="34" customFormat="1" x14ac:dyDescent="0.2">
      <c r="A174"/>
      <c r="B174"/>
      <c r="C174"/>
      <c r="D174"/>
      <c r="E174"/>
      <c r="F174"/>
      <c r="G174"/>
      <c r="H174"/>
      <c r="I174"/>
      <c r="J174"/>
      <c r="K174"/>
      <c r="L174"/>
      <c r="M174"/>
      <c r="N174"/>
      <c r="O174"/>
      <c r="P174"/>
      <c r="Q174"/>
      <c r="R174"/>
      <c r="S174"/>
      <c r="T174"/>
      <c r="U174"/>
      <c r="V174" s="36"/>
      <c r="W174" s="36"/>
      <c r="X174" s="36"/>
      <c r="Y174" s="36"/>
      <c r="Z174" s="36"/>
    </row>
    <row r="175" spans="1:26" s="34" customFormat="1" x14ac:dyDescent="0.2">
      <c r="A175"/>
      <c r="B175"/>
      <c r="C175"/>
      <c r="D175"/>
      <c r="E175"/>
      <c r="F175"/>
      <c r="G175"/>
      <c r="H175"/>
      <c r="I175"/>
      <c r="J175"/>
      <c r="K175"/>
      <c r="L175"/>
      <c r="M175"/>
      <c r="N175"/>
      <c r="O175"/>
      <c r="P175"/>
      <c r="Q175"/>
      <c r="R175"/>
      <c r="S175"/>
      <c r="T175"/>
      <c r="U175"/>
      <c r="V175" s="36"/>
      <c r="W175" s="36"/>
      <c r="X175" s="36"/>
      <c r="Y175" s="36"/>
      <c r="Z175" s="36"/>
    </row>
    <row r="176" spans="1:26" s="34" customFormat="1" x14ac:dyDescent="0.2">
      <c r="A176"/>
      <c r="B176"/>
      <c r="C176"/>
      <c r="D176"/>
      <c r="E176"/>
      <c r="F176"/>
      <c r="G176"/>
      <c r="H176"/>
      <c r="I176"/>
      <c r="J176"/>
      <c r="K176"/>
      <c r="L176"/>
      <c r="M176"/>
      <c r="N176"/>
      <c r="O176"/>
      <c r="P176"/>
      <c r="Q176"/>
      <c r="R176"/>
      <c r="S176"/>
      <c r="T176"/>
      <c r="U176"/>
      <c r="V176" s="36"/>
      <c r="W176" s="36"/>
      <c r="X176" s="36"/>
      <c r="Y176" s="36"/>
      <c r="Z176" s="36"/>
    </row>
    <row r="177" spans="1:26" s="34" customFormat="1" x14ac:dyDescent="0.2">
      <c r="A177"/>
      <c r="B177"/>
      <c r="C177"/>
      <c r="D177"/>
      <c r="E177"/>
      <c r="F177"/>
      <c r="G177"/>
      <c r="H177"/>
      <c r="I177"/>
      <c r="J177"/>
      <c r="K177"/>
      <c r="L177"/>
      <c r="M177"/>
      <c r="N177"/>
      <c r="O177"/>
      <c r="P177"/>
      <c r="Q177"/>
      <c r="R177"/>
      <c r="S177"/>
      <c r="T177"/>
      <c r="U177"/>
      <c r="V177" s="36"/>
      <c r="W177" s="36"/>
      <c r="X177" s="36"/>
      <c r="Y177" s="36"/>
      <c r="Z177" s="36"/>
    </row>
    <row r="178" spans="1:26" s="34" customFormat="1" x14ac:dyDescent="0.2">
      <c r="A178"/>
      <c r="B178"/>
      <c r="C178"/>
      <c r="D178"/>
      <c r="E178"/>
      <c r="F178"/>
      <c r="G178"/>
      <c r="H178"/>
      <c r="I178"/>
      <c r="J178"/>
      <c r="K178"/>
      <c r="L178"/>
      <c r="M178"/>
      <c r="N178"/>
      <c r="O178"/>
      <c r="P178"/>
      <c r="Q178"/>
      <c r="R178"/>
      <c r="S178"/>
      <c r="T178"/>
      <c r="U178"/>
      <c r="V178" s="36"/>
      <c r="W178" s="36"/>
      <c r="X178" s="36"/>
      <c r="Y178" s="36"/>
      <c r="Z178" s="36"/>
    </row>
    <row r="179" spans="1:26" s="34" customFormat="1" x14ac:dyDescent="0.2">
      <c r="A179"/>
      <c r="B179"/>
      <c r="C179"/>
      <c r="D179"/>
      <c r="E179"/>
      <c r="F179"/>
      <c r="G179"/>
      <c r="H179"/>
      <c r="I179"/>
      <c r="J179"/>
      <c r="K179"/>
      <c r="L179"/>
      <c r="M179"/>
      <c r="N179"/>
      <c r="O179"/>
      <c r="P179"/>
      <c r="Q179"/>
      <c r="R179"/>
      <c r="S179"/>
      <c r="T179"/>
      <c r="U179"/>
      <c r="V179" s="36"/>
      <c r="W179" s="36"/>
      <c r="X179" s="36"/>
      <c r="Y179" s="36"/>
      <c r="Z179" s="36"/>
    </row>
    <row r="180" spans="1:26" s="34" customFormat="1" x14ac:dyDescent="0.2">
      <c r="A180"/>
      <c r="B180"/>
      <c r="C180"/>
      <c r="D180"/>
      <c r="E180"/>
      <c r="F180"/>
      <c r="G180"/>
      <c r="H180"/>
      <c r="I180"/>
      <c r="J180"/>
      <c r="K180"/>
      <c r="L180"/>
      <c r="M180"/>
      <c r="N180"/>
      <c r="O180"/>
      <c r="P180"/>
      <c r="Q180"/>
      <c r="R180"/>
      <c r="S180"/>
      <c r="T180"/>
      <c r="U180"/>
      <c r="V180" s="36"/>
      <c r="W180" s="36"/>
      <c r="X180" s="36"/>
      <c r="Y180" s="36"/>
      <c r="Z180" s="36"/>
    </row>
    <row r="181" spans="1:26" s="34" customFormat="1" x14ac:dyDescent="0.2">
      <c r="A181"/>
      <c r="B181"/>
      <c r="C181"/>
      <c r="D181"/>
      <c r="E181"/>
      <c r="F181"/>
      <c r="G181"/>
      <c r="H181"/>
      <c r="I181"/>
      <c r="J181"/>
      <c r="K181"/>
      <c r="L181"/>
      <c r="M181"/>
      <c r="N181"/>
      <c r="O181"/>
      <c r="P181"/>
      <c r="Q181"/>
      <c r="R181"/>
      <c r="S181"/>
      <c r="T181"/>
      <c r="U181"/>
      <c r="V181" s="36"/>
      <c r="W181" s="36"/>
      <c r="X181" s="36"/>
      <c r="Y181" s="36"/>
      <c r="Z181" s="36"/>
    </row>
    <row r="182" spans="1:26" s="34" customFormat="1" x14ac:dyDescent="0.2">
      <c r="A182"/>
      <c r="B182"/>
      <c r="C182"/>
      <c r="D182"/>
      <c r="E182"/>
      <c r="F182"/>
      <c r="G182"/>
      <c r="H182"/>
      <c r="I182"/>
      <c r="J182"/>
      <c r="K182"/>
      <c r="L182"/>
      <c r="M182"/>
      <c r="N182"/>
      <c r="O182"/>
      <c r="P182"/>
      <c r="Q182"/>
      <c r="R182"/>
      <c r="S182"/>
      <c r="T182"/>
      <c r="U182"/>
      <c r="V182" s="36"/>
      <c r="W182" s="36"/>
      <c r="X182" s="36"/>
      <c r="Y182" s="36"/>
      <c r="Z182" s="36"/>
    </row>
    <row r="183" spans="1:26" s="34" customFormat="1" x14ac:dyDescent="0.2">
      <c r="A183"/>
      <c r="B183"/>
      <c r="C183"/>
      <c r="D183"/>
      <c r="E183"/>
      <c r="F183"/>
      <c r="G183"/>
      <c r="H183"/>
      <c r="I183"/>
      <c r="J183"/>
      <c r="K183"/>
      <c r="L183"/>
      <c r="M183"/>
      <c r="N183"/>
      <c r="O183"/>
      <c r="P183"/>
      <c r="Q183"/>
      <c r="R183"/>
      <c r="S183"/>
      <c r="T183"/>
      <c r="U183"/>
      <c r="V183" s="36"/>
      <c r="W183" s="36"/>
      <c r="X183" s="36"/>
      <c r="Y183" s="36"/>
      <c r="Z183" s="36"/>
    </row>
    <row r="184" spans="1:26" s="34" customFormat="1" x14ac:dyDescent="0.2">
      <c r="A184"/>
      <c r="B184"/>
      <c r="C184"/>
      <c r="D184"/>
      <c r="E184"/>
      <c r="F184"/>
      <c r="G184"/>
      <c r="H184"/>
      <c r="I184"/>
      <c r="J184"/>
      <c r="K184"/>
      <c r="L184"/>
      <c r="M184"/>
      <c r="N184"/>
      <c r="O184"/>
      <c r="P184"/>
      <c r="Q184"/>
      <c r="R184"/>
      <c r="S184"/>
      <c r="T184"/>
      <c r="U184"/>
      <c r="V184" s="36"/>
      <c r="W184" s="36"/>
      <c r="X184" s="36"/>
      <c r="Y184" s="36"/>
      <c r="Z184" s="36"/>
    </row>
    <row r="185" spans="1:26" s="34" customFormat="1" x14ac:dyDescent="0.2">
      <c r="A185"/>
      <c r="B185"/>
      <c r="C185"/>
      <c r="D185"/>
      <c r="E185"/>
      <c r="F185"/>
      <c r="G185"/>
      <c r="H185"/>
      <c r="I185"/>
      <c r="J185"/>
      <c r="K185"/>
      <c r="L185"/>
      <c r="M185"/>
      <c r="N185"/>
      <c r="O185"/>
      <c r="P185"/>
      <c r="Q185"/>
      <c r="R185"/>
      <c r="S185"/>
      <c r="T185"/>
      <c r="U185"/>
      <c r="V185" s="36"/>
      <c r="W185" s="36"/>
      <c r="X185" s="36"/>
      <c r="Y185" s="36"/>
      <c r="Z185" s="36"/>
    </row>
    <row r="186" spans="1:26" s="34" customFormat="1" x14ac:dyDescent="0.2">
      <c r="A186"/>
      <c r="B186"/>
      <c r="C186"/>
      <c r="D186"/>
      <c r="E186"/>
      <c r="F186"/>
      <c r="G186"/>
      <c r="H186"/>
      <c r="I186"/>
      <c r="J186"/>
      <c r="K186"/>
      <c r="L186"/>
      <c r="M186"/>
      <c r="N186"/>
      <c r="O186"/>
      <c r="P186"/>
      <c r="Q186"/>
      <c r="R186"/>
      <c r="S186"/>
      <c r="T186"/>
      <c r="U186"/>
      <c r="V186" s="36"/>
      <c r="W186" s="36"/>
      <c r="X186" s="36"/>
      <c r="Y186" s="36"/>
      <c r="Z186" s="36"/>
    </row>
    <row r="187" spans="1:26" s="34" customFormat="1" x14ac:dyDescent="0.2">
      <c r="A187"/>
      <c r="B187"/>
      <c r="C187"/>
      <c r="D187"/>
      <c r="E187"/>
      <c r="F187"/>
      <c r="G187"/>
      <c r="H187"/>
      <c r="I187"/>
      <c r="J187"/>
      <c r="K187"/>
      <c r="L187"/>
      <c r="M187"/>
      <c r="N187"/>
      <c r="O187"/>
      <c r="P187"/>
      <c r="Q187"/>
      <c r="R187"/>
      <c r="S187"/>
      <c r="T187"/>
      <c r="U187"/>
      <c r="V187" s="36"/>
      <c r="W187" s="36"/>
      <c r="X187" s="36"/>
      <c r="Y187" s="36"/>
      <c r="Z187" s="36"/>
    </row>
    <row r="188" spans="1:26" s="34" customFormat="1" x14ac:dyDescent="0.2">
      <c r="A188"/>
      <c r="B188"/>
      <c r="C188"/>
      <c r="D188"/>
      <c r="E188"/>
      <c r="F188"/>
      <c r="G188"/>
      <c r="H188"/>
      <c r="I188"/>
      <c r="J188"/>
      <c r="K188"/>
      <c r="L188"/>
      <c r="M188"/>
      <c r="N188"/>
      <c r="O188"/>
      <c r="P188"/>
      <c r="Q188"/>
      <c r="R188"/>
      <c r="S188"/>
      <c r="T188"/>
      <c r="U188"/>
      <c r="V188" s="36"/>
      <c r="W188" s="36"/>
      <c r="X188" s="36"/>
      <c r="Y188" s="36"/>
      <c r="Z188" s="36"/>
    </row>
    <row r="189" spans="1:26" s="34" customFormat="1" x14ac:dyDescent="0.2">
      <c r="A189"/>
      <c r="B189"/>
      <c r="C189"/>
      <c r="D189"/>
      <c r="E189"/>
      <c r="F189"/>
      <c r="G189"/>
      <c r="H189"/>
      <c r="I189"/>
      <c r="J189"/>
      <c r="K189"/>
      <c r="L189"/>
      <c r="M189"/>
      <c r="N189"/>
      <c r="O189"/>
      <c r="P189"/>
      <c r="Q189"/>
      <c r="R189"/>
      <c r="S189"/>
      <c r="T189"/>
      <c r="U189"/>
      <c r="V189" s="36"/>
      <c r="W189" s="36"/>
      <c r="X189" s="36"/>
      <c r="Y189" s="36"/>
      <c r="Z189" s="36"/>
    </row>
    <row r="190" spans="1:26" s="34" customFormat="1" x14ac:dyDescent="0.2">
      <c r="A190"/>
      <c r="B190"/>
      <c r="C190"/>
      <c r="D190"/>
      <c r="E190"/>
      <c r="F190"/>
      <c r="G190"/>
      <c r="H190"/>
      <c r="I190"/>
      <c r="J190"/>
      <c r="K190"/>
      <c r="L190"/>
      <c r="M190"/>
      <c r="N190"/>
      <c r="O190"/>
      <c r="P190"/>
      <c r="Q190"/>
      <c r="R190"/>
      <c r="S190"/>
      <c r="T190"/>
      <c r="U190"/>
      <c r="V190" s="36"/>
      <c r="W190" s="36"/>
      <c r="X190" s="36"/>
      <c r="Y190" s="36"/>
      <c r="Z190" s="36"/>
    </row>
    <row r="191" spans="1:26" s="34" customFormat="1" x14ac:dyDescent="0.2">
      <c r="A191"/>
      <c r="B191"/>
      <c r="C191"/>
      <c r="D191"/>
      <c r="E191"/>
      <c r="F191"/>
      <c r="G191"/>
      <c r="H191"/>
      <c r="I191"/>
      <c r="J191"/>
      <c r="K191"/>
      <c r="L191"/>
      <c r="M191"/>
      <c r="N191"/>
      <c r="O191"/>
      <c r="P191"/>
      <c r="Q191"/>
      <c r="R191"/>
      <c r="S191"/>
      <c r="T191"/>
      <c r="U191"/>
      <c r="V191" s="36"/>
      <c r="W191" s="36"/>
      <c r="X191" s="36"/>
      <c r="Y191" s="36"/>
      <c r="Z191" s="36"/>
    </row>
    <row r="192" spans="1:26" s="34" customFormat="1" x14ac:dyDescent="0.2">
      <c r="A192"/>
      <c r="B192"/>
      <c r="C192"/>
      <c r="D192"/>
      <c r="E192"/>
      <c r="F192"/>
      <c r="G192"/>
      <c r="H192"/>
      <c r="I192"/>
      <c r="J192"/>
      <c r="K192"/>
      <c r="L192"/>
      <c r="M192"/>
      <c r="N192"/>
      <c r="O192"/>
      <c r="P192"/>
      <c r="Q192"/>
      <c r="R192"/>
      <c r="S192"/>
      <c r="T192"/>
      <c r="U192"/>
      <c r="V192" s="36"/>
      <c r="W192" s="36"/>
      <c r="X192" s="36"/>
      <c r="Y192" s="36"/>
      <c r="Z192" s="36"/>
    </row>
    <row r="193" spans="1:26" s="34" customFormat="1" x14ac:dyDescent="0.2">
      <c r="A193"/>
      <c r="B193"/>
      <c r="C193"/>
      <c r="D193"/>
      <c r="E193"/>
      <c r="F193"/>
      <c r="G193"/>
      <c r="H193"/>
      <c r="I193"/>
      <c r="J193"/>
      <c r="K193"/>
      <c r="L193"/>
      <c r="M193"/>
      <c r="N193"/>
      <c r="O193"/>
      <c r="P193"/>
      <c r="Q193"/>
      <c r="R193"/>
      <c r="S193"/>
      <c r="T193"/>
      <c r="U193"/>
      <c r="V193" s="36"/>
      <c r="W193" s="36"/>
      <c r="X193" s="36"/>
      <c r="Y193" s="36"/>
      <c r="Z193" s="36"/>
    </row>
    <row r="194" spans="1:26" s="34" customFormat="1" x14ac:dyDescent="0.2">
      <c r="A194"/>
      <c r="B194"/>
      <c r="C194"/>
      <c r="D194"/>
      <c r="E194"/>
      <c r="F194"/>
      <c r="G194"/>
      <c r="H194"/>
      <c r="I194"/>
      <c r="J194"/>
      <c r="K194"/>
      <c r="L194"/>
      <c r="M194"/>
      <c r="N194"/>
      <c r="O194"/>
      <c r="P194"/>
      <c r="Q194"/>
      <c r="R194"/>
      <c r="S194"/>
      <c r="T194"/>
      <c r="U194"/>
      <c r="V194" s="36"/>
      <c r="W194" s="36"/>
      <c r="X194" s="36"/>
      <c r="Y194" s="36"/>
      <c r="Z194" s="36"/>
    </row>
    <row r="195" spans="1:26" s="34" customFormat="1" x14ac:dyDescent="0.2">
      <c r="A195"/>
      <c r="B195"/>
      <c r="C195"/>
      <c r="D195"/>
      <c r="E195"/>
      <c r="F195"/>
      <c r="G195"/>
      <c r="H195"/>
      <c r="I195"/>
      <c r="J195"/>
      <c r="K195"/>
      <c r="L195"/>
      <c r="M195"/>
      <c r="N195"/>
      <c r="O195"/>
      <c r="P195"/>
      <c r="Q195"/>
      <c r="R195"/>
      <c r="S195"/>
      <c r="T195"/>
      <c r="U195"/>
      <c r="V195" s="36"/>
      <c r="W195" s="36"/>
      <c r="X195" s="36"/>
      <c r="Y195" s="36"/>
      <c r="Z195" s="36"/>
    </row>
    <row r="196" spans="1:26" s="34" customFormat="1" x14ac:dyDescent="0.2">
      <c r="A196"/>
      <c r="B196"/>
      <c r="C196"/>
      <c r="D196"/>
      <c r="E196"/>
      <c r="F196"/>
      <c r="G196"/>
      <c r="H196"/>
      <c r="I196"/>
      <c r="J196"/>
      <c r="K196"/>
      <c r="L196"/>
      <c r="M196"/>
      <c r="N196"/>
      <c r="O196"/>
      <c r="P196"/>
      <c r="Q196"/>
      <c r="R196"/>
      <c r="S196"/>
      <c r="T196"/>
      <c r="U196"/>
      <c r="V196" s="36"/>
      <c r="W196" s="36"/>
      <c r="X196" s="36"/>
      <c r="Y196" s="36"/>
      <c r="Z196" s="36"/>
    </row>
    <row r="197" spans="1:26" s="34" customFormat="1" x14ac:dyDescent="0.2">
      <c r="A197"/>
      <c r="B197"/>
      <c r="C197"/>
      <c r="D197"/>
      <c r="E197"/>
      <c r="F197"/>
      <c r="G197"/>
      <c r="H197"/>
      <c r="I197"/>
      <c r="J197"/>
      <c r="K197"/>
      <c r="L197"/>
      <c r="M197"/>
      <c r="N197"/>
      <c r="O197"/>
      <c r="P197"/>
      <c r="Q197"/>
      <c r="R197"/>
      <c r="S197"/>
      <c r="T197"/>
      <c r="U197"/>
      <c r="V197" s="36"/>
      <c r="W197" s="36"/>
      <c r="X197" s="36"/>
      <c r="Y197" s="36"/>
      <c r="Z197" s="36"/>
    </row>
    <row r="198" spans="1:26" s="34" customFormat="1" x14ac:dyDescent="0.2">
      <c r="A198"/>
      <c r="B198"/>
      <c r="C198"/>
      <c r="D198"/>
      <c r="E198"/>
      <c r="F198"/>
      <c r="G198"/>
      <c r="H198"/>
      <c r="I198"/>
      <c r="J198"/>
      <c r="K198"/>
      <c r="L198"/>
      <c r="M198"/>
      <c r="N198"/>
      <c r="O198"/>
      <c r="P198"/>
      <c r="Q198"/>
      <c r="R198"/>
      <c r="S198"/>
      <c r="T198"/>
      <c r="U198"/>
      <c r="V198" s="36"/>
      <c r="W198" s="36"/>
      <c r="X198" s="36"/>
      <c r="Y198" s="36"/>
      <c r="Z198" s="36"/>
    </row>
    <row r="199" spans="1:26" s="34" customFormat="1" x14ac:dyDescent="0.2">
      <c r="A199"/>
      <c r="B199"/>
      <c r="C199"/>
      <c r="D199"/>
      <c r="E199"/>
      <c r="F199"/>
      <c r="G199"/>
      <c r="H199"/>
      <c r="I199"/>
      <c r="J199"/>
      <c r="K199"/>
      <c r="L199"/>
      <c r="M199"/>
      <c r="N199"/>
      <c r="O199"/>
      <c r="P199"/>
      <c r="Q199"/>
      <c r="R199"/>
      <c r="S199"/>
      <c r="T199"/>
      <c r="U199"/>
      <c r="V199" s="36"/>
      <c r="W199" s="36"/>
      <c r="X199" s="36"/>
      <c r="Y199" s="36"/>
      <c r="Z199" s="36"/>
    </row>
    <row r="200" spans="1:26" s="34" customFormat="1" x14ac:dyDescent="0.2">
      <c r="A200"/>
      <c r="B200"/>
      <c r="C200"/>
      <c r="D200"/>
      <c r="E200"/>
      <c r="F200"/>
      <c r="G200"/>
      <c r="H200"/>
      <c r="I200"/>
      <c r="J200"/>
      <c r="K200"/>
      <c r="L200"/>
      <c r="M200"/>
      <c r="N200"/>
      <c r="O200"/>
      <c r="P200"/>
      <c r="Q200"/>
      <c r="R200"/>
      <c r="S200"/>
      <c r="T200"/>
      <c r="U200"/>
      <c r="V200" s="36"/>
      <c r="W200" s="36"/>
      <c r="X200" s="36"/>
      <c r="Y200" s="36"/>
      <c r="Z200" s="36"/>
    </row>
    <row r="201" spans="1:26" s="34" customFormat="1" x14ac:dyDescent="0.2">
      <c r="A201"/>
      <c r="B201"/>
      <c r="C201"/>
      <c r="D201"/>
      <c r="E201"/>
      <c r="F201"/>
      <c r="G201"/>
      <c r="H201"/>
      <c r="I201"/>
      <c r="J201"/>
      <c r="K201"/>
      <c r="L201"/>
      <c r="M201"/>
      <c r="N201"/>
      <c r="O201"/>
      <c r="P201"/>
      <c r="Q201"/>
      <c r="R201"/>
      <c r="S201"/>
      <c r="T201"/>
      <c r="U201"/>
      <c r="V201" s="35"/>
      <c r="W201" s="35"/>
      <c r="X201" s="35"/>
      <c r="Y201" s="35"/>
      <c r="Z201" s="35"/>
    </row>
    <row r="202" spans="1:26" s="34" customFormat="1" x14ac:dyDescent="0.2">
      <c r="A202"/>
      <c r="B202"/>
      <c r="C202"/>
      <c r="D202"/>
      <c r="E202"/>
      <c r="F202"/>
      <c r="G202"/>
      <c r="H202"/>
      <c r="I202"/>
      <c r="J202"/>
      <c r="K202"/>
      <c r="L202"/>
      <c r="M202"/>
      <c r="N202"/>
      <c r="O202"/>
      <c r="P202"/>
      <c r="Q202"/>
      <c r="R202"/>
      <c r="S202"/>
      <c r="T202"/>
      <c r="U202"/>
      <c r="V202" s="35"/>
      <c r="W202" s="35"/>
      <c r="X202" s="35"/>
      <c r="Y202" s="35"/>
      <c r="Z202" s="35"/>
    </row>
    <row r="203" spans="1:26" s="34" customFormat="1" x14ac:dyDescent="0.2">
      <c r="A203"/>
      <c r="B203"/>
      <c r="C203"/>
      <c r="D203"/>
      <c r="E203"/>
      <c r="F203"/>
      <c r="G203"/>
      <c r="H203"/>
      <c r="I203"/>
      <c r="J203"/>
      <c r="K203"/>
      <c r="L203"/>
      <c r="M203"/>
      <c r="N203"/>
      <c r="O203"/>
      <c r="P203"/>
      <c r="Q203"/>
      <c r="R203"/>
      <c r="S203"/>
      <c r="T203"/>
      <c r="U203"/>
      <c r="V203" s="35"/>
      <c r="W203" s="35"/>
      <c r="X203" s="35"/>
      <c r="Y203" s="35"/>
      <c r="Z203" s="35"/>
    </row>
    <row r="204" spans="1:26" s="34" customFormat="1" x14ac:dyDescent="0.2">
      <c r="A204"/>
      <c r="B204"/>
      <c r="C204"/>
      <c r="D204"/>
      <c r="E204"/>
      <c r="F204"/>
      <c r="G204"/>
      <c r="H204"/>
      <c r="I204"/>
      <c r="J204"/>
      <c r="K204"/>
      <c r="L204"/>
      <c r="M204"/>
      <c r="N204"/>
      <c r="O204"/>
      <c r="P204"/>
      <c r="Q204"/>
      <c r="R204"/>
      <c r="S204"/>
      <c r="T204"/>
      <c r="U204"/>
      <c r="V204" s="35"/>
      <c r="W204" s="35"/>
      <c r="X204" s="35"/>
      <c r="Y204" s="35"/>
      <c r="Z204" s="35"/>
    </row>
    <row r="205" spans="1:26" s="34" customFormat="1" x14ac:dyDescent="0.2">
      <c r="A205"/>
      <c r="B205"/>
      <c r="C205"/>
      <c r="D205"/>
      <c r="E205"/>
      <c r="F205"/>
      <c r="G205"/>
      <c r="H205"/>
      <c r="I205"/>
      <c r="J205"/>
      <c r="K205"/>
      <c r="L205"/>
      <c r="M205"/>
      <c r="N205"/>
      <c r="O205"/>
      <c r="P205"/>
      <c r="Q205"/>
      <c r="R205"/>
      <c r="S205"/>
      <c r="T205"/>
      <c r="U205"/>
      <c r="V205" s="35"/>
      <c r="W205" s="35"/>
      <c r="X205" s="35"/>
      <c r="Y205" s="35"/>
      <c r="Z205" s="35"/>
    </row>
    <row r="206" spans="1:26" s="34" customFormat="1" x14ac:dyDescent="0.2">
      <c r="A206"/>
      <c r="B206"/>
      <c r="C206"/>
      <c r="D206"/>
      <c r="E206"/>
      <c r="F206"/>
      <c r="G206"/>
      <c r="H206"/>
      <c r="I206"/>
      <c r="J206"/>
      <c r="K206"/>
      <c r="L206"/>
      <c r="M206"/>
      <c r="N206"/>
      <c r="O206"/>
      <c r="P206"/>
      <c r="Q206"/>
      <c r="R206"/>
      <c r="S206"/>
      <c r="T206"/>
      <c r="U206"/>
      <c r="V206" s="35"/>
      <c r="W206" s="35"/>
      <c r="X206" s="35"/>
      <c r="Y206" s="35"/>
      <c r="Z206" s="35"/>
    </row>
    <row r="207" spans="1:26" s="34" customFormat="1" x14ac:dyDescent="0.2">
      <c r="A207"/>
      <c r="B207"/>
      <c r="C207"/>
      <c r="D207"/>
      <c r="E207"/>
      <c r="F207"/>
      <c r="G207"/>
      <c r="H207"/>
      <c r="I207"/>
      <c r="J207"/>
      <c r="K207"/>
      <c r="L207"/>
      <c r="M207"/>
      <c r="N207"/>
      <c r="O207"/>
      <c r="P207"/>
      <c r="Q207"/>
      <c r="R207"/>
      <c r="S207"/>
      <c r="T207"/>
      <c r="U207"/>
      <c r="V207" s="35"/>
      <c r="W207" s="35"/>
      <c r="X207" s="35"/>
      <c r="Y207" s="35"/>
      <c r="Z207" s="35"/>
    </row>
    <row r="208" spans="1:26" s="34" customFormat="1" x14ac:dyDescent="0.2">
      <c r="A208"/>
      <c r="B208"/>
      <c r="C208"/>
      <c r="D208"/>
      <c r="E208"/>
      <c r="F208"/>
      <c r="G208"/>
      <c r="H208"/>
      <c r="I208"/>
      <c r="J208"/>
      <c r="K208"/>
      <c r="L208"/>
      <c r="M208"/>
      <c r="N208"/>
      <c r="O208"/>
      <c r="P208"/>
      <c r="Q208"/>
      <c r="R208"/>
      <c r="S208"/>
      <c r="T208"/>
      <c r="U208"/>
      <c r="V208" s="35"/>
      <c r="W208" s="35"/>
      <c r="X208" s="35"/>
      <c r="Y208" s="35"/>
      <c r="Z208" s="35"/>
    </row>
    <row r="209" spans="1:26" s="34" customFormat="1" x14ac:dyDescent="0.2">
      <c r="A209"/>
      <c r="B209"/>
      <c r="C209"/>
      <c r="D209"/>
      <c r="E209"/>
      <c r="F209"/>
      <c r="G209"/>
      <c r="H209"/>
      <c r="I209"/>
      <c r="J209"/>
      <c r="K209"/>
      <c r="L209"/>
      <c r="M209"/>
      <c r="N209"/>
      <c r="O209"/>
      <c r="P209"/>
      <c r="Q209"/>
      <c r="R209"/>
      <c r="S209"/>
      <c r="T209"/>
      <c r="U209"/>
      <c r="V209" s="35"/>
      <c r="W209" s="35"/>
      <c r="X209" s="35"/>
      <c r="Y209" s="35"/>
      <c r="Z209" s="35"/>
    </row>
    <row r="210" spans="1:26" s="34" customFormat="1" x14ac:dyDescent="0.2">
      <c r="A210"/>
      <c r="B210"/>
      <c r="C210"/>
      <c r="D210"/>
      <c r="E210"/>
      <c r="F210"/>
      <c r="G210"/>
      <c r="H210"/>
      <c r="I210"/>
      <c r="J210"/>
      <c r="K210"/>
      <c r="L210"/>
      <c r="M210"/>
      <c r="N210"/>
      <c r="O210"/>
      <c r="P210"/>
      <c r="Q210"/>
      <c r="R210"/>
      <c r="S210"/>
      <c r="T210"/>
      <c r="U210"/>
      <c r="V210" s="35"/>
      <c r="W210" s="35"/>
      <c r="X210" s="35"/>
      <c r="Y210" s="35"/>
      <c r="Z210" s="35"/>
    </row>
    <row r="211" spans="1:26" s="34" customFormat="1" x14ac:dyDescent="0.2">
      <c r="A211"/>
      <c r="B211"/>
      <c r="C211"/>
      <c r="D211"/>
      <c r="E211"/>
      <c r="F211"/>
      <c r="G211"/>
      <c r="H211"/>
      <c r="I211"/>
      <c r="J211"/>
      <c r="K211"/>
      <c r="L211"/>
      <c r="M211"/>
      <c r="N211"/>
      <c r="O211"/>
      <c r="P211"/>
      <c r="Q211"/>
      <c r="R211"/>
      <c r="S211"/>
      <c r="T211"/>
      <c r="U211"/>
      <c r="V211" s="35"/>
      <c r="W211" s="35"/>
      <c r="X211" s="35"/>
      <c r="Y211" s="35"/>
      <c r="Z211" s="35"/>
    </row>
    <row r="212" spans="1:26" s="34" customFormat="1" x14ac:dyDescent="0.2">
      <c r="A212"/>
      <c r="B212"/>
      <c r="C212"/>
      <c r="D212"/>
      <c r="E212"/>
      <c r="F212"/>
      <c r="G212"/>
      <c r="H212"/>
      <c r="I212"/>
      <c r="J212"/>
      <c r="K212"/>
      <c r="L212"/>
      <c r="M212"/>
      <c r="N212"/>
      <c r="O212"/>
      <c r="P212"/>
      <c r="Q212"/>
      <c r="R212"/>
      <c r="S212"/>
      <c r="T212"/>
      <c r="U212"/>
      <c r="V212" s="35"/>
      <c r="W212" s="35"/>
      <c r="X212" s="35"/>
      <c r="Y212" s="35"/>
      <c r="Z212" s="35"/>
    </row>
    <row r="213" spans="1:26" s="34" customFormat="1" x14ac:dyDescent="0.2">
      <c r="A213"/>
      <c r="B213"/>
      <c r="C213"/>
      <c r="D213"/>
      <c r="E213"/>
      <c r="F213"/>
      <c r="G213"/>
      <c r="H213"/>
      <c r="I213"/>
      <c r="J213"/>
      <c r="K213"/>
      <c r="L213"/>
      <c r="M213"/>
      <c r="N213"/>
      <c r="O213"/>
      <c r="P213"/>
      <c r="Q213"/>
      <c r="R213"/>
      <c r="S213"/>
      <c r="T213"/>
      <c r="U213"/>
      <c r="V213" s="35"/>
      <c r="W213" s="35"/>
      <c r="X213" s="35"/>
      <c r="Y213" s="35"/>
      <c r="Z213" s="35"/>
    </row>
    <row r="214" spans="1:26" s="34" customFormat="1" x14ac:dyDescent="0.2">
      <c r="A214"/>
      <c r="B214"/>
      <c r="C214"/>
      <c r="D214"/>
      <c r="E214"/>
      <c r="F214"/>
      <c r="G214"/>
      <c r="H214"/>
      <c r="I214"/>
      <c r="J214"/>
      <c r="K214"/>
      <c r="L214"/>
      <c r="M214"/>
      <c r="N214"/>
      <c r="O214"/>
      <c r="P214"/>
      <c r="Q214"/>
      <c r="R214"/>
      <c r="S214"/>
      <c r="T214"/>
      <c r="U214"/>
      <c r="V214" s="35"/>
      <c r="W214" s="35"/>
      <c r="X214" s="35"/>
      <c r="Y214" s="35"/>
      <c r="Z214" s="35"/>
    </row>
    <row r="215" spans="1:26" s="34" customFormat="1" x14ac:dyDescent="0.2">
      <c r="A215"/>
      <c r="B215"/>
      <c r="C215"/>
      <c r="D215"/>
      <c r="E215"/>
      <c r="F215"/>
      <c r="G215"/>
      <c r="H215"/>
      <c r="I215"/>
      <c r="J215"/>
      <c r="K215"/>
      <c r="L215"/>
      <c r="M215"/>
      <c r="N215"/>
      <c r="O215"/>
      <c r="P215"/>
      <c r="Q215"/>
      <c r="R215"/>
      <c r="S215"/>
      <c r="T215"/>
      <c r="U215"/>
      <c r="V215" s="35"/>
      <c r="W215" s="35"/>
      <c r="X215" s="35"/>
      <c r="Y215" s="35"/>
      <c r="Z215" s="35"/>
    </row>
    <row r="216" spans="1:26" s="34" customFormat="1" x14ac:dyDescent="0.2">
      <c r="A216"/>
      <c r="B216"/>
      <c r="C216"/>
      <c r="D216"/>
      <c r="E216"/>
      <c r="F216"/>
      <c r="G216"/>
      <c r="H216"/>
      <c r="I216"/>
      <c r="J216"/>
      <c r="K216"/>
      <c r="L216"/>
      <c r="M216"/>
      <c r="N216"/>
      <c r="O216"/>
      <c r="P216"/>
      <c r="Q216"/>
      <c r="R216"/>
      <c r="S216"/>
      <c r="T216"/>
      <c r="U216"/>
      <c r="V216" s="35"/>
      <c r="W216" s="35"/>
      <c r="X216" s="35"/>
      <c r="Y216" s="35"/>
      <c r="Z216" s="35"/>
    </row>
    <row r="217" spans="1:26" s="34" customFormat="1" x14ac:dyDescent="0.2">
      <c r="A217"/>
      <c r="B217"/>
      <c r="C217"/>
      <c r="D217"/>
      <c r="E217"/>
      <c r="F217"/>
      <c r="G217"/>
      <c r="H217"/>
      <c r="I217"/>
      <c r="J217"/>
      <c r="K217"/>
      <c r="L217"/>
      <c r="M217"/>
      <c r="N217"/>
      <c r="O217"/>
      <c r="P217"/>
      <c r="Q217"/>
      <c r="R217"/>
      <c r="S217"/>
      <c r="T217"/>
      <c r="U217"/>
      <c r="V217" s="35"/>
      <c r="W217" s="35"/>
      <c r="X217" s="35"/>
      <c r="Y217" s="35"/>
      <c r="Z217" s="35"/>
    </row>
    <row r="218" spans="1:26" s="34" customFormat="1" x14ac:dyDescent="0.2">
      <c r="A218"/>
      <c r="B218"/>
      <c r="C218"/>
      <c r="D218"/>
      <c r="E218"/>
      <c r="F218"/>
      <c r="G218"/>
      <c r="H218"/>
      <c r="I218"/>
      <c r="J218"/>
      <c r="K218"/>
      <c r="L218"/>
      <c r="M218"/>
      <c r="N218"/>
      <c r="O218"/>
      <c r="P218"/>
      <c r="Q218"/>
      <c r="R218"/>
      <c r="S218"/>
      <c r="T218"/>
      <c r="U218"/>
      <c r="V218" s="35"/>
      <c r="W218" s="35"/>
      <c r="X218" s="35"/>
      <c r="Y218" s="35"/>
      <c r="Z218" s="35"/>
    </row>
    <row r="219" spans="1:26" s="34" customFormat="1" x14ac:dyDescent="0.2">
      <c r="A219"/>
      <c r="B219"/>
      <c r="C219"/>
      <c r="D219"/>
      <c r="E219"/>
      <c r="F219"/>
      <c r="G219"/>
      <c r="H219"/>
      <c r="I219"/>
      <c r="J219"/>
      <c r="K219"/>
      <c r="L219"/>
      <c r="M219"/>
      <c r="N219"/>
      <c r="O219"/>
      <c r="P219"/>
      <c r="Q219"/>
      <c r="R219"/>
      <c r="S219"/>
      <c r="T219"/>
      <c r="U219"/>
      <c r="V219" s="35"/>
      <c r="W219" s="35"/>
      <c r="X219" s="35"/>
      <c r="Y219" s="35"/>
      <c r="Z219" s="35"/>
    </row>
    <row r="220" spans="1:26" s="34" customFormat="1" x14ac:dyDescent="0.2">
      <c r="A220"/>
      <c r="B220"/>
      <c r="C220"/>
      <c r="D220"/>
      <c r="E220"/>
      <c r="F220"/>
      <c r="G220"/>
      <c r="H220"/>
      <c r="I220"/>
      <c r="J220"/>
      <c r="K220"/>
      <c r="L220"/>
      <c r="M220"/>
      <c r="N220"/>
      <c r="O220"/>
      <c r="P220"/>
      <c r="Q220"/>
      <c r="R220"/>
      <c r="S220"/>
      <c r="T220"/>
      <c r="U220"/>
      <c r="V220" s="35"/>
      <c r="W220" s="35"/>
      <c r="X220" s="35"/>
      <c r="Y220" s="35"/>
      <c r="Z220" s="35"/>
    </row>
    <row r="221" spans="1:26" s="34" customFormat="1" x14ac:dyDescent="0.2">
      <c r="A221"/>
      <c r="B221"/>
      <c r="C221"/>
      <c r="D221"/>
      <c r="E221"/>
      <c r="F221"/>
      <c r="G221"/>
      <c r="H221"/>
      <c r="I221"/>
      <c r="J221"/>
      <c r="K221"/>
      <c r="L221"/>
      <c r="M221"/>
      <c r="N221"/>
      <c r="O221"/>
      <c r="P221"/>
      <c r="Q221"/>
      <c r="R221"/>
      <c r="S221"/>
      <c r="T221"/>
      <c r="U221"/>
      <c r="V221" s="35"/>
      <c r="W221" s="35"/>
      <c r="X221" s="35"/>
      <c r="Y221" s="35"/>
      <c r="Z221" s="35"/>
    </row>
    <row r="222" spans="1:26" s="34" customFormat="1" x14ac:dyDescent="0.2">
      <c r="A222"/>
      <c r="B222"/>
      <c r="C222"/>
      <c r="D222"/>
      <c r="E222"/>
      <c r="F222"/>
      <c r="G222"/>
      <c r="H222"/>
      <c r="I222"/>
      <c r="J222"/>
      <c r="K222"/>
      <c r="L222"/>
      <c r="M222"/>
      <c r="N222"/>
      <c r="O222"/>
      <c r="P222"/>
      <c r="Q222"/>
      <c r="R222"/>
      <c r="S222"/>
      <c r="T222"/>
      <c r="U222"/>
      <c r="V222" s="35"/>
      <c r="W222" s="35"/>
      <c r="X222" s="35"/>
      <c r="Y222" s="35"/>
      <c r="Z222" s="35"/>
    </row>
    <row r="223" spans="1:26" s="34" customFormat="1" x14ac:dyDescent="0.2">
      <c r="A223"/>
      <c r="B223"/>
      <c r="C223"/>
      <c r="D223"/>
      <c r="E223"/>
      <c r="F223"/>
      <c r="G223"/>
      <c r="H223"/>
      <c r="I223"/>
      <c r="J223"/>
      <c r="K223"/>
      <c r="L223"/>
      <c r="M223"/>
      <c r="N223"/>
      <c r="O223"/>
      <c r="P223"/>
      <c r="Q223"/>
      <c r="R223"/>
      <c r="S223"/>
      <c r="T223"/>
      <c r="U223"/>
      <c r="V223" s="35"/>
      <c r="W223" s="35"/>
      <c r="X223" s="35"/>
      <c r="Y223" s="35"/>
      <c r="Z223" s="35"/>
    </row>
    <row r="224" spans="1:26" s="34" customFormat="1" x14ac:dyDescent="0.2">
      <c r="A224"/>
      <c r="B224"/>
      <c r="C224"/>
      <c r="D224"/>
      <c r="E224"/>
      <c r="F224"/>
      <c r="G224"/>
      <c r="H224"/>
      <c r="I224"/>
      <c r="J224"/>
      <c r="K224"/>
      <c r="L224"/>
      <c r="M224"/>
      <c r="N224"/>
      <c r="O224"/>
      <c r="P224"/>
      <c r="Q224"/>
      <c r="R224"/>
      <c r="S224"/>
      <c r="T224"/>
      <c r="U224"/>
      <c r="V224" s="35"/>
      <c r="W224" s="35"/>
      <c r="X224" s="35"/>
      <c r="Y224" s="35"/>
      <c r="Z224" s="35"/>
    </row>
    <row r="225" spans="1:26" s="34" customFormat="1" x14ac:dyDescent="0.2">
      <c r="A225"/>
      <c r="B225"/>
      <c r="C225"/>
      <c r="D225"/>
      <c r="E225"/>
      <c r="F225"/>
      <c r="G225"/>
      <c r="H225"/>
      <c r="I225"/>
      <c r="J225"/>
      <c r="K225"/>
      <c r="L225"/>
      <c r="M225"/>
      <c r="N225"/>
      <c r="O225"/>
      <c r="P225"/>
      <c r="Q225"/>
      <c r="R225"/>
      <c r="S225"/>
      <c r="T225"/>
      <c r="U225"/>
      <c r="V225" s="35"/>
      <c r="W225" s="35"/>
      <c r="X225" s="35"/>
      <c r="Y225" s="35"/>
      <c r="Z225" s="35"/>
    </row>
    <row r="226" spans="1:26" s="34" customFormat="1" x14ac:dyDescent="0.2">
      <c r="A226"/>
      <c r="B226"/>
      <c r="C226"/>
      <c r="D226"/>
      <c r="E226"/>
      <c r="F226"/>
      <c r="G226"/>
      <c r="H226"/>
      <c r="I226"/>
      <c r="J226"/>
      <c r="K226"/>
      <c r="L226"/>
      <c r="M226"/>
      <c r="N226"/>
      <c r="O226"/>
      <c r="P226"/>
      <c r="Q226"/>
      <c r="R226"/>
      <c r="S226"/>
      <c r="T226"/>
      <c r="U226"/>
      <c r="V226" s="35"/>
      <c r="W226" s="35"/>
      <c r="X226" s="35"/>
      <c r="Y226" s="35"/>
      <c r="Z226" s="35"/>
    </row>
    <row r="227" spans="1:26" s="34" customFormat="1" x14ac:dyDescent="0.2">
      <c r="A227"/>
      <c r="B227"/>
      <c r="C227"/>
      <c r="D227"/>
      <c r="E227"/>
      <c r="F227"/>
      <c r="G227"/>
      <c r="H227"/>
      <c r="I227"/>
      <c r="J227"/>
      <c r="K227"/>
      <c r="L227"/>
      <c r="M227"/>
      <c r="N227"/>
      <c r="O227"/>
      <c r="P227"/>
      <c r="Q227"/>
      <c r="R227"/>
      <c r="S227"/>
      <c r="T227"/>
      <c r="U227"/>
      <c r="V227" s="35"/>
      <c r="W227" s="35"/>
      <c r="X227" s="35"/>
      <c r="Y227" s="35"/>
      <c r="Z227" s="35"/>
    </row>
    <row r="228" spans="1:26" s="34" customFormat="1" x14ac:dyDescent="0.2">
      <c r="A228"/>
      <c r="B228"/>
      <c r="C228"/>
      <c r="D228"/>
      <c r="E228"/>
      <c r="F228"/>
      <c r="G228"/>
      <c r="H228"/>
      <c r="I228"/>
      <c r="J228"/>
      <c r="K228"/>
      <c r="L228"/>
      <c r="M228"/>
      <c r="N228"/>
      <c r="O228"/>
      <c r="P228"/>
      <c r="Q228"/>
      <c r="R228"/>
      <c r="S228"/>
      <c r="T228"/>
      <c r="U228"/>
      <c r="V228" s="35"/>
      <c r="W228" s="35"/>
      <c r="X228" s="35"/>
      <c r="Y228" s="35"/>
      <c r="Z228" s="35"/>
    </row>
    <row r="229" spans="1:26" s="34" customFormat="1" x14ac:dyDescent="0.2">
      <c r="A229"/>
      <c r="B229"/>
      <c r="C229"/>
      <c r="D229"/>
      <c r="E229"/>
      <c r="F229"/>
      <c r="G229"/>
      <c r="H229"/>
      <c r="I229"/>
      <c r="J229"/>
      <c r="K229"/>
      <c r="L229"/>
      <c r="M229"/>
      <c r="N229"/>
      <c r="O229"/>
      <c r="P229"/>
      <c r="Q229"/>
      <c r="R229"/>
      <c r="S229"/>
      <c r="T229"/>
      <c r="U229"/>
      <c r="V229" s="35"/>
      <c r="W229" s="35"/>
      <c r="X229" s="35"/>
      <c r="Y229" s="35"/>
      <c r="Z229" s="35"/>
    </row>
    <row r="230" spans="1:26" s="34" customFormat="1" x14ac:dyDescent="0.2">
      <c r="A230"/>
      <c r="B230"/>
      <c r="C230"/>
      <c r="D230"/>
      <c r="E230"/>
      <c r="F230"/>
      <c r="G230"/>
      <c r="H230"/>
      <c r="I230"/>
      <c r="J230"/>
      <c r="K230"/>
      <c r="L230"/>
      <c r="M230"/>
      <c r="N230"/>
      <c r="O230"/>
      <c r="P230"/>
      <c r="Q230"/>
      <c r="R230"/>
      <c r="S230"/>
      <c r="T230"/>
      <c r="U230"/>
      <c r="V230" s="35"/>
      <c r="W230" s="35"/>
      <c r="X230" s="35"/>
      <c r="Y230" s="35"/>
      <c r="Z230" s="35"/>
    </row>
    <row r="231" spans="1:26" s="34" customFormat="1" x14ac:dyDescent="0.2">
      <c r="A231"/>
      <c r="B231"/>
      <c r="C231"/>
      <c r="D231"/>
      <c r="E231"/>
      <c r="F231"/>
      <c r="G231"/>
      <c r="H231"/>
      <c r="I231"/>
      <c r="J231"/>
      <c r="K231"/>
      <c r="L231"/>
      <c r="M231"/>
      <c r="N231"/>
      <c r="O231"/>
      <c r="P231"/>
      <c r="Q231"/>
      <c r="R231"/>
      <c r="S231"/>
      <c r="T231"/>
      <c r="U231"/>
      <c r="V231" s="35"/>
      <c r="W231" s="35"/>
      <c r="X231" s="35"/>
      <c r="Y231" s="35"/>
      <c r="Z231" s="35"/>
    </row>
    <row r="232" spans="1:26" s="34" customFormat="1" x14ac:dyDescent="0.2">
      <c r="A232"/>
      <c r="B232"/>
      <c r="C232"/>
      <c r="D232"/>
      <c r="E232"/>
      <c r="F232"/>
      <c r="G232"/>
      <c r="H232"/>
      <c r="I232"/>
      <c r="J232"/>
      <c r="K232"/>
      <c r="L232"/>
      <c r="M232"/>
      <c r="N232"/>
      <c r="O232"/>
      <c r="P232"/>
      <c r="Q232"/>
      <c r="R232"/>
      <c r="S232"/>
      <c r="T232"/>
      <c r="U232"/>
      <c r="V232" s="35"/>
      <c r="W232" s="35"/>
      <c r="X232" s="35"/>
      <c r="Y232" s="35"/>
      <c r="Z232" s="35"/>
    </row>
    <row r="233" spans="1:26" s="34" customFormat="1" x14ac:dyDescent="0.2">
      <c r="A233"/>
      <c r="B233"/>
      <c r="C233"/>
      <c r="D233"/>
      <c r="E233"/>
      <c r="F233"/>
      <c r="G233"/>
      <c r="H233"/>
      <c r="I233"/>
      <c r="J233"/>
      <c r="K233"/>
      <c r="L233"/>
      <c r="M233"/>
      <c r="N233"/>
      <c r="O233"/>
      <c r="P233"/>
      <c r="Q233"/>
      <c r="R233"/>
      <c r="S233"/>
      <c r="T233"/>
      <c r="U233"/>
      <c r="V233" s="35"/>
      <c r="W233" s="35"/>
      <c r="X233" s="35"/>
      <c r="Y233" s="35"/>
      <c r="Z233" s="35"/>
    </row>
    <row r="234" spans="1:26" s="34" customFormat="1" x14ac:dyDescent="0.2">
      <c r="A234"/>
      <c r="B234"/>
      <c r="C234"/>
      <c r="D234"/>
      <c r="E234"/>
      <c r="F234"/>
      <c r="G234"/>
      <c r="H234"/>
      <c r="I234"/>
      <c r="J234"/>
      <c r="K234"/>
      <c r="L234"/>
      <c r="M234"/>
      <c r="N234"/>
      <c r="O234"/>
      <c r="P234"/>
      <c r="Q234"/>
      <c r="R234"/>
      <c r="S234"/>
      <c r="T234"/>
      <c r="U234"/>
      <c r="V234" s="35"/>
      <c r="W234" s="35"/>
      <c r="X234" s="35"/>
      <c r="Y234" s="35"/>
      <c r="Z234" s="35"/>
    </row>
    <row r="235" spans="1:26" s="34" customFormat="1" x14ac:dyDescent="0.2">
      <c r="A235"/>
      <c r="B235"/>
      <c r="C235"/>
      <c r="D235"/>
      <c r="E235"/>
      <c r="F235"/>
      <c r="G235"/>
      <c r="H235"/>
      <c r="I235"/>
      <c r="J235"/>
      <c r="K235"/>
      <c r="L235"/>
      <c r="M235"/>
      <c r="N235"/>
      <c r="O235"/>
      <c r="P235"/>
      <c r="Q235"/>
      <c r="R235"/>
      <c r="S235"/>
      <c r="T235"/>
      <c r="U235"/>
      <c r="V235" s="35"/>
      <c r="W235" s="35"/>
      <c r="X235" s="35"/>
      <c r="Y235" s="35"/>
      <c r="Z235" s="35"/>
    </row>
    <row r="236" spans="1:26" s="34" customFormat="1" x14ac:dyDescent="0.2">
      <c r="A236"/>
      <c r="B236"/>
      <c r="C236"/>
      <c r="D236"/>
      <c r="E236"/>
      <c r="F236"/>
      <c r="G236"/>
      <c r="H236"/>
      <c r="I236"/>
      <c r="J236"/>
      <c r="K236"/>
      <c r="L236"/>
      <c r="M236"/>
      <c r="N236"/>
      <c r="O236"/>
      <c r="P236"/>
      <c r="Q236"/>
      <c r="R236"/>
      <c r="S236"/>
      <c r="T236"/>
      <c r="U236"/>
      <c r="V236" s="35"/>
      <c r="W236" s="35"/>
      <c r="X236" s="35"/>
      <c r="Y236" s="35"/>
      <c r="Z236" s="35"/>
    </row>
    <row r="237" spans="1:26" s="34" customFormat="1" x14ac:dyDescent="0.2">
      <c r="A237"/>
      <c r="B237"/>
      <c r="C237"/>
      <c r="D237"/>
      <c r="E237"/>
      <c r="F237"/>
      <c r="G237"/>
      <c r="H237"/>
      <c r="I237"/>
      <c r="J237"/>
      <c r="K237"/>
      <c r="L237"/>
      <c r="M237"/>
      <c r="N237"/>
      <c r="O237"/>
      <c r="P237"/>
      <c r="Q237"/>
      <c r="R237"/>
      <c r="S237"/>
      <c r="T237"/>
      <c r="U237"/>
      <c r="V237" s="35"/>
      <c r="W237" s="35"/>
      <c r="X237" s="35"/>
      <c r="Y237" s="35"/>
      <c r="Z237" s="35"/>
    </row>
    <row r="238" spans="1:26" s="34" customFormat="1" x14ac:dyDescent="0.2">
      <c r="A238"/>
      <c r="B238"/>
      <c r="C238"/>
      <c r="D238"/>
      <c r="E238"/>
      <c r="F238"/>
      <c r="G238"/>
      <c r="H238"/>
      <c r="I238"/>
      <c r="J238"/>
      <c r="K238"/>
      <c r="L238"/>
      <c r="M238"/>
      <c r="N238"/>
      <c r="O238"/>
      <c r="P238"/>
      <c r="Q238"/>
      <c r="R238"/>
      <c r="S238"/>
      <c r="T238"/>
      <c r="U238"/>
      <c r="V238" s="35"/>
      <c r="W238" s="35"/>
      <c r="X238" s="35"/>
      <c r="Y238" s="35"/>
      <c r="Z238" s="35"/>
    </row>
    <row r="239" spans="1:26" s="34" customFormat="1" x14ac:dyDescent="0.2">
      <c r="A239"/>
      <c r="B239"/>
      <c r="C239"/>
      <c r="D239"/>
      <c r="E239"/>
      <c r="F239"/>
      <c r="G239"/>
      <c r="H239"/>
      <c r="I239"/>
      <c r="J239"/>
      <c r="K239"/>
      <c r="L239"/>
      <c r="M239"/>
      <c r="N239"/>
      <c r="O239"/>
      <c r="P239"/>
      <c r="Q239"/>
      <c r="R239"/>
      <c r="S239"/>
      <c r="T239"/>
      <c r="U239"/>
      <c r="V239" s="35"/>
      <c r="W239" s="35"/>
      <c r="X239" s="35"/>
      <c r="Y239" s="35"/>
      <c r="Z239" s="35"/>
    </row>
    <row r="240" spans="1:26" s="34" customFormat="1" x14ac:dyDescent="0.2">
      <c r="A240"/>
      <c r="B240"/>
      <c r="C240"/>
      <c r="D240"/>
      <c r="E240"/>
      <c r="F240"/>
      <c r="G240"/>
      <c r="H240"/>
      <c r="I240"/>
      <c r="J240"/>
      <c r="K240"/>
      <c r="L240"/>
      <c r="M240"/>
      <c r="N240"/>
      <c r="O240"/>
      <c r="P240"/>
      <c r="Q240"/>
      <c r="R240"/>
      <c r="S240"/>
      <c r="T240"/>
      <c r="U240"/>
      <c r="V240" s="35"/>
      <c r="W240" s="35"/>
      <c r="X240" s="35"/>
      <c r="Y240" s="35"/>
      <c r="Z240" s="35"/>
    </row>
    <row r="241" spans="1:26" s="34" customFormat="1" x14ac:dyDescent="0.2">
      <c r="A241"/>
      <c r="B241"/>
      <c r="C241"/>
      <c r="D241"/>
      <c r="E241"/>
      <c r="F241"/>
      <c r="G241"/>
      <c r="H241"/>
      <c r="I241"/>
      <c r="J241"/>
      <c r="K241"/>
      <c r="L241"/>
      <c r="M241"/>
      <c r="N241"/>
      <c r="O241"/>
      <c r="P241"/>
      <c r="Q241"/>
      <c r="R241"/>
      <c r="S241"/>
      <c r="T241"/>
      <c r="U241"/>
      <c r="V241" s="35"/>
      <c r="W241" s="35"/>
      <c r="X241" s="35"/>
      <c r="Y241" s="35"/>
      <c r="Z241" s="35"/>
    </row>
    <row r="242" spans="1:26" s="34" customFormat="1" x14ac:dyDescent="0.2">
      <c r="A242"/>
      <c r="B242"/>
      <c r="C242"/>
      <c r="D242"/>
      <c r="E242"/>
      <c r="F242"/>
      <c r="G242"/>
      <c r="H242"/>
      <c r="I242"/>
      <c r="J242"/>
      <c r="K242"/>
      <c r="L242"/>
      <c r="M242"/>
      <c r="N242"/>
      <c r="O242"/>
      <c r="P242"/>
      <c r="Q242"/>
      <c r="R242"/>
      <c r="S242"/>
      <c r="T242"/>
      <c r="U242"/>
      <c r="V242" s="35"/>
      <c r="W242" s="35"/>
      <c r="X242" s="35"/>
      <c r="Y242" s="35"/>
      <c r="Z242" s="35"/>
    </row>
    <row r="243" spans="1:26" s="34" customFormat="1" x14ac:dyDescent="0.2">
      <c r="A243"/>
      <c r="B243"/>
      <c r="C243"/>
      <c r="D243"/>
      <c r="E243"/>
      <c r="F243"/>
      <c r="G243"/>
      <c r="H243"/>
      <c r="I243"/>
      <c r="J243"/>
      <c r="K243"/>
      <c r="L243"/>
      <c r="M243"/>
      <c r="N243"/>
      <c r="O243"/>
      <c r="P243"/>
      <c r="Q243"/>
      <c r="R243"/>
      <c r="S243"/>
      <c r="T243"/>
      <c r="U243"/>
      <c r="V243" s="35"/>
      <c r="W243" s="35"/>
      <c r="X243" s="35"/>
      <c r="Y243" s="35"/>
      <c r="Z243" s="35"/>
    </row>
    <row r="244" spans="1:26" s="34" customFormat="1" x14ac:dyDescent="0.2">
      <c r="A244"/>
      <c r="B244"/>
      <c r="C244"/>
      <c r="D244"/>
      <c r="E244"/>
      <c r="F244"/>
      <c r="G244"/>
      <c r="H244"/>
      <c r="I244"/>
      <c r="J244"/>
      <c r="K244"/>
      <c r="L244"/>
      <c r="M244"/>
      <c r="N244"/>
      <c r="O244"/>
      <c r="P244"/>
      <c r="Q244"/>
      <c r="R244"/>
      <c r="S244"/>
      <c r="T244"/>
      <c r="U244"/>
      <c r="V244" s="35"/>
      <c r="W244" s="35"/>
      <c r="X244" s="35"/>
      <c r="Y244" s="35"/>
      <c r="Z244" s="35"/>
    </row>
    <row r="245" spans="1:26" s="34" customFormat="1" x14ac:dyDescent="0.2">
      <c r="A245"/>
      <c r="B245"/>
      <c r="C245"/>
      <c r="D245"/>
      <c r="E245"/>
      <c r="F245"/>
      <c r="G245"/>
      <c r="H245"/>
      <c r="I245"/>
      <c r="J245"/>
      <c r="K245"/>
      <c r="L245"/>
      <c r="M245"/>
      <c r="N245"/>
      <c r="O245"/>
      <c r="P245"/>
      <c r="Q245"/>
      <c r="R245"/>
      <c r="S245"/>
      <c r="T245"/>
      <c r="U245"/>
      <c r="V245" s="35"/>
      <c r="W245" s="35"/>
      <c r="X245" s="35"/>
      <c r="Y245" s="35"/>
      <c r="Z245" s="35"/>
    </row>
    <row r="246" spans="1:26" s="34" customFormat="1" x14ac:dyDescent="0.2">
      <c r="A246"/>
      <c r="B246"/>
      <c r="C246"/>
      <c r="D246"/>
      <c r="E246"/>
      <c r="F246"/>
      <c r="G246"/>
      <c r="H246"/>
      <c r="I246"/>
      <c r="J246"/>
      <c r="K246"/>
      <c r="L246"/>
      <c r="M246"/>
      <c r="N246"/>
      <c r="O246"/>
      <c r="P246"/>
      <c r="Q246"/>
      <c r="R246"/>
      <c r="S246"/>
      <c r="T246"/>
      <c r="U246"/>
      <c r="V246" s="35"/>
      <c r="W246" s="35"/>
      <c r="X246" s="35"/>
      <c r="Y246" s="35"/>
      <c r="Z246" s="35"/>
    </row>
    <row r="247" spans="1:26" s="34" customFormat="1" x14ac:dyDescent="0.2">
      <c r="A247"/>
      <c r="B247"/>
      <c r="C247"/>
      <c r="D247"/>
      <c r="E247"/>
      <c r="F247"/>
      <c r="G247"/>
      <c r="H247"/>
      <c r="I247"/>
      <c r="J247"/>
      <c r="K247"/>
      <c r="L247"/>
      <c r="M247"/>
      <c r="N247"/>
      <c r="O247"/>
      <c r="P247"/>
      <c r="Q247"/>
      <c r="R247"/>
      <c r="S247"/>
      <c r="T247"/>
      <c r="U247"/>
      <c r="V247" s="35"/>
      <c r="W247" s="35"/>
      <c r="X247" s="35"/>
      <c r="Y247" s="35"/>
      <c r="Z247" s="35"/>
    </row>
    <row r="248" spans="1:26" s="34" customFormat="1" x14ac:dyDescent="0.2">
      <c r="A248"/>
      <c r="B248"/>
      <c r="C248"/>
      <c r="D248"/>
      <c r="E248"/>
      <c r="F248"/>
      <c r="G248"/>
      <c r="H248"/>
      <c r="I248"/>
      <c r="J248"/>
      <c r="K248"/>
      <c r="L248"/>
      <c r="M248"/>
      <c r="N248"/>
      <c r="O248"/>
      <c r="P248"/>
      <c r="Q248"/>
      <c r="R248"/>
      <c r="S248"/>
      <c r="T248"/>
      <c r="U248"/>
      <c r="V248" s="35"/>
      <c r="W248" s="35"/>
      <c r="X248" s="35"/>
      <c r="Y248" s="35"/>
      <c r="Z248" s="35"/>
    </row>
    <row r="249" spans="1:26" s="34" customFormat="1" x14ac:dyDescent="0.2">
      <c r="A249"/>
      <c r="B249"/>
      <c r="C249"/>
      <c r="D249"/>
      <c r="E249"/>
      <c r="F249"/>
      <c r="G249"/>
      <c r="H249"/>
      <c r="I249"/>
      <c r="J249"/>
      <c r="K249"/>
      <c r="L249"/>
      <c r="M249"/>
      <c r="N249"/>
      <c r="O249"/>
      <c r="P249"/>
      <c r="Q249"/>
      <c r="R249"/>
      <c r="S249"/>
      <c r="T249"/>
      <c r="U249"/>
      <c r="V249" s="35"/>
      <c r="W249" s="35"/>
      <c r="X249" s="35"/>
      <c r="Y249" s="35"/>
      <c r="Z249" s="35"/>
    </row>
    <row r="250" spans="1:26" s="34" customFormat="1" x14ac:dyDescent="0.2">
      <c r="A250"/>
      <c r="B250"/>
      <c r="C250"/>
      <c r="D250"/>
      <c r="E250"/>
      <c r="F250"/>
      <c r="G250"/>
      <c r="H250"/>
      <c r="I250"/>
      <c r="J250"/>
      <c r="K250"/>
      <c r="L250"/>
      <c r="M250"/>
      <c r="N250"/>
      <c r="O250"/>
      <c r="P250"/>
      <c r="Q250"/>
      <c r="R250"/>
      <c r="S250"/>
      <c r="T250"/>
      <c r="U250"/>
      <c r="V250" s="35"/>
      <c r="W250" s="35"/>
      <c r="X250" s="35"/>
      <c r="Y250" s="35"/>
      <c r="Z250" s="35"/>
    </row>
    <row r="251" spans="1:26" s="34" customFormat="1" x14ac:dyDescent="0.2">
      <c r="A251"/>
      <c r="B251"/>
      <c r="C251"/>
      <c r="D251"/>
      <c r="E251"/>
      <c r="F251"/>
      <c r="G251"/>
      <c r="H251"/>
      <c r="I251"/>
      <c r="J251"/>
      <c r="K251"/>
      <c r="L251"/>
      <c r="M251"/>
      <c r="N251"/>
      <c r="O251"/>
      <c r="P251"/>
      <c r="Q251"/>
      <c r="R251"/>
      <c r="S251"/>
      <c r="T251"/>
      <c r="U251"/>
      <c r="V251" s="35"/>
      <c r="W251" s="35"/>
      <c r="X251" s="35"/>
      <c r="Y251" s="35"/>
      <c r="Z251" s="35"/>
    </row>
    <row r="252" spans="1:26" s="34" customFormat="1" x14ac:dyDescent="0.2">
      <c r="A252"/>
      <c r="B252"/>
      <c r="C252"/>
      <c r="D252"/>
      <c r="E252"/>
      <c r="F252"/>
      <c r="G252"/>
      <c r="H252"/>
      <c r="I252"/>
      <c r="J252"/>
      <c r="K252"/>
      <c r="L252"/>
      <c r="M252"/>
      <c r="N252"/>
      <c r="O252"/>
      <c r="P252"/>
      <c r="Q252"/>
      <c r="R252"/>
      <c r="S252"/>
      <c r="T252"/>
      <c r="U252"/>
      <c r="V252" s="35"/>
      <c r="W252" s="35"/>
      <c r="X252" s="35"/>
      <c r="Y252" s="35"/>
      <c r="Z252" s="35"/>
    </row>
    <row r="253" spans="1:26" s="34" customFormat="1" x14ac:dyDescent="0.2">
      <c r="A253"/>
      <c r="B253"/>
      <c r="C253"/>
      <c r="D253"/>
      <c r="E253"/>
      <c r="F253"/>
      <c r="G253"/>
      <c r="H253"/>
      <c r="I253"/>
      <c r="J253"/>
      <c r="K253"/>
      <c r="L253"/>
      <c r="M253"/>
      <c r="N253"/>
      <c r="O253"/>
      <c r="P253"/>
      <c r="Q253"/>
      <c r="R253"/>
      <c r="S253"/>
      <c r="T253"/>
      <c r="U253"/>
      <c r="V253" s="35"/>
      <c r="W253" s="35"/>
      <c r="X253" s="35"/>
      <c r="Y253" s="35"/>
      <c r="Z253" s="35"/>
    </row>
    <row r="254" spans="1:26" s="34" customFormat="1" x14ac:dyDescent="0.2">
      <c r="A254"/>
      <c r="B254"/>
      <c r="C254"/>
      <c r="D254"/>
      <c r="E254"/>
      <c r="F254"/>
      <c r="G254"/>
      <c r="H254"/>
      <c r="I254"/>
      <c r="J254"/>
      <c r="K254"/>
      <c r="L254"/>
      <c r="M254"/>
      <c r="N254"/>
      <c r="O254"/>
      <c r="P254"/>
      <c r="Q254"/>
      <c r="R254"/>
      <c r="S254"/>
      <c r="T254"/>
      <c r="U254"/>
      <c r="V254" s="35"/>
      <c r="W254" s="35"/>
      <c r="X254" s="35"/>
      <c r="Y254" s="35"/>
      <c r="Z254" s="35"/>
    </row>
    <row r="255" spans="1:26" s="34" customFormat="1" x14ac:dyDescent="0.2">
      <c r="A255"/>
      <c r="B255"/>
      <c r="C255"/>
      <c r="D255"/>
      <c r="E255"/>
      <c r="F255"/>
      <c r="G255"/>
      <c r="H255"/>
      <c r="I255"/>
      <c r="J255"/>
      <c r="K255"/>
      <c r="L255"/>
      <c r="M255"/>
      <c r="N255"/>
      <c r="O255"/>
      <c r="P255"/>
      <c r="Q255"/>
      <c r="R255"/>
      <c r="S255"/>
      <c r="T255"/>
      <c r="U255"/>
      <c r="V255" s="35"/>
      <c r="W255" s="35"/>
      <c r="X255" s="35"/>
      <c r="Y255" s="35"/>
      <c r="Z255" s="35"/>
    </row>
    <row r="256" spans="1:26" s="34" customFormat="1" x14ac:dyDescent="0.2">
      <c r="A256"/>
      <c r="B256"/>
      <c r="C256"/>
      <c r="D256"/>
      <c r="E256"/>
      <c r="F256"/>
      <c r="G256"/>
      <c r="H256"/>
      <c r="I256"/>
      <c r="J256"/>
      <c r="K256"/>
      <c r="L256"/>
      <c r="M256"/>
      <c r="N256"/>
      <c r="O256"/>
      <c r="P256"/>
      <c r="Q256"/>
      <c r="R256"/>
      <c r="S256"/>
      <c r="T256"/>
      <c r="U256"/>
      <c r="V256" s="35"/>
      <c r="W256" s="35"/>
      <c r="X256" s="35"/>
      <c r="Y256" s="35"/>
      <c r="Z256" s="35"/>
    </row>
    <row r="257" spans="1:26" s="34" customFormat="1" x14ac:dyDescent="0.2">
      <c r="A257"/>
      <c r="B257"/>
      <c r="C257"/>
      <c r="D257"/>
      <c r="E257"/>
      <c r="F257"/>
      <c r="G257"/>
      <c r="H257"/>
      <c r="I257"/>
      <c r="J257"/>
      <c r="K257"/>
      <c r="L257"/>
      <c r="M257"/>
      <c r="N257"/>
      <c r="O257"/>
      <c r="P257"/>
      <c r="Q257"/>
      <c r="R257"/>
      <c r="S257"/>
      <c r="T257"/>
      <c r="U257"/>
      <c r="V257" s="35"/>
      <c r="W257" s="35"/>
      <c r="X257" s="35"/>
      <c r="Y257" s="35"/>
      <c r="Z257" s="35"/>
    </row>
    <row r="258" spans="1:26" s="34" customFormat="1" x14ac:dyDescent="0.2">
      <c r="A258"/>
      <c r="B258"/>
      <c r="C258"/>
      <c r="D258"/>
      <c r="E258"/>
      <c r="F258"/>
      <c r="G258"/>
      <c r="H258"/>
      <c r="I258"/>
      <c r="J258"/>
      <c r="K258"/>
      <c r="L258"/>
      <c r="M258"/>
      <c r="N258"/>
      <c r="O258"/>
      <c r="P258"/>
      <c r="Q258"/>
      <c r="R258"/>
      <c r="S258"/>
      <c r="T258"/>
      <c r="U258"/>
      <c r="V258" s="35"/>
      <c r="W258" s="35"/>
      <c r="X258" s="35"/>
      <c r="Y258" s="35"/>
      <c r="Z258" s="35"/>
    </row>
    <row r="259" spans="1:26" s="34" customFormat="1" x14ac:dyDescent="0.2">
      <c r="A259"/>
      <c r="B259"/>
      <c r="C259"/>
      <c r="D259"/>
      <c r="E259"/>
      <c r="F259"/>
      <c r="G259"/>
      <c r="H259"/>
      <c r="I259"/>
      <c r="J259"/>
      <c r="K259"/>
      <c r="L259"/>
      <c r="M259"/>
      <c r="N259"/>
      <c r="O259"/>
      <c r="P259"/>
      <c r="Q259"/>
      <c r="R259"/>
      <c r="S259"/>
      <c r="T259"/>
      <c r="U259"/>
      <c r="V259" s="35"/>
      <c r="W259" s="35"/>
      <c r="X259" s="35"/>
      <c r="Y259" s="35"/>
      <c r="Z259" s="35"/>
    </row>
    <row r="260" spans="1:26" s="34" customFormat="1" x14ac:dyDescent="0.2">
      <c r="A260"/>
      <c r="B260"/>
      <c r="C260"/>
      <c r="D260"/>
      <c r="E260"/>
      <c r="F260"/>
      <c r="G260"/>
      <c r="H260"/>
      <c r="I260"/>
      <c r="J260"/>
      <c r="K260"/>
      <c r="L260"/>
      <c r="M260"/>
      <c r="N260"/>
      <c r="O260"/>
      <c r="P260"/>
      <c r="Q260"/>
      <c r="R260"/>
      <c r="S260"/>
      <c r="T260"/>
      <c r="U260"/>
      <c r="V260" s="35"/>
      <c r="W260" s="35"/>
      <c r="X260" s="35"/>
      <c r="Y260" s="35"/>
      <c r="Z260" s="35"/>
    </row>
    <row r="261" spans="1:26" s="34" customFormat="1" x14ac:dyDescent="0.2">
      <c r="A261"/>
      <c r="B261"/>
      <c r="C261"/>
      <c r="D261"/>
      <c r="E261"/>
      <c r="F261"/>
      <c r="G261"/>
      <c r="H261"/>
      <c r="I261"/>
      <c r="J261"/>
      <c r="K261"/>
      <c r="L261"/>
      <c r="M261"/>
      <c r="N261"/>
      <c r="O261"/>
      <c r="P261"/>
      <c r="Q261"/>
      <c r="R261"/>
      <c r="S261"/>
      <c r="T261"/>
      <c r="U261"/>
      <c r="V261" s="35"/>
      <c r="W261" s="35"/>
      <c r="X261" s="35"/>
      <c r="Y261" s="35"/>
      <c r="Z261" s="35"/>
    </row>
    <row r="262" spans="1:26" s="34" customFormat="1" x14ac:dyDescent="0.2">
      <c r="A262"/>
      <c r="B262"/>
      <c r="C262"/>
      <c r="D262"/>
      <c r="E262"/>
      <c r="F262"/>
      <c r="G262"/>
      <c r="H262"/>
      <c r="I262"/>
      <c r="J262"/>
      <c r="K262"/>
      <c r="L262"/>
      <c r="M262"/>
      <c r="N262"/>
      <c r="O262"/>
      <c r="P262"/>
      <c r="Q262"/>
      <c r="R262"/>
      <c r="S262"/>
      <c r="T262"/>
      <c r="U262"/>
      <c r="V262" s="35"/>
      <c r="W262" s="35"/>
      <c r="X262" s="35"/>
      <c r="Y262" s="35"/>
      <c r="Z262" s="35"/>
    </row>
    <row r="263" spans="1:26" s="34" customFormat="1" x14ac:dyDescent="0.2">
      <c r="A263"/>
      <c r="B263"/>
      <c r="C263"/>
      <c r="D263"/>
      <c r="E263"/>
      <c r="F263"/>
      <c r="G263"/>
      <c r="H263"/>
      <c r="I263"/>
      <c r="J263"/>
      <c r="K263"/>
      <c r="L263"/>
      <c r="M263"/>
      <c r="N263"/>
      <c r="O263"/>
      <c r="P263"/>
      <c r="Q263"/>
      <c r="R263"/>
      <c r="S263"/>
      <c r="T263"/>
      <c r="U263"/>
      <c r="V263" s="35"/>
      <c r="W263" s="35"/>
      <c r="X263" s="35"/>
      <c r="Y263" s="35"/>
      <c r="Z263" s="35"/>
    </row>
    <row r="264" spans="1:26" s="34" customFormat="1" x14ac:dyDescent="0.2">
      <c r="A264"/>
      <c r="B264"/>
      <c r="C264"/>
      <c r="D264"/>
      <c r="E264"/>
      <c r="F264"/>
      <c r="G264"/>
      <c r="H264"/>
      <c r="I264"/>
      <c r="J264"/>
      <c r="K264"/>
      <c r="L264"/>
      <c r="M264"/>
      <c r="N264"/>
      <c r="O264"/>
      <c r="P264"/>
      <c r="Q264"/>
      <c r="R264"/>
      <c r="S264"/>
      <c r="T264"/>
      <c r="U264"/>
      <c r="V264" s="35"/>
      <c r="W264" s="35"/>
      <c r="X264" s="35"/>
      <c r="Y264" s="35"/>
      <c r="Z264" s="35"/>
    </row>
    <row r="265" spans="1:26" s="34" customFormat="1" x14ac:dyDescent="0.2">
      <c r="A265"/>
      <c r="B265"/>
      <c r="C265"/>
      <c r="D265"/>
      <c r="E265"/>
      <c r="F265"/>
      <c r="G265"/>
      <c r="H265"/>
      <c r="I265"/>
      <c r="J265"/>
      <c r="K265"/>
      <c r="L265"/>
      <c r="M265"/>
      <c r="N265"/>
      <c r="O265"/>
      <c r="P265"/>
      <c r="Q265"/>
      <c r="R265"/>
      <c r="S265"/>
      <c r="T265"/>
      <c r="U265"/>
      <c r="V265" s="35"/>
      <c r="W265" s="35"/>
      <c r="X265" s="35"/>
      <c r="Y265" s="35"/>
      <c r="Z265" s="35"/>
    </row>
    <row r="266" spans="1:26" s="34" customFormat="1" x14ac:dyDescent="0.2">
      <c r="A266"/>
      <c r="B266"/>
      <c r="C266"/>
      <c r="D266"/>
      <c r="E266"/>
      <c r="F266"/>
      <c r="G266"/>
      <c r="H266"/>
      <c r="I266"/>
      <c r="J266"/>
      <c r="K266"/>
      <c r="L266"/>
      <c r="M266"/>
      <c r="N266"/>
      <c r="O266"/>
      <c r="P266"/>
      <c r="Q266"/>
      <c r="R266"/>
      <c r="S266"/>
      <c r="T266"/>
      <c r="U266"/>
      <c r="V266" s="35"/>
      <c r="W266" s="35"/>
      <c r="X266" s="35"/>
      <c r="Y266" s="35"/>
      <c r="Z266" s="35"/>
    </row>
    <row r="267" spans="1:26" s="34" customFormat="1" x14ac:dyDescent="0.2">
      <c r="A267"/>
      <c r="B267"/>
      <c r="C267"/>
      <c r="D267"/>
      <c r="E267"/>
      <c r="F267"/>
      <c r="G267"/>
      <c r="H267"/>
      <c r="I267"/>
      <c r="J267"/>
      <c r="K267"/>
      <c r="L267"/>
      <c r="M267"/>
      <c r="N267"/>
      <c r="O267"/>
      <c r="P267"/>
      <c r="Q267"/>
      <c r="R267"/>
      <c r="S267"/>
      <c r="T267"/>
      <c r="U267"/>
      <c r="V267" s="35"/>
      <c r="W267" s="35"/>
      <c r="X267" s="35"/>
      <c r="Y267" s="35"/>
      <c r="Z267" s="35"/>
    </row>
    <row r="268" spans="1:26" s="34" customFormat="1" x14ac:dyDescent="0.2">
      <c r="A268"/>
      <c r="B268"/>
      <c r="C268"/>
      <c r="D268"/>
      <c r="E268"/>
      <c r="F268"/>
      <c r="G268"/>
      <c r="H268"/>
      <c r="I268"/>
      <c r="J268"/>
      <c r="K268"/>
      <c r="L268"/>
      <c r="M268"/>
      <c r="N268"/>
      <c r="O268"/>
      <c r="P268"/>
      <c r="Q268"/>
      <c r="R268"/>
      <c r="S268"/>
      <c r="T268"/>
      <c r="U268"/>
      <c r="V268" s="35"/>
      <c r="W268" s="35"/>
      <c r="X268" s="35"/>
      <c r="Y268" s="35"/>
      <c r="Z268" s="35"/>
    </row>
    <row r="269" spans="1:26" s="34" customFormat="1" x14ac:dyDescent="0.2">
      <c r="A269"/>
      <c r="B269"/>
      <c r="C269"/>
      <c r="D269"/>
      <c r="E269"/>
      <c r="F269"/>
      <c r="G269"/>
      <c r="H269"/>
      <c r="I269"/>
      <c r="J269"/>
      <c r="K269"/>
      <c r="L269"/>
      <c r="M269"/>
      <c r="N269"/>
      <c r="O269"/>
      <c r="P269"/>
      <c r="Q269"/>
      <c r="R269"/>
      <c r="S269"/>
      <c r="T269"/>
      <c r="U269"/>
      <c r="V269" s="35"/>
      <c r="W269" s="35"/>
      <c r="X269" s="35"/>
      <c r="Y269" s="35"/>
      <c r="Z269" s="35"/>
    </row>
    <row r="270" spans="1:26" s="34" customFormat="1" x14ac:dyDescent="0.2">
      <c r="A270"/>
      <c r="B270"/>
      <c r="C270"/>
      <c r="D270"/>
      <c r="E270"/>
      <c r="F270"/>
      <c r="G270"/>
      <c r="H270"/>
      <c r="I270"/>
      <c r="J270"/>
      <c r="K270"/>
      <c r="L270"/>
      <c r="M270"/>
      <c r="N270"/>
      <c r="O270"/>
      <c r="P270"/>
      <c r="Q270"/>
      <c r="R270"/>
      <c r="S270"/>
      <c r="T270"/>
      <c r="U270"/>
      <c r="V270" s="35"/>
      <c r="W270" s="35"/>
      <c r="X270" s="35"/>
      <c r="Y270" s="35"/>
      <c r="Z270" s="35"/>
    </row>
    <row r="271" spans="1:26" s="34" customFormat="1" x14ac:dyDescent="0.2">
      <c r="A271"/>
      <c r="B271"/>
      <c r="C271"/>
      <c r="D271"/>
      <c r="E271"/>
      <c r="F271"/>
      <c r="G271"/>
      <c r="H271"/>
      <c r="I271"/>
      <c r="J271"/>
      <c r="K271"/>
      <c r="L271"/>
      <c r="M271"/>
      <c r="N271"/>
      <c r="O271"/>
      <c r="P271"/>
      <c r="Q271"/>
      <c r="R271"/>
      <c r="S271"/>
      <c r="T271"/>
      <c r="U271"/>
      <c r="V271" s="35"/>
      <c r="W271" s="35"/>
      <c r="X271" s="35"/>
      <c r="Y271" s="35"/>
      <c r="Z271" s="35"/>
    </row>
    <row r="272" spans="1:26" s="34" customFormat="1" x14ac:dyDescent="0.2">
      <c r="A272"/>
      <c r="B272"/>
      <c r="C272"/>
      <c r="D272"/>
      <c r="E272"/>
      <c r="F272"/>
      <c r="G272"/>
      <c r="H272"/>
      <c r="I272"/>
      <c r="J272"/>
      <c r="K272"/>
      <c r="L272"/>
      <c r="M272"/>
      <c r="N272"/>
      <c r="O272"/>
      <c r="P272"/>
      <c r="Q272"/>
      <c r="R272"/>
      <c r="S272"/>
      <c r="T272"/>
      <c r="U272"/>
      <c r="V272" s="35"/>
      <c r="W272" s="35"/>
      <c r="X272" s="35"/>
      <c r="Y272" s="35"/>
      <c r="Z272" s="35"/>
    </row>
    <row r="273" spans="1:26" s="34" customFormat="1" x14ac:dyDescent="0.2">
      <c r="A273"/>
      <c r="B273"/>
      <c r="C273"/>
      <c r="D273"/>
      <c r="E273"/>
      <c r="F273"/>
      <c r="G273"/>
      <c r="H273"/>
      <c r="I273"/>
      <c r="J273"/>
      <c r="K273"/>
      <c r="L273"/>
      <c r="M273"/>
      <c r="N273"/>
      <c r="O273"/>
      <c r="P273"/>
      <c r="Q273"/>
      <c r="R273"/>
      <c r="S273"/>
      <c r="T273"/>
      <c r="U273"/>
      <c r="V273" s="35"/>
      <c r="W273" s="35"/>
      <c r="X273" s="35"/>
      <c r="Y273" s="35"/>
      <c r="Z273" s="35"/>
    </row>
    <row r="274" spans="1:26" s="34" customFormat="1" x14ac:dyDescent="0.2">
      <c r="A274"/>
      <c r="B274"/>
      <c r="C274"/>
      <c r="D274"/>
      <c r="E274"/>
      <c r="F274"/>
      <c r="G274"/>
      <c r="H274"/>
      <c r="I274"/>
      <c r="J274"/>
      <c r="K274"/>
      <c r="L274"/>
      <c r="M274"/>
      <c r="N274"/>
      <c r="O274"/>
      <c r="P274"/>
      <c r="Q274"/>
      <c r="R274"/>
      <c r="S274"/>
      <c r="T274"/>
      <c r="U274"/>
      <c r="V274" s="35"/>
      <c r="W274" s="35"/>
      <c r="X274" s="35"/>
      <c r="Y274" s="35"/>
      <c r="Z274" s="35"/>
    </row>
    <row r="275" spans="1:26" s="34" customFormat="1" x14ac:dyDescent="0.2">
      <c r="A275"/>
      <c r="B275"/>
      <c r="C275"/>
      <c r="D275"/>
      <c r="E275"/>
      <c r="F275"/>
      <c r="G275"/>
      <c r="H275"/>
      <c r="I275"/>
      <c r="J275"/>
      <c r="K275"/>
      <c r="L275"/>
      <c r="M275"/>
      <c r="N275"/>
      <c r="O275"/>
      <c r="P275"/>
      <c r="Q275"/>
      <c r="R275"/>
      <c r="S275"/>
      <c r="T275"/>
      <c r="U275"/>
      <c r="V275" s="35"/>
      <c r="W275" s="35"/>
      <c r="X275" s="35"/>
      <c r="Y275" s="35"/>
      <c r="Z275" s="35"/>
    </row>
    <row r="276" spans="1:26" s="34" customFormat="1" x14ac:dyDescent="0.2">
      <c r="A276"/>
      <c r="B276"/>
      <c r="C276"/>
      <c r="D276"/>
      <c r="E276"/>
      <c r="F276"/>
      <c r="G276"/>
      <c r="H276"/>
      <c r="I276"/>
      <c r="J276"/>
      <c r="K276"/>
      <c r="L276"/>
      <c r="M276"/>
      <c r="N276"/>
      <c r="O276"/>
      <c r="P276"/>
      <c r="Q276"/>
      <c r="R276"/>
      <c r="S276"/>
      <c r="T276"/>
      <c r="U276"/>
      <c r="V276" s="35"/>
      <c r="W276" s="35"/>
      <c r="X276" s="35"/>
      <c r="Y276" s="35"/>
      <c r="Z276" s="35"/>
    </row>
    <row r="277" spans="1:26" s="34" customFormat="1" x14ac:dyDescent="0.2">
      <c r="A277"/>
      <c r="B277"/>
      <c r="C277"/>
      <c r="D277"/>
      <c r="E277"/>
      <c r="F277"/>
      <c r="G277"/>
      <c r="H277"/>
      <c r="I277"/>
      <c r="J277"/>
      <c r="K277"/>
      <c r="L277"/>
      <c r="M277"/>
      <c r="N277"/>
      <c r="O277"/>
      <c r="P277"/>
      <c r="Q277"/>
      <c r="R277"/>
      <c r="S277"/>
      <c r="T277"/>
      <c r="U277"/>
      <c r="V277" s="35"/>
      <c r="W277" s="35"/>
      <c r="X277" s="35"/>
      <c r="Y277" s="35"/>
      <c r="Z277" s="35"/>
    </row>
    <row r="278" spans="1:26" s="34" customFormat="1" x14ac:dyDescent="0.2">
      <c r="A278"/>
      <c r="B278"/>
      <c r="C278"/>
      <c r="D278"/>
      <c r="E278"/>
      <c r="F278"/>
      <c r="G278"/>
      <c r="H278"/>
      <c r="I278"/>
      <c r="J278"/>
      <c r="K278"/>
      <c r="L278"/>
      <c r="M278"/>
      <c r="N278"/>
      <c r="O278"/>
      <c r="P278"/>
      <c r="Q278"/>
      <c r="R278"/>
      <c r="S278"/>
      <c r="T278"/>
      <c r="U278"/>
      <c r="V278" s="35"/>
      <c r="W278" s="35"/>
      <c r="X278" s="35"/>
      <c r="Y278" s="35"/>
      <c r="Z278" s="35"/>
    </row>
    <row r="279" spans="1:26" s="34" customFormat="1" x14ac:dyDescent="0.2">
      <c r="A279"/>
      <c r="B279"/>
      <c r="C279"/>
      <c r="D279"/>
      <c r="E279"/>
      <c r="F279"/>
      <c r="G279"/>
      <c r="H279"/>
      <c r="I279"/>
      <c r="J279"/>
      <c r="K279"/>
      <c r="L279"/>
      <c r="M279"/>
      <c r="N279"/>
      <c r="O279"/>
      <c r="P279"/>
      <c r="Q279"/>
      <c r="R279"/>
      <c r="S279"/>
      <c r="T279"/>
      <c r="U279"/>
      <c r="V279" s="35"/>
      <c r="W279" s="35"/>
      <c r="X279" s="35"/>
      <c r="Y279" s="35"/>
      <c r="Z279" s="35"/>
    </row>
    <row r="280" spans="1:26" s="34" customFormat="1" x14ac:dyDescent="0.2">
      <c r="A280"/>
      <c r="B280"/>
      <c r="C280"/>
      <c r="D280"/>
      <c r="E280"/>
      <c r="F280"/>
      <c r="G280"/>
      <c r="H280"/>
      <c r="I280"/>
      <c r="J280"/>
      <c r="K280"/>
      <c r="L280"/>
      <c r="M280"/>
      <c r="N280"/>
      <c r="O280"/>
      <c r="P280"/>
      <c r="Q280"/>
      <c r="R280"/>
      <c r="S280"/>
      <c r="T280"/>
      <c r="U280"/>
      <c r="V280" s="35"/>
      <c r="W280" s="35"/>
      <c r="X280" s="35"/>
      <c r="Y280" s="35"/>
      <c r="Z280" s="35"/>
    </row>
    <row r="281" spans="1:26" s="34" customFormat="1" x14ac:dyDescent="0.2">
      <c r="A281"/>
      <c r="B281"/>
      <c r="C281"/>
      <c r="D281"/>
      <c r="E281"/>
      <c r="F281"/>
      <c r="G281"/>
      <c r="H281"/>
      <c r="I281"/>
      <c r="J281"/>
      <c r="K281"/>
      <c r="L281"/>
      <c r="M281"/>
      <c r="N281"/>
      <c r="O281"/>
      <c r="P281"/>
      <c r="Q281"/>
      <c r="R281"/>
      <c r="S281"/>
      <c r="T281"/>
      <c r="U281"/>
      <c r="V281" s="35"/>
      <c r="W281" s="35"/>
      <c r="X281" s="35"/>
      <c r="Y281" s="35"/>
      <c r="Z281" s="35"/>
    </row>
    <row r="282" spans="1:26" s="34" customFormat="1" x14ac:dyDescent="0.2">
      <c r="A282"/>
      <c r="B282"/>
      <c r="C282"/>
      <c r="D282"/>
      <c r="E282"/>
      <c r="F282"/>
      <c r="G282"/>
      <c r="H282"/>
      <c r="I282"/>
      <c r="J282"/>
      <c r="K282"/>
      <c r="L282"/>
      <c r="M282"/>
      <c r="N282"/>
      <c r="O282"/>
      <c r="P282"/>
      <c r="Q282"/>
      <c r="R282"/>
      <c r="S282"/>
      <c r="T282"/>
      <c r="U282"/>
      <c r="V282" s="35"/>
      <c r="W282" s="35"/>
      <c r="X282" s="35"/>
      <c r="Y282" s="35"/>
      <c r="Z282" s="35"/>
    </row>
    <row r="283" spans="1:26" s="34" customFormat="1" x14ac:dyDescent="0.2">
      <c r="A283"/>
      <c r="B283"/>
      <c r="C283"/>
      <c r="D283"/>
      <c r="E283"/>
      <c r="F283"/>
      <c r="G283"/>
      <c r="H283"/>
      <c r="I283"/>
      <c r="J283"/>
      <c r="K283"/>
      <c r="L283"/>
      <c r="M283"/>
      <c r="N283"/>
      <c r="O283"/>
      <c r="P283"/>
      <c r="Q283"/>
      <c r="R283"/>
      <c r="S283"/>
      <c r="T283"/>
      <c r="U283"/>
      <c r="V283" s="35"/>
      <c r="W283" s="35"/>
      <c r="X283" s="35"/>
      <c r="Y283" s="35"/>
      <c r="Z283" s="35"/>
    </row>
    <row r="284" spans="1:26" s="34" customFormat="1" x14ac:dyDescent="0.2">
      <c r="A284"/>
      <c r="B284"/>
      <c r="C284"/>
      <c r="D284"/>
      <c r="E284"/>
      <c r="F284"/>
      <c r="G284"/>
      <c r="H284"/>
      <c r="I284"/>
      <c r="J284"/>
      <c r="K284"/>
      <c r="L284"/>
      <c r="M284"/>
      <c r="N284"/>
      <c r="O284"/>
      <c r="P284"/>
      <c r="Q284"/>
      <c r="R284"/>
      <c r="S284"/>
      <c r="T284"/>
      <c r="U284"/>
      <c r="V284" s="35"/>
      <c r="W284" s="35"/>
      <c r="X284" s="35"/>
      <c r="Y284" s="35"/>
      <c r="Z284" s="35"/>
    </row>
    <row r="285" spans="1:26" s="34" customFormat="1" x14ac:dyDescent="0.2">
      <c r="A285"/>
      <c r="B285"/>
      <c r="C285"/>
      <c r="D285"/>
      <c r="E285"/>
      <c r="F285"/>
      <c r="G285"/>
      <c r="H285"/>
      <c r="I285"/>
      <c r="J285"/>
      <c r="K285"/>
      <c r="L285"/>
      <c r="M285"/>
      <c r="N285"/>
      <c r="O285"/>
      <c r="P285"/>
      <c r="Q285"/>
      <c r="R285"/>
      <c r="S285"/>
      <c r="T285"/>
      <c r="U285"/>
      <c r="V285" s="35"/>
      <c r="W285" s="35"/>
      <c r="X285" s="35"/>
      <c r="Y285" s="35"/>
      <c r="Z285" s="35"/>
    </row>
    <row r="286" spans="1:26" s="34" customFormat="1" x14ac:dyDescent="0.2">
      <c r="A286"/>
      <c r="B286"/>
      <c r="C286"/>
      <c r="D286"/>
      <c r="E286"/>
      <c r="F286"/>
      <c r="G286"/>
      <c r="H286"/>
      <c r="I286"/>
      <c r="J286"/>
      <c r="K286"/>
      <c r="L286"/>
      <c r="M286"/>
      <c r="N286"/>
      <c r="O286"/>
      <c r="P286"/>
      <c r="Q286"/>
      <c r="R286"/>
      <c r="S286"/>
      <c r="T286"/>
      <c r="U286"/>
      <c r="V286" s="35"/>
      <c r="W286" s="35"/>
      <c r="X286" s="35"/>
      <c r="Y286" s="35"/>
      <c r="Z286" s="35"/>
    </row>
    <row r="287" spans="1:26" s="34" customFormat="1" x14ac:dyDescent="0.2">
      <c r="A287"/>
      <c r="B287"/>
      <c r="C287"/>
      <c r="D287"/>
      <c r="E287"/>
      <c r="F287"/>
      <c r="G287"/>
      <c r="H287"/>
      <c r="I287"/>
      <c r="J287"/>
      <c r="K287"/>
      <c r="L287"/>
      <c r="M287"/>
      <c r="N287"/>
      <c r="O287"/>
      <c r="P287"/>
      <c r="Q287"/>
      <c r="R287"/>
      <c r="S287"/>
      <c r="T287"/>
      <c r="U287"/>
      <c r="V287" s="35"/>
      <c r="W287" s="35"/>
      <c r="X287" s="35"/>
      <c r="Y287" s="35"/>
      <c r="Z287" s="35"/>
    </row>
    <row r="288" spans="1:26" s="34" customFormat="1" x14ac:dyDescent="0.2">
      <c r="A288"/>
      <c r="B288"/>
      <c r="C288"/>
      <c r="D288"/>
      <c r="E288"/>
      <c r="F288"/>
      <c r="G288"/>
      <c r="H288"/>
      <c r="I288"/>
      <c r="J288"/>
      <c r="K288"/>
      <c r="L288"/>
      <c r="M288"/>
      <c r="N288"/>
      <c r="O288"/>
      <c r="P288"/>
      <c r="Q288"/>
      <c r="R288"/>
      <c r="S288"/>
      <c r="T288"/>
      <c r="U288"/>
      <c r="V288" s="35"/>
      <c r="W288" s="35"/>
      <c r="X288" s="35"/>
      <c r="Y288" s="35"/>
      <c r="Z288" s="35"/>
    </row>
    <row r="289" spans="1:26" s="34" customFormat="1" x14ac:dyDescent="0.2">
      <c r="A289"/>
      <c r="B289"/>
      <c r="C289"/>
      <c r="D289"/>
      <c r="E289"/>
      <c r="F289"/>
      <c r="G289"/>
      <c r="H289"/>
      <c r="I289"/>
      <c r="J289"/>
      <c r="K289"/>
      <c r="L289"/>
      <c r="M289"/>
      <c r="N289"/>
      <c r="O289"/>
      <c r="P289"/>
      <c r="Q289"/>
      <c r="R289"/>
      <c r="S289"/>
      <c r="T289"/>
      <c r="U289"/>
      <c r="V289" s="35"/>
      <c r="W289" s="35"/>
      <c r="X289" s="35"/>
      <c r="Y289" s="35"/>
      <c r="Z289" s="35"/>
    </row>
    <row r="290" spans="1:26" s="34" customFormat="1" x14ac:dyDescent="0.2">
      <c r="A290"/>
      <c r="B290"/>
      <c r="C290"/>
      <c r="D290"/>
      <c r="E290"/>
      <c r="F290"/>
      <c r="G290"/>
      <c r="H290"/>
      <c r="I290"/>
      <c r="J290"/>
      <c r="K290"/>
      <c r="L290"/>
      <c r="M290"/>
      <c r="N290"/>
      <c r="O290"/>
      <c r="P290"/>
      <c r="Q290"/>
      <c r="R290"/>
      <c r="S290"/>
      <c r="T290"/>
      <c r="U290"/>
      <c r="V290" s="35"/>
      <c r="W290" s="35"/>
      <c r="X290" s="35"/>
      <c r="Y290" s="35"/>
      <c r="Z290" s="35"/>
    </row>
    <row r="291" spans="1:26" s="34" customFormat="1" x14ac:dyDescent="0.2">
      <c r="A291"/>
      <c r="B291"/>
      <c r="C291"/>
      <c r="D291"/>
      <c r="E291"/>
      <c r="F291"/>
      <c r="G291"/>
      <c r="H291"/>
      <c r="I291"/>
      <c r="J291"/>
      <c r="K291"/>
      <c r="L291"/>
      <c r="M291"/>
      <c r="N291"/>
      <c r="O291"/>
      <c r="P291"/>
      <c r="Q291"/>
      <c r="R291"/>
      <c r="S291"/>
      <c r="T291"/>
      <c r="U291"/>
      <c r="V291" s="35"/>
      <c r="W291" s="35"/>
      <c r="X291" s="35"/>
      <c r="Y291" s="35"/>
      <c r="Z291" s="35"/>
    </row>
    <row r="292" spans="1:26" s="34" customFormat="1" x14ac:dyDescent="0.2">
      <c r="A292"/>
      <c r="B292"/>
      <c r="C292"/>
      <c r="D292"/>
      <c r="E292"/>
      <c r="F292"/>
      <c r="G292"/>
      <c r="H292"/>
      <c r="I292"/>
      <c r="J292"/>
      <c r="K292"/>
      <c r="L292"/>
      <c r="M292"/>
      <c r="N292"/>
      <c r="O292"/>
      <c r="P292"/>
      <c r="Q292"/>
      <c r="R292"/>
      <c r="S292"/>
      <c r="T292"/>
      <c r="U292"/>
      <c r="V292" s="35"/>
      <c r="W292" s="35"/>
      <c r="X292" s="35"/>
      <c r="Y292" s="35"/>
      <c r="Z292" s="35"/>
    </row>
    <row r="293" spans="1:26" s="34" customFormat="1" x14ac:dyDescent="0.2">
      <c r="A293"/>
      <c r="B293"/>
      <c r="C293"/>
      <c r="D293"/>
      <c r="E293"/>
      <c r="F293"/>
      <c r="G293"/>
      <c r="H293"/>
      <c r="I293"/>
      <c r="J293"/>
      <c r="K293"/>
      <c r="L293"/>
      <c r="M293"/>
      <c r="N293"/>
      <c r="O293"/>
      <c r="P293"/>
      <c r="Q293"/>
      <c r="R293"/>
      <c r="S293"/>
      <c r="T293"/>
      <c r="U293"/>
      <c r="V293" s="35"/>
      <c r="W293" s="35"/>
      <c r="X293" s="35"/>
      <c r="Y293" s="35"/>
      <c r="Z293" s="35"/>
    </row>
    <row r="294" spans="1:26" s="34" customFormat="1" x14ac:dyDescent="0.2">
      <c r="A294"/>
      <c r="B294"/>
      <c r="C294"/>
      <c r="D294"/>
      <c r="E294"/>
      <c r="F294"/>
      <c r="G294"/>
      <c r="H294"/>
      <c r="I294"/>
      <c r="J294"/>
      <c r="K294"/>
      <c r="L294"/>
      <c r="M294"/>
      <c r="N294"/>
      <c r="O294"/>
      <c r="P294"/>
      <c r="Q294"/>
      <c r="R294"/>
      <c r="S294"/>
      <c r="T294"/>
      <c r="U294"/>
      <c r="V294" s="35"/>
      <c r="W294" s="35"/>
      <c r="X294" s="35"/>
      <c r="Y294" s="35"/>
      <c r="Z294" s="35"/>
    </row>
    <row r="295" spans="1:26" s="34" customFormat="1" x14ac:dyDescent="0.2">
      <c r="A295"/>
      <c r="B295"/>
      <c r="C295"/>
      <c r="D295"/>
      <c r="E295"/>
      <c r="F295"/>
      <c r="G295"/>
      <c r="H295"/>
      <c r="I295"/>
      <c r="J295"/>
      <c r="K295"/>
      <c r="L295"/>
      <c r="M295"/>
      <c r="N295"/>
      <c r="O295"/>
      <c r="P295"/>
      <c r="Q295"/>
      <c r="R295"/>
      <c r="S295"/>
      <c r="T295"/>
      <c r="U295"/>
      <c r="V295" s="35"/>
      <c r="W295" s="35"/>
      <c r="X295" s="35"/>
      <c r="Y295" s="35"/>
      <c r="Z295" s="35"/>
    </row>
    <row r="296" spans="1:26" s="34" customFormat="1" x14ac:dyDescent="0.2">
      <c r="A296"/>
      <c r="B296"/>
      <c r="C296"/>
      <c r="D296"/>
      <c r="E296"/>
      <c r="F296"/>
      <c r="G296"/>
      <c r="H296"/>
      <c r="I296"/>
      <c r="J296"/>
      <c r="K296"/>
      <c r="L296"/>
      <c r="M296"/>
      <c r="N296"/>
      <c r="O296"/>
      <c r="P296"/>
      <c r="Q296"/>
      <c r="R296"/>
      <c r="S296"/>
      <c r="T296"/>
      <c r="U296"/>
      <c r="V296" s="35"/>
      <c r="W296" s="35"/>
      <c r="X296" s="35"/>
      <c r="Y296" s="35"/>
      <c r="Z296" s="35"/>
    </row>
    <row r="297" spans="1:26" s="34" customFormat="1" x14ac:dyDescent="0.2">
      <c r="A297"/>
      <c r="B297"/>
      <c r="C297"/>
      <c r="D297"/>
      <c r="E297"/>
      <c r="F297"/>
      <c r="G297"/>
      <c r="H297"/>
      <c r="I297"/>
      <c r="J297"/>
      <c r="K297"/>
      <c r="L297"/>
      <c r="M297"/>
      <c r="N297"/>
      <c r="O297"/>
      <c r="P297"/>
      <c r="Q297"/>
      <c r="R297"/>
      <c r="S297"/>
      <c r="T297"/>
      <c r="U297"/>
      <c r="V297" s="35"/>
      <c r="W297" s="35"/>
      <c r="X297" s="35"/>
      <c r="Y297" s="35"/>
      <c r="Z297" s="35"/>
    </row>
    <row r="298" spans="1:26" s="34" customFormat="1" x14ac:dyDescent="0.2">
      <c r="A298"/>
      <c r="B298"/>
      <c r="C298"/>
      <c r="D298"/>
      <c r="E298"/>
      <c r="F298"/>
      <c r="G298"/>
      <c r="H298"/>
      <c r="I298"/>
      <c r="J298"/>
      <c r="K298"/>
      <c r="L298"/>
      <c r="M298"/>
      <c r="N298"/>
      <c r="O298"/>
      <c r="P298"/>
      <c r="Q298"/>
      <c r="R298"/>
      <c r="S298"/>
      <c r="T298"/>
      <c r="U298"/>
      <c r="V298" s="35"/>
      <c r="W298" s="35"/>
      <c r="X298" s="35"/>
      <c r="Y298" s="35"/>
      <c r="Z298" s="35"/>
    </row>
    <row r="299" spans="1:26" s="34" customFormat="1" x14ac:dyDescent="0.2">
      <c r="A299"/>
      <c r="B299"/>
      <c r="C299"/>
      <c r="D299"/>
      <c r="E299"/>
      <c r="F299"/>
      <c r="G299"/>
      <c r="H299"/>
      <c r="I299"/>
      <c r="J299"/>
      <c r="K299"/>
      <c r="L299"/>
      <c r="M299"/>
      <c r="N299"/>
      <c r="O299"/>
      <c r="P299"/>
      <c r="Q299"/>
      <c r="R299"/>
      <c r="S299"/>
      <c r="T299"/>
      <c r="U299"/>
      <c r="V299" s="35"/>
      <c r="W299" s="35"/>
      <c r="X299" s="35"/>
      <c r="Y299" s="35"/>
      <c r="Z299" s="35"/>
    </row>
    <row r="300" spans="1:26" s="34" customFormat="1" x14ac:dyDescent="0.2">
      <c r="A300"/>
      <c r="B300"/>
      <c r="C300"/>
      <c r="D300"/>
      <c r="E300"/>
      <c r="F300"/>
      <c r="G300"/>
      <c r="H300"/>
      <c r="I300"/>
      <c r="J300"/>
      <c r="K300"/>
      <c r="L300"/>
      <c r="M300"/>
      <c r="N300"/>
      <c r="O300"/>
      <c r="P300"/>
      <c r="Q300"/>
      <c r="R300"/>
      <c r="S300"/>
      <c r="T300"/>
      <c r="U300"/>
      <c r="V300" s="35"/>
      <c r="W300" s="35"/>
      <c r="X300" s="35"/>
      <c r="Y300" s="35"/>
      <c r="Z300" s="35"/>
    </row>
    <row r="301" spans="1:26" s="34" customFormat="1" x14ac:dyDescent="0.2">
      <c r="A301"/>
      <c r="B301"/>
      <c r="C301"/>
      <c r="D301"/>
      <c r="E301"/>
      <c r="F301"/>
      <c r="G301"/>
      <c r="H301"/>
      <c r="I301"/>
      <c r="J301"/>
      <c r="K301"/>
      <c r="L301"/>
      <c r="M301"/>
      <c r="N301"/>
      <c r="O301"/>
      <c r="P301"/>
      <c r="Q301"/>
      <c r="R301"/>
      <c r="S301"/>
      <c r="T301"/>
      <c r="U301"/>
      <c r="V301" s="35"/>
      <c r="W301" s="35"/>
      <c r="X301" s="35"/>
      <c r="Y301" s="35"/>
      <c r="Z301" s="35"/>
    </row>
    <row r="302" spans="1:26" s="34" customFormat="1" x14ac:dyDescent="0.2">
      <c r="A302"/>
      <c r="B302"/>
      <c r="C302"/>
      <c r="D302"/>
      <c r="E302"/>
      <c r="F302"/>
      <c r="G302"/>
      <c r="H302"/>
      <c r="I302"/>
      <c r="J302"/>
      <c r="K302"/>
      <c r="L302"/>
      <c r="M302"/>
      <c r="N302"/>
      <c r="O302"/>
      <c r="P302"/>
      <c r="Q302"/>
      <c r="R302"/>
      <c r="S302"/>
      <c r="T302"/>
      <c r="U302"/>
      <c r="V302" s="35"/>
      <c r="W302" s="35"/>
      <c r="X302" s="35"/>
      <c r="Y302" s="35"/>
      <c r="Z302" s="35"/>
    </row>
    <row r="303" spans="1:26" s="34" customFormat="1" x14ac:dyDescent="0.2">
      <c r="A303"/>
      <c r="B303"/>
      <c r="C303"/>
      <c r="D303"/>
      <c r="E303"/>
      <c r="F303"/>
      <c r="G303"/>
      <c r="H303"/>
      <c r="I303"/>
      <c r="J303"/>
      <c r="K303"/>
      <c r="L303"/>
      <c r="M303"/>
      <c r="N303"/>
      <c r="O303"/>
      <c r="P303"/>
      <c r="Q303"/>
      <c r="R303"/>
      <c r="S303"/>
      <c r="T303"/>
      <c r="U303"/>
      <c r="V303" s="35"/>
      <c r="W303" s="35"/>
      <c r="X303" s="35"/>
      <c r="Y303" s="35"/>
      <c r="Z303" s="35"/>
    </row>
    <row r="304" spans="1:26" s="34" customFormat="1" x14ac:dyDescent="0.2">
      <c r="A304"/>
      <c r="B304"/>
      <c r="C304"/>
      <c r="D304"/>
      <c r="E304"/>
      <c r="F304"/>
      <c r="G304"/>
      <c r="H304"/>
      <c r="I304"/>
      <c r="J304"/>
      <c r="K304"/>
      <c r="L304"/>
      <c r="M304"/>
      <c r="N304"/>
      <c r="O304"/>
      <c r="P304"/>
      <c r="Q304"/>
      <c r="R304"/>
      <c r="S304"/>
      <c r="T304"/>
      <c r="U304"/>
      <c r="V304" s="35"/>
      <c r="W304" s="35"/>
      <c r="X304" s="35"/>
      <c r="Y304" s="35"/>
      <c r="Z304" s="35"/>
    </row>
    <row r="305" spans="1:26" s="34" customFormat="1" x14ac:dyDescent="0.2">
      <c r="A305"/>
      <c r="B305"/>
      <c r="C305"/>
      <c r="D305"/>
      <c r="E305"/>
      <c r="F305"/>
      <c r="G305"/>
      <c r="H305"/>
      <c r="I305"/>
      <c r="J305"/>
      <c r="K305"/>
      <c r="L305"/>
      <c r="M305"/>
      <c r="N305"/>
      <c r="O305"/>
      <c r="P305"/>
      <c r="Q305"/>
      <c r="R305"/>
      <c r="S305"/>
      <c r="T305"/>
      <c r="U305"/>
      <c r="V305" s="35"/>
      <c r="W305" s="35"/>
      <c r="X305" s="35"/>
      <c r="Y305" s="35"/>
      <c r="Z305" s="35"/>
    </row>
    <row r="306" spans="1:26" s="34" customFormat="1" x14ac:dyDescent="0.2">
      <c r="A306"/>
      <c r="B306"/>
      <c r="C306"/>
      <c r="D306"/>
      <c r="E306"/>
      <c r="F306"/>
      <c r="G306"/>
      <c r="H306"/>
      <c r="I306"/>
      <c r="J306"/>
      <c r="K306"/>
      <c r="L306"/>
      <c r="M306"/>
      <c r="N306"/>
      <c r="O306"/>
      <c r="P306"/>
      <c r="Q306"/>
      <c r="R306"/>
      <c r="S306"/>
      <c r="T306"/>
      <c r="U306"/>
      <c r="V306" s="35"/>
      <c r="W306" s="35"/>
      <c r="X306" s="35"/>
      <c r="Y306" s="35"/>
      <c r="Z306" s="35"/>
    </row>
    <row r="307" spans="1:26" s="34" customFormat="1" x14ac:dyDescent="0.2">
      <c r="A307"/>
      <c r="B307"/>
      <c r="C307"/>
      <c r="D307"/>
      <c r="E307"/>
      <c r="F307"/>
      <c r="G307"/>
      <c r="H307"/>
      <c r="I307"/>
      <c r="J307"/>
      <c r="K307"/>
      <c r="L307"/>
      <c r="M307"/>
      <c r="N307"/>
      <c r="O307"/>
      <c r="P307"/>
      <c r="Q307"/>
      <c r="R307"/>
      <c r="S307"/>
      <c r="T307"/>
      <c r="U307"/>
      <c r="V307" s="35"/>
      <c r="W307" s="35"/>
      <c r="X307" s="35"/>
      <c r="Y307" s="35"/>
      <c r="Z307" s="35"/>
    </row>
    <row r="308" spans="1:26" s="34" customFormat="1" x14ac:dyDescent="0.2">
      <c r="A308"/>
      <c r="B308"/>
      <c r="C308"/>
      <c r="D308"/>
      <c r="E308"/>
      <c r="F308"/>
      <c r="G308"/>
      <c r="H308"/>
      <c r="I308"/>
      <c r="J308"/>
      <c r="K308"/>
      <c r="L308"/>
      <c r="M308"/>
      <c r="N308"/>
      <c r="O308"/>
      <c r="P308"/>
      <c r="Q308"/>
      <c r="R308"/>
      <c r="S308"/>
      <c r="T308"/>
      <c r="U308"/>
      <c r="V308" s="35"/>
      <c r="W308" s="35"/>
      <c r="X308" s="35"/>
      <c r="Y308" s="35"/>
      <c r="Z308" s="35"/>
    </row>
    <row r="309" spans="1:26" s="34" customFormat="1" x14ac:dyDescent="0.2">
      <c r="A309"/>
      <c r="B309"/>
      <c r="C309"/>
      <c r="D309"/>
      <c r="E309"/>
      <c r="F309"/>
      <c r="G309"/>
      <c r="H309"/>
      <c r="I309"/>
      <c r="J309"/>
      <c r="K309"/>
      <c r="L309"/>
      <c r="M309"/>
      <c r="N309"/>
      <c r="O309"/>
      <c r="P309"/>
      <c r="Q309"/>
      <c r="R309"/>
      <c r="S309"/>
      <c r="T309"/>
      <c r="U309"/>
      <c r="V309" s="35"/>
      <c r="W309" s="35"/>
      <c r="X309" s="35"/>
      <c r="Y309" s="35"/>
      <c r="Z309" s="35"/>
    </row>
    <row r="310" spans="1:26" s="34" customFormat="1" x14ac:dyDescent="0.2">
      <c r="A310"/>
      <c r="B310"/>
      <c r="C310"/>
      <c r="D310"/>
      <c r="E310"/>
      <c r="F310"/>
      <c r="G310"/>
      <c r="H310"/>
      <c r="I310"/>
      <c r="J310"/>
      <c r="K310"/>
      <c r="L310"/>
      <c r="M310"/>
      <c r="N310"/>
      <c r="O310"/>
      <c r="P310"/>
      <c r="Q310"/>
      <c r="R310"/>
      <c r="S310"/>
      <c r="T310"/>
      <c r="U310"/>
      <c r="V310" s="35"/>
      <c r="W310" s="35"/>
      <c r="X310" s="35"/>
      <c r="Y310" s="35"/>
      <c r="Z310" s="35"/>
    </row>
    <row r="311" spans="1:26" s="34" customFormat="1" x14ac:dyDescent="0.2">
      <c r="A311"/>
      <c r="B311"/>
      <c r="C311"/>
      <c r="D311"/>
      <c r="E311"/>
      <c r="F311"/>
      <c r="G311"/>
      <c r="H311"/>
      <c r="I311"/>
      <c r="J311"/>
      <c r="K311"/>
      <c r="L311"/>
      <c r="M311"/>
      <c r="N311"/>
      <c r="O311"/>
      <c r="P311"/>
      <c r="Q311"/>
      <c r="R311"/>
      <c r="S311"/>
      <c r="T311"/>
      <c r="U311"/>
      <c r="V311" s="35"/>
      <c r="W311" s="35"/>
      <c r="X311" s="35"/>
      <c r="Y311" s="35"/>
      <c r="Z311" s="35"/>
    </row>
    <row r="312" spans="1:26" s="34" customFormat="1" x14ac:dyDescent="0.2">
      <c r="A312"/>
      <c r="B312"/>
      <c r="C312"/>
      <c r="D312"/>
      <c r="E312"/>
      <c r="F312"/>
      <c r="G312"/>
      <c r="H312"/>
      <c r="I312"/>
      <c r="J312"/>
      <c r="K312"/>
      <c r="L312"/>
      <c r="M312"/>
      <c r="N312"/>
      <c r="O312"/>
      <c r="P312"/>
      <c r="Q312"/>
      <c r="R312"/>
      <c r="S312"/>
      <c r="T312"/>
      <c r="U312"/>
      <c r="V312" s="35"/>
      <c r="W312" s="35"/>
      <c r="X312" s="35"/>
      <c r="Y312" s="35"/>
      <c r="Z312" s="35"/>
    </row>
    <row r="313" spans="1:26" s="34" customFormat="1" x14ac:dyDescent="0.2">
      <c r="A313"/>
      <c r="B313"/>
      <c r="C313"/>
      <c r="D313"/>
      <c r="E313"/>
      <c r="F313"/>
      <c r="G313"/>
      <c r="H313"/>
      <c r="I313"/>
      <c r="J313"/>
      <c r="K313"/>
      <c r="L313"/>
      <c r="M313"/>
      <c r="N313"/>
      <c r="O313"/>
      <c r="P313"/>
      <c r="Q313"/>
      <c r="R313"/>
      <c r="S313"/>
      <c r="T313"/>
      <c r="U313"/>
      <c r="V313" s="35"/>
      <c r="W313" s="35"/>
      <c r="X313" s="35"/>
      <c r="Y313" s="35"/>
      <c r="Z313" s="35"/>
    </row>
    <row r="314" spans="1:26" s="34" customFormat="1" x14ac:dyDescent="0.2">
      <c r="A314"/>
      <c r="B314"/>
      <c r="C314"/>
      <c r="D314"/>
      <c r="E314"/>
      <c r="F314"/>
      <c r="G314"/>
      <c r="H314"/>
      <c r="I314"/>
      <c r="J314"/>
      <c r="K314"/>
      <c r="L314"/>
      <c r="M314"/>
      <c r="N314"/>
      <c r="O314"/>
      <c r="P314"/>
      <c r="Q314"/>
      <c r="R314"/>
      <c r="S314"/>
      <c r="T314"/>
      <c r="U314"/>
      <c r="V314" s="35"/>
      <c r="W314" s="35"/>
      <c r="X314" s="35"/>
      <c r="Y314" s="35"/>
      <c r="Z314" s="35"/>
    </row>
    <row r="315" spans="1:26" s="34" customFormat="1" x14ac:dyDescent="0.2">
      <c r="A315"/>
      <c r="B315"/>
      <c r="C315"/>
      <c r="D315"/>
      <c r="E315"/>
      <c r="F315"/>
      <c r="G315"/>
      <c r="H315"/>
      <c r="I315"/>
      <c r="J315"/>
      <c r="K315"/>
      <c r="L315"/>
      <c r="M315"/>
      <c r="N315"/>
      <c r="O315"/>
      <c r="P315"/>
      <c r="Q315"/>
      <c r="R315"/>
      <c r="S315"/>
      <c r="T315"/>
      <c r="U315"/>
      <c r="V315" s="35"/>
      <c r="W315" s="35"/>
      <c r="X315" s="35"/>
      <c r="Y315" s="35"/>
      <c r="Z315" s="35"/>
    </row>
    <row r="316" spans="1:26" s="34" customFormat="1" x14ac:dyDescent="0.2">
      <c r="A316"/>
      <c r="B316"/>
      <c r="C316"/>
      <c r="D316"/>
      <c r="E316"/>
      <c r="F316"/>
      <c r="G316"/>
      <c r="H316"/>
      <c r="I316"/>
      <c r="J316"/>
      <c r="K316"/>
      <c r="L316"/>
      <c r="M316"/>
      <c r="N316"/>
      <c r="O316"/>
      <c r="P316"/>
      <c r="Q316"/>
      <c r="R316"/>
      <c r="S316"/>
      <c r="T316"/>
      <c r="U316"/>
      <c r="V316" s="35"/>
      <c r="W316" s="35"/>
      <c r="X316" s="35"/>
      <c r="Y316" s="35"/>
      <c r="Z316" s="35"/>
    </row>
    <row r="317" spans="1:26" s="34" customFormat="1" x14ac:dyDescent="0.2">
      <c r="A317"/>
      <c r="B317"/>
      <c r="C317"/>
      <c r="D317"/>
      <c r="E317"/>
      <c r="F317"/>
      <c r="G317"/>
      <c r="H317"/>
      <c r="I317"/>
      <c r="J317"/>
      <c r="K317"/>
      <c r="L317"/>
      <c r="M317"/>
      <c r="N317"/>
      <c r="O317"/>
      <c r="P317"/>
      <c r="Q317"/>
      <c r="R317"/>
      <c r="S317"/>
      <c r="T317"/>
      <c r="U317"/>
      <c r="V317" s="35"/>
      <c r="W317" s="35"/>
      <c r="X317" s="35"/>
      <c r="Y317" s="35"/>
      <c r="Z317" s="35"/>
    </row>
    <row r="318" spans="1:26" s="34" customFormat="1" x14ac:dyDescent="0.2">
      <c r="A318"/>
      <c r="B318"/>
      <c r="C318"/>
      <c r="D318"/>
      <c r="E318"/>
      <c r="F318"/>
      <c r="G318"/>
      <c r="H318"/>
      <c r="I318"/>
      <c r="J318"/>
      <c r="K318"/>
      <c r="L318"/>
      <c r="M318"/>
      <c r="N318"/>
      <c r="O318"/>
      <c r="P318"/>
      <c r="Q318"/>
      <c r="R318"/>
      <c r="S318"/>
      <c r="T318"/>
      <c r="U318"/>
      <c r="V318" s="35"/>
      <c r="W318" s="35"/>
      <c r="X318" s="35"/>
      <c r="Y318" s="35"/>
      <c r="Z318" s="35"/>
    </row>
    <row r="319" spans="1:26" s="34" customFormat="1" x14ac:dyDescent="0.2">
      <c r="A319"/>
      <c r="B319"/>
      <c r="C319"/>
      <c r="D319"/>
      <c r="E319"/>
      <c r="F319"/>
      <c r="G319"/>
      <c r="H319"/>
      <c r="I319"/>
      <c r="J319"/>
      <c r="K319"/>
      <c r="L319"/>
      <c r="M319"/>
      <c r="N319"/>
      <c r="O319"/>
      <c r="P319"/>
      <c r="Q319"/>
      <c r="R319"/>
      <c r="S319"/>
      <c r="T319"/>
      <c r="U319"/>
      <c r="V319" s="35"/>
      <c r="W319" s="35"/>
      <c r="X319" s="35"/>
      <c r="Y319" s="35"/>
      <c r="Z319" s="35"/>
    </row>
    <row r="320" spans="1:26" s="34" customFormat="1" x14ac:dyDescent="0.2">
      <c r="A320"/>
      <c r="B320"/>
      <c r="C320"/>
      <c r="D320"/>
      <c r="E320"/>
      <c r="F320"/>
      <c r="G320"/>
      <c r="H320"/>
      <c r="I320"/>
      <c r="J320"/>
      <c r="K320"/>
      <c r="L320"/>
      <c r="M320"/>
      <c r="N320"/>
      <c r="O320"/>
      <c r="P320"/>
      <c r="Q320"/>
      <c r="R320"/>
      <c r="S320"/>
      <c r="T320"/>
      <c r="U320"/>
      <c r="V320" s="35"/>
      <c r="W320" s="35"/>
      <c r="X320" s="35"/>
      <c r="Y320" s="35"/>
      <c r="Z320" s="35"/>
    </row>
    <row r="321" spans="1:26" s="34" customFormat="1" x14ac:dyDescent="0.2">
      <c r="A321"/>
      <c r="B321"/>
      <c r="C321"/>
      <c r="D321"/>
      <c r="E321"/>
      <c r="F321"/>
      <c r="G321"/>
      <c r="H321"/>
      <c r="I321"/>
      <c r="J321"/>
      <c r="K321"/>
      <c r="L321"/>
      <c r="M321"/>
      <c r="N321"/>
      <c r="O321"/>
      <c r="P321"/>
      <c r="Q321"/>
      <c r="R321"/>
      <c r="S321"/>
      <c r="T321"/>
      <c r="U321"/>
      <c r="V321" s="35"/>
      <c r="W321" s="35"/>
      <c r="X321" s="35"/>
      <c r="Y321" s="35"/>
      <c r="Z321" s="35"/>
    </row>
    <row r="322" spans="1:26" s="34" customFormat="1" x14ac:dyDescent="0.2">
      <c r="A322"/>
      <c r="B322"/>
      <c r="C322"/>
      <c r="D322"/>
      <c r="E322"/>
      <c r="F322"/>
      <c r="G322"/>
      <c r="H322"/>
      <c r="I322"/>
      <c r="J322"/>
      <c r="K322"/>
      <c r="L322"/>
      <c r="M322"/>
      <c r="N322"/>
      <c r="O322"/>
      <c r="P322"/>
      <c r="Q322"/>
      <c r="R322"/>
      <c r="S322"/>
      <c r="T322"/>
      <c r="U322"/>
      <c r="V322" s="35"/>
      <c r="W322" s="35"/>
      <c r="X322" s="35"/>
      <c r="Y322" s="35"/>
      <c r="Z322" s="35"/>
    </row>
    <row r="323" spans="1:26" s="34" customFormat="1" x14ac:dyDescent="0.2">
      <c r="A323"/>
      <c r="B323"/>
      <c r="C323"/>
      <c r="D323"/>
      <c r="E323"/>
      <c r="F323"/>
      <c r="G323"/>
      <c r="H323"/>
      <c r="I323"/>
      <c r="J323"/>
      <c r="K323"/>
      <c r="L323"/>
      <c r="M323"/>
      <c r="N323"/>
      <c r="O323"/>
      <c r="P323"/>
      <c r="Q323"/>
      <c r="R323"/>
      <c r="S323"/>
      <c r="T323"/>
      <c r="U323"/>
      <c r="V323" s="35"/>
      <c r="W323" s="35"/>
      <c r="X323" s="35"/>
      <c r="Y323" s="35"/>
      <c r="Z323" s="35"/>
    </row>
    <row r="324" spans="1:26" s="34" customFormat="1" x14ac:dyDescent="0.2">
      <c r="A324"/>
      <c r="B324"/>
      <c r="C324"/>
      <c r="D324"/>
      <c r="E324"/>
      <c r="F324"/>
      <c r="G324"/>
      <c r="H324"/>
      <c r="I324"/>
      <c r="J324"/>
      <c r="K324"/>
      <c r="L324"/>
      <c r="M324"/>
      <c r="N324"/>
      <c r="O324"/>
      <c r="P324"/>
      <c r="Q324"/>
      <c r="R324"/>
      <c r="S324"/>
      <c r="T324"/>
      <c r="U324"/>
      <c r="V324" s="35"/>
      <c r="W324" s="35"/>
      <c r="X324" s="35"/>
      <c r="Y324" s="35"/>
      <c r="Z324" s="35"/>
    </row>
    <row r="325" spans="1:26" s="34" customFormat="1" x14ac:dyDescent="0.2">
      <c r="A325"/>
      <c r="B325"/>
      <c r="C325"/>
      <c r="D325"/>
      <c r="E325"/>
      <c r="F325"/>
      <c r="G325"/>
      <c r="H325"/>
      <c r="I325"/>
      <c r="J325"/>
      <c r="K325"/>
      <c r="L325"/>
      <c r="M325"/>
      <c r="N325"/>
      <c r="O325"/>
      <c r="P325"/>
      <c r="Q325"/>
      <c r="R325"/>
      <c r="S325"/>
      <c r="T325"/>
      <c r="U325"/>
      <c r="V325" s="35"/>
      <c r="W325" s="35"/>
      <c r="X325" s="35"/>
      <c r="Y325" s="35"/>
      <c r="Z325" s="35"/>
    </row>
    <row r="326" spans="1:26" s="34" customFormat="1" x14ac:dyDescent="0.2">
      <c r="A326"/>
      <c r="B326"/>
      <c r="C326"/>
      <c r="D326"/>
      <c r="E326"/>
      <c r="F326"/>
      <c r="G326"/>
      <c r="H326"/>
      <c r="I326"/>
      <c r="J326"/>
      <c r="K326"/>
      <c r="L326"/>
      <c r="M326"/>
      <c r="N326"/>
      <c r="O326"/>
      <c r="P326"/>
      <c r="Q326"/>
      <c r="R326"/>
      <c r="S326"/>
      <c r="T326"/>
      <c r="U326"/>
      <c r="V326" s="35"/>
      <c r="W326" s="35"/>
      <c r="X326" s="35"/>
      <c r="Y326" s="35"/>
      <c r="Z326" s="35"/>
    </row>
    <row r="327" spans="1:26" s="34" customFormat="1" x14ac:dyDescent="0.2">
      <c r="A327"/>
      <c r="B327"/>
      <c r="C327"/>
      <c r="D327"/>
      <c r="E327"/>
      <c r="F327"/>
      <c r="G327"/>
      <c r="H327"/>
      <c r="I327"/>
      <c r="J327"/>
      <c r="K327"/>
      <c r="L327"/>
      <c r="M327"/>
      <c r="N327"/>
      <c r="O327"/>
      <c r="P327"/>
      <c r="Q327"/>
      <c r="R327"/>
      <c r="S327"/>
      <c r="T327"/>
      <c r="U327"/>
      <c r="V327" s="35"/>
      <c r="W327" s="35"/>
      <c r="X327" s="35"/>
      <c r="Y327" s="35"/>
      <c r="Z327" s="35"/>
    </row>
    <row r="328" spans="1:26" s="34" customFormat="1" x14ac:dyDescent="0.2">
      <c r="A328"/>
      <c r="B328"/>
      <c r="C328"/>
      <c r="D328"/>
      <c r="E328"/>
      <c r="F328"/>
      <c r="G328"/>
      <c r="H328"/>
      <c r="I328"/>
      <c r="J328"/>
      <c r="K328"/>
      <c r="L328"/>
      <c r="M328"/>
      <c r="N328"/>
      <c r="O328"/>
      <c r="P328"/>
      <c r="Q328"/>
      <c r="R328"/>
      <c r="S328"/>
      <c r="T328"/>
      <c r="U328"/>
      <c r="V328" s="35"/>
      <c r="W328" s="35"/>
      <c r="X328" s="35"/>
      <c r="Y328" s="35"/>
      <c r="Z328" s="35"/>
    </row>
    <row r="329" spans="1:26" s="34" customFormat="1" x14ac:dyDescent="0.2">
      <c r="A329"/>
      <c r="B329"/>
      <c r="C329"/>
      <c r="D329"/>
      <c r="E329"/>
      <c r="F329"/>
      <c r="G329"/>
      <c r="H329"/>
      <c r="I329"/>
      <c r="J329"/>
      <c r="K329"/>
      <c r="L329"/>
      <c r="M329"/>
      <c r="N329"/>
      <c r="O329"/>
      <c r="P329"/>
      <c r="Q329"/>
      <c r="R329"/>
      <c r="S329"/>
      <c r="T329"/>
      <c r="U329"/>
      <c r="V329" s="35"/>
      <c r="W329" s="35"/>
      <c r="X329" s="35"/>
      <c r="Y329" s="35"/>
      <c r="Z329" s="35"/>
    </row>
    <row r="330" spans="1:26" s="34" customFormat="1" x14ac:dyDescent="0.2">
      <c r="A330"/>
      <c r="B330"/>
      <c r="C330"/>
      <c r="D330"/>
      <c r="E330"/>
      <c r="F330"/>
      <c r="G330"/>
      <c r="H330"/>
      <c r="I330"/>
      <c r="J330"/>
      <c r="K330"/>
      <c r="L330"/>
      <c r="M330"/>
      <c r="N330"/>
      <c r="O330"/>
      <c r="P330"/>
      <c r="Q330"/>
      <c r="R330"/>
      <c r="S330"/>
      <c r="T330"/>
      <c r="U330"/>
      <c r="V330" s="35"/>
      <c r="W330" s="35"/>
      <c r="X330" s="35"/>
      <c r="Y330" s="35"/>
      <c r="Z330" s="35"/>
    </row>
    <row r="331" spans="1:26" s="34" customFormat="1" x14ac:dyDescent="0.2">
      <c r="A331"/>
      <c r="B331"/>
      <c r="C331"/>
      <c r="D331"/>
      <c r="E331"/>
      <c r="F331"/>
      <c r="G331"/>
      <c r="H331"/>
      <c r="I331"/>
      <c r="J331"/>
      <c r="K331"/>
      <c r="L331"/>
      <c r="M331"/>
      <c r="N331"/>
      <c r="O331"/>
      <c r="P331"/>
      <c r="Q331"/>
      <c r="R331"/>
      <c r="S331"/>
      <c r="T331"/>
      <c r="U331"/>
      <c r="V331" s="35"/>
      <c r="W331" s="35"/>
      <c r="X331" s="35"/>
      <c r="Y331" s="35"/>
      <c r="Z331" s="35"/>
    </row>
    <row r="332" spans="1:26" s="34" customFormat="1" x14ac:dyDescent="0.2">
      <c r="A332"/>
      <c r="B332"/>
      <c r="C332"/>
      <c r="D332"/>
      <c r="E332"/>
      <c r="F332"/>
      <c r="G332"/>
      <c r="H332"/>
      <c r="I332"/>
      <c r="J332"/>
      <c r="K332"/>
      <c r="L332"/>
      <c r="M332"/>
      <c r="N332"/>
      <c r="O332"/>
      <c r="P332"/>
      <c r="Q332"/>
      <c r="R332"/>
      <c r="S332"/>
      <c r="T332"/>
      <c r="U332"/>
      <c r="V332" s="35"/>
      <c r="W332" s="35"/>
      <c r="X332" s="35"/>
      <c r="Y332" s="35"/>
      <c r="Z332" s="35"/>
    </row>
    <row r="333" spans="1:26" s="34" customFormat="1" x14ac:dyDescent="0.2">
      <c r="A333"/>
      <c r="B333"/>
      <c r="C333"/>
      <c r="D333"/>
      <c r="E333"/>
      <c r="F333"/>
      <c r="G333"/>
      <c r="H333"/>
      <c r="I333"/>
      <c r="J333"/>
      <c r="K333"/>
      <c r="L333"/>
      <c r="M333"/>
      <c r="N333"/>
      <c r="O333"/>
      <c r="P333"/>
      <c r="Q333"/>
      <c r="R333"/>
      <c r="S333"/>
      <c r="T333"/>
      <c r="U333"/>
      <c r="V333" s="35"/>
      <c r="W333" s="35"/>
      <c r="X333" s="35"/>
      <c r="Y333" s="35"/>
      <c r="Z333" s="35"/>
    </row>
    <row r="334" spans="1:26" s="34" customFormat="1" x14ac:dyDescent="0.2">
      <c r="A334"/>
      <c r="B334"/>
      <c r="C334"/>
      <c r="D334"/>
      <c r="E334"/>
      <c r="F334"/>
      <c r="G334"/>
      <c r="H334"/>
      <c r="I334"/>
      <c r="J334"/>
      <c r="K334"/>
      <c r="L334"/>
      <c r="M334"/>
      <c r="N334"/>
      <c r="O334"/>
      <c r="P334"/>
      <c r="Q334"/>
      <c r="R334"/>
      <c r="S334"/>
      <c r="T334"/>
      <c r="U334"/>
      <c r="V334" s="35"/>
      <c r="W334" s="35"/>
      <c r="X334" s="35"/>
      <c r="Y334" s="35"/>
      <c r="Z334" s="35"/>
    </row>
    <row r="335" spans="1:26" s="34" customFormat="1" x14ac:dyDescent="0.2">
      <c r="A335"/>
      <c r="B335"/>
      <c r="C335"/>
      <c r="D335"/>
      <c r="E335"/>
      <c r="F335"/>
      <c r="G335"/>
      <c r="H335"/>
      <c r="I335"/>
      <c r="J335"/>
      <c r="K335"/>
      <c r="L335"/>
      <c r="M335"/>
      <c r="N335"/>
      <c r="O335"/>
      <c r="P335"/>
      <c r="Q335"/>
      <c r="R335"/>
      <c r="S335"/>
      <c r="T335"/>
      <c r="U335"/>
      <c r="V335" s="35"/>
      <c r="W335" s="35"/>
      <c r="X335" s="35"/>
      <c r="Y335" s="35"/>
      <c r="Z335" s="35"/>
    </row>
    <row r="336" spans="1:26" s="34" customFormat="1" x14ac:dyDescent="0.2">
      <c r="A336"/>
      <c r="B336"/>
      <c r="C336"/>
      <c r="D336"/>
      <c r="E336"/>
      <c r="F336"/>
      <c r="G336"/>
      <c r="H336"/>
      <c r="I336"/>
      <c r="J336"/>
      <c r="K336"/>
      <c r="L336"/>
      <c r="M336"/>
      <c r="N336"/>
      <c r="O336"/>
      <c r="P336"/>
      <c r="Q336"/>
      <c r="R336"/>
      <c r="S336"/>
      <c r="T336"/>
      <c r="U336"/>
      <c r="V336" s="35"/>
      <c r="W336" s="35"/>
      <c r="X336" s="35"/>
      <c r="Y336" s="35"/>
      <c r="Z336" s="35"/>
    </row>
    <row r="337" spans="1:26" s="34" customFormat="1" x14ac:dyDescent="0.2">
      <c r="A337"/>
      <c r="B337"/>
      <c r="C337"/>
      <c r="D337"/>
      <c r="E337"/>
      <c r="F337"/>
      <c r="G337"/>
      <c r="H337"/>
      <c r="I337"/>
      <c r="J337"/>
      <c r="K337"/>
      <c r="L337"/>
      <c r="M337"/>
      <c r="N337"/>
      <c r="O337"/>
      <c r="P337"/>
      <c r="Q337"/>
      <c r="R337"/>
      <c r="S337"/>
      <c r="T337"/>
      <c r="U337"/>
      <c r="V337" s="35"/>
      <c r="W337" s="35"/>
      <c r="X337" s="35"/>
      <c r="Y337" s="35"/>
      <c r="Z337" s="35"/>
    </row>
    <row r="338" spans="1:26" s="34" customFormat="1" x14ac:dyDescent="0.2">
      <c r="A338"/>
      <c r="B338"/>
      <c r="C338"/>
      <c r="D338"/>
      <c r="E338"/>
      <c r="F338"/>
      <c r="G338"/>
      <c r="H338"/>
      <c r="I338"/>
      <c r="J338"/>
      <c r="K338"/>
      <c r="L338"/>
      <c r="M338"/>
      <c r="N338"/>
      <c r="O338"/>
      <c r="P338"/>
      <c r="Q338"/>
      <c r="R338"/>
      <c r="S338"/>
      <c r="T338"/>
      <c r="U338"/>
      <c r="V338" s="35"/>
      <c r="W338" s="35"/>
      <c r="X338" s="35"/>
      <c r="Y338" s="35"/>
      <c r="Z338" s="35"/>
    </row>
    <row r="339" spans="1:26" s="34" customFormat="1" x14ac:dyDescent="0.2">
      <c r="A339"/>
      <c r="B339"/>
      <c r="C339"/>
      <c r="D339"/>
      <c r="E339"/>
      <c r="F339"/>
      <c r="G339"/>
      <c r="H339"/>
      <c r="I339"/>
      <c r="J339"/>
      <c r="K339"/>
      <c r="L339"/>
      <c r="M339"/>
      <c r="N339"/>
      <c r="O339"/>
      <c r="P339"/>
      <c r="Q339"/>
      <c r="R339"/>
      <c r="S339"/>
      <c r="T339"/>
      <c r="U339"/>
      <c r="V339" s="35"/>
      <c r="W339" s="35"/>
      <c r="X339" s="35"/>
      <c r="Y339" s="35"/>
      <c r="Z339" s="35"/>
    </row>
    <row r="340" spans="1:26" s="34" customFormat="1" x14ac:dyDescent="0.2">
      <c r="A340"/>
      <c r="B340"/>
      <c r="C340"/>
      <c r="D340"/>
      <c r="E340"/>
      <c r="F340"/>
      <c r="G340"/>
      <c r="H340"/>
      <c r="I340"/>
      <c r="J340"/>
      <c r="K340"/>
      <c r="L340"/>
      <c r="M340"/>
      <c r="N340"/>
      <c r="O340"/>
      <c r="P340"/>
      <c r="Q340"/>
      <c r="R340"/>
      <c r="S340"/>
      <c r="T340"/>
      <c r="U340"/>
      <c r="V340" s="35"/>
      <c r="W340" s="35"/>
      <c r="X340" s="35"/>
      <c r="Y340" s="35"/>
      <c r="Z340" s="35"/>
    </row>
    <row r="341" spans="1:26" s="34" customFormat="1" x14ac:dyDescent="0.2">
      <c r="A341"/>
      <c r="B341"/>
      <c r="C341"/>
      <c r="D341"/>
      <c r="E341"/>
      <c r="F341"/>
      <c r="G341"/>
      <c r="H341"/>
      <c r="I341"/>
      <c r="J341"/>
      <c r="K341"/>
      <c r="L341"/>
      <c r="M341"/>
      <c r="N341"/>
      <c r="O341"/>
      <c r="P341"/>
      <c r="Q341"/>
      <c r="R341"/>
      <c r="S341"/>
      <c r="T341"/>
      <c r="U341"/>
      <c r="V341" s="35"/>
      <c r="W341" s="35"/>
      <c r="X341" s="35"/>
      <c r="Y341" s="35"/>
      <c r="Z341" s="35"/>
    </row>
    <row r="342" spans="1:26" s="34" customFormat="1" x14ac:dyDescent="0.2">
      <c r="A342"/>
      <c r="B342"/>
      <c r="C342"/>
      <c r="D342"/>
      <c r="E342"/>
      <c r="F342"/>
      <c r="G342"/>
      <c r="H342"/>
      <c r="I342"/>
      <c r="J342"/>
      <c r="K342"/>
      <c r="L342"/>
      <c r="M342"/>
      <c r="N342"/>
      <c r="O342"/>
      <c r="P342"/>
      <c r="Q342"/>
      <c r="R342"/>
      <c r="S342"/>
      <c r="T342"/>
      <c r="U342"/>
      <c r="V342" s="35"/>
      <c r="W342" s="35"/>
      <c r="X342" s="35"/>
      <c r="Y342" s="35"/>
      <c r="Z342" s="35"/>
    </row>
    <row r="343" spans="1:26" s="34" customFormat="1" x14ac:dyDescent="0.2">
      <c r="A343"/>
      <c r="B343"/>
      <c r="C343"/>
      <c r="D343"/>
      <c r="E343"/>
      <c r="F343"/>
      <c r="G343"/>
      <c r="H343"/>
      <c r="I343"/>
      <c r="J343"/>
      <c r="K343"/>
      <c r="L343"/>
      <c r="M343"/>
      <c r="N343"/>
      <c r="O343"/>
      <c r="P343"/>
      <c r="Q343"/>
      <c r="R343"/>
      <c r="S343"/>
      <c r="T343"/>
      <c r="U343"/>
      <c r="V343" s="35"/>
      <c r="W343" s="35"/>
      <c r="X343" s="35"/>
      <c r="Y343" s="35"/>
      <c r="Z343" s="35"/>
    </row>
    <row r="344" spans="1:26" s="34" customFormat="1" x14ac:dyDescent="0.2">
      <c r="A344"/>
      <c r="B344"/>
      <c r="C344"/>
      <c r="D344"/>
      <c r="E344"/>
      <c r="F344"/>
      <c r="G344"/>
      <c r="H344"/>
      <c r="I344"/>
      <c r="J344"/>
      <c r="K344"/>
      <c r="L344"/>
      <c r="M344"/>
      <c r="N344"/>
      <c r="O344"/>
      <c r="P344"/>
      <c r="Q344"/>
      <c r="R344"/>
      <c r="S344"/>
      <c r="T344"/>
      <c r="U344"/>
      <c r="V344" s="35"/>
      <c r="W344" s="35"/>
      <c r="X344" s="35"/>
      <c r="Y344" s="35"/>
      <c r="Z344" s="35"/>
    </row>
    <row r="345" spans="1:26" s="34" customFormat="1" x14ac:dyDescent="0.2">
      <c r="A345"/>
      <c r="B345"/>
      <c r="C345"/>
      <c r="D345"/>
      <c r="E345"/>
      <c r="F345"/>
      <c r="G345"/>
      <c r="H345"/>
      <c r="I345"/>
      <c r="J345"/>
      <c r="K345"/>
      <c r="L345"/>
      <c r="M345"/>
      <c r="N345"/>
      <c r="O345"/>
      <c r="P345"/>
      <c r="Q345"/>
      <c r="R345"/>
      <c r="S345"/>
      <c r="T345"/>
      <c r="U345"/>
      <c r="V345" s="35"/>
      <c r="W345" s="35"/>
      <c r="X345" s="35"/>
      <c r="Y345" s="35"/>
      <c r="Z345" s="35"/>
    </row>
    <row r="346" spans="1:26" s="34" customFormat="1" x14ac:dyDescent="0.2">
      <c r="A346"/>
      <c r="B346"/>
      <c r="C346"/>
      <c r="D346"/>
      <c r="E346"/>
      <c r="F346"/>
      <c r="G346"/>
      <c r="H346"/>
      <c r="I346"/>
      <c r="J346"/>
      <c r="K346"/>
      <c r="L346"/>
      <c r="M346"/>
      <c r="N346"/>
      <c r="O346"/>
      <c r="P346"/>
      <c r="Q346"/>
      <c r="R346"/>
      <c r="S346"/>
      <c r="T346"/>
      <c r="U346"/>
      <c r="V346" s="35"/>
      <c r="W346" s="35"/>
      <c r="X346" s="35"/>
      <c r="Y346" s="35"/>
      <c r="Z346" s="35"/>
    </row>
    <row r="347" spans="1:26" s="34" customFormat="1" x14ac:dyDescent="0.2">
      <c r="A347"/>
      <c r="B347"/>
      <c r="C347"/>
      <c r="D347"/>
      <c r="E347"/>
      <c r="F347"/>
      <c r="G347"/>
      <c r="H347"/>
      <c r="I347"/>
      <c r="J347"/>
      <c r="K347"/>
      <c r="L347"/>
      <c r="M347"/>
      <c r="N347"/>
      <c r="O347"/>
      <c r="P347"/>
      <c r="Q347"/>
      <c r="R347"/>
      <c r="S347"/>
      <c r="T347"/>
      <c r="U347"/>
      <c r="V347" s="35"/>
      <c r="W347" s="35"/>
      <c r="X347" s="35"/>
      <c r="Y347" s="35"/>
      <c r="Z347" s="35"/>
    </row>
    <row r="348" spans="1:26" s="34" customFormat="1" x14ac:dyDescent="0.2">
      <c r="A348"/>
      <c r="B348"/>
      <c r="C348"/>
      <c r="D348"/>
      <c r="E348"/>
      <c r="F348"/>
      <c r="G348"/>
      <c r="H348"/>
      <c r="I348"/>
      <c r="J348"/>
      <c r="K348"/>
      <c r="L348"/>
      <c r="M348"/>
      <c r="N348"/>
      <c r="O348"/>
      <c r="P348"/>
      <c r="Q348"/>
      <c r="R348"/>
      <c r="S348"/>
      <c r="T348"/>
      <c r="U348"/>
      <c r="V348" s="35"/>
      <c r="W348" s="35"/>
      <c r="X348" s="35"/>
      <c r="Y348" s="35"/>
      <c r="Z348" s="35"/>
    </row>
    <row r="349" spans="1:26" s="34" customFormat="1" x14ac:dyDescent="0.2">
      <c r="A349"/>
      <c r="B349"/>
      <c r="C349"/>
      <c r="D349"/>
      <c r="E349"/>
      <c r="F349"/>
      <c r="G349"/>
      <c r="H349"/>
      <c r="I349"/>
      <c r="J349"/>
      <c r="K349"/>
      <c r="L349"/>
      <c r="M349"/>
      <c r="N349"/>
      <c r="O349"/>
      <c r="P349"/>
      <c r="Q349"/>
      <c r="R349"/>
      <c r="S349"/>
      <c r="T349"/>
      <c r="U349"/>
      <c r="V349" s="35"/>
      <c r="W349" s="35"/>
      <c r="X349" s="35"/>
      <c r="Y349" s="35"/>
      <c r="Z349" s="35"/>
    </row>
    <row r="350" spans="1:26" s="34" customFormat="1" x14ac:dyDescent="0.2">
      <c r="A350"/>
      <c r="B350"/>
      <c r="C350"/>
      <c r="D350"/>
      <c r="E350"/>
      <c r="F350"/>
      <c r="G350"/>
      <c r="H350"/>
      <c r="I350"/>
      <c r="J350"/>
      <c r="K350"/>
      <c r="L350"/>
      <c r="M350"/>
      <c r="N350"/>
      <c r="O350"/>
      <c r="P350"/>
      <c r="Q350"/>
      <c r="R350"/>
      <c r="S350"/>
      <c r="T350"/>
      <c r="U350"/>
      <c r="V350" s="35"/>
      <c r="W350" s="35"/>
      <c r="X350" s="35"/>
      <c r="Y350" s="35"/>
      <c r="Z350" s="35"/>
    </row>
    <row r="351" spans="1:26" s="34" customFormat="1" x14ac:dyDescent="0.2">
      <c r="A351"/>
      <c r="B351"/>
      <c r="C351"/>
      <c r="D351"/>
      <c r="E351"/>
      <c r="F351"/>
      <c r="G351"/>
      <c r="H351"/>
      <c r="I351"/>
      <c r="J351"/>
      <c r="K351"/>
      <c r="L351"/>
      <c r="M351"/>
      <c r="N351"/>
      <c r="O351"/>
      <c r="P351"/>
      <c r="Q351"/>
      <c r="R351"/>
      <c r="S351"/>
      <c r="T351"/>
      <c r="U351"/>
      <c r="V351" s="35"/>
      <c r="W351" s="35"/>
      <c r="X351" s="35"/>
      <c r="Y351" s="35"/>
      <c r="Z351" s="35"/>
    </row>
    <row r="352" spans="1:26" s="34" customFormat="1" x14ac:dyDescent="0.2">
      <c r="A352"/>
      <c r="B352"/>
      <c r="C352"/>
      <c r="D352"/>
      <c r="E352"/>
      <c r="F352"/>
      <c r="G352"/>
      <c r="H352"/>
      <c r="I352"/>
      <c r="J352"/>
      <c r="K352"/>
      <c r="L352"/>
      <c r="M352"/>
      <c r="N352"/>
      <c r="O352"/>
      <c r="P352"/>
      <c r="Q352"/>
      <c r="R352"/>
      <c r="S352"/>
      <c r="T352"/>
      <c r="U352"/>
      <c r="V352" s="35"/>
      <c r="W352" s="35"/>
      <c r="X352" s="35"/>
      <c r="Y352" s="35"/>
      <c r="Z352" s="35"/>
    </row>
    <row r="353" spans="1:26" s="34" customFormat="1" x14ac:dyDescent="0.2">
      <c r="A353"/>
      <c r="B353"/>
      <c r="C353"/>
      <c r="D353"/>
      <c r="E353"/>
      <c r="F353"/>
      <c r="G353"/>
      <c r="H353"/>
      <c r="I353"/>
      <c r="J353"/>
      <c r="K353"/>
      <c r="L353"/>
      <c r="M353"/>
      <c r="N353"/>
      <c r="O353"/>
      <c r="P353"/>
      <c r="Q353"/>
      <c r="R353"/>
      <c r="S353"/>
      <c r="T353"/>
      <c r="U353"/>
      <c r="V353" s="35"/>
      <c r="W353" s="35"/>
      <c r="X353" s="35"/>
      <c r="Y353" s="35"/>
      <c r="Z353" s="35"/>
    </row>
    <row r="354" spans="1:26" s="34" customFormat="1" x14ac:dyDescent="0.2">
      <c r="A354"/>
      <c r="B354"/>
      <c r="C354"/>
      <c r="D354"/>
      <c r="E354"/>
      <c r="F354"/>
      <c r="G354"/>
      <c r="H354"/>
      <c r="I354"/>
      <c r="J354"/>
      <c r="K354"/>
      <c r="L354"/>
      <c r="M354"/>
      <c r="N354"/>
      <c r="O354"/>
      <c r="P354"/>
      <c r="Q354"/>
      <c r="R354"/>
      <c r="S354"/>
      <c r="T354"/>
      <c r="U354"/>
      <c r="V354" s="35"/>
      <c r="W354" s="35"/>
      <c r="X354" s="35"/>
      <c r="Y354" s="35"/>
      <c r="Z354" s="35"/>
    </row>
    <row r="355" spans="1:26" s="34" customFormat="1" x14ac:dyDescent="0.2">
      <c r="A355"/>
      <c r="B355"/>
      <c r="C355"/>
      <c r="D355"/>
      <c r="E355"/>
      <c r="F355"/>
      <c r="G355"/>
      <c r="H355"/>
      <c r="I355"/>
      <c r="J355"/>
      <c r="K355"/>
      <c r="L355"/>
      <c r="M355"/>
      <c r="N355"/>
      <c r="O355"/>
      <c r="P355"/>
      <c r="Q355"/>
      <c r="R355"/>
      <c r="S355"/>
      <c r="T355"/>
      <c r="U355"/>
      <c r="V355" s="35"/>
      <c r="W355" s="35"/>
      <c r="X355" s="35"/>
      <c r="Y355" s="35"/>
      <c r="Z355" s="35"/>
    </row>
    <row r="356" spans="1:26" s="34" customFormat="1" x14ac:dyDescent="0.2">
      <c r="A356"/>
      <c r="B356"/>
      <c r="C356"/>
      <c r="D356"/>
      <c r="E356"/>
      <c r="F356"/>
      <c r="G356"/>
      <c r="H356"/>
      <c r="I356"/>
      <c r="J356"/>
      <c r="K356"/>
      <c r="L356"/>
      <c r="M356"/>
      <c r="N356"/>
      <c r="O356"/>
      <c r="P356"/>
      <c r="Q356"/>
      <c r="R356"/>
      <c r="S356"/>
      <c r="T356"/>
      <c r="U356"/>
      <c r="V356" s="35"/>
      <c r="W356" s="35"/>
      <c r="X356" s="35"/>
      <c r="Y356" s="35"/>
      <c r="Z356" s="35"/>
    </row>
    <row r="357" spans="1:26" s="34" customFormat="1" x14ac:dyDescent="0.2">
      <c r="A357"/>
      <c r="B357"/>
      <c r="C357"/>
      <c r="D357"/>
      <c r="E357"/>
      <c r="F357"/>
      <c r="G357"/>
      <c r="H357"/>
      <c r="I357"/>
      <c r="J357"/>
      <c r="K357"/>
      <c r="L357"/>
      <c r="M357"/>
      <c r="N357"/>
      <c r="O357"/>
      <c r="P357"/>
      <c r="Q357"/>
      <c r="R357"/>
      <c r="S357"/>
      <c r="T357"/>
      <c r="U357"/>
      <c r="V357" s="35"/>
      <c r="W357" s="35"/>
      <c r="X357" s="35"/>
      <c r="Y357" s="35"/>
      <c r="Z357" s="35"/>
    </row>
    <row r="358" spans="1:26" s="34" customFormat="1" x14ac:dyDescent="0.2">
      <c r="A358"/>
      <c r="B358"/>
      <c r="C358"/>
      <c r="D358"/>
      <c r="E358"/>
      <c r="F358"/>
      <c r="G358"/>
      <c r="H358"/>
      <c r="I358"/>
      <c r="J358"/>
      <c r="K358"/>
      <c r="L358"/>
      <c r="M358"/>
      <c r="N358"/>
      <c r="O358"/>
      <c r="P358"/>
      <c r="Q358"/>
      <c r="R358"/>
      <c r="S358"/>
      <c r="T358"/>
      <c r="U358"/>
      <c r="V358" s="35"/>
      <c r="W358" s="35"/>
      <c r="X358" s="35"/>
      <c r="Y358" s="35"/>
      <c r="Z358" s="35"/>
    </row>
    <row r="359" spans="1:26" s="34" customFormat="1" x14ac:dyDescent="0.2">
      <c r="A359"/>
      <c r="B359"/>
      <c r="C359"/>
      <c r="D359"/>
      <c r="E359"/>
      <c r="F359"/>
      <c r="G359"/>
      <c r="H359"/>
      <c r="I359"/>
      <c r="J359"/>
      <c r="K359"/>
      <c r="L359"/>
      <c r="M359"/>
      <c r="N359"/>
      <c r="O359"/>
      <c r="P359"/>
      <c r="Q359"/>
      <c r="R359"/>
      <c r="S359"/>
      <c r="T359"/>
      <c r="U359"/>
      <c r="V359" s="35"/>
      <c r="W359" s="35"/>
      <c r="X359" s="35"/>
      <c r="Y359" s="35"/>
      <c r="Z359" s="35"/>
    </row>
    <row r="360" spans="1:26" s="34" customFormat="1" x14ac:dyDescent="0.2">
      <c r="A360"/>
      <c r="B360"/>
      <c r="C360"/>
      <c r="D360"/>
      <c r="E360"/>
      <c r="F360"/>
      <c r="G360"/>
      <c r="H360"/>
      <c r="I360"/>
      <c r="J360"/>
      <c r="K360"/>
      <c r="L360"/>
      <c r="M360"/>
      <c r="N360"/>
      <c r="O360"/>
      <c r="P360"/>
      <c r="Q360"/>
      <c r="R360"/>
      <c r="S360"/>
      <c r="T360"/>
      <c r="U360"/>
      <c r="V360" s="35"/>
      <c r="W360" s="35"/>
      <c r="X360" s="35"/>
      <c r="Y360" s="35"/>
      <c r="Z360" s="35"/>
    </row>
    <row r="361" spans="1:26" s="34" customFormat="1" x14ac:dyDescent="0.2">
      <c r="A361"/>
      <c r="B361"/>
      <c r="C361"/>
      <c r="D361"/>
      <c r="E361"/>
      <c r="F361"/>
      <c r="G361"/>
      <c r="H361"/>
      <c r="I361"/>
      <c r="J361"/>
      <c r="K361"/>
      <c r="L361"/>
      <c r="M361"/>
      <c r="N361"/>
      <c r="O361"/>
      <c r="P361"/>
      <c r="Q361"/>
      <c r="R361"/>
      <c r="S361"/>
      <c r="T361"/>
      <c r="U361"/>
      <c r="V361" s="35"/>
      <c r="W361" s="35"/>
      <c r="X361" s="35"/>
      <c r="Y361" s="35"/>
      <c r="Z361" s="35"/>
    </row>
    <row r="362" spans="1:26" s="34" customFormat="1" x14ac:dyDescent="0.2">
      <c r="A362"/>
      <c r="B362"/>
      <c r="C362"/>
      <c r="D362"/>
      <c r="E362"/>
      <c r="F362"/>
      <c r="G362"/>
      <c r="H362"/>
      <c r="I362"/>
      <c r="J362"/>
      <c r="K362"/>
      <c r="L362"/>
      <c r="M362"/>
      <c r="N362"/>
      <c r="O362"/>
      <c r="P362"/>
      <c r="Q362"/>
      <c r="R362"/>
      <c r="S362"/>
      <c r="T362"/>
      <c r="U362"/>
      <c r="V362" s="35"/>
      <c r="W362" s="35"/>
      <c r="X362" s="35"/>
      <c r="Y362" s="35"/>
      <c r="Z362" s="35"/>
    </row>
    <row r="363" spans="1:26" s="34" customFormat="1" x14ac:dyDescent="0.2">
      <c r="A363"/>
      <c r="B363"/>
      <c r="C363"/>
      <c r="D363"/>
      <c r="E363"/>
      <c r="F363"/>
      <c r="G363"/>
      <c r="H363"/>
      <c r="I363"/>
      <c r="J363"/>
      <c r="K363"/>
      <c r="L363"/>
      <c r="M363"/>
      <c r="N363"/>
      <c r="O363"/>
      <c r="P363"/>
      <c r="Q363"/>
      <c r="R363"/>
      <c r="S363"/>
      <c r="T363"/>
      <c r="U363"/>
      <c r="V363" s="35"/>
      <c r="W363" s="35"/>
      <c r="X363" s="35"/>
      <c r="Y363" s="35"/>
      <c r="Z363" s="35"/>
    </row>
    <row r="364" spans="1:26" s="34" customFormat="1" x14ac:dyDescent="0.2">
      <c r="A364"/>
      <c r="B364"/>
      <c r="C364"/>
      <c r="D364"/>
      <c r="E364"/>
      <c r="F364"/>
      <c r="G364"/>
      <c r="H364"/>
      <c r="I364"/>
      <c r="J364"/>
      <c r="K364"/>
      <c r="L364"/>
      <c r="M364"/>
      <c r="N364"/>
      <c r="O364"/>
      <c r="P364"/>
      <c r="Q364"/>
      <c r="R364"/>
      <c r="S364"/>
      <c r="T364"/>
      <c r="U364"/>
      <c r="V364" s="35"/>
      <c r="W364" s="35"/>
      <c r="X364" s="35"/>
      <c r="Y364" s="35"/>
      <c r="Z364" s="35"/>
    </row>
    <row r="365" spans="1:26" s="34" customFormat="1" x14ac:dyDescent="0.2">
      <c r="A365"/>
      <c r="B365"/>
      <c r="C365"/>
      <c r="D365"/>
      <c r="E365"/>
      <c r="F365"/>
      <c r="G365"/>
      <c r="H365"/>
      <c r="I365"/>
      <c r="J365"/>
      <c r="K365"/>
      <c r="L365"/>
      <c r="M365"/>
      <c r="N365"/>
      <c r="O365"/>
      <c r="P365"/>
      <c r="Q365"/>
      <c r="R365"/>
      <c r="S365"/>
      <c r="T365"/>
      <c r="U365"/>
      <c r="V365" s="35"/>
      <c r="W365" s="35"/>
      <c r="X365" s="35"/>
      <c r="Y365" s="35"/>
      <c r="Z365" s="35"/>
    </row>
    <row r="366" spans="1:26" s="34" customFormat="1" x14ac:dyDescent="0.2">
      <c r="A366"/>
      <c r="B366"/>
      <c r="C366"/>
      <c r="D366"/>
      <c r="E366"/>
      <c r="F366"/>
      <c r="G366"/>
      <c r="H366"/>
      <c r="I366"/>
      <c r="J366"/>
      <c r="K366"/>
      <c r="L366"/>
      <c r="M366"/>
      <c r="N366"/>
      <c r="O366"/>
      <c r="P366"/>
      <c r="Q366"/>
      <c r="R366"/>
      <c r="S366"/>
      <c r="T366"/>
      <c r="U366"/>
      <c r="V366" s="35"/>
      <c r="W366" s="35"/>
      <c r="X366" s="35"/>
      <c r="Y366" s="35"/>
      <c r="Z366" s="35"/>
    </row>
    <row r="367" spans="1:26" s="34" customFormat="1" x14ac:dyDescent="0.2">
      <c r="A367"/>
      <c r="B367"/>
      <c r="C367"/>
      <c r="D367"/>
      <c r="E367"/>
      <c r="F367"/>
      <c r="G367"/>
      <c r="H367"/>
      <c r="I367"/>
      <c r="J367"/>
      <c r="K367"/>
      <c r="L367"/>
      <c r="M367"/>
      <c r="N367"/>
      <c r="O367"/>
      <c r="P367"/>
      <c r="Q367"/>
      <c r="R367"/>
      <c r="S367"/>
      <c r="T367"/>
      <c r="U367"/>
      <c r="V367" s="35"/>
      <c r="W367" s="35"/>
      <c r="X367" s="35"/>
      <c r="Y367" s="35"/>
      <c r="Z367" s="35"/>
    </row>
    <row r="368" spans="1:26" s="34" customFormat="1" x14ac:dyDescent="0.2">
      <c r="A368"/>
      <c r="B368"/>
      <c r="C368"/>
      <c r="D368"/>
      <c r="E368"/>
      <c r="F368"/>
      <c r="G368"/>
      <c r="H368"/>
      <c r="I368"/>
      <c r="J368"/>
      <c r="K368"/>
      <c r="L368"/>
      <c r="M368"/>
      <c r="N368"/>
      <c r="O368"/>
      <c r="P368"/>
      <c r="Q368"/>
      <c r="R368"/>
      <c r="S368"/>
      <c r="T368"/>
      <c r="U368"/>
      <c r="V368" s="35"/>
      <c r="W368" s="35"/>
      <c r="X368" s="35"/>
      <c r="Y368" s="35"/>
      <c r="Z368" s="35"/>
    </row>
    <row r="369" spans="1:26" s="34" customFormat="1" x14ac:dyDescent="0.2">
      <c r="A369"/>
      <c r="B369"/>
      <c r="C369"/>
      <c r="D369"/>
      <c r="E369"/>
      <c r="F369"/>
      <c r="G369"/>
      <c r="H369"/>
      <c r="I369"/>
      <c r="J369"/>
      <c r="K369"/>
      <c r="L369"/>
      <c r="M369"/>
      <c r="N369"/>
      <c r="O369"/>
      <c r="P369"/>
      <c r="Q369"/>
      <c r="R369"/>
      <c r="S369"/>
      <c r="T369"/>
      <c r="U369"/>
      <c r="V369" s="35"/>
      <c r="W369" s="35"/>
      <c r="X369" s="35"/>
      <c r="Y369" s="35"/>
      <c r="Z369" s="35"/>
    </row>
    <row r="370" spans="1:26" s="34" customFormat="1" x14ac:dyDescent="0.2">
      <c r="A370"/>
      <c r="B370"/>
      <c r="C370"/>
      <c r="D370"/>
      <c r="E370"/>
      <c r="F370"/>
      <c r="G370"/>
      <c r="H370"/>
      <c r="I370"/>
      <c r="J370"/>
      <c r="K370"/>
      <c r="L370"/>
      <c r="M370"/>
      <c r="N370"/>
      <c r="O370"/>
      <c r="P370"/>
      <c r="Q370"/>
      <c r="R370"/>
      <c r="S370"/>
      <c r="T370"/>
      <c r="U370"/>
      <c r="V370" s="35"/>
      <c r="W370" s="35"/>
      <c r="X370" s="35"/>
      <c r="Y370" s="35"/>
      <c r="Z370" s="35"/>
    </row>
    <row r="371" spans="1:26" s="34" customFormat="1" x14ac:dyDescent="0.2">
      <c r="A371"/>
      <c r="B371"/>
      <c r="C371"/>
      <c r="D371"/>
      <c r="E371"/>
      <c r="F371"/>
      <c r="G371"/>
      <c r="H371"/>
      <c r="I371"/>
      <c r="J371"/>
      <c r="K371"/>
      <c r="L371"/>
      <c r="M371"/>
      <c r="N371"/>
      <c r="O371"/>
      <c r="P371"/>
      <c r="Q371"/>
      <c r="R371"/>
      <c r="S371"/>
      <c r="T371"/>
      <c r="U371"/>
      <c r="V371" s="35"/>
      <c r="W371" s="35"/>
      <c r="X371" s="35"/>
      <c r="Y371" s="35"/>
      <c r="Z371" s="35"/>
    </row>
    <row r="372" spans="1:26" s="34" customFormat="1" x14ac:dyDescent="0.2">
      <c r="A372"/>
      <c r="B372"/>
      <c r="C372"/>
      <c r="D372"/>
      <c r="E372"/>
      <c r="F372"/>
      <c r="G372"/>
      <c r="H372"/>
      <c r="I372"/>
      <c r="J372"/>
      <c r="K372"/>
      <c r="L372"/>
      <c r="M372"/>
      <c r="N372"/>
      <c r="O372"/>
      <c r="P372"/>
      <c r="Q372"/>
      <c r="R372"/>
      <c r="S372"/>
      <c r="T372"/>
      <c r="U372"/>
      <c r="V372" s="35"/>
      <c r="W372" s="35"/>
      <c r="X372" s="35"/>
      <c r="Y372" s="35"/>
      <c r="Z372" s="35"/>
    </row>
    <row r="373" spans="1:26" s="34" customFormat="1" x14ac:dyDescent="0.2">
      <c r="A373"/>
      <c r="B373"/>
      <c r="C373"/>
      <c r="D373"/>
      <c r="E373"/>
      <c r="F373"/>
      <c r="G373"/>
      <c r="H373"/>
      <c r="I373"/>
      <c r="J373"/>
      <c r="K373"/>
      <c r="L373"/>
      <c r="M373"/>
      <c r="N373"/>
      <c r="O373"/>
      <c r="P373"/>
      <c r="Q373"/>
      <c r="R373"/>
      <c r="S373"/>
      <c r="T373"/>
      <c r="U373"/>
      <c r="V373" s="35"/>
      <c r="W373" s="35"/>
      <c r="X373" s="35"/>
      <c r="Y373" s="35"/>
      <c r="Z373" s="35"/>
    </row>
    <row r="374" spans="1:26" s="34" customFormat="1" x14ac:dyDescent="0.2">
      <c r="A374"/>
      <c r="B374"/>
      <c r="C374"/>
      <c r="D374"/>
      <c r="E374"/>
      <c r="F374"/>
      <c r="G374"/>
      <c r="H374"/>
      <c r="I374"/>
      <c r="J374"/>
      <c r="K374"/>
      <c r="L374"/>
      <c r="M374"/>
      <c r="N374"/>
      <c r="O374"/>
      <c r="P374"/>
      <c r="Q374"/>
      <c r="R374"/>
      <c r="S374"/>
      <c r="T374"/>
      <c r="U374"/>
      <c r="V374" s="35"/>
      <c r="W374" s="35"/>
      <c r="X374" s="35"/>
      <c r="Y374" s="35"/>
      <c r="Z374" s="35"/>
    </row>
    <row r="375" spans="1:26" s="34" customFormat="1" x14ac:dyDescent="0.2">
      <c r="A375"/>
      <c r="B375"/>
      <c r="C375"/>
      <c r="D375"/>
      <c r="E375"/>
      <c r="F375"/>
      <c r="G375"/>
      <c r="H375"/>
      <c r="I375"/>
      <c r="J375"/>
      <c r="K375"/>
      <c r="L375"/>
      <c r="M375"/>
      <c r="N375"/>
      <c r="O375"/>
      <c r="P375"/>
      <c r="Q375"/>
      <c r="R375"/>
      <c r="S375"/>
      <c r="T375"/>
      <c r="U375"/>
      <c r="V375" s="35"/>
      <c r="W375" s="35"/>
      <c r="X375" s="35"/>
      <c r="Y375" s="35"/>
      <c r="Z375" s="35"/>
    </row>
    <row r="376" spans="1:26" s="34" customFormat="1" x14ac:dyDescent="0.2">
      <c r="A376"/>
      <c r="B376"/>
      <c r="C376"/>
      <c r="D376"/>
      <c r="E376"/>
      <c r="F376"/>
      <c r="G376"/>
      <c r="H376"/>
      <c r="I376"/>
      <c r="J376"/>
      <c r="K376"/>
      <c r="L376"/>
      <c r="M376"/>
      <c r="N376"/>
      <c r="O376"/>
      <c r="P376"/>
      <c r="Q376"/>
      <c r="R376"/>
      <c r="S376"/>
      <c r="T376"/>
      <c r="U376"/>
      <c r="V376" s="35"/>
      <c r="W376" s="35"/>
      <c r="X376" s="35"/>
      <c r="Y376" s="35"/>
      <c r="Z376" s="35"/>
    </row>
    <row r="377" spans="1:26" s="34" customFormat="1" x14ac:dyDescent="0.2">
      <c r="A377"/>
      <c r="B377"/>
      <c r="C377"/>
      <c r="D377"/>
      <c r="E377"/>
      <c r="F377"/>
      <c r="G377"/>
      <c r="H377"/>
      <c r="I377"/>
      <c r="J377"/>
      <c r="K377"/>
      <c r="L377"/>
      <c r="M377"/>
      <c r="N377"/>
      <c r="O377"/>
      <c r="P377"/>
      <c r="Q377"/>
      <c r="R377"/>
      <c r="S377"/>
      <c r="T377"/>
      <c r="U377"/>
      <c r="V377" s="35"/>
      <c r="W377" s="35"/>
      <c r="X377" s="35"/>
      <c r="Y377" s="35"/>
      <c r="Z377" s="35"/>
    </row>
    <row r="378" spans="1:26" s="34" customFormat="1" x14ac:dyDescent="0.2">
      <c r="A378"/>
      <c r="B378"/>
      <c r="C378"/>
      <c r="D378"/>
      <c r="E378"/>
      <c r="F378"/>
      <c r="G378"/>
      <c r="H378"/>
      <c r="I378"/>
      <c r="J378"/>
      <c r="K378"/>
      <c r="L378"/>
      <c r="M378"/>
      <c r="N378"/>
      <c r="O378"/>
      <c r="P378"/>
      <c r="Q378"/>
      <c r="R378"/>
      <c r="S378"/>
      <c r="T378"/>
      <c r="U378"/>
      <c r="V378" s="35"/>
      <c r="W378" s="35"/>
      <c r="X378" s="35"/>
      <c r="Y378" s="35"/>
      <c r="Z378" s="35"/>
    </row>
    <row r="379" spans="1:26" s="34" customFormat="1" x14ac:dyDescent="0.2">
      <c r="A379"/>
      <c r="B379"/>
      <c r="C379"/>
      <c r="D379"/>
      <c r="E379"/>
      <c r="F379"/>
      <c r="G379"/>
      <c r="H379"/>
      <c r="I379"/>
      <c r="J379"/>
      <c r="K379"/>
      <c r="L379"/>
      <c r="M379"/>
      <c r="N379"/>
      <c r="O379"/>
      <c r="P379"/>
      <c r="Q379"/>
      <c r="R379"/>
      <c r="S379"/>
      <c r="T379"/>
      <c r="U379"/>
      <c r="V379" s="35"/>
      <c r="W379" s="35"/>
      <c r="X379" s="35"/>
      <c r="Y379" s="35"/>
      <c r="Z379" s="35"/>
    </row>
    <row r="380" spans="1:26" s="34" customFormat="1" x14ac:dyDescent="0.2">
      <c r="A380"/>
      <c r="B380"/>
      <c r="C380"/>
      <c r="D380"/>
      <c r="E380"/>
      <c r="F380"/>
      <c r="G380"/>
      <c r="H380"/>
      <c r="I380"/>
      <c r="J380"/>
      <c r="K380"/>
      <c r="L380"/>
      <c r="M380"/>
      <c r="N380"/>
      <c r="O380"/>
      <c r="P380"/>
      <c r="Q380"/>
      <c r="R380"/>
      <c r="S380"/>
      <c r="T380"/>
      <c r="U380"/>
      <c r="V380" s="35"/>
      <c r="W380" s="35"/>
      <c r="X380" s="35"/>
      <c r="Y380" s="35"/>
      <c r="Z380" s="35"/>
    </row>
    <row r="381" spans="1:26" s="34" customFormat="1" x14ac:dyDescent="0.2">
      <c r="A381"/>
      <c r="B381"/>
      <c r="C381"/>
      <c r="D381"/>
      <c r="E381"/>
      <c r="F381"/>
      <c r="G381"/>
      <c r="H381"/>
      <c r="I381"/>
      <c r="J381"/>
      <c r="K381"/>
      <c r="L381"/>
      <c r="M381"/>
      <c r="N381"/>
      <c r="O381"/>
      <c r="P381"/>
      <c r="Q381"/>
      <c r="R381"/>
      <c r="S381"/>
      <c r="T381"/>
      <c r="U381"/>
      <c r="V381" s="35"/>
      <c r="W381" s="35"/>
      <c r="X381" s="35"/>
      <c r="Y381" s="35"/>
      <c r="Z381" s="35"/>
    </row>
    <row r="382" spans="1:26" s="34" customFormat="1" x14ac:dyDescent="0.2">
      <c r="A382"/>
      <c r="B382"/>
      <c r="C382"/>
      <c r="D382"/>
      <c r="E382"/>
      <c r="F382"/>
      <c r="G382"/>
      <c r="H382"/>
      <c r="I382"/>
      <c r="J382"/>
      <c r="K382"/>
      <c r="L382"/>
      <c r="M382"/>
      <c r="N382"/>
      <c r="O382"/>
      <c r="P382"/>
      <c r="Q382"/>
      <c r="R382"/>
      <c r="S382"/>
      <c r="T382"/>
      <c r="U382"/>
      <c r="V382" s="35"/>
      <c r="W382" s="35"/>
      <c r="X382" s="35"/>
      <c r="Y382" s="35"/>
      <c r="Z382" s="35"/>
    </row>
    <row r="383" spans="1:26" s="34" customFormat="1" x14ac:dyDescent="0.2">
      <c r="A383"/>
      <c r="B383"/>
      <c r="C383"/>
      <c r="D383"/>
      <c r="E383"/>
      <c r="F383"/>
      <c r="G383"/>
      <c r="H383"/>
      <c r="I383"/>
      <c r="J383"/>
      <c r="K383"/>
      <c r="L383"/>
      <c r="M383"/>
      <c r="N383"/>
      <c r="O383"/>
      <c r="P383"/>
      <c r="Q383"/>
      <c r="R383"/>
      <c r="S383"/>
      <c r="T383"/>
      <c r="U383"/>
      <c r="V383" s="35"/>
      <c r="W383" s="35"/>
      <c r="X383" s="35"/>
      <c r="Y383" s="35"/>
      <c r="Z383" s="35"/>
    </row>
    <row r="384" spans="1:26" s="34" customFormat="1" x14ac:dyDescent="0.2">
      <c r="A384"/>
      <c r="B384"/>
      <c r="C384"/>
      <c r="D384"/>
      <c r="E384"/>
      <c r="F384"/>
      <c r="G384"/>
      <c r="H384"/>
      <c r="I384"/>
      <c r="J384"/>
      <c r="K384"/>
      <c r="L384"/>
      <c r="M384"/>
      <c r="N384"/>
      <c r="O384"/>
      <c r="P384"/>
      <c r="Q384"/>
      <c r="R384"/>
      <c r="S384"/>
      <c r="T384"/>
      <c r="U384"/>
      <c r="V384" s="35"/>
      <c r="W384" s="35"/>
      <c r="X384" s="35"/>
      <c r="Y384" s="35"/>
      <c r="Z384" s="35"/>
    </row>
    <row r="385" spans="1:26" s="34" customFormat="1" x14ac:dyDescent="0.2">
      <c r="A385"/>
      <c r="B385"/>
      <c r="C385"/>
      <c r="D385"/>
      <c r="E385"/>
      <c r="F385"/>
      <c r="G385"/>
      <c r="H385"/>
      <c r="I385"/>
      <c r="J385"/>
      <c r="K385"/>
      <c r="L385"/>
      <c r="M385"/>
      <c r="N385"/>
      <c r="O385"/>
      <c r="P385"/>
      <c r="Q385"/>
      <c r="R385"/>
      <c r="S385"/>
      <c r="T385"/>
      <c r="U385"/>
      <c r="V385" s="35"/>
      <c r="W385" s="35"/>
      <c r="X385" s="35"/>
      <c r="Y385" s="35"/>
      <c r="Z385" s="35"/>
    </row>
    <row r="386" spans="1:26" s="34" customFormat="1" x14ac:dyDescent="0.2">
      <c r="A386"/>
      <c r="B386"/>
      <c r="C386"/>
      <c r="D386"/>
      <c r="E386"/>
      <c r="F386"/>
      <c r="G386"/>
      <c r="H386"/>
      <c r="I386"/>
      <c r="J386"/>
      <c r="K386"/>
      <c r="L386"/>
      <c r="M386"/>
      <c r="N386"/>
      <c r="O386"/>
      <c r="P386"/>
      <c r="Q386"/>
      <c r="R386"/>
      <c r="S386"/>
      <c r="T386"/>
      <c r="U386"/>
      <c r="V386" s="35"/>
      <c r="W386" s="35"/>
      <c r="X386" s="35"/>
      <c r="Y386" s="35"/>
      <c r="Z386" s="35"/>
    </row>
    <row r="387" spans="1:26" s="34" customFormat="1" x14ac:dyDescent="0.2">
      <c r="A387"/>
      <c r="B387"/>
      <c r="C387"/>
      <c r="D387"/>
      <c r="E387"/>
      <c r="F387"/>
      <c r="G387"/>
      <c r="H387"/>
      <c r="I387"/>
      <c r="J387"/>
      <c r="K387"/>
      <c r="L387"/>
      <c r="M387"/>
      <c r="N387"/>
      <c r="O387"/>
      <c r="P387"/>
      <c r="Q387"/>
      <c r="R387"/>
      <c r="S387"/>
      <c r="T387"/>
      <c r="U387"/>
      <c r="V387" s="35"/>
      <c r="W387" s="35"/>
      <c r="X387" s="35"/>
      <c r="Y387" s="35"/>
      <c r="Z387" s="35"/>
    </row>
    <row r="388" spans="1:26" s="34" customFormat="1" x14ac:dyDescent="0.2">
      <c r="A388"/>
      <c r="B388"/>
      <c r="C388"/>
      <c r="D388"/>
      <c r="E388"/>
      <c r="F388"/>
      <c r="G388"/>
      <c r="H388"/>
      <c r="I388"/>
      <c r="J388"/>
      <c r="K388"/>
      <c r="L388"/>
      <c r="M388"/>
      <c r="N388"/>
      <c r="O388"/>
      <c r="P388"/>
      <c r="Q388"/>
      <c r="R388"/>
      <c r="S388"/>
      <c r="T388"/>
      <c r="U388"/>
      <c r="V388" s="35"/>
      <c r="W388" s="35"/>
      <c r="X388" s="35"/>
      <c r="Y388" s="35"/>
      <c r="Z388" s="35"/>
    </row>
    <row r="389" spans="1:26" s="34" customFormat="1" x14ac:dyDescent="0.2">
      <c r="A389"/>
      <c r="B389"/>
      <c r="C389"/>
      <c r="D389"/>
      <c r="E389"/>
      <c r="F389"/>
      <c r="G389"/>
      <c r="H389"/>
      <c r="I389"/>
      <c r="J389"/>
      <c r="K389"/>
      <c r="L389"/>
      <c r="M389"/>
      <c r="N389"/>
      <c r="O389"/>
      <c r="P389"/>
      <c r="Q389"/>
      <c r="R389"/>
      <c r="S389"/>
      <c r="T389"/>
      <c r="U389"/>
      <c r="V389" s="35"/>
      <c r="W389" s="35"/>
      <c r="X389" s="35"/>
      <c r="Y389" s="35"/>
      <c r="Z389" s="35"/>
    </row>
    <row r="390" spans="1:26" s="34" customFormat="1" x14ac:dyDescent="0.2">
      <c r="A390"/>
      <c r="B390"/>
      <c r="C390"/>
      <c r="D390"/>
      <c r="E390"/>
      <c r="F390"/>
      <c r="G390"/>
      <c r="H390"/>
      <c r="I390"/>
      <c r="J390"/>
      <c r="K390"/>
      <c r="L390"/>
      <c r="M390"/>
      <c r="N390"/>
      <c r="O390"/>
      <c r="P390"/>
      <c r="Q390"/>
      <c r="R390"/>
      <c r="S390"/>
      <c r="T390"/>
      <c r="U390"/>
      <c r="V390" s="35"/>
      <c r="W390" s="35"/>
      <c r="X390" s="35"/>
      <c r="Y390" s="35"/>
      <c r="Z390" s="35"/>
    </row>
    <row r="391" spans="1:26" s="34" customFormat="1" x14ac:dyDescent="0.2">
      <c r="A391"/>
      <c r="B391"/>
      <c r="C391"/>
      <c r="D391"/>
      <c r="E391"/>
      <c r="F391"/>
      <c r="G391"/>
      <c r="H391"/>
      <c r="I391"/>
      <c r="J391"/>
      <c r="K391"/>
      <c r="L391"/>
      <c r="M391"/>
      <c r="N391"/>
      <c r="O391"/>
      <c r="P391"/>
      <c r="Q391"/>
      <c r="R391"/>
      <c r="S391"/>
      <c r="T391"/>
      <c r="U391"/>
      <c r="V391" s="35"/>
      <c r="W391" s="35"/>
      <c r="X391" s="35"/>
      <c r="Y391" s="35"/>
      <c r="Z391" s="35"/>
    </row>
    <row r="392" spans="1:26" s="34" customFormat="1" x14ac:dyDescent="0.2">
      <c r="A392"/>
      <c r="B392"/>
      <c r="C392"/>
      <c r="D392"/>
      <c r="E392"/>
      <c r="F392"/>
      <c r="G392"/>
      <c r="H392"/>
      <c r="I392"/>
      <c r="J392"/>
      <c r="K392"/>
      <c r="L392"/>
      <c r="M392"/>
      <c r="N392"/>
      <c r="O392"/>
      <c r="P392"/>
      <c r="Q392"/>
      <c r="R392"/>
      <c r="S392"/>
      <c r="T392"/>
      <c r="U392"/>
      <c r="V392" s="35"/>
      <c r="W392" s="35"/>
      <c r="X392" s="35"/>
      <c r="Y392" s="35"/>
      <c r="Z392" s="35"/>
    </row>
    <row r="393" spans="1:26" s="34" customFormat="1" x14ac:dyDescent="0.2">
      <c r="A393"/>
      <c r="B393"/>
      <c r="C393"/>
      <c r="D393"/>
      <c r="E393"/>
      <c r="F393"/>
      <c r="G393"/>
      <c r="H393"/>
      <c r="I393"/>
      <c r="J393"/>
      <c r="K393"/>
      <c r="L393"/>
      <c r="M393"/>
      <c r="N393"/>
      <c r="O393"/>
      <c r="P393"/>
      <c r="Q393"/>
      <c r="R393"/>
      <c r="S393"/>
      <c r="T393"/>
      <c r="U393"/>
      <c r="V393" s="35"/>
      <c r="W393" s="35"/>
      <c r="X393" s="35"/>
      <c r="Y393" s="35"/>
      <c r="Z393" s="35"/>
    </row>
    <row r="394" spans="1:26" s="34" customFormat="1" x14ac:dyDescent="0.2">
      <c r="A394"/>
      <c r="B394"/>
      <c r="C394"/>
      <c r="D394"/>
      <c r="E394"/>
      <c r="F394"/>
      <c r="G394"/>
      <c r="H394"/>
      <c r="I394"/>
      <c r="J394"/>
      <c r="K394"/>
      <c r="L394"/>
      <c r="M394"/>
      <c r="N394"/>
      <c r="O394"/>
      <c r="P394"/>
      <c r="Q394"/>
      <c r="R394"/>
      <c r="S394"/>
      <c r="T394"/>
      <c r="U394"/>
      <c r="V394" s="35"/>
      <c r="W394" s="35"/>
      <c r="X394" s="35"/>
      <c r="Y394" s="35"/>
      <c r="Z394" s="35"/>
    </row>
    <row r="395" spans="1:26" s="34" customFormat="1" x14ac:dyDescent="0.2">
      <c r="A395"/>
      <c r="B395"/>
      <c r="C395"/>
      <c r="D395"/>
      <c r="E395"/>
      <c r="F395"/>
      <c r="G395"/>
      <c r="H395"/>
      <c r="I395"/>
      <c r="J395"/>
      <c r="K395"/>
      <c r="L395"/>
      <c r="M395"/>
      <c r="N395"/>
      <c r="O395"/>
      <c r="P395"/>
      <c r="Q395"/>
      <c r="R395"/>
      <c r="S395"/>
      <c r="T395"/>
      <c r="U395"/>
      <c r="V395" s="35"/>
      <c r="W395" s="35"/>
      <c r="X395" s="35"/>
      <c r="Y395" s="35"/>
      <c r="Z395" s="35"/>
    </row>
    <row r="396" spans="1:26" s="34" customFormat="1" x14ac:dyDescent="0.2">
      <c r="A396"/>
      <c r="B396"/>
      <c r="C396"/>
      <c r="D396"/>
      <c r="E396"/>
      <c r="F396"/>
      <c r="G396"/>
      <c r="H396"/>
      <c r="I396"/>
      <c r="J396"/>
      <c r="K396"/>
      <c r="L396"/>
      <c r="M396"/>
      <c r="N396"/>
      <c r="O396"/>
      <c r="P396"/>
      <c r="Q396"/>
      <c r="R396"/>
      <c r="S396"/>
      <c r="T396"/>
      <c r="U396"/>
      <c r="V396" s="35"/>
      <c r="W396" s="35"/>
      <c r="X396" s="35"/>
      <c r="Y396" s="35"/>
      <c r="Z396" s="35"/>
    </row>
    <row r="397" spans="1:26" s="34" customFormat="1" x14ac:dyDescent="0.2">
      <c r="A397"/>
      <c r="B397"/>
      <c r="C397"/>
      <c r="D397"/>
      <c r="E397"/>
      <c r="F397"/>
      <c r="G397"/>
      <c r="H397"/>
      <c r="I397"/>
      <c r="J397"/>
      <c r="K397"/>
      <c r="L397"/>
      <c r="M397"/>
      <c r="N397"/>
      <c r="O397"/>
      <c r="P397"/>
      <c r="Q397"/>
      <c r="R397"/>
      <c r="S397"/>
      <c r="T397"/>
      <c r="U397"/>
      <c r="V397" s="35"/>
      <c r="W397" s="35"/>
      <c r="X397" s="35"/>
      <c r="Y397" s="35"/>
      <c r="Z397" s="35"/>
    </row>
    <row r="398" spans="1:26" s="34" customFormat="1" x14ac:dyDescent="0.2">
      <c r="A398"/>
      <c r="B398"/>
      <c r="C398"/>
      <c r="D398"/>
      <c r="E398"/>
      <c r="F398"/>
      <c r="G398"/>
      <c r="H398"/>
      <c r="I398"/>
      <c r="J398"/>
      <c r="K398"/>
      <c r="L398"/>
      <c r="M398"/>
      <c r="N398"/>
      <c r="O398"/>
      <c r="P398"/>
      <c r="Q398"/>
      <c r="R398"/>
      <c r="S398"/>
      <c r="T398"/>
      <c r="U398"/>
      <c r="V398" s="35"/>
      <c r="W398" s="35"/>
      <c r="X398" s="35"/>
      <c r="Y398" s="35"/>
      <c r="Z398" s="35"/>
    </row>
    <row r="399" spans="1:26" s="34" customFormat="1" x14ac:dyDescent="0.2">
      <c r="A399"/>
      <c r="B399"/>
      <c r="C399"/>
      <c r="D399"/>
      <c r="E399"/>
      <c r="F399"/>
      <c r="G399"/>
      <c r="H399"/>
      <c r="I399"/>
      <c r="J399"/>
      <c r="K399"/>
      <c r="L399"/>
      <c r="M399"/>
      <c r="N399"/>
      <c r="O399"/>
      <c r="P399"/>
      <c r="Q399"/>
      <c r="R399"/>
      <c r="S399"/>
      <c r="T399"/>
      <c r="U399"/>
      <c r="V399" s="35"/>
      <c r="W399" s="35"/>
      <c r="X399" s="35"/>
      <c r="Y399" s="35"/>
      <c r="Z399" s="35"/>
    </row>
    <row r="400" spans="1:26" s="34" customFormat="1" x14ac:dyDescent="0.2">
      <c r="A400"/>
      <c r="B400"/>
      <c r="C400"/>
      <c r="D400"/>
      <c r="E400"/>
      <c r="F400"/>
      <c r="G400"/>
      <c r="H400"/>
      <c r="I400"/>
      <c r="J400"/>
      <c r="K400"/>
      <c r="L400"/>
      <c r="M400"/>
      <c r="N400"/>
      <c r="O400"/>
      <c r="P400"/>
      <c r="Q400"/>
      <c r="R400"/>
      <c r="S400"/>
      <c r="T400"/>
      <c r="U400"/>
      <c r="V400" s="35"/>
      <c r="W400" s="35"/>
      <c r="X400" s="35"/>
      <c r="Y400" s="35"/>
      <c r="Z400" s="35"/>
    </row>
    <row r="401" spans="1:26" s="34" customFormat="1" x14ac:dyDescent="0.2">
      <c r="A401"/>
      <c r="B401"/>
      <c r="C401"/>
      <c r="D401"/>
      <c r="E401"/>
      <c r="F401"/>
      <c r="G401"/>
      <c r="H401"/>
      <c r="I401"/>
      <c r="J401"/>
      <c r="K401"/>
      <c r="L401"/>
      <c r="M401"/>
      <c r="N401"/>
      <c r="O401"/>
      <c r="P401"/>
      <c r="Q401"/>
      <c r="R401"/>
      <c r="S401"/>
      <c r="T401"/>
      <c r="U401"/>
      <c r="V401" s="35"/>
      <c r="W401" s="35"/>
      <c r="X401" s="35"/>
      <c r="Y401" s="35"/>
      <c r="Z401" s="35"/>
    </row>
    <row r="402" spans="1:26" s="34" customFormat="1" x14ac:dyDescent="0.2">
      <c r="A402"/>
      <c r="B402"/>
      <c r="C402"/>
      <c r="D402"/>
      <c r="E402"/>
      <c r="F402"/>
      <c r="G402"/>
      <c r="H402"/>
      <c r="I402"/>
      <c r="J402"/>
      <c r="K402"/>
      <c r="L402"/>
      <c r="M402"/>
      <c r="N402"/>
      <c r="O402"/>
      <c r="P402"/>
      <c r="Q402"/>
      <c r="R402"/>
      <c r="S402"/>
      <c r="T402"/>
      <c r="U402"/>
      <c r="V402" s="35"/>
      <c r="W402" s="35"/>
      <c r="X402" s="35"/>
      <c r="Y402" s="35"/>
      <c r="Z402" s="35"/>
    </row>
    <row r="403" spans="1:26" s="34" customFormat="1" x14ac:dyDescent="0.2">
      <c r="A403"/>
      <c r="B403"/>
      <c r="C403"/>
      <c r="D403"/>
      <c r="E403"/>
      <c r="F403"/>
      <c r="G403"/>
      <c r="H403"/>
      <c r="I403"/>
      <c r="J403"/>
      <c r="K403"/>
      <c r="L403"/>
      <c r="M403"/>
      <c r="N403"/>
      <c r="O403"/>
      <c r="P403"/>
      <c r="Q403"/>
      <c r="R403"/>
      <c r="S403"/>
      <c r="T403"/>
      <c r="U403"/>
      <c r="V403" s="35"/>
      <c r="W403" s="35"/>
      <c r="X403" s="35"/>
      <c r="Y403" s="35"/>
      <c r="Z403" s="35"/>
    </row>
    <row r="404" spans="1:26" s="34" customFormat="1" x14ac:dyDescent="0.2">
      <c r="A404"/>
      <c r="B404"/>
      <c r="C404"/>
      <c r="D404"/>
      <c r="E404"/>
      <c r="F404"/>
      <c r="G404"/>
      <c r="H404"/>
      <c r="I404"/>
      <c r="J404"/>
      <c r="K404"/>
      <c r="L404"/>
      <c r="M404"/>
      <c r="N404"/>
      <c r="O404"/>
      <c r="P404"/>
      <c r="Q404"/>
      <c r="R404"/>
      <c r="S404"/>
      <c r="T404"/>
      <c r="U404"/>
      <c r="V404" s="35"/>
      <c r="W404" s="35"/>
      <c r="X404" s="35"/>
      <c r="Y404" s="35"/>
      <c r="Z404" s="35"/>
    </row>
    <row r="405" spans="1:26" s="34" customFormat="1" x14ac:dyDescent="0.2">
      <c r="A405"/>
      <c r="B405"/>
      <c r="C405"/>
      <c r="D405"/>
      <c r="E405"/>
      <c r="F405"/>
      <c r="G405"/>
      <c r="H405"/>
      <c r="I405"/>
      <c r="J405"/>
      <c r="K405"/>
      <c r="L405"/>
      <c r="M405"/>
      <c r="N405"/>
      <c r="O405"/>
      <c r="P405"/>
      <c r="Q405"/>
      <c r="R405"/>
      <c r="S405"/>
      <c r="T405"/>
      <c r="U405"/>
      <c r="V405" s="35"/>
      <c r="W405" s="35"/>
      <c r="X405" s="35"/>
      <c r="Y405" s="35"/>
      <c r="Z405" s="35"/>
    </row>
    <row r="406" spans="1:26" s="34" customFormat="1" x14ac:dyDescent="0.2">
      <c r="A406"/>
      <c r="B406"/>
      <c r="C406"/>
      <c r="D406"/>
      <c r="E406"/>
      <c r="F406"/>
      <c r="G406"/>
      <c r="H406"/>
      <c r="I406"/>
      <c r="J406"/>
      <c r="K406"/>
      <c r="L406"/>
      <c r="M406"/>
      <c r="N406"/>
      <c r="O406"/>
      <c r="P406"/>
      <c r="Q406"/>
      <c r="R406"/>
      <c r="S406"/>
      <c r="T406"/>
      <c r="U406"/>
      <c r="V406" s="35"/>
      <c r="W406" s="35"/>
      <c r="X406" s="35"/>
      <c r="Y406" s="35"/>
      <c r="Z406" s="35"/>
    </row>
    <row r="407" spans="1:26" s="34" customFormat="1" x14ac:dyDescent="0.2">
      <c r="A407"/>
      <c r="B407"/>
      <c r="C407"/>
      <c r="D407"/>
      <c r="E407"/>
      <c r="F407"/>
      <c r="G407"/>
      <c r="H407"/>
      <c r="I407"/>
      <c r="J407"/>
      <c r="K407"/>
      <c r="L407"/>
      <c r="M407"/>
      <c r="N407"/>
      <c r="O407"/>
      <c r="P407"/>
      <c r="Q407"/>
      <c r="R407"/>
      <c r="S407"/>
      <c r="T407"/>
      <c r="U407"/>
      <c r="V407" s="35"/>
      <c r="W407" s="35"/>
      <c r="X407" s="35"/>
      <c r="Y407" s="35"/>
      <c r="Z407" s="35"/>
    </row>
    <row r="408" spans="1:26" s="34" customFormat="1" x14ac:dyDescent="0.2">
      <c r="A408"/>
      <c r="B408"/>
      <c r="C408"/>
      <c r="D408"/>
      <c r="E408"/>
      <c r="F408"/>
      <c r="G408"/>
      <c r="H408"/>
      <c r="I408"/>
      <c r="J408"/>
      <c r="K408"/>
      <c r="L408"/>
      <c r="M408"/>
      <c r="N408"/>
      <c r="O408"/>
      <c r="P408"/>
      <c r="Q408"/>
      <c r="R408"/>
      <c r="S408"/>
      <c r="T408"/>
      <c r="U408"/>
      <c r="V408" s="35"/>
      <c r="W408" s="35"/>
      <c r="X408" s="35"/>
      <c r="Y408" s="35"/>
      <c r="Z408" s="35"/>
    </row>
    <row r="409" spans="1:26" s="34" customFormat="1" x14ac:dyDescent="0.2">
      <c r="A409"/>
      <c r="B409"/>
      <c r="C409"/>
      <c r="D409"/>
      <c r="E409"/>
      <c r="F409"/>
      <c r="G409"/>
      <c r="H409"/>
      <c r="I409"/>
      <c r="J409"/>
      <c r="K409"/>
      <c r="L409"/>
      <c r="M409"/>
      <c r="N409"/>
      <c r="O409"/>
      <c r="P409"/>
      <c r="Q409"/>
      <c r="R409"/>
      <c r="S409"/>
      <c r="T409"/>
      <c r="U409"/>
      <c r="V409" s="35"/>
      <c r="W409" s="35"/>
      <c r="X409" s="35"/>
      <c r="Y409" s="35"/>
      <c r="Z409" s="35"/>
    </row>
    <row r="410" spans="1:26" s="34" customFormat="1" x14ac:dyDescent="0.2">
      <c r="A410"/>
      <c r="B410"/>
      <c r="C410"/>
      <c r="D410"/>
      <c r="E410"/>
      <c r="F410"/>
      <c r="G410"/>
      <c r="H410"/>
      <c r="I410"/>
      <c r="J410"/>
      <c r="K410"/>
      <c r="L410"/>
      <c r="M410"/>
      <c r="N410"/>
      <c r="O410"/>
      <c r="P410"/>
      <c r="Q410"/>
      <c r="R410"/>
      <c r="S410"/>
      <c r="T410"/>
      <c r="U410"/>
      <c r="V410" s="35"/>
      <c r="W410" s="35"/>
      <c r="X410" s="35"/>
      <c r="Y410" s="35"/>
      <c r="Z410" s="35"/>
    </row>
    <row r="411" spans="1:26" s="34" customFormat="1" x14ac:dyDescent="0.2">
      <c r="A411"/>
      <c r="B411"/>
      <c r="C411"/>
      <c r="D411"/>
      <c r="E411"/>
      <c r="F411"/>
      <c r="G411"/>
      <c r="H411"/>
      <c r="I411"/>
      <c r="J411"/>
      <c r="K411"/>
      <c r="L411"/>
      <c r="M411"/>
      <c r="N411"/>
      <c r="O411"/>
      <c r="P411"/>
      <c r="Q411"/>
      <c r="R411"/>
      <c r="S411"/>
      <c r="T411"/>
      <c r="U411"/>
      <c r="V411" s="35"/>
      <c r="W411" s="35"/>
      <c r="X411" s="35"/>
      <c r="Y411" s="35"/>
      <c r="Z411" s="35"/>
    </row>
    <row r="412" spans="1:26" s="34" customFormat="1" x14ac:dyDescent="0.2">
      <c r="A412"/>
      <c r="B412"/>
      <c r="C412"/>
      <c r="D412"/>
      <c r="E412"/>
      <c r="F412"/>
      <c r="G412"/>
      <c r="H412"/>
      <c r="I412"/>
      <c r="J412"/>
      <c r="K412"/>
      <c r="L412"/>
      <c r="M412"/>
      <c r="N412"/>
      <c r="O412"/>
      <c r="P412"/>
      <c r="Q412"/>
      <c r="R412"/>
      <c r="S412"/>
      <c r="T412"/>
      <c r="U412"/>
      <c r="V412" s="35"/>
      <c r="W412" s="35"/>
      <c r="X412" s="35"/>
      <c r="Y412" s="35"/>
      <c r="Z412" s="35"/>
    </row>
    <row r="413" spans="1:26" s="34" customFormat="1" x14ac:dyDescent="0.2">
      <c r="A413"/>
      <c r="B413"/>
      <c r="C413"/>
      <c r="D413"/>
      <c r="E413"/>
      <c r="F413"/>
      <c r="G413"/>
      <c r="H413"/>
      <c r="I413"/>
      <c r="J413"/>
      <c r="K413"/>
      <c r="L413"/>
      <c r="M413"/>
      <c r="N413"/>
      <c r="O413"/>
      <c r="P413"/>
      <c r="Q413"/>
      <c r="R413"/>
      <c r="S413"/>
      <c r="T413"/>
      <c r="U413"/>
      <c r="V413" s="35"/>
      <c r="W413" s="35"/>
      <c r="X413" s="35"/>
      <c r="Y413" s="35"/>
      <c r="Z413" s="35"/>
    </row>
    <row r="414" spans="1:26" s="34" customFormat="1" x14ac:dyDescent="0.2">
      <c r="A414"/>
      <c r="B414"/>
      <c r="C414"/>
      <c r="D414"/>
      <c r="E414"/>
      <c r="F414"/>
      <c r="G414"/>
      <c r="H414"/>
      <c r="I414"/>
      <c r="J414"/>
      <c r="K414"/>
      <c r="L414"/>
      <c r="M414"/>
      <c r="N414"/>
      <c r="O414"/>
      <c r="P414"/>
      <c r="Q414"/>
      <c r="R414"/>
      <c r="S414"/>
      <c r="T414"/>
      <c r="U414"/>
      <c r="V414" s="35"/>
      <c r="W414" s="35"/>
      <c r="X414" s="35"/>
      <c r="Y414" s="35"/>
      <c r="Z414" s="35"/>
    </row>
    <row r="415" spans="1:26" s="34" customFormat="1" x14ac:dyDescent="0.2">
      <c r="A415"/>
      <c r="B415"/>
      <c r="C415"/>
      <c r="D415"/>
      <c r="E415"/>
      <c r="F415"/>
      <c r="G415"/>
      <c r="H415"/>
      <c r="I415"/>
      <c r="J415"/>
      <c r="K415"/>
      <c r="L415"/>
      <c r="M415"/>
      <c r="N415"/>
      <c r="O415"/>
      <c r="P415"/>
      <c r="Q415"/>
      <c r="R415"/>
      <c r="S415"/>
      <c r="T415"/>
      <c r="U415"/>
      <c r="V415" s="35"/>
      <c r="W415" s="35"/>
      <c r="X415" s="35"/>
      <c r="Y415" s="35"/>
      <c r="Z415" s="35"/>
    </row>
    <row r="416" spans="1:26" s="34" customFormat="1" x14ac:dyDescent="0.2">
      <c r="A416"/>
      <c r="B416"/>
      <c r="C416"/>
      <c r="D416"/>
      <c r="E416"/>
      <c r="F416"/>
      <c r="G416"/>
      <c r="H416"/>
      <c r="I416"/>
      <c r="J416"/>
      <c r="K416"/>
      <c r="L416"/>
      <c r="M416"/>
      <c r="N416"/>
      <c r="O416"/>
      <c r="P416"/>
      <c r="Q416"/>
      <c r="R416"/>
      <c r="S416"/>
      <c r="T416"/>
      <c r="U416"/>
      <c r="V416" s="35"/>
      <c r="W416" s="35"/>
      <c r="X416" s="35"/>
      <c r="Y416" s="35"/>
      <c r="Z416" s="35"/>
    </row>
    <row r="417" spans="1:26" s="34" customFormat="1" x14ac:dyDescent="0.2">
      <c r="A417"/>
      <c r="B417"/>
      <c r="C417"/>
      <c r="D417"/>
      <c r="E417"/>
      <c r="F417"/>
      <c r="G417"/>
      <c r="H417"/>
      <c r="I417"/>
      <c r="J417"/>
      <c r="K417"/>
      <c r="L417"/>
      <c r="M417"/>
      <c r="N417"/>
      <c r="O417"/>
      <c r="P417"/>
      <c r="Q417"/>
      <c r="R417"/>
      <c r="S417"/>
      <c r="T417"/>
      <c r="U417"/>
      <c r="V417" s="35"/>
      <c r="W417" s="35"/>
      <c r="X417" s="35"/>
      <c r="Y417" s="35"/>
      <c r="Z417" s="35"/>
    </row>
    <row r="418" spans="1:26" s="34" customFormat="1" x14ac:dyDescent="0.2">
      <c r="A418"/>
      <c r="B418"/>
      <c r="C418"/>
      <c r="D418"/>
      <c r="E418"/>
      <c r="F418"/>
      <c r="G418"/>
      <c r="H418"/>
      <c r="I418"/>
      <c r="J418"/>
      <c r="K418"/>
      <c r="L418"/>
      <c r="M418"/>
      <c r="N418"/>
      <c r="O418"/>
      <c r="P418"/>
      <c r="Q418"/>
      <c r="R418"/>
      <c r="S418"/>
      <c r="T418"/>
      <c r="U418"/>
      <c r="V418" s="35"/>
      <c r="W418" s="35"/>
      <c r="X418" s="35"/>
      <c r="Y418" s="35"/>
      <c r="Z418" s="35"/>
    </row>
    <row r="419" spans="1:26" s="34" customFormat="1" x14ac:dyDescent="0.2">
      <c r="A419"/>
      <c r="B419"/>
      <c r="C419"/>
      <c r="D419"/>
      <c r="E419"/>
      <c r="F419"/>
      <c r="G419"/>
      <c r="H419"/>
      <c r="I419"/>
      <c r="J419"/>
      <c r="K419"/>
      <c r="L419"/>
      <c r="M419"/>
      <c r="N419"/>
      <c r="O419"/>
      <c r="P419"/>
      <c r="Q419"/>
      <c r="R419"/>
      <c r="S419"/>
      <c r="T419"/>
      <c r="U419"/>
      <c r="V419" s="35"/>
      <c r="W419" s="35"/>
      <c r="X419" s="35"/>
      <c r="Y419" s="35"/>
      <c r="Z419" s="35"/>
    </row>
    <row r="420" spans="1:26" s="34" customFormat="1" x14ac:dyDescent="0.2">
      <c r="A420"/>
      <c r="B420"/>
      <c r="C420"/>
      <c r="D420"/>
      <c r="E420"/>
      <c r="F420"/>
      <c r="G420"/>
      <c r="H420"/>
      <c r="I420"/>
      <c r="J420"/>
      <c r="K420"/>
      <c r="L420"/>
      <c r="M420"/>
      <c r="N420"/>
      <c r="O420"/>
      <c r="P420"/>
      <c r="Q420"/>
      <c r="R420"/>
      <c r="S420"/>
      <c r="T420"/>
      <c r="U420"/>
      <c r="V420" s="35"/>
      <c r="W420" s="35"/>
      <c r="X420" s="35"/>
      <c r="Y420" s="35"/>
      <c r="Z420" s="35"/>
    </row>
    <row r="421" spans="1:26" s="34" customFormat="1" x14ac:dyDescent="0.2">
      <c r="A421"/>
      <c r="B421"/>
      <c r="C421"/>
      <c r="D421"/>
      <c r="E421"/>
      <c r="F421"/>
      <c r="G421"/>
      <c r="H421"/>
      <c r="I421"/>
      <c r="J421"/>
      <c r="K421"/>
      <c r="L421"/>
      <c r="M421"/>
      <c r="N421"/>
      <c r="O421"/>
      <c r="P421"/>
      <c r="Q421"/>
      <c r="R421"/>
      <c r="S421"/>
      <c r="T421"/>
      <c r="U421"/>
      <c r="V421" s="35"/>
      <c r="W421" s="35"/>
      <c r="X421" s="35"/>
      <c r="Y421" s="35"/>
      <c r="Z421" s="35"/>
    </row>
    <row r="422" spans="1:26" s="34" customFormat="1" x14ac:dyDescent="0.2">
      <c r="A422"/>
      <c r="B422"/>
      <c r="C422"/>
      <c r="D422"/>
      <c r="E422"/>
      <c r="F422"/>
      <c r="G422"/>
      <c r="H422"/>
      <c r="I422"/>
      <c r="J422"/>
      <c r="K422"/>
      <c r="L422"/>
      <c r="M422"/>
      <c r="N422"/>
      <c r="O422"/>
      <c r="P422"/>
      <c r="Q422"/>
      <c r="R422"/>
      <c r="S422"/>
      <c r="T422"/>
      <c r="U422"/>
      <c r="V422" s="35"/>
      <c r="W422" s="35"/>
      <c r="X422" s="35"/>
      <c r="Y422" s="35"/>
      <c r="Z422" s="35"/>
    </row>
    <row r="423" spans="1:26" s="34" customFormat="1" x14ac:dyDescent="0.2">
      <c r="A423"/>
      <c r="B423"/>
      <c r="C423"/>
      <c r="D423"/>
      <c r="E423"/>
      <c r="F423"/>
      <c r="G423"/>
      <c r="H423"/>
      <c r="I423"/>
      <c r="J423"/>
      <c r="K423"/>
      <c r="L423"/>
      <c r="M423"/>
      <c r="N423"/>
      <c r="O423"/>
      <c r="P423"/>
      <c r="Q423"/>
      <c r="R423"/>
      <c r="S423"/>
      <c r="T423"/>
      <c r="U423"/>
      <c r="V423" s="35"/>
      <c r="W423" s="35"/>
      <c r="X423" s="35"/>
      <c r="Y423" s="35"/>
      <c r="Z423" s="35"/>
    </row>
    <row r="424" spans="1:26" s="34" customFormat="1" x14ac:dyDescent="0.2">
      <c r="A424"/>
      <c r="B424"/>
      <c r="C424"/>
      <c r="D424"/>
      <c r="E424"/>
      <c r="F424"/>
      <c r="G424"/>
      <c r="H424"/>
      <c r="I424"/>
      <c r="J424"/>
      <c r="K424"/>
      <c r="L424"/>
      <c r="M424"/>
      <c r="N424"/>
      <c r="O424"/>
      <c r="P424"/>
      <c r="Q424"/>
      <c r="R424"/>
      <c r="S424"/>
      <c r="T424"/>
      <c r="U424"/>
      <c r="V424" s="35"/>
      <c r="W424" s="35"/>
      <c r="X424" s="35"/>
      <c r="Y424" s="35"/>
      <c r="Z424" s="35"/>
    </row>
    <row r="425" spans="1:26" s="34" customFormat="1" x14ac:dyDescent="0.2">
      <c r="A425"/>
      <c r="B425"/>
      <c r="C425"/>
      <c r="D425"/>
      <c r="E425"/>
      <c r="F425"/>
      <c r="G425"/>
      <c r="H425"/>
      <c r="I425"/>
      <c r="J425"/>
      <c r="K425"/>
      <c r="L425"/>
      <c r="M425"/>
      <c r="N425"/>
      <c r="O425"/>
      <c r="P425"/>
      <c r="Q425"/>
      <c r="R425"/>
      <c r="S425"/>
      <c r="T425"/>
      <c r="U425"/>
      <c r="V425" s="35"/>
      <c r="W425" s="35"/>
      <c r="X425" s="35"/>
      <c r="Y425" s="35"/>
      <c r="Z425" s="35"/>
    </row>
    <row r="426" spans="1:26" s="34" customFormat="1" x14ac:dyDescent="0.2">
      <c r="A426"/>
      <c r="B426"/>
      <c r="C426"/>
      <c r="D426"/>
      <c r="E426"/>
      <c r="F426"/>
      <c r="G426"/>
      <c r="H426"/>
      <c r="I426"/>
      <c r="J426"/>
      <c r="K426"/>
      <c r="L426"/>
      <c r="M426"/>
      <c r="N426"/>
      <c r="O426"/>
      <c r="P426"/>
      <c r="Q426"/>
      <c r="R426"/>
      <c r="S426"/>
      <c r="T426"/>
      <c r="U426"/>
      <c r="V426" s="35"/>
      <c r="W426" s="35"/>
      <c r="X426" s="35"/>
      <c r="Y426" s="35"/>
      <c r="Z426" s="35"/>
    </row>
    <row r="427" spans="1:26" s="34" customFormat="1" x14ac:dyDescent="0.2">
      <c r="A427"/>
      <c r="B427"/>
      <c r="C427"/>
      <c r="D427"/>
      <c r="E427"/>
      <c r="F427"/>
      <c r="G427"/>
      <c r="H427"/>
      <c r="I427"/>
      <c r="J427"/>
      <c r="K427"/>
      <c r="L427"/>
      <c r="M427"/>
      <c r="N427"/>
      <c r="O427"/>
      <c r="P427"/>
      <c r="Q427"/>
      <c r="R427"/>
      <c r="S427"/>
      <c r="T427"/>
      <c r="U427"/>
      <c r="V427" s="35"/>
      <c r="W427" s="35"/>
      <c r="X427" s="35"/>
      <c r="Y427" s="35"/>
      <c r="Z427" s="35"/>
    </row>
    <row r="428" spans="1:26" s="34" customFormat="1" x14ac:dyDescent="0.2">
      <c r="A428"/>
      <c r="B428"/>
      <c r="C428"/>
      <c r="D428"/>
      <c r="E428"/>
      <c r="F428"/>
      <c r="G428"/>
      <c r="H428"/>
      <c r="I428"/>
      <c r="J428"/>
      <c r="K428"/>
      <c r="L428"/>
      <c r="M428"/>
      <c r="N428"/>
      <c r="O428"/>
      <c r="P428"/>
      <c r="Q428"/>
      <c r="R428"/>
      <c r="S428"/>
      <c r="T428"/>
      <c r="U428"/>
      <c r="V428" s="35"/>
      <c r="W428" s="35"/>
      <c r="X428" s="35"/>
      <c r="Y428" s="35"/>
      <c r="Z428" s="35"/>
    </row>
    <row r="429" spans="1:26" s="34" customFormat="1" x14ac:dyDescent="0.2">
      <c r="A429"/>
      <c r="B429"/>
      <c r="C429"/>
      <c r="D429"/>
      <c r="E429"/>
      <c r="F429"/>
      <c r="G429"/>
      <c r="H429"/>
      <c r="I429"/>
      <c r="J429"/>
      <c r="K429"/>
      <c r="L429"/>
      <c r="M429"/>
      <c r="N429"/>
      <c r="O429"/>
      <c r="P429"/>
      <c r="Q429"/>
      <c r="R429"/>
      <c r="S429"/>
      <c r="T429"/>
      <c r="U429"/>
      <c r="V429" s="35"/>
      <c r="W429" s="35"/>
      <c r="X429" s="35"/>
      <c r="Y429" s="35"/>
      <c r="Z429" s="35"/>
    </row>
    <row r="430" spans="1:26" s="34" customFormat="1" x14ac:dyDescent="0.2">
      <c r="A430"/>
      <c r="B430"/>
      <c r="C430"/>
      <c r="D430"/>
      <c r="E430"/>
      <c r="F430"/>
      <c r="G430"/>
      <c r="H430"/>
      <c r="I430"/>
      <c r="J430"/>
      <c r="K430"/>
      <c r="L430"/>
      <c r="M430"/>
      <c r="N430"/>
      <c r="O430"/>
      <c r="P430"/>
      <c r="Q430"/>
      <c r="R430"/>
      <c r="S430"/>
      <c r="T430"/>
      <c r="U430"/>
      <c r="V430" s="35"/>
      <c r="W430" s="35"/>
      <c r="X430" s="35"/>
      <c r="Y430" s="35"/>
      <c r="Z430" s="35"/>
    </row>
    <row r="431" spans="1:26" s="34" customFormat="1" x14ac:dyDescent="0.2">
      <c r="A431"/>
      <c r="B431"/>
      <c r="C431"/>
      <c r="D431"/>
      <c r="E431"/>
      <c r="F431"/>
      <c r="G431"/>
      <c r="H431"/>
      <c r="I431"/>
      <c r="J431"/>
      <c r="K431"/>
      <c r="L431"/>
      <c r="M431"/>
      <c r="N431"/>
      <c r="O431"/>
      <c r="P431"/>
      <c r="Q431"/>
      <c r="R431"/>
      <c r="S431"/>
      <c r="T431"/>
      <c r="U431"/>
      <c r="V431" s="35"/>
      <c r="W431" s="35"/>
      <c r="X431" s="35"/>
      <c r="Y431" s="35"/>
      <c r="Z431" s="35"/>
    </row>
    <row r="432" spans="1:26" s="34" customFormat="1" x14ac:dyDescent="0.2">
      <c r="A432"/>
      <c r="B432"/>
      <c r="C432"/>
      <c r="D432"/>
      <c r="E432"/>
      <c r="F432"/>
      <c r="G432"/>
      <c r="H432"/>
      <c r="I432"/>
      <c r="J432"/>
      <c r="K432"/>
      <c r="L432"/>
      <c r="M432"/>
      <c r="N432"/>
      <c r="O432"/>
      <c r="P432"/>
      <c r="Q432"/>
      <c r="R432"/>
      <c r="S432"/>
      <c r="T432"/>
      <c r="U432"/>
      <c r="V432" s="35"/>
      <c r="W432" s="35"/>
      <c r="X432" s="35"/>
      <c r="Y432" s="35"/>
      <c r="Z432" s="35"/>
    </row>
    <row r="433" spans="1:26" s="34" customFormat="1" x14ac:dyDescent="0.2">
      <c r="A433"/>
      <c r="B433"/>
      <c r="C433"/>
      <c r="D433"/>
      <c r="E433"/>
      <c r="F433"/>
      <c r="G433"/>
      <c r="H433"/>
      <c r="I433"/>
      <c r="J433"/>
      <c r="K433"/>
      <c r="L433"/>
      <c r="M433"/>
      <c r="N433"/>
      <c r="O433"/>
      <c r="P433"/>
      <c r="Q433"/>
      <c r="R433"/>
      <c r="S433"/>
      <c r="T433"/>
      <c r="U433"/>
      <c r="V433" s="35"/>
      <c r="W433" s="35"/>
      <c r="X433" s="35"/>
      <c r="Y433" s="35"/>
      <c r="Z433" s="35"/>
    </row>
    <row r="434" spans="1:26" s="34" customFormat="1" x14ac:dyDescent="0.2">
      <c r="A434"/>
      <c r="B434"/>
      <c r="C434"/>
      <c r="D434"/>
      <c r="E434"/>
      <c r="F434"/>
      <c r="G434"/>
      <c r="H434"/>
      <c r="I434"/>
      <c r="J434"/>
      <c r="K434"/>
      <c r="L434"/>
      <c r="M434"/>
      <c r="N434"/>
      <c r="O434"/>
      <c r="P434"/>
      <c r="Q434"/>
      <c r="R434"/>
      <c r="S434"/>
      <c r="T434"/>
      <c r="U434"/>
      <c r="V434" s="35"/>
      <c r="W434" s="35"/>
      <c r="X434" s="35"/>
      <c r="Y434" s="35"/>
      <c r="Z434" s="35"/>
    </row>
    <row r="435" spans="1:26" s="34" customFormat="1" x14ac:dyDescent="0.2">
      <c r="A435"/>
      <c r="B435"/>
      <c r="C435"/>
      <c r="D435"/>
      <c r="E435"/>
      <c r="F435"/>
      <c r="G435"/>
      <c r="H435"/>
      <c r="I435"/>
      <c r="J435"/>
      <c r="K435"/>
      <c r="L435"/>
      <c r="M435"/>
      <c r="N435"/>
      <c r="O435"/>
      <c r="P435"/>
      <c r="Q435"/>
      <c r="R435"/>
      <c r="S435"/>
      <c r="T435"/>
      <c r="U435"/>
      <c r="V435" s="35"/>
      <c r="W435" s="35"/>
      <c r="X435" s="35"/>
      <c r="Y435" s="35"/>
      <c r="Z435" s="35"/>
    </row>
    <row r="436" spans="1:26" s="34" customFormat="1" x14ac:dyDescent="0.2">
      <c r="A436"/>
      <c r="B436"/>
      <c r="C436"/>
      <c r="D436"/>
      <c r="E436"/>
      <c r="F436"/>
      <c r="G436"/>
      <c r="H436"/>
      <c r="I436"/>
      <c r="J436"/>
      <c r="K436"/>
      <c r="L436"/>
      <c r="M436"/>
      <c r="N436"/>
      <c r="O436"/>
      <c r="P436"/>
      <c r="Q436"/>
      <c r="R436"/>
      <c r="S436"/>
      <c r="T436"/>
      <c r="U436"/>
      <c r="V436" s="35"/>
      <c r="W436" s="35"/>
      <c r="X436" s="35"/>
      <c r="Y436" s="35"/>
      <c r="Z436" s="35"/>
    </row>
    <row r="437" spans="1:26" s="34" customFormat="1" x14ac:dyDescent="0.2">
      <c r="A437"/>
      <c r="B437"/>
      <c r="C437"/>
      <c r="D437"/>
      <c r="E437"/>
      <c r="F437"/>
      <c r="G437"/>
      <c r="H437"/>
      <c r="I437"/>
      <c r="J437"/>
      <c r="K437"/>
      <c r="L437"/>
      <c r="M437"/>
      <c r="N437"/>
      <c r="O437"/>
      <c r="P437"/>
      <c r="Q437"/>
      <c r="R437"/>
      <c r="S437"/>
      <c r="T437"/>
      <c r="U437"/>
      <c r="V437" s="35"/>
      <c r="W437" s="35"/>
      <c r="X437" s="35"/>
      <c r="Y437" s="35"/>
      <c r="Z437" s="35"/>
    </row>
    <row r="438" spans="1:26" s="34" customFormat="1" x14ac:dyDescent="0.2">
      <c r="A438"/>
      <c r="B438"/>
      <c r="C438"/>
      <c r="D438"/>
      <c r="E438"/>
      <c r="F438"/>
      <c r="G438"/>
      <c r="H438"/>
      <c r="I438"/>
      <c r="J438"/>
      <c r="K438"/>
      <c r="L438"/>
      <c r="M438"/>
      <c r="N438"/>
      <c r="O438"/>
      <c r="P438"/>
      <c r="Q438"/>
      <c r="R438"/>
      <c r="S438"/>
      <c r="T438"/>
      <c r="U438"/>
      <c r="V438" s="35"/>
      <c r="W438" s="35"/>
      <c r="X438" s="35"/>
      <c r="Y438" s="35"/>
      <c r="Z438" s="35"/>
    </row>
    <row r="439" spans="1:26" s="34" customFormat="1" x14ac:dyDescent="0.2">
      <c r="A439"/>
      <c r="B439"/>
      <c r="C439"/>
      <c r="D439"/>
      <c r="E439"/>
      <c r="F439"/>
      <c r="G439"/>
      <c r="H439"/>
      <c r="I439"/>
      <c r="J439"/>
      <c r="K439"/>
      <c r="L439"/>
      <c r="M439"/>
      <c r="N439"/>
      <c r="O439"/>
      <c r="P439"/>
      <c r="Q439"/>
      <c r="R439"/>
      <c r="S439"/>
      <c r="T439"/>
      <c r="U439"/>
      <c r="V439" s="35"/>
      <c r="W439" s="35"/>
      <c r="X439" s="35"/>
      <c r="Y439" s="35"/>
      <c r="Z439" s="35"/>
    </row>
    <row r="440" spans="1:26" s="34" customFormat="1" x14ac:dyDescent="0.2">
      <c r="A440"/>
      <c r="B440"/>
      <c r="C440"/>
      <c r="D440"/>
      <c r="E440"/>
      <c r="F440"/>
      <c r="G440"/>
      <c r="H440"/>
      <c r="I440"/>
      <c r="J440"/>
      <c r="K440"/>
      <c r="L440"/>
      <c r="M440"/>
      <c r="N440"/>
      <c r="O440"/>
      <c r="P440"/>
      <c r="Q440"/>
      <c r="R440"/>
      <c r="S440"/>
      <c r="T440"/>
      <c r="U440"/>
      <c r="V440" s="35"/>
      <c r="W440" s="35"/>
      <c r="X440" s="35"/>
      <c r="Y440" s="35"/>
      <c r="Z440" s="35"/>
    </row>
    <row r="441" spans="1:26" s="34" customFormat="1" x14ac:dyDescent="0.2">
      <c r="A441"/>
      <c r="B441"/>
      <c r="C441"/>
      <c r="D441"/>
      <c r="E441"/>
      <c r="F441"/>
      <c r="G441"/>
      <c r="H441"/>
      <c r="I441"/>
      <c r="J441"/>
      <c r="K441"/>
      <c r="L441"/>
      <c r="M441"/>
      <c r="N441"/>
      <c r="O441"/>
      <c r="P441"/>
      <c r="Q441"/>
      <c r="R441"/>
      <c r="S441"/>
      <c r="T441"/>
      <c r="U441"/>
      <c r="V441" s="35"/>
      <c r="W441" s="35"/>
      <c r="X441" s="35"/>
      <c r="Y441" s="35"/>
      <c r="Z441" s="35"/>
    </row>
    <row r="442" spans="1:26" s="34" customFormat="1" x14ac:dyDescent="0.2">
      <c r="A442"/>
      <c r="B442"/>
      <c r="C442"/>
      <c r="D442"/>
      <c r="E442"/>
      <c r="F442"/>
      <c r="G442"/>
      <c r="H442"/>
      <c r="I442"/>
      <c r="J442"/>
      <c r="K442"/>
      <c r="L442"/>
      <c r="M442"/>
      <c r="N442"/>
      <c r="O442"/>
      <c r="P442"/>
      <c r="Q442"/>
      <c r="R442"/>
      <c r="S442"/>
      <c r="T442"/>
      <c r="U442"/>
      <c r="V442" s="35"/>
      <c r="W442" s="35"/>
      <c r="X442" s="35"/>
      <c r="Y442" s="35"/>
      <c r="Z442" s="35"/>
    </row>
    <row r="443" spans="1:26" s="34" customFormat="1" x14ac:dyDescent="0.2">
      <c r="A443"/>
      <c r="B443"/>
      <c r="C443"/>
      <c r="D443"/>
      <c r="E443"/>
      <c r="F443"/>
      <c r="G443"/>
      <c r="H443"/>
      <c r="I443"/>
      <c r="J443"/>
      <c r="K443"/>
      <c r="L443"/>
      <c r="M443"/>
      <c r="N443"/>
      <c r="O443"/>
      <c r="P443"/>
      <c r="Q443"/>
      <c r="R443"/>
      <c r="S443"/>
      <c r="T443"/>
      <c r="U443"/>
      <c r="V443" s="35"/>
      <c r="W443" s="35"/>
      <c r="X443" s="35"/>
      <c r="Y443" s="35"/>
      <c r="Z443" s="35"/>
    </row>
    <row r="444" spans="1:26" s="34" customFormat="1" x14ac:dyDescent="0.2">
      <c r="A444"/>
      <c r="B444"/>
      <c r="C444"/>
      <c r="D444"/>
      <c r="E444"/>
      <c r="F444"/>
      <c r="G444"/>
      <c r="H444"/>
      <c r="I444"/>
      <c r="J444"/>
      <c r="K444"/>
      <c r="L444"/>
      <c r="M444"/>
      <c r="N444"/>
      <c r="O444"/>
      <c r="P444"/>
      <c r="Q444"/>
      <c r="R444"/>
      <c r="S444"/>
      <c r="T444"/>
      <c r="U444"/>
      <c r="V444" s="35"/>
      <c r="W444" s="35"/>
      <c r="X444" s="35"/>
      <c r="Y444" s="35"/>
      <c r="Z444" s="35"/>
    </row>
    <row r="445" spans="1:26" s="34" customFormat="1" x14ac:dyDescent="0.2">
      <c r="A445"/>
      <c r="B445"/>
      <c r="C445"/>
      <c r="D445"/>
      <c r="E445"/>
      <c r="F445"/>
      <c r="G445"/>
      <c r="H445"/>
      <c r="I445"/>
      <c r="J445"/>
      <c r="K445"/>
      <c r="L445"/>
      <c r="M445"/>
      <c r="N445"/>
      <c r="O445"/>
      <c r="P445"/>
      <c r="Q445"/>
      <c r="R445"/>
      <c r="S445"/>
      <c r="T445"/>
      <c r="U445"/>
      <c r="V445" s="35"/>
      <c r="W445" s="35"/>
      <c r="X445" s="35"/>
      <c r="Y445" s="35"/>
      <c r="Z445" s="35"/>
    </row>
    <row r="446" spans="1:26" s="34" customFormat="1" x14ac:dyDescent="0.2">
      <c r="A446"/>
      <c r="B446"/>
      <c r="C446"/>
      <c r="D446"/>
      <c r="E446"/>
      <c r="F446"/>
      <c r="G446"/>
      <c r="H446"/>
      <c r="I446"/>
      <c r="J446"/>
      <c r="K446"/>
      <c r="L446"/>
      <c r="M446"/>
      <c r="N446"/>
      <c r="O446"/>
      <c r="P446"/>
      <c r="Q446"/>
      <c r="R446"/>
      <c r="S446"/>
      <c r="T446"/>
      <c r="U446"/>
      <c r="V446" s="35"/>
      <c r="W446" s="35"/>
      <c r="X446" s="35"/>
      <c r="Y446" s="35"/>
      <c r="Z446" s="35"/>
    </row>
    <row r="447" spans="1:26" s="34" customFormat="1" x14ac:dyDescent="0.2">
      <c r="A447"/>
      <c r="B447"/>
      <c r="C447"/>
      <c r="D447"/>
      <c r="E447"/>
      <c r="F447"/>
      <c r="G447"/>
      <c r="H447"/>
      <c r="I447"/>
      <c r="J447"/>
      <c r="K447"/>
      <c r="L447"/>
      <c r="M447"/>
      <c r="N447"/>
      <c r="O447"/>
      <c r="P447"/>
      <c r="Q447"/>
      <c r="R447"/>
      <c r="S447"/>
      <c r="T447"/>
      <c r="U447"/>
      <c r="V447" s="35"/>
      <c r="W447" s="35"/>
      <c r="X447" s="35"/>
      <c r="Y447" s="35"/>
      <c r="Z447" s="35"/>
    </row>
    <row r="448" spans="1:26" s="34" customFormat="1" x14ac:dyDescent="0.2">
      <c r="A448"/>
      <c r="B448"/>
      <c r="C448"/>
      <c r="D448"/>
      <c r="E448"/>
      <c r="F448"/>
      <c r="G448"/>
      <c r="H448"/>
      <c r="I448"/>
      <c r="J448"/>
      <c r="K448"/>
      <c r="L448"/>
      <c r="M448"/>
      <c r="N448"/>
      <c r="O448"/>
      <c r="P448"/>
      <c r="Q448"/>
      <c r="R448"/>
      <c r="S448"/>
      <c r="T448"/>
      <c r="U448"/>
      <c r="V448" s="35"/>
      <c r="W448" s="35"/>
      <c r="X448" s="35"/>
      <c r="Y448" s="35"/>
      <c r="Z448" s="35"/>
    </row>
    <row r="449" spans="1:26" s="34" customFormat="1" x14ac:dyDescent="0.2">
      <c r="A449"/>
      <c r="B449"/>
      <c r="C449"/>
      <c r="D449"/>
      <c r="E449"/>
      <c r="F449"/>
      <c r="G449"/>
      <c r="H449"/>
      <c r="I449"/>
      <c r="J449"/>
      <c r="K449"/>
      <c r="L449"/>
      <c r="M449"/>
      <c r="N449"/>
      <c r="O449"/>
      <c r="P449"/>
      <c r="Q449"/>
      <c r="R449"/>
      <c r="S449"/>
      <c r="T449"/>
      <c r="U449"/>
      <c r="V449" s="35"/>
      <c r="W449" s="35"/>
      <c r="X449" s="35"/>
      <c r="Y449" s="35"/>
      <c r="Z449" s="35"/>
    </row>
    <row r="450" spans="1:26" s="34" customFormat="1" x14ac:dyDescent="0.2">
      <c r="A450"/>
      <c r="B450"/>
      <c r="C450"/>
      <c r="D450"/>
      <c r="E450"/>
      <c r="F450"/>
      <c r="G450"/>
      <c r="H450"/>
      <c r="I450"/>
      <c r="J450"/>
      <c r="K450"/>
      <c r="L450"/>
      <c r="M450"/>
      <c r="N450"/>
      <c r="O450"/>
      <c r="P450"/>
      <c r="Q450"/>
      <c r="R450"/>
      <c r="S450"/>
      <c r="T450"/>
      <c r="U450"/>
      <c r="V450" s="35"/>
      <c r="W450" s="35"/>
      <c r="X450" s="35"/>
      <c r="Y450" s="35"/>
      <c r="Z450" s="35"/>
    </row>
    <row r="451" spans="1:26" s="34" customFormat="1" x14ac:dyDescent="0.2">
      <c r="A451"/>
      <c r="B451"/>
      <c r="C451"/>
      <c r="D451"/>
      <c r="E451"/>
      <c r="F451"/>
      <c r="G451"/>
      <c r="H451"/>
      <c r="I451"/>
      <c r="J451"/>
      <c r="K451"/>
      <c r="L451"/>
      <c r="M451"/>
      <c r="N451"/>
      <c r="O451"/>
      <c r="P451"/>
      <c r="Q451"/>
      <c r="R451"/>
      <c r="S451"/>
      <c r="T451"/>
      <c r="U451"/>
      <c r="V451" s="35"/>
      <c r="W451" s="35"/>
      <c r="X451" s="35"/>
      <c r="Y451" s="35"/>
      <c r="Z451" s="35"/>
    </row>
    <row r="452" spans="1:26" s="34" customFormat="1" x14ac:dyDescent="0.2">
      <c r="A452"/>
      <c r="B452"/>
      <c r="C452"/>
      <c r="D452"/>
      <c r="E452"/>
      <c r="F452"/>
      <c r="G452"/>
      <c r="H452"/>
      <c r="I452"/>
      <c r="J452"/>
      <c r="K452"/>
      <c r="L452"/>
      <c r="M452"/>
      <c r="N452"/>
      <c r="O452"/>
      <c r="P452"/>
      <c r="Q452"/>
      <c r="R452"/>
      <c r="S452"/>
      <c r="T452"/>
      <c r="U452"/>
      <c r="V452" s="35"/>
      <c r="W452" s="35"/>
      <c r="X452" s="35"/>
      <c r="Y452" s="35"/>
      <c r="Z452" s="35"/>
    </row>
    <row r="453" spans="1:26" s="34" customFormat="1" x14ac:dyDescent="0.2">
      <c r="A453"/>
      <c r="B453"/>
      <c r="C453"/>
      <c r="D453"/>
      <c r="E453"/>
      <c r="F453"/>
      <c r="G453"/>
      <c r="H453"/>
      <c r="I453"/>
      <c r="J453"/>
      <c r="K453"/>
      <c r="L453"/>
      <c r="M453"/>
      <c r="N453"/>
      <c r="O453"/>
      <c r="P453"/>
      <c r="Q453"/>
      <c r="R453"/>
      <c r="S453"/>
      <c r="T453"/>
      <c r="U453"/>
      <c r="V453" s="35"/>
      <c r="W453" s="35"/>
      <c r="X453" s="35"/>
      <c r="Y453" s="35"/>
      <c r="Z453" s="35"/>
    </row>
    <row r="454" spans="1:26" s="34" customFormat="1" x14ac:dyDescent="0.2">
      <c r="A454"/>
      <c r="B454"/>
      <c r="C454"/>
      <c r="D454"/>
      <c r="E454"/>
      <c r="F454"/>
      <c r="G454"/>
      <c r="H454"/>
      <c r="I454"/>
      <c r="J454"/>
      <c r="K454"/>
      <c r="L454"/>
      <c r="M454"/>
      <c r="N454"/>
      <c r="O454"/>
      <c r="P454"/>
      <c r="Q454"/>
      <c r="R454"/>
      <c r="S454"/>
      <c r="T454"/>
      <c r="U454"/>
      <c r="V454" s="35"/>
      <c r="W454" s="35"/>
      <c r="X454" s="35"/>
      <c r="Y454" s="35"/>
      <c r="Z454" s="35"/>
    </row>
    <row r="455" spans="1:26" s="34" customFormat="1" x14ac:dyDescent="0.2">
      <c r="A455"/>
      <c r="B455"/>
      <c r="C455"/>
      <c r="D455"/>
      <c r="E455"/>
      <c r="F455"/>
      <c r="G455"/>
      <c r="H455"/>
      <c r="I455"/>
      <c r="J455"/>
      <c r="K455"/>
      <c r="L455"/>
      <c r="M455"/>
      <c r="N455"/>
      <c r="O455"/>
      <c r="P455"/>
      <c r="Q455"/>
      <c r="R455"/>
      <c r="S455"/>
      <c r="T455"/>
      <c r="U455"/>
      <c r="V455" s="35"/>
      <c r="W455" s="35"/>
      <c r="X455" s="35"/>
      <c r="Y455" s="35"/>
      <c r="Z455" s="35"/>
    </row>
    <row r="456" spans="1:26" s="34" customFormat="1" x14ac:dyDescent="0.2">
      <c r="A456"/>
      <c r="B456"/>
      <c r="C456"/>
      <c r="D456"/>
      <c r="E456"/>
      <c r="F456"/>
      <c r="G456"/>
      <c r="H456"/>
      <c r="I456"/>
      <c r="J456"/>
      <c r="K456"/>
      <c r="L456"/>
      <c r="M456"/>
      <c r="N456"/>
      <c r="O456"/>
      <c r="P456"/>
      <c r="Q456"/>
      <c r="R456"/>
      <c r="S456"/>
      <c r="T456"/>
      <c r="U456"/>
      <c r="V456" s="35"/>
      <c r="W456" s="35"/>
      <c r="X456" s="35"/>
      <c r="Y456" s="35"/>
      <c r="Z456" s="35"/>
    </row>
    <row r="457" spans="1:26" s="34" customFormat="1" x14ac:dyDescent="0.2">
      <c r="A457"/>
      <c r="B457"/>
      <c r="C457"/>
      <c r="D457"/>
      <c r="E457"/>
      <c r="F457"/>
      <c r="G457"/>
      <c r="H457"/>
      <c r="I457"/>
      <c r="J457"/>
      <c r="K457"/>
      <c r="L457"/>
      <c r="M457"/>
      <c r="N457"/>
      <c r="O457"/>
      <c r="P457"/>
      <c r="Q457"/>
      <c r="R457"/>
      <c r="S457"/>
      <c r="T457"/>
      <c r="U457"/>
      <c r="V457" s="35"/>
      <c r="W457" s="35"/>
      <c r="X457" s="35"/>
      <c r="Y457" s="35"/>
      <c r="Z457" s="35"/>
    </row>
    <row r="458" spans="1:26" s="34" customFormat="1" x14ac:dyDescent="0.2">
      <c r="A458"/>
      <c r="B458"/>
      <c r="C458"/>
      <c r="D458"/>
      <c r="E458"/>
      <c r="F458"/>
      <c r="G458"/>
      <c r="H458"/>
      <c r="I458"/>
      <c r="J458"/>
      <c r="K458"/>
      <c r="L458"/>
      <c r="M458"/>
      <c r="N458"/>
      <c r="O458"/>
      <c r="P458"/>
      <c r="Q458"/>
      <c r="R458"/>
      <c r="S458"/>
      <c r="T458"/>
      <c r="U458"/>
      <c r="V458" s="35"/>
      <c r="W458" s="35"/>
      <c r="X458" s="35"/>
      <c r="Y458" s="35"/>
      <c r="Z458" s="35"/>
    </row>
    <row r="459" spans="1:26" s="34" customFormat="1" x14ac:dyDescent="0.2">
      <c r="A459"/>
      <c r="B459"/>
      <c r="C459"/>
      <c r="D459"/>
      <c r="E459"/>
      <c r="F459"/>
      <c r="G459"/>
      <c r="H459"/>
      <c r="I459"/>
      <c r="J459"/>
      <c r="K459"/>
      <c r="L459"/>
      <c r="M459"/>
      <c r="N459"/>
      <c r="O459"/>
      <c r="P459"/>
      <c r="Q459"/>
      <c r="R459"/>
      <c r="S459"/>
      <c r="T459"/>
      <c r="U459"/>
      <c r="V459" s="35"/>
      <c r="W459" s="35"/>
      <c r="X459" s="35"/>
      <c r="Y459" s="35"/>
      <c r="Z459" s="35"/>
    </row>
    <row r="460" spans="1:26" s="34" customFormat="1" x14ac:dyDescent="0.2">
      <c r="A460"/>
      <c r="B460"/>
      <c r="C460"/>
      <c r="D460"/>
      <c r="E460"/>
      <c r="F460"/>
      <c r="G460"/>
      <c r="H460"/>
      <c r="I460"/>
      <c r="J460"/>
      <c r="K460"/>
      <c r="L460"/>
      <c r="M460"/>
      <c r="N460"/>
      <c r="O460"/>
      <c r="P460"/>
      <c r="Q460"/>
      <c r="R460"/>
      <c r="S460"/>
      <c r="T460"/>
      <c r="U460"/>
      <c r="V460" s="35"/>
      <c r="W460" s="35"/>
      <c r="X460" s="35"/>
      <c r="Y460" s="35"/>
      <c r="Z460" s="35"/>
    </row>
    <row r="461" spans="1:26" s="34" customFormat="1" x14ac:dyDescent="0.2">
      <c r="A461"/>
      <c r="B461"/>
      <c r="C461"/>
      <c r="D461"/>
      <c r="E461"/>
      <c r="F461"/>
      <c r="G461"/>
      <c r="H461"/>
      <c r="I461"/>
      <c r="J461"/>
      <c r="K461"/>
      <c r="L461"/>
      <c r="M461"/>
      <c r="N461"/>
      <c r="O461"/>
      <c r="P461"/>
      <c r="Q461"/>
      <c r="R461"/>
      <c r="S461"/>
      <c r="T461"/>
      <c r="U461"/>
      <c r="V461" s="35"/>
      <c r="W461" s="35"/>
      <c r="X461" s="35"/>
      <c r="Y461" s="35"/>
      <c r="Z461" s="35"/>
    </row>
    <row r="462" spans="1:26" s="34" customFormat="1" x14ac:dyDescent="0.2">
      <c r="A462"/>
      <c r="B462"/>
      <c r="C462"/>
      <c r="D462"/>
      <c r="E462"/>
      <c r="F462"/>
      <c r="G462"/>
      <c r="H462"/>
      <c r="I462"/>
      <c r="J462"/>
      <c r="K462"/>
      <c r="L462"/>
      <c r="M462"/>
      <c r="N462"/>
      <c r="O462"/>
      <c r="P462"/>
      <c r="Q462"/>
      <c r="R462"/>
      <c r="S462"/>
      <c r="T462"/>
      <c r="U462"/>
      <c r="V462" s="35"/>
      <c r="W462" s="35"/>
      <c r="X462" s="35"/>
      <c r="Y462" s="35"/>
      <c r="Z462" s="35"/>
    </row>
    <row r="463" spans="1:26" s="34" customFormat="1" x14ac:dyDescent="0.2">
      <c r="A463"/>
      <c r="B463"/>
      <c r="C463"/>
      <c r="D463"/>
      <c r="E463"/>
      <c r="F463"/>
      <c r="G463"/>
      <c r="H463"/>
      <c r="I463"/>
      <c r="J463"/>
      <c r="K463"/>
      <c r="L463"/>
      <c r="M463"/>
      <c r="N463"/>
      <c r="O463"/>
      <c r="P463"/>
      <c r="Q463"/>
      <c r="R463"/>
      <c r="S463"/>
      <c r="T463"/>
      <c r="U463"/>
      <c r="V463" s="35"/>
      <c r="W463" s="35"/>
      <c r="X463" s="35"/>
      <c r="Y463" s="35"/>
      <c r="Z463" s="35"/>
    </row>
    <row r="464" spans="1:26" s="34" customFormat="1" x14ac:dyDescent="0.2">
      <c r="A464"/>
      <c r="B464"/>
      <c r="C464"/>
      <c r="D464"/>
      <c r="E464"/>
      <c r="F464"/>
      <c r="G464"/>
      <c r="H464"/>
      <c r="I464"/>
      <c r="J464"/>
      <c r="K464"/>
      <c r="L464"/>
      <c r="M464"/>
      <c r="N464"/>
      <c r="O464"/>
      <c r="P464"/>
      <c r="Q464"/>
      <c r="R464"/>
      <c r="S464"/>
      <c r="T464"/>
      <c r="U464"/>
      <c r="V464" s="35"/>
      <c r="W464" s="35"/>
      <c r="X464" s="35"/>
      <c r="Y464" s="35"/>
      <c r="Z464" s="35"/>
    </row>
    <row r="465" spans="1:26" s="34" customFormat="1" x14ac:dyDescent="0.2">
      <c r="A465"/>
      <c r="B465"/>
      <c r="C465"/>
      <c r="D465"/>
      <c r="E465"/>
      <c r="F465"/>
      <c r="G465"/>
      <c r="H465"/>
      <c r="I465"/>
      <c r="J465"/>
      <c r="K465"/>
      <c r="L465"/>
      <c r="M465"/>
      <c r="N465"/>
      <c r="O465"/>
      <c r="P465"/>
      <c r="Q465"/>
      <c r="R465"/>
      <c r="S465"/>
      <c r="T465"/>
      <c r="U465"/>
      <c r="V465" s="35"/>
      <c r="W465" s="35"/>
      <c r="X465" s="35"/>
      <c r="Y465" s="35"/>
      <c r="Z465" s="35"/>
    </row>
    <row r="466" spans="1:26" s="34" customFormat="1" x14ac:dyDescent="0.2">
      <c r="A466"/>
      <c r="B466"/>
      <c r="C466"/>
      <c r="D466"/>
      <c r="E466"/>
      <c r="F466"/>
      <c r="G466"/>
      <c r="H466"/>
      <c r="I466"/>
      <c r="J466"/>
      <c r="K466"/>
      <c r="L466"/>
      <c r="M466"/>
      <c r="N466"/>
      <c r="O466"/>
      <c r="P466"/>
      <c r="Q466"/>
      <c r="R466"/>
      <c r="S466"/>
      <c r="T466"/>
      <c r="U466"/>
      <c r="V466" s="35"/>
      <c r="W466" s="35"/>
      <c r="X466" s="35"/>
      <c r="Y466" s="35"/>
      <c r="Z466" s="35"/>
    </row>
    <row r="467" spans="1:26" s="34" customFormat="1" x14ac:dyDescent="0.2">
      <c r="A467"/>
      <c r="B467"/>
      <c r="C467"/>
      <c r="D467"/>
      <c r="E467"/>
      <c r="F467"/>
      <c r="G467"/>
      <c r="H467"/>
      <c r="I467"/>
      <c r="J467"/>
      <c r="K467"/>
      <c r="L467"/>
      <c r="M467"/>
      <c r="N467"/>
      <c r="O467"/>
      <c r="P467"/>
      <c r="Q467"/>
      <c r="R467"/>
      <c r="S467"/>
      <c r="T467"/>
      <c r="U467"/>
      <c r="V467" s="35"/>
      <c r="W467" s="35"/>
      <c r="X467" s="35"/>
      <c r="Y467" s="35"/>
      <c r="Z467" s="35"/>
    </row>
    <row r="468" spans="1:26" s="34" customFormat="1" x14ac:dyDescent="0.2">
      <c r="A468"/>
      <c r="B468"/>
      <c r="C468"/>
      <c r="D468"/>
      <c r="E468"/>
      <c r="F468"/>
      <c r="G468"/>
      <c r="H468"/>
      <c r="I468"/>
      <c r="J468"/>
      <c r="K468"/>
      <c r="L468"/>
      <c r="M468"/>
      <c r="N468"/>
      <c r="O468"/>
      <c r="P468"/>
      <c r="Q468"/>
      <c r="R468"/>
      <c r="S468"/>
      <c r="T468"/>
      <c r="U468"/>
      <c r="V468" s="35"/>
      <c r="W468" s="35"/>
      <c r="X468" s="35"/>
      <c r="Y468" s="35"/>
      <c r="Z468" s="35"/>
    </row>
    <row r="469" spans="1:26" s="34" customFormat="1" x14ac:dyDescent="0.2">
      <c r="A469"/>
      <c r="B469"/>
      <c r="C469"/>
      <c r="D469"/>
      <c r="E469"/>
      <c r="F469"/>
      <c r="G469"/>
      <c r="H469"/>
      <c r="I469"/>
      <c r="J469"/>
      <c r="K469"/>
      <c r="L469"/>
      <c r="M469"/>
      <c r="N469"/>
      <c r="O469"/>
      <c r="P469"/>
      <c r="Q469"/>
      <c r="R469"/>
      <c r="S469"/>
      <c r="T469"/>
      <c r="U469"/>
      <c r="V469" s="35"/>
      <c r="W469" s="35"/>
      <c r="X469" s="35"/>
      <c r="Y469" s="35"/>
      <c r="Z469" s="35"/>
    </row>
    <row r="470" spans="1:26" s="34" customFormat="1" x14ac:dyDescent="0.2">
      <c r="A470"/>
      <c r="B470"/>
      <c r="C470"/>
      <c r="D470"/>
      <c r="E470"/>
      <c r="F470"/>
      <c r="G470"/>
      <c r="H470"/>
      <c r="I470"/>
      <c r="J470"/>
      <c r="K470"/>
      <c r="L470"/>
      <c r="M470"/>
      <c r="N470"/>
      <c r="O470"/>
      <c r="P470"/>
      <c r="Q470"/>
      <c r="R470"/>
      <c r="S470"/>
      <c r="T470"/>
      <c r="U470"/>
      <c r="V470" s="35"/>
      <c r="W470" s="35"/>
      <c r="X470" s="35"/>
      <c r="Y470" s="35"/>
      <c r="Z470" s="35"/>
    </row>
    <row r="471" spans="1:26" s="34" customFormat="1" x14ac:dyDescent="0.2">
      <c r="A471"/>
      <c r="B471"/>
      <c r="C471"/>
      <c r="D471"/>
      <c r="E471"/>
      <c r="F471"/>
      <c r="G471"/>
      <c r="H471"/>
      <c r="I471"/>
      <c r="J471"/>
      <c r="K471"/>
      <c r="L471"/>
      <c r="M471"/>
      <c r="N471"/>
      <c r="O471"/>
      <c r="P471"/>
      <c r="Q471"/>
      <c r="R471"/>
      <c r="S471"/>
      <c r="T471"/>
      <c r="U471"/>
      <c r="V471" s="35"/>
      <c r="W471" s="35"/>
      <c r="X471" s="35"/>
      <c r="Y471" s="35"/>
      <c r="Z471" s="35"/>
    </row>
    <row r="472" spans="1:26" s="34" customFormat="1" x14ac:dyDescent="0.2">
      <c r="A472"/>
      <c r="B472"/>
      <c r="C472"/>
      <c r="D472"/>
      <c r="E472"/>
      <c r="F472"/>
      <c r="G472"/>
      <c r="H472"/>
      <c r="I472"/>
      <c r="J472"/>
      <c r="K472"/>
      <c r="L472"/>
      <c r="M472"/>
      <c r="N472"/>
      <c r="O472"/>
      <c r="P472"/>
      <c r="Q472"/>
      <c r="R472"/>
      <c r="S472"/>
      <c r="T472"/>
      <c r="U472"/>
      <c r="V472" s="35"/>
      <c r="W472" s="35"/>
      <c r="X472" s="35"/>
      <c r="Y472" s="35"/>
      <c r="Z472" s="35"/>
    </row>
    <row r="473" spans="1:26" s="34" customFormat="1" x14ac:dyDescent="0.2">
      <c r="A473"/>
      <c r="B473"/>
      <c r="C473"/>
      <c r="D473"/>
      <c r="E473"/>
      <c r="F473"/>
      <c r="G473"/>
      <c r="H473"/>
      <c r="I473"/>
      <c r="J473"/>
      <c r="K473"/>
      <c r="L473"/>
      <c r="M473"/>
      <c r="N473"/>
      <c r="O473"/>
      <c r="P473"/>
      <c r="Q473"/>
      <c r="R473"/>
      <c r="S473"/>
      <c r="T473"/>
      <c r="U473"/>
      <c r="V473" s="35"/>
      <c r="W473" s="35"/>
      <c r="X473" s="35"/>
      <c r="Y473" s="35"/>
      <c r="Z473" s="35"/>
    </row>
    <row r="474" spans="1:26" s="34" customFormat="1" x14ac:dyDescent="0.2">
      <c r="A474"/>
      <c r="B474"/>
      <c r="C474"/>
      <c r="D474"/>
      <c r="E474"/>
      <c r="F474"/>
      <c r="G474"/>
      <c r="H474"/>
      <c r="I474"/>
      <c r="J474"/>
      <c r="K474"/>
      <c r="L474"/>
      <c r="M474"/>
      <c r="N474"/>
      <c r="O474"/>
      <c r="P474"/>
      <c r="Q474"/>
      <c r="R474"/>
      <c r="S474"/>
      <c r="T474"/>
      <c r="U474"/>
      <c r="V474" s="35"/>
      <c r="W474" s="35"/>
      <c r="X474" s="35"/>
      <c r="Y474" s="35"/>
      <c r="Z474" s="35"/>
    </row>
    <row r="475" spans="1:26" s="34" customFormat="1" x14ac:dyDescent="0.2">
      <c r="A475"/>
      <c r="B475"/>
      <c r="C475"/>
      <c r="D475"/>
      <c r="E475"/>
      <c r="F475"/>
      <c r="G475"/>
      <c r="H475"/>
      <c r="I475"/>
      <c r="J475"/>
      <c r="K475"/>
      <c r="L475"/>
      <c r="M475"/>
      <c r="N475"/>
      <c r="O475"/>
      <c r="P475"/>
      <c r="Q475"/>
      <c r="R475"/>
      <c r="S475"/>
      <c r="T475"/>
      <c r="U475"/>
      <c r="V475" s="35"/>
      <c r="W475" s="35"/>
      <c r="X475" s="35"/>
      <c r="Y475" s="35"/>
      <c r="Z475" s="35"/>
    </row>
    <row r="476" spans="1:26" s="34" customFormat="1" x14ac:dyDescent="0.2">
      <c r="A476"/>
      <c r="B476"/>
      <c r="C476"/>
      <c r="D476"/>
      <c r="E476"/>
      <c r="F476"/>
      <c r="G476"/>
      <c r="H476"/>
      <c r="I476"/>
      <c r="J476"/>
      <c r="K476"/>
      <c r="L476"/>
      <c r="M476"/>
      <c r="N476"/>
      <c r="O476"/>
      <c r="P476"/>
      <c r="Q476"/>
      <c r="R476"/>
      <c r="S476"/>
      <c r="T476"/>
      <c r="U476"/>
      <c r="V476" s="35"/>
      <c r="W476" s="35"/>
      <c r="X476" s="35"/>
      <c r="Y476" s="35"/>
      <c r="Z476" s="35"/>
    </row>
    <row r="477" spans="1:26" s="34" customFormat="1" x14ac:dyDescent="0.2">
      <c r="A477"/>
      <c r="B477"/>
      <c r="C477"/>
      <c r="D477"/>
      <c r="E477"/>
      <c r="F477"/>
      <c r="G477"/>
      <c r="H477"/>
      <c r="I477"/>
      <c r="J477"/>
      <c r="K477"/>
      <c r="L477"/>
      <c r="M477"/>
      <c r="N477"/>
      <c r="O477"/>
      <c r="P477"/>
      <c r="Q477"/>
      <c r="R477"/>
      <c r="S477"/>
      <c r="T477"/>
      <c r="U477"/>
      <c r="V477" s="35"/>
      <c r="W477" s="35"/>
      <c r="X477" s="35"/>
      <c r="Y477" s="35"/>
      <c r="Z477" s="35"/>
    </row>
    <row r="478" spans="1:26" s="34" customFormat="1" x14ac:dyDescent="0.2">
      <c r="A478"/>
      <c r="B478"/>
      <c r="C478"/>
      <c r="D478"/>
      <c r="E478"/>
      <c r="F478"/>
      <c r="G478"/>
      <c r="H478"/>
      <c r="I478"/>
      <c r="J478"/>
      <c r="K478"/>
      <c r="L478"/>
      <c r="M478"/>
      <c r="N478"/>
      <c r="O478"/>
      <c r="P478"/>
      <c r="Q478"/>
      <c r="R478"/>
      <c r="S478"/>
      <c r="T478"/>
      <c r="U478"/>
      <c r="V478" s="35"/>
      <c r="W478" s="35"/>
      <c r="X478" s="35"/>
      <c r="Y478" s="35"/>
      <c r="Z478" s="35"/>
    </row>
    <row r="479" spans="1:26" s="34" customFormat="1" x14ac:dyDescent="0.2">
      <c r="A479"/>
      <c r="B479"/>
      <c r="C479"/>
      <c r="D479"/>
      <c r="E479"/>
      <c r="F479"/>
      <c r="G479"/>
      <c r="H479"/>
      <c r="I479"/>
      <c r="J479"/>
      <c r="K479"/>
      <c r="L479"/>
      <c r="M479"/>
      <c r="N479"/>
      <c r="O479"/>
      <c r="P479"/>
      <c r="Q479"/>
      <c r="R479"/>
      <c r="S479"/>
      <c r="T479"/>
      <c r="U479"/>
      <c r="V479" s="35"/>
      <c r="W479" s="35"/>
      <c r="X479" s="35"/>
      <c r="Y479" s="35"/>
      <c r="Z479" s="35"/>
    </row>
    <row r="480" spans="1:26" s="34" customFormat="1" x14ac:dyDescent="0.2">
      <c r="A480"/>
      <c r="B480"/>
      <c r="C480"/>
      <c r="D480"/>
      <c r="E480"/>
      <c r="F480"/>
      <c r="G480"/>
      <c r="H480"/>
      <c r="I480"/>
      <c r="J480"/>
      <c r="K480"/>
      <c r="L480"/>
      <c r="M480"/>
      <c r="N480"/>
      <c r="O480"/>
      <c r="P480"/>
      <c r="Q480"/>
      <c r="R480"/>
      <c r="S480"/>
      <c r="T480"/>
      <c r="U480"/>
      <c r="V480" s="35"/>
      <c r="W480" s="35"/>
      <c r="X480" s="35"/>
      <c r="Y480" s="35"/>
      <c r="Z480" s="35"/>
    </row>
    <row r="481" spans="1:26" s="34" customFormat="1" x14ac:dyDescent="0.2">
      <c r="A481"/>
      <c r="B481"/>
      <c r="C481"/>
      <c r="D481"/>
      <c r="E481"/>
      <c r="F481"/>
      <c r="G481"/>
      <c r="H481"/>
      <c r="I481"/>
      <c r="J481"/>
      <c r="K481"/>
      <c r="L481"/>
      <c r="M481"/>
      <c r="N481"/>
      <c r="O481"/>
      <c r="P481"/>
      <c r="Q481"/>
      <c r="R481"/>
      <c r="S481"/>
      <c r="T481"/>
      <c r="U481"/>
      <c r="V481" s="35"/>
      <c r="W481" s="35"/>
      <c r="X481" s="35"/>
      <c r="Y481" s="35"/>
      <c r="Z481" s="35"/>
    </row>
    <row r="482" spans="1:26" s="34" customFormat="1" x14ac:dyDescent="0.2">
      <c r="A482"/>
      <c r="B482"/>
      <c r="C482"/>
      <c r="D482"/>
      <c r="E482"/>
      <c r="F482"/>
      <c r="G482"/>
      <c r="H482"/>
      <c r="I482"/>
      <c r="J482"/>
      <c r="K482"/>
      <c r="L482"/>
      <c r="M482"/>
      <c r="N482"/>
      <c r="O482"/>
      <c r="P482"/>
      <c r="Q482"/>
      <c r="R482"/>
      <c r="S482"/>
      <c r="T482"/>
      <c r="U482"/>
      <c r="V482" s="35"/>
      <c r="W482" s="35"/>
      <c r="X482" s="35"/>
      <c r="Y482" s="35"/>
      <c r="Z482" s="35"/>
    </row>
    <row r="483" spans="1:26" s="34" customFormat="1" x14ac:dyDescent="0.2">
      <c r="A483"/>
      <c r="B483"/>
      <c r="C483"/>
      <c r="D483"/>
      <c r="E483"/>
      <c r="F483"/>
      <c r="G483"/>
      <c r="H483"/>
      <c r="I483"/>
      <c r="J483"/>
      <c r="K483"/>
      <c r="L483"/>
      <c r="M483"/>
      <c r="N483"/>
      <c r="O483"/>
      <c r="P483"/>
      <c r="Q483"/>
      <c r="R483"/>
      <c r="S483"/>
      <c r="T483"/>
      <c r="U483"/>
      <c r="V483" s="35"/>
      <c r="W483" s="35"/>
      <c r="X483" s="35"/>
      <c r="Y483" s="35"/>
      <c r="Z483" s="35"/>
    </row>
    <row r="484" spans="1:26" s="34" customFormat="1" x14ac:dyDescent="0.2">
      <c r="A484"/>
      <c r="B484"/>
      <c r="C484"/>
      <c r="D484"/>
      <c r="E484"/>
      <c r="F484"/>
      <c r="G484"/>
      <c r="H484"/>
      <c r="I484"/>
      <c r="J484"/>
      <c r="K484"/>
      <c r="L484"/>
      <c r="M484"/>
      <c r="N484"/>
      <c r="O484"/>
      <c r="P484"/>
      <c r="Q484"/>
      <c r="R484"/>
      <c r="S484"/>
      <c r="T484"/>
      <c r="U484"/>
      <c r="V484" s="35"/>
      <c r="W484" s="35"/>
      <c r="X484" s="35"/>
      <c r="Y484" s="35"/>
      <c r="Z484" s="35"/>
    </row>
    <row r="485" spans="1:26" s="34" customFormat="1" x14ac:dyDescent="0.2">
      <c r="A485"/>
      <c r="B485"/>
      <c r="C485"/>
      <c r="D485"/>
      <c r="E485"/>
      <c r="F485"/>
      <c r="G485"/>
      <c r="H485"/>
      <c r="I485"/>
      <c r="J485"/>
      <c r="K485"/>
      <c r="L485"/>
      <c r="M485"/>
      <c r="N485"/>
      <c r="O485"/>
      <c r="P485"/>
      <c r="Q485"/>
      <c r="R485"/>
      <c r="S485"/>
      <c r="T485"/>
      <c r="U485"/>
      <c r="V485" s="35"/>
      <c r="W485" s="35"/>
      <c r="X485" s="35"/>
      <c r="Y485" s="35"/>
      <c r="Z485" s="35"/>
    </row>
    <row r="486" spans="1:26" s="34" customFormat="1" x14ac:dyDescent="0.2">
      <c r="A486"/>
      <c r="B486"/>
      <c r="C486"/>
      <c r="D486"/>
      <c r="E486"/>
      <c r="F486"/>
      <c r="G486"/>
      <c r="H486"/>
      <c r="I486"/>
      <c r="J486"/>
      <c r="K486"/>
      <c r="L486"/>
      <c r="M486"/>
      <c r="N486"/>
      <c r="O486"/>
      <c r="P486"/>
      <c r="Q486"/>
      <c r="R486"/>
      <c r="S486"/>
      <c r="T486"/>
      <c r="U486"/>
      <c r="V486" s="35"/>
      <c r="W486" s="35"/>
      <c r="X486" s="35"/>
      <c r="Y486" s="35"/>
      <c r="Z486" s="35"/>
    </row>
    <row r="487" spans="1:26" s="34" customFormat="1" x14ac:dyDescent="0.2">
      <c r="A487"/>
      <c r="B487"/>
      <c r="C487"/>
      <c r="D487"/>
      <c r="E487"/>
      <c r="F487"/>
      <c r="G487"/>
      <c r="H487"/>
      <c r="I487"/>
      <c r="J487"/>
      <c r="K487"/>
      <c r="L487"/>
      <c r="M487"/>
      <c r="N487"/>
      <c r="O487"/>
      <c r="P487"/>
      <c r="Q487"/>
      <c r="R487"/>
      <c r="S487"/>
      <c r="T487"/>
      <c r="U487"/>
      <c r="V487" s="35"/>
      <c r="W487" s="35"/>
      <c r="X487" s="35"/>
      <c r="Y487" s="35"/>
      <c r="Z487" s="35"/>
    </row>
    <row r="488" spans="1:26" s="34" customFormat="1" x14ac:dyDescent="0.2">
      <c r="A488"/>
      <c r="B488"/>
      <c r="C488"/>
      <c r="D488"/>
      <c r="E488"/>
      <c r="F488"/>
      <c r="G488"/>
      <c r="H488"/>
      <c r="I488"/>
      <c r="J488"/>
      <c r="K488"/>
      <c r="L488"/>
      <c r="M488"/>
      <c r="N488"/>
      <c r="O488"/>
      <c r="P488"/>
      <c r="Q488"/>
      <c r="R488"/>
      <c r="S488"/>
      <c r="T488"/>
      <c r="U488"/>
      <c r="V488" s="35"/>
      <c r="W488" s="35"/>
      <c r="X488" s="35"/>
      <c r="Y488" s="35"/>
      <c r="Z488" s="35"/>
    </row>
    <row r="489" spans="1:26" s="34" customFormat="1" x14ac:dyDescent="0.2">
      <c r="A489"/>
      <c r="B489"/>
      <c r="C489"/>
      <c r="D489"/>
      <c r="E489"/>
      <c r="F489"/>
      <c r="G489"/>
      <c r="H489"/>
      <c r="I489"/>
      <c r="J489"/>
      <c r="K489"/>
      <c r="L489"/>
      <c r="M489"/>
      <c r="N489"/>
      <c r="O489"/>
      <c r="P489"/>
      <c r="Q489"/>
      <c r="R489"/>
      <c r="S489"/>
      <c r="T489"/>
      <c r="U489"/>
      <c r="V489" s="35"/>
      <c r="W489" s="35"/>
      <c r="X489" s="35"/>
      <c r="Y489" s="35"/>
      <c r="Z489" s="35"/>
    </row>
    <row r="490" spans="1:26" s="34" customFormat="1" x14ac:dyDescent="0.2">
      <c r="A490"/>
      <c r="B490"/>
      <c r="C490"/>
      <c r="D490"/>
      <c r="E490"/>
      <c r="F490"/>
      <c r="G490"/>
      <c r="H490"/>
      <c r="I490"/>
      <c r="J490"/>
      <c r="K490"/>
      <c r="L490"/>
      <c r="M490"/>
      <c r="N490"/>
      <c r="O490"/>
      <c r="P490"/>
      <c r="Q490"/>
      <c r="R490"/>
      <c r="S490"/>
      <c r="T490"/>
      <c r="U490"/>
      <c r="V490" s="35"/>
      <c r="W490" s="35"/>
      <c r="X490" s="35"/>
      <c r="Y490" s="35"/>
      <c r="Z490" s="35"/>
    </row>
    <row r="491" spans="1:26" s="34" customFormat="1" x14ac:dyDescent="0.2">
      <c r="A491"/>
      <c r="B491"/>
      <c r="C491"/>
      <c r="D491"/>
      <c r="E491"/>
      <c r="F491"/>
      <c r="G491"/>
      <c r="H491"/>
      <c r="I491"/>
      <c r="J491"/>
      <c r="K491"/>
      <c r="L491"/>
      <c r="M491"/>
      <c r="N491"/>
      <c r="O491"/>
      <c r="P491"/>
      <c r="Q491"/>
      <c r="R491"/>
      <c r="S491"/>
      <c r="T491"/>
      <c r="U491"/>
      <c r="V491" s="35"/>
      <c r="W491" s="35"/>
      <c r="X491" s="35"/>
      <c r="Y491" s="35"/>
      <c r="Z491" s="35"/>
    </row>
    <row r="492" spans="1:26" s="34" customFormat="1" x14ac:dyDescent="0.2">
      <c r="A492"/>
      <c r="B492"/>
      <c r="C492"/>
      <c r="D492"/>
      <c r="E492"/>
      <c r="F492"/>
      <c r="G492"/>
      <c r="H492"/>
      <c r="I492"/>
      <c r="J492"/>
      <c r="K492"/>
      <c r="L492"/>
      <c r="M492"/>
      <c r="N492"/>
      <c r="O492"/>
      <c r="P492"/>
      <c r="Q492"/>
      <c r="R492"/>
      <c r="S492"/>
      <c r="T492"/>
      <c r="U492"/>
      <c r="V492" s="35"/>
      <c r="W492" s="35"/>
      <c r="X492" s="35"/>
      <c r="Y492" s="35"/>
      <c r="Z492" s="35"/>
    </row>
    <row r="493" spans="1:26" s="34" customFormat="1" x14ac:dyDescent="0.2">
      <c r="A493"/>
      <c r="B493"/>
      <c r="C493"/>
      <c r="D493"/>
      <c r="E493"/>
      <c r="F493"/>
      <c r="G493"/>
      <c r="H493"/>
      <c r="I493"/>
      <c r="J493"/>
      <c r="K493"/>
      <c r="L493"/>
      <c r="M493"/>
      <c r="N493"/>
      <c r="O493"/>
      <c r="P493"/>
      <c r="Q493"/>
      <c r="R493"/>
      <c r="S493"/>
      <c r="T493"/>
      <c r="U493"/>
      <c r="V493" s="35"/>
      <c r="W493" s="35"/>
      <c r="X493" s="35"/>
      <c r="Y493" s="35"/>
      <c r="Z493" s="35"/>
    </row>
    <row r="494" spans="1:26" s="34" customFormat="1" x14ac:dyDescent="0.2">
      <c r="A494"/>
      <c r="B494"/>
      <c r="C494"/>
      <c r="D494"/>
      <c r="E494"/>
      <c r="F494"/>
      <c r="G494"/>
      <c r="H494"/>
      <c r="I494"/>
      <c r="J494"/>
      <c r="K494"/>
      <c r="L494"/>
      <c r="M494"/>
      <c r="N494"/>
      <c r="O494"/>
      <c r="P494"/>
      <c r="Q494"/>
      <c r="R494"/>
      <c r="S494"/>
      <c r="T494"/>
      <c r="U494"/>
      <c r="V494" s="35"/>
      <c r="W494" s="35"/>
      <c r="X494" s="35"/>
      <c r="Y494" s="35"/>
      <c r="Z494" s="35"/>
    </row>
    <row r="495" spans="1:26" s="34" customFormat="1" x14ac:dyDescent="0.2">
      <c r="A495"/>
      <c r="B495"/>
      <c r="C495"/>
      <c r="D495"/>
      <c r="E495"/>
      <c r="F495"/>
      <c r="G495"/>
      <c r="H495"/>
      <c r="I495"/>
      <c r="J495"/>
      <c r="K495"/>
      <c r="L495"/>
      <c r="M495"/>
      <c r="N495"/>
      <c r="O495"/>
      <c r="P495"/>
      <c r="Q495"/>
      <c r="R495"/>
      <c r="S495"/>
      <c r="T495"/>
      <c r="U495"/>
      <c r="V495" s="35"/>
      <c r="W495" s="35"/>
      <c r="X495" s="35"/>
      <c r="Y495" s="35"/>
      <c r="Z495" s="35"/>
    </row>
    <row r="496" spans="1:26" s="34" customFormat="1" x14ac:dyDescent="0.2">
      <c r="A496"/>
      <c r="B496"/>
      <c r="C496"/>
      <c r="D496"/>
      <c r="E496"/>
      <c r="F496"/>
      <c r="G496"/>
      <c r="H496"/>
      <c r="I496"/>
      <c r="J496"/>
      <c r="K496"/>
      <c r="L496"/>
      <c r="M496"/>
      <c r="N496"/>
      <c r="O496"/>
      <c r="P496"/>
      <c r="Q496"/>
      <c r="R496"/>
      <c r="S496"/>
      <c r="T496"/>
      <c r="U496"/>
      <c r="V496" s="35"/>
      <c r="W496" s="35"/>
      <c r="X496" s="35"/>
      <c r="Y496" s="35"/>
      <c r="Z496" s="35"/>
    </row>
    <row r="497" spans="1:26" s="34" customFormat="1" x14ac:dyDescent="0.2">
      <c r="A497"/>
      <c r="B497"/>
      <c r="C497"/>
      <c r="D497"/>
      <c r="E497"/>
      <c r="F497"/>
      <c r="G497"/>
      <c r="H497"/>
      <c r="I497"/>
      <c r="J497"/>
      <c r="K497"/>
      <c r="L497"/>
      <c r="M497"/>
      <c r="N497"/>
      <c r="O497"/>
      <c r="P497"/>
      <c r="Q497"/>
      <c r="R497"/>
      <c r="S497"/>
      <c r="T497"/>
      <c r="U497"/>
      <c r="V497" s="35"/>
      <c r="W497" s="35"/>
      <c r="X497" s="35"/>
      <c r="Y497" s="35"/>
      <c r="Z497" s="35"/>
    </row>
    <row r="498" spans="1:26" s="34" customFormat="1" x14ac:dyDescent="0.2">
      <c r="A498"/>
      <c r="B498"/>
      <c r="C498"/>
      <c r="D498"/>
      <c r="E498"/>
      <c r="F498"/>
      <c r="G498"/>
      <c r="H498"/>
      <c r="I498"/>
      <c r="J498"/>
      <c r="K498"/>
      <c r="L498"/>
      <c r="M498"/>
      <c r="N498"/>
      <c r="O498"/>
      <c r="P498"/>
      <c r="Q498"/>
      <c r="R498"/>
      <c r="S498"/>
      <c r="T498"/>
      <c r="U498"/>
      <c r="V498" s="35"/>
      <c r="W498" s="35"/>
      <c r="X498" s="35"/>
      <c r="Y498" s="35"/>
      <c r="Z498" s="35"/>
    </row>
    <row r="499" spans="1:26" s="34" customFormat="1" x14ac:dyDescent="0.2">
      <c r="A499"/>
      <c r="B499"/>
      <c r="C499"/>
      <c r="D499"/>
      <c r="E499"/>
      <c r="F499"/>
      <c r="G499"/>
      <c r="H499"/>
      <c r="I499"/>
      <c r="J499"/>
      <c r="K499"/>
      <c r="L499"/>
      <c r="M499"/>
      <c r="N499"/>
      <c r="O499"/>
      <c r="P499"/>
      <c r="Q499"/>
      <c r="R499"/>
      <c r="S499"/>
      <c r="T499"/>
      <c r="U499"/>
      <c r="V499" s="35"/>
      <c r="W499" s="35"/>
      <c r="X499" s="35"/>
      <c r="Y499" s="35"/>
      <c r="Z499" s="35"/>
    </row>
    <row r="500" spans="1:26" s="34" customFormat="1" x14ac:dyDescent="0.2">
      <c r="A500"/>
      <c r="B500"/>
      <c r="C500"/>
      <c r="D500"/>
      <c r="E500"/>
      <c r="F500"/>
      <c r="G500"/>
      <c r="H500"/>
      <c r="I500"/>
      <c r="J500"/>
      <c r="K500"/>
      <c r="L500"/>
      <c r="M500"/>
      <c r="N500"/>
      <c r="O500"/>
      <c r="P500"/>
      <c r="Q500"/>
      <c r="R500"/>
      <c r="S500"/>
      <c r="T500"/>
      <c r="U500"/>
      <c r="V500" s="35"/>
      <c r="W500" s="35"/>
      <c r="X500" s="35"/>
      <c r="Y500" s="35"/>
      <c r="Z500" s="35"/>
    </row>
    <row r="501" spans="1:26" s="34" customFormat="1" x14ac:dyDescent="0.2">
      <c r="A501"/>
      <c r="B501"/>
      <c r="C501"/>
      <c r="D501"/>
      <c r="E501"/>
      <c r="F501"/>
      <c r="G501"/>
      <c r="H501"/>
      <c r="I501"/>
      <c r="J501"/>
      <c r="K501"/>
      <c r="L501"/>
      <c r="M501"/>
      <c r="N501"/>
      <c r="O501"/>
      <c r="P501"/>
      <c r="Q501"/>
      <c r="R501"/>
      <c r="S501"/>
      <c r="T501"/>
      <c r="U501"/>
      <c r="V501" s="35"/>
      <c r="W501" s="35"/>
      <c r="X501" s="35"/>
      <c r="Y501" s="35"/>
      <c r="Z501" s="35"/>
    </row>
    <row r="502" spans="1:26" s="34" customFormat="1" x14ac:dyDescent="0.2">
      <c r="A502"/>
      <c r="B502"/>
      <c r="C502"/>
      <c r="D502"/>
      <c r="E502"/>
      <c r="F502"/>
      <c r="G502"/>
      <c r="H502"/>
      <c r="I502"/>
      <c r="J502"/>
      <c r="K502"/>
      <c r="L502"/>
      <c r="M502"/>
      <c r="N502"/>
      <c r="O502"/>
      <c r="P502"/>
      <c r="Q502"/>
      <c r="R502"/>
      <c r="S502"/>
      <c r="T502"/>
      <c r="U502"/>
      <c r="V502" s="35"/>
      <c r="W502" s="35"/>
      <c r="X502" s="35"/>
      <c r="Y502" s="35"/>
      <c r="Z502" s="35"/>
    </row>
    <row r="503" spans="1:26" s="34" customFormat="1" x14ac:dyDescent="0.2">
      <c r="A503"/>
      <c r="B503"/>
      <c r="C503"/>
      <c r="D503"/>
      <c r="E503"/>
      <c r="F503"/>
      <c r="G503"/>
      <c r="H503"/>
      <c r="I503"/>
      <c r="J503"/>
      <c r="K503"/>
      <c r="L503"/>
      <c r="M503"/>
      <c r="N503"/>
      <c r="O503"/>
      <c r="P503"/>
      <c r="Q503"/>
      <c r="R503"/>
      <c r="S503"/>
      <c r="T503"/>
      <c r="U503"/>
      <c r="V503" s="35"/>
      <c r="W503" s="35"/>
      <c r="X503" s="35"/>
      <c r="Y503" s="35"/>
      <c r="Z503" s="35"/>
    </row>
    <row r="504" spans="1:26" s="34" customFormat="1" x14ac:dyDescent="0.2">
      <c r="A504"/>
      <c r="B504"/>
      <c r="C504"/>
      <c r="D504"/>
      <c r="E504"/>
      <c r="F504"/>
      <c r="G504"/>
      <c r="H504"/>
      <c r="I504"/>
      <c r="J504"/>
      <c r="K504"/>
      <c r="L504"/>
      <c r="M504"/>
      <c r="N504"/>
      <c r="O504"/>
      <c r="P504"/>
      <c r="Q504"/>
      <c r="R504"/>
      <c r="S504"/>
      <c r="T504"/>
      <c r="U504"/>
      <c r="V504" s="35"/>
      <c r="W504" s="35"/>
      <c r="X504" s="35"/>
      <c r="Y504" s="35"/>
      <c r="Z504" s="35"/>
    </row>
    <row r="505" spans="1:26" s="34" customFormat="1" x14ac:dyDescent="0.2">
      <c r="A505"/>
      <c r="B505"/>
      <c r="C505"/>
      <c r="D505"/>
      <c r="E505"/>
      <c r="F505"/>
      <c r="G505"/>
      <c r="H505"/>
      <c r="I505"/>
      <c r="J505"/>
      <c r="K505"/>
      <c r="L505"/>
      <c r="M505"/>
      <c r="N505"/>
      <c r="O505"/>
      <c r="P505"/>
      <c r="Q505"/>
      <c r="R505"/>
      <c r="S505"/>
      <c r="T505"/>
      <c r="U505"/>
      <c r="V505" s="35"/>
      <c r="W505" s="35"/>
      <c r="X505" s="35"/>
      <c r="Y505" s="35"/>
      <c r="Z505" s="35"/>
    </row>
    <row r="506" spans="1:26" s="34" customFormat="1" x14ac:dyDescent="0.2">
      <c r="A506"/>
      <c r="B506"/>
      <c r="C506"/>
      <c r="D506"/>
      <c r="E506"/>
      <c r="F506"/>
      <c r="G506"/>
      <c r="H506"/>
      <c r="I506"/>
      <c r="J506"/>
      <c r="K506"/>
      <c r="L506"/>
      <c r="M506"/>
      <c r="N506"/>
      <c r="O506"/>
      <c r="P506"/>
      <c r="Q506"/>
      <c r="R506"/>
      <c r="S506"/>
      <c r="T506"/>
      <c r="U506"/>
      <c r="V506" s="35"/>
      <c r="W506" s="35"/>
      <c r="X506" s="35"/>
      <c r="Y506" s="35"/>
      <c r="Z506" s="35"/>
    </row>
    <row r="507" spans="1:26" s="34" customFormat="1" x14ac:dyDescent="0.2">
      <c r="A507"/>
      <c r="B507"/>
      <c r="C507"/>
      <c r="D507"/>
      <c r="E507"/>
      <c r="F507"/>
      <c r="G507"/>
      <c r="H507"/>
      <c r="I507"/>
      <c r="J507"/>
      <c r="K507"/>
      <c r="L507"/>
      <c r="M507"/>
      <c r="N507"/>
      <c r="O507"/>
      <c r="P507"/>
      <c r="Q507"/>
      <c r="R507"/>
      <c r="S507"/>
      <c r="T507"/>
      <c r="U507"/>
      <c r="V507" s="35"/>
      <c r="W507" s="35"/>
      <c r="X507" s="35"/>
      <c r="Y507" s="35"/>
      <c r="Z507" s="35"/>
    </row>
    <row r="508" spans="1:26" s="34" customFormat="1" x14ac:dyDescent="0.2">
      <c r="A508"/>
      <c r="B508"/>
      <c r="C508"/>
      <c r="D508"/>
      <c r="E508"/>
      <c r="F508"/>
      <c r="G508"/>
      <c r="H508"/>
      <c r="I508"/>
      <c r="J508"/>
      <c r="K508"/>
      <c r="L508"/>
      <c r="M508"/>
      <c r="N508"/>
      <c r="O508"/>
      <c r="P508"/>
      <c r="Q508"/>
      <c r="R508"/>
      <c r="S508"/>
      <c r="T508"/>
      <c r="U508"/>
      <c r="V508" s="35"/>
      <c r="W508" s="35"/>
      <c r="X508" s="35"/>
      <c r="Y508" s="35"/>
      <c r="Z508" s="35"/>
    </row>
    <row r="509" spans="1:26" s="34" customFormat="1" x14ac:dyDescent="0.2">
      <c r="A509"/>
      <c r="B509"/>
      <c r="C509"/>
      <c r="D509"/>
      <c r="E509"/>
      <c r="F509"/>
      <c r="G509"/>
      <c r="H509"/>
      <c r="I509"/>
      <c r="J509"/>
      <c r="K509"/>
      <c r="L509"/>
      <c r="M509"/>
      <c r="N509"/>
      <c r="O509"/>
      <c r="P509"/>
      <c r="Q509"/>
      <c r="R509"/>
      <c r="S509"/>
      <c r="T509"/>
      <c r="U509"/>
      <c r="V509" s="35"/>
      <c r="W509" s="35"/>
      <c r="X509" s="35"/>
      <c r="Y509" s="35"/>
      <c r="Z509" s="35"/>
    </row>
    <row r="510" spans="1:26" s="34" customFormat="1" x14ac:dyDescent="0.2">
      <c r="A510"/>
      <c r="B510"/>
      <c r="C510"/>
      <c r="D510"/>
      <c r="E510"/>
      <c r="F510"/>
      <c r="G510"/>
      <c r="H510"/>
      <c r="I510"/>
      <c r="J510"/>
      <c r="K510"/>
      <c r="L510"/>
      <c r="M510"/>
      <c r="N510"/>
      <c r="O510"/>
      <c r="P510"/>
      <c r="Q510"/>
      <c r="R510"/>
      <c r="S510"/>
      <c r="T510"/>
      <c r="U510"/>
      <c r="V510" s="35"/>
      <c r="W510" s="35"/>
      <c r="X510" s="35"/>
      <c r="Y510" s="35"/>
      <c r="Z510" s="35"/>
    </row>
    <row r="511" spans="1:26" s="34" customFormat="1" x14ac:dyDescent="0.2">
      <c r="A511"/>
      <c r="B511"/>
      <c r="C511"/>
      <c r="D511"/>
      <c r="E511"/>
      <c r="F511"/>
      <c r="G511"/>
      <c r="H511"/>
      <c r="I511"/>
      <c r="J511"/>
      <c r="K511"/>
      <c r="L511"/>
      <c r="M511"/>
      <c r="N511"/>
      <c r="O511"/>
      <c r="P511"/>
      <c r="Q511"/>
      <c r="R511"/>
      <c r="S511"/>
      <c r="T511"/>
      <c r="U511"/>
      <c r="V511" s="35"/>
      <c r="W511" s="35"/>
      <c r="X511" s="35"/>
      <c r="Y511" s="35"/>
      <c r="Z511" s="35"/>
    </row>
    <row r="512" spans="1:26" s="34" customFormat="1" x14ac:dyDescent="0.2">
      <c r="A512"/>
      <c r="B512"/>
      <c r="C512"/>
      <c r="D512"/>
      <c r="E512"/>
      <c r="F512"/>
      <c r="G512"/>
      <c r="H512"/>
      <c r="I512"/>
      <c r="J512"/>
      <c r="K512"/>
      <c r="L512"/>
      <c r="M512"/>
      <c r="N512"/>
      <c r="O512"/>
      <c r="P512"/>
      <c r="Q512"/>
      <c r="R512"/>
      <c r="S512"/>
      <c r="T512"/>
      <c r="U512"/>
      <c r="V512" s="35"/>
      <c r="W512" s="35"/>
      <c r="X512" s="35"/>
      <c r="Y512" s="35"/>
      <c r="Z512" s="35"/>
    </row>
    <row r="513" spans="1:26" s="34" customFormat="1" x14ac:dyDescent="0.2">
      <c r="A513"/>
      <c r="B513"/>
      <c r="C513"/>
      <c r="D513"/>
      <c r="E513"/>
      <c r="F513"/>
      <c r="G513"/>
      <c r="H513"/>
      <c r="I513"/>
      <c r="J513"/>
      <c r="K513"/>
      <c r="L513"/>
      <c r="M513"/>
      <c r="N513"/>
      <c r="O513"/>
      <c r="P513"/>
      <c r="Q513"/>
      <c r="R513"/>
      <c r="S513"/>
      <c r="T513"/>
      <c r="U513"/>
      <c r="V513" s="35"/>
      <c r="W513" s="35"/>
      <c r="X513" s="35"/>
      <c r="Y513" s="35"/>
      <c r="Z513" s="35"/>
    </row>
    <row r="514" spans="1:26" s="34" customFormat="1" x14ac:dyDescent="0.2">
      <c r="A514"/>
      <c r="B514"/>
      <c r="C514"/>
      <c r="D514"/>
      <c r="E514"/>
      <c r="F514"/>
      <c r="G514"/>
      <c r="H514"/>
      <c r="I514"/>
      <c r="J514"/>
      <c r="K514"/>
      <c r="L514"/>
      <c r="M514"/>
      <c r="N514"/>
      <c r="O514"/>
      <c r="P514"/>
      <c r="Q514"/>
      <c r="R514"/>
      <c r="S514"/>
      <c r="T514"/>
      <c r="U514"/>
      <c r="V514" s="35"/>
      <c r="W514" s="35"/>
      <c r="X514" s="35"/>
      <c r="Y514" s="35"/>
      <c r="Z514" s="35"/>
    </row>
    <row r="515" spans="1:26" s="34" customFormat="1" x14ac:dyDescent="0.2">
      <c r="A515"/>
      <c r="B515"/>
      <c r="C515"/>
      <c r="D515"/>
      <c r="E515"/>
      <c r="F515"/>
      <c r="G515"/>
      <c r="H515"/>
      <c r="I515"/>
      <c r="J515"/>
      <c r="K515"/>
      <c r="L515"/>
      <c r="M515"/>
      <c r="N515"/>
      <c r="O515"/>
      <c r="P515"/>
      <c r="Q515"/>
      <c r="R515"/>
      <c r="S515"/>
      <c r="T515"/>
      <c r="U515"/>
      <c r="V515" s="35"/>
      <c r="W515" s="35"/>
      <c r="X515" s="35"/>
      <c r="Y515" s="35"/>
      <c r="Z515" s="35"/>
    </row>
    <row r="516" spans="1:26" s="34" customFormat="1" x14ac:dyDescent="0.2">
      <c r="A516"/>
      <c r="B516"/>
      <c r="C516"/>
      <c r="D516"/>
      <c r="E516"/>
      <c r="F516"/>
      <c r="G516"/>
      <c r="H516"/>
      <c r="I516"/>
      <c r="J516"/>
      <c r="K516"/>
      <c r="L516"/>
      <c r="M516"/>
      <c r="N516"/>
      <c r="O516"/>
      <c r="P516"/>
      <c r="Q516"/>
      <c r="R516"/>
      <c r="S516"/>
      <c r="T516"/>
      <c r="U516"/>
      <c r="V516" s="35"/>
      <c r="W516" s="35"/>
      <c r="X516" s="35"/>
      <c r="Y516" s="35"/>
      <c r="Z516" s="35"/>
    </row>
    <row r="517" spans="1:26" s="34" customFormat="1" x14ac:dyDescent="0.2">
      <c r="A517"/>
      <c r="B517"/>
      <c r="C517"/>
      <c r="D517"/>
      <c r="E517"/>
      <c r="F517"/>
      <c r="G517"/>
      <c r="H517"/>
      <c r="I517"/>
      <c r="J517"/>
      <c r="K517"/>
      <c r="L517"/>
      <c r="M517"/>
      <c r="N517"/>
      <c r="O517"/>
      <c r="P517"/>
      <c r="Q517"/>
      <c r="R517"/>
      <c r="S517"/>
      <c r="T517"/>
      <c r="U517"/>
      <c r="V517" s="35"/>
      <c r="W517" s="35"/>
      <c r="X517" s="35"/>
      <c r="Y517" s="35"/>
      <c r="Z517" s="35"/>
    </row>
    <row r="518" spans="1:26" s="34" customFormat="1" x14ac:dyDescent="0.2">
      <c r="A518"/>
      <c r="B518"/>
      <c r="C518"/>
      <c r="D518"/>
      <c r="E518"/>
      <c r="F518"/>
      <c r="G518"/>
      <c r="H518"/>
      <c r="I518"/>
      <c r="J518"/>
      <c r="K518"/>
      <c r="L518"/>
      <c r="M518"/>
      <c r="N518"/>
      <c r="O518"/>
      <c r="P518"/>
      <c r="Q518"/>
      <c r="R518"/>
      <c r="S518"/>
      <c r="T518"/>
      <c r="U518"/>
      <c r="V518" s="35"/>
      <c r="W518" s="35"/>
      <c r="X518" s="35"/>
      <c r="Y518" s="35"/>
      <c r="Z518" s="35"/>
    </row>
    <row r="519" spans="1:26" s="34" customFormat="1" x14ac:dyDescent="0.2">
      <c r="A519"/>
      <c r="B519"/>
      <c r="C519"/>
      <c r="D519"/>
      <c r="E519"/>
      <c r="F519"/>
      <c r="G519"/>
      <c r="H519"/>
      <c r="I519"/>
      <c r="J519"/>
      <c r="K519"/>
      <c r="L519"/>
      <c r="M519"/>
      <c r="N519"/>
      <c r="O519"/>
      <c r="P519"/>
      <c r="Q519"/>
      <c r="R519"/>
      <c r="S519"/>
      <c r="T519"/>
      <c r="U519"/>
      <c r="V519" s="35"/>
      <c r="W519" s="35"/>
      <c r="X519" s="35"/>
      <c r="Y519" s="35"/>
      <c r="Z519" s="35"/>
    </row>
    <row r="520" spans="1:26" s="34" customFormat="1" x14ac:dyDescent="0.2">
      <c r="A520"/>
      <c r="B520"/>
      <c r="C520"/>
      <c r="D520"/>
      <c r="E520"/>
      <c r="F520"/>
      <c r="G520"/>
      <c r="H520"/>
      <c r="I520"/>
      <c r="J520"/>
      <c r="K520"/>
      <c r="L520"/>
      <c r="M520"/>
      <c r="N520"/>
      <c r="O520"/>
      <c r="P520"/>
      <c r="Q520"/>
      <c r="R520"/>
      <c r="S520"/>
      <c r="T520"/>
      <c r="U520"/>
      <c r="V520" s="35"/>
      <c r="W520" s="35"/>
      <c r="X520" s="35"/>
      <c r="Y520" s="35"/>
      <c r="Z520" s="35"/>
    </row>
    <row r="521" spans="1:26" s="34" customFormat="1" x14ac:dyDescent="0.2">
      <c r="A521"/>
      <c r="B521"/>
      <c r="C521"/>
      <c r="D521"/>
      <c r="E521"/>
      <c r="F521"/>
      <c r="G521"/>
      <c r="H521"/>
      <c r="I521"/>
      <c r="J521"/>
      <c r="K521"/>
      <c r="L521"/>
      <c r="M521"/>
      <c r="N521"/>
      <c r="O521"/>
      <c r="P521"/>
      <c r="Q521"/>
      <c r="R521"/>
      <c r="S521"/>
      <c r="T521"/>
      <c r="U521"/>
      <c r="V521" s="35"/>
      <c r="W521" s="35"/>
      <c r="X521" s="35"/>
      <c r="Y521" s="35"/>
      <c r="Z521" s="35"/>
    </row>
    <row r="522" spans="1:26" s="34" customFormat="1" x14ac:dyDescent="0.2">
      <c r="A522"/>
      <c r="B522"/>
      <c r="C522"/>
      <c r="D522"/>
      <c r="E522"/>
      <c r="F522"/>
      <c r="G522"/>
      <c r="H522"/>
      <c r="I522"/>
      <c r="J522"/>
      <c r="K522"/>
      <c r="L522"/>
      <c r="M522"/>
      <c r="N522"/>
      <c r="O522"/>
      <c r="P522"/>
      <c r="Q522"/>
      <c r="R522"/>
      <c r="S522"/>
      <c r="T522"/>
      <c r="U522"/>
      <c r="V522" s="35"/>
      <c r="W522" s="35"/>
      <c r="X522" s="35"/>
      <c r="Y522" s="35"/>
      <c r="Z522" s="35"/>
    </row>
    <row r="523" spans="1:26" s="34" customFormat="1" x14ac:dyDescent="0.2">
      <c r="A523"/>
      <c r="B523"/>
      <c r="C523"/>
      <c r="D523"/>
      <c r="E523"/>
      <c r="F523"/>
      <c r="G523"/>
      <c r="H523"/>
      <c r="I523"/>
      <c r="J523"/>
      <c r="K523"/>
      <c r="L523"/>
      <c r="M523"/>
      <c r="N523"/>
      <c r="O523"/>
      <c r="P523"/>
      <c r="Q523"/>
      <c r="R523"/>
      <c r="S523"/>
      <c r="T523"/>
      <c r="U523"/>
      <c r="V523" s="35"/>
      <c r="W523" s="35"/>
      <c r="X523" s="35"/>
      <c r="Y523" s="35"/>
      <c r="Z523" s="35"/>
    </row>
    <row r="524" spans="1:26" s="34" customFormat="1" x14ac:dyDescent="0.2">
      <c r="A524"/>
      <c r="B524"/>
      <c r="C524"/>
      <c r="D524"/>
      <c r="E524"/>
      <c r="F524"/>
      <c r="G524"/>
      <c r="H524"/>
      <c r="I524"/>
      <c r="J524"/>
      <c r="K524"/>
      <c r="L524"/>
      <c r="M524"/>
      <c r="N524"/>
      <c r="O524"/>
      <c r="P524"/>
      <c r="Q524"/>
      <c r="R524"/>
      <c r="S524"/>
      <c r="T524"/>
      <c r="U524"/>
      <c r="V524" s="35"/>
      <c r="W524" s="35"/>
      <c r="X524" s="35"/>
      <c r="Y524" s="35"/>
      <c r="Z524" s="35"/>
    </row>
    <row r="525" spans="1:26" s="34" customFormat="1" x14ac:dyDescent="0.2">
      <c r="A525"/>
      <c r="B525"/>
      <c r="C525"/>
      <c r="D525"/>
      <c r="E525"/>
      <c r="F525"/>
      <c r="G525"/>
      <c r="H525"/>
      <c r="I525"/>
      <c r="J525"/>
      <c r="K525"/>
      <c r="L525"/>
      <c r="M525"/>
      <c r="N525"/>
      <c r="O525"/>
      <c r="P525"/>
      <c r="Q525"/>
      <c r="R525"/>
      <c r="S525"/>
      <c r="T525"/>
      <c r="U525"/>
      <c r="V525" s="35"/>
      <c r="W525" s="35"/>
      <c r="X525" s="35"/>
      <c r="Y525" s="35"/>
      <c r="Z525" s="35"/>
    </row>
    <row r="526" spans="1:26" s="34" customFormat="1" x14ac:dyDescent="0.2">
      <c r="A526"/>
      <c r="B526"/>
      <c r="C526"/>
      <c r="D526"/>
      <c r="E526"/>
      <c r="F526"/>
      <c r="G526"/>
      <c r="H526"/>
      <c r="I526"/>
      <c r="J526"/>
      <c r="K526"/>
      <c r="L526"/>
      <c r="M526"/>
      <c r="N526"/>
      <c r="O526"/>
      <c r="P526"/>
      <c r="Q526"/>
      <c r="R526"/>
      <c r="S526"/>
      <c r="T526"/>
      <c r="U526"/>
      <c r="V526" s="35"/>
      <c r="W526" s="35"/>
      <c r="X526" s="35"/>
      <c r="Y526" s="35"/>
      <c r="Z526" s="35"/>
    </row>
    <row r="527" spans="1:26" s="34" customFormat="1" x14ac:dyDescent="0.2">
      <c r="A527"/>
      <c r="B527"/>
      <c r="C527"/>
      <c r="D527"/>
      <c r="E527"/>
      <c r="F527"/>
      <c r="G527"/>
      <c r="H527"/>
      <c r="I527"/>
      <c r="J527"/>
      <c r="K527"/>
      <c r="L527"/>
      <c r="M527"/>
      <c r="N527"/>
      <c r="O527"/>
      <c r="P527"/>
      <c r="Q527"/>
      <c r="R527"/>
      <c r="S527"/>
      <c r="T527"/>
      <c r="U527"/>
      <c r="V527" s="35"/>
      <c r="W527" s="35"/>
      <c r="X527" s="35"/>
      <c r="Y527" s="35"/>
      <c r="Z527" s="35"/>
    </row>
    <row r="528" spans="1:26" s="34" customFormat="1" x14ac:dyDescent="0.2">
      <c r="A528"/>
      <c r="B528"/>
      <c r="C528"/>
      <c r="D528"/>
      <c r="E528"/>
      <c r="F528"/>
      <c r="G528"/>
      <c r="H528"/>
      <c r="I528"/>
      <c r="J528"/>
      <c r="K528"/>
      <c r="L528"/>
      <c r="M528"/>
      <c r="N528"/>
      <c r="O528"/>
      <c r="P528"/>
      <c r="Q528"/>
      <c r="R528"/>
      <c r="S528"/>
      <c r="T528"/>
      <c r="U528"/>
      <c r="V528" s="35"/>
      <c r="W528" s="35"/>
      <c r="X528" s="35"/>
      <c r="Y528" s="35"/>
      <c r="Z528" s="35"/>
    </row>
    <row r="529" spans="1:26" s="34" customFormat="1" x14ac:dyDescent="0.2">
      <c r="A529"/>
      <c r="B529"/>
      <c r="C529"/>
      <c r="D529"/>
      <c r="E529"/>
      <c r="F529"/>
      <c r="G529"/>
      <c r="H529"/>
      <c r="I529"/>
      <c r="J529"/>
      <c r="K529"/>
      <c r="L529"/>
      <c r="M529"/>
      <c r="N529"/>
      <c r="O529"/>
      <c r="P529"/>
      <c r="Q529"/>
      <c r="R529"/>
      <c r="S529"/>
      <c r="T529"/>
      <c r="U529"/>
      <c r="V529" s="35"/>
      <c r="W529" s="35"/>
      <c r="X529" s="35"/>
      <c r="Y529" s="35"/>
      <c r="Z529" s="35"/>
    </row>
    <row r="530" spans="1:26" s="34" customFormat="1" x14ac:dyDescent="0.2">
      <c r="A530"/>
      <c r="B530"/>
      <c r="C530"/>
      <c r="D530"/>
      <c r="E530"/>
      <c r="F530"/>
      <c r="G530"/>
      <c r="H530"/>
      <c r="I530"/>
      <c r="J530"/>
      <c r="K530"/>
      <c r="L530"/>
      <c r="M530"/>
      <c r="N530"/>
      <c r="O530"/>
      <c r="P530"/>
      <c r="Q530"/>
      <c r="R530"/>
      <c r="S530"/>
      <c r="T530"/>
      <c r="U530"/>
      <c r="V530" s="35"/>
      <c r="W530" s="35"/>
      <c r="X530" s="35"/>
      <c r="Y530" s="35"/>
      <c r="Z530" s="35"/>
    </row>
    <row r="531" spans="1:26" s="34" customFormat="1" x14ac:dyDescent="0.2">
      <c r="A531"/>
      <c r="B531"/>
      <c r="C531"/>
      <c r="D531"/>
      <c r="E531"/>
      <c r="F531"/>
      <c r="G531"/>
      <c r="H531"/>
      <c r="I531"/>
      <c r="J531"/>
      <c r="K531"/>
      <c r="L531"/>
      <c r="M531"/>
      <c r="N531"/>
      <c r="O531"/>
      <c r="P531"/>
      <c r="Q531"/>
      <c r="R531"/>
      <c r="S531"/>
      <c r="T531"/>
      <c r="U531"/>
      <c r="V531" s="35"/>
      <c r="W531" s="35"/>
      <c r="X531" s="35"/>
      <c r="Y531" s="35"/>
      <c r="Z531" s="35"/>
    </row>
    <row r="532" spans="1:26" s="34" customFormat="1" x14ac:dyDescent="0.2">
      <c r="A532"/>
      <c r="B532"/>
      <c r="C532"/>
      <c r="D532"/>
      <c r="E532"/>
      <c r="F532"/>
      <c r="G532"/>
      <c r="H532"/>
      <c r="I532"/>
      <c r="J532"/>
      <c r="K532"/>
      <c r="L532"/>
      <c r="M532"/>
      <c r="N532"/>
      <c r="O532"/>
      <c r="P532"/>
      <c r="Q532"/>
      <c r="R532"/>
      <c r="S532"/>
      <c r="T532"/>
      <c r="U532"/>
      <c r="V532" s="35"/>
      <c r="W532" s="35"/>
      <c r="X532" s="35"/>
      <c r="Y532" s="35"/>
      <c r="Z532" s="35"/>
    </row>
    <row r="533" spans="1:26" s="34" customFormat="1" x14ac:dyDescent="0.2">
      <c r="A533"/>
      <c r="B533"/>
      <c r="C533"/>
      <c r="D533"/>
      <c r="E533"/>
      <c r="F533"/>
      <c r="G533"/>
      <c r="H533"/>
      <c r="I533"/>
      <c r="J533"/>
      <c r="K533"/>
      <c r="L533"/>
      <c r="M533"/>
      <c r="N533"/>
      <c r="O533"/>
      <c r="P533"/>
      <c r="Q533"/>
      <c r="R533"/>
      <c r="S533"/>
      <c r="T533"/>
      <c r="U533"/>
      <c r="V533" s="35"/>
      <c r="W533" s="35"/>
      <c r="X533" s="35"/>
      <c r="Y533" s="35"/>
      <c r="Z533" s="35"/>
    </row>
    <row r="534" spans="1:26" s="34" customFormat="1" x14ac:dyDescent="0.2">
      <c r="A534"/>
      <c r="B534"/>
      <c r="C534"/>
      <c r="D534"/>
      <c r="E534"/>
      <c r="F534"/>
      <c r="G534"/>
      <c r="H534"/>
      <c r="I534"/>
      <c r="J534"/>
      <c r="K534"/>
      <c r="L534"/>
      <c r="M534"/>
      <c r="N534"/>
      <c r="O534"/>
      <c r="P534"/>
      <c r="Q534"/>
      <c r="R534"/>
      <c r="S534"/>
      <c r="T534"/>
      <c r="U534"/>
      <c r="V534" s="35"/>
      <c r="W534" s="35"/>
      <c r="X534" s="35"/>
      <c r="Y534" s="35"/>
      <c r="Z534" s="35"/>
    </row>
    <row r="535" spans="1:26" s="34" customFormat="1" x14ac:dyDescent="0.2">
      <c r="A535"/>
      <c r="B535"/>
      <c r="C535"/>
      <c r="D535"/>
      <c r="E535"/>
      <c r="F535"/>
      <c r="G535"/>
      <c r="H535"/>
      <c r="I535"/>
      <c r="J535"/>
      <c r="K535"/>
      <c r="L535"/>
      <c r="M535"/>
      <c r="N535"/>
      <c r="O535"/>
      <c r="P535"/>
      <c r="Q535"/>
      <c r="R535"/>
      <c r="S535"/>
      <c r="T535"/>
      <c r="U535"/>
      <c r="V535" s="35"/>
      <c r="W535" s="35"/>
      <c r="X535" s="35"/>
      <c r="Y535" s="35"/>
      <c r="Z535" s="35"/>
    </row>
    <row r="536" spans="1:26" s="34" customFormat="1" x14ac:dyDescent="0.2">
      <c r="A536"/>
      <c r="B536"/>
      <c r="C536"/>
      <c r="D536"/>
      <c r="E536"/>
      <c r="F536"/>
      <c r="G536"/>
      <c r="H536"/>
      <c r="I536"/>
      <c r="J536"/>
      <c r="K536"/>
      <c r="L536"/>
      <c r="M536"/>
      <c r="N536"/>
      <c r="O536"/>
      <c r="P536"/>
      <c r="Q536"/>
      <c r="R536"/>
      <c r="S536"/>
      <c r="T536"/>
      <c r="U536"/>
      <c r="V536" s="35"/>
      <c r="W536" s="35"/>
      <c r="X536" s="35"/>
      <c r="Y536" s="35"/>
      <c r="Z536" s="35"/>
    </row>
    <row r="537" spans="1:26" s="34" customFormat="1" x14ac:dyDescent="0.2">
      <c r="A537"/>
      <c r="B537"/>
      <c r="C537"/>
      <c r="D537"/>
      <c r="E537"/>
      <c r="F537"/>
      <c r="G537"/>
      <c r="H537"/>
      <c r="I537"/>
      <c r="J537"/>
      <c r="K537"/>
      <c r="L537"/>
      <c r="M537"/>
      <c r="N537"/>
      <c r="O537"/>
      <c r="P537"/>
      <c r="Q537"/>
      <c r="R537"/>
      <c r="S537"/>
      <c r="T537"/>
      <c r="U537"/>
      <c r="V537" s="35"/>
      <c r="W537" s="35"/>
      <c r="X537" s="35"/>
      <c r="Y537" s="35"/>
      <c r="Z537" s="35"/>
    </row>
    <row r="538" spans="1:26" s="34" customFormat="1" x14ac:dyDescent="0.2">
      <c r="A538"/>
      <c r="B538"/>
      <c r="C538"/>
      <c r="D538"/>
      <c r="E538"/>
      <c r="F538"/>
      <c r="G538"/>
      <c r="H538"/>
      <c r="I538"/>
      <c r="J538"/>
      <c r="K538"/>
      <c r="L538"/>
      <c r="M538"/>
      <c r="N538"/>
      <c r="O538"/>
      <c r="P538"/>
      <c r="Q538"/>
      <c r="R538"/>
      <c r="S538"/>
      <c r="T538"/>
      <c r="U538"/>
      <c r="V538" s="35"/>
      <c r="W538" s="35"/>
      <c r="X538" s="35"/>
      <c r="Y538" s="35"/>
      <c r="Z538" s="35"/>
    </row>
    <row r="539" spans="1:26" s="34" customFormat="1" x14ac:dyDescent="0.2">
      <c r="A539"/>
      <c r="B539"/>
      <c r="C539"/>
      <c r="D539"/>
      <c r="E539"/>
      <c r="F539"/>
      <c r="G539"/>
      <c r="H539"/>
      <c r="I539"/>
      <c r="J539"/>
      <c r="K539"/>
      <c r="L539"/>
      <c r="M539"/>
      <c r="N539"/>
      <c r="O539"/>
      <c r="P539"/>
      <c r="Q539"/>
      <c r="R539"/>
      <c r="S539"/>
      <c r="T539"/>
      <c r="U539"/>
      <c r="V539" s="35"/>
      <c r="W539" s="35"/>
      <c r="X539" s="35"/>
      <c r="Y539" s="35"/>
      <c r="Z539" s="35"/>
    </row>
    <row r="540" spans="1:26" s="34" customFormat="1" x14ac:dyDescent="0.2">
      <c r="A540"/>
      <c r="B540"/>
      <c r="C540"/>
      <c r="D540"/>
      <c r="E540"/>
      <c r="F540"/>
      <c r="G540"/>
      <c r="H540"/>
      <c r="I540"/>
      <c r="J540"/>
      <c r="K540"/>
      <c r="L540"/>
      <c r="M540"/>
      <c r="N540"/>
      <c r="O540"/>
      <c r="P540"/>
      <c r="Q540"/>
      <c r="R540"/>
      <c r="S540"/>
      <c r="T540"/>
      <c r="U540"/>
      <c r="V540" s="35"/>
      <c r="W540" s="35"/>
      <c r="X540" s="35"/>
      <c r="Y540" s="35"/>
      <c r="Z540" s="35"/>
    </row>
    <row r="541" spans="1:26" s="34" customFormat="1" x14ac:dyDescent="0.2">
      <c r="A541"/>
      <c r="B541"/>
      <c r="C541"/>
      <c r="D541"/>
      <c r="E541"/>
      <c r="F541"/>
      <c r="G541"/>
      <c r="H541"/>
      <c r="I541"/>
      <c r="J541"/>
      <c r="K541"/>
      <c r="L541"/>
      <c r="M541"/>
      <c r="N541"/>
      <c r="O541"/>
      <c r="P541"/>
      <c r="Q541"/>
      <c r="R541"/>
      <c r="S541"/>
      <c r="T541"/>
      <c r="U541"/>
      <c r="V541" s="35"/>
      <c r="W541" s="35"/>
      <c r="X541" s="35"/>
      <c r="Y541" s="35"/>
      <c r="Z541" s="35"/>
    </row>
    <row r="542" spans="1:26" s="34" customFormat="1" x14ac:dyDescent="0.2">
      <c r="A542"/>
      <c r="B542"/>
      <c r="C542"/>
      <c r="D542"/>
      <c r="E542"/>
      <c r="F542"/>
      <c r="G542"/>
      <c r="H542"/>
      <c r="I542"/>
      <c r="J542"/>
      <c r="K542"/>
      <c r="L542"/>
      <c r="M542"/>
      <c r="N542"/>
      <c r="O542"/>
      <c r="P542"/>
      <c r="Q542"/>
      <c r="R542"/>
      <c r="S542"/>
      <c r="T542"/>
      <c r="U542"/>
      <c r="V542" s="35"/>
      <c r="W542" s="35"/>
      <c r="X542" s="35"/>
      <c r="Y542" s="35"/>
      <c r="Z542" s="35"/>
    </row>
    <row r="543" spans="1:26" s="34" customFormat="1" x14ac:dyDescent="0.2">
      <c r="A543"/>
      <c r="B543"/>
      <c r="C543"/>
      <c r="D543"/>
      <c r="E543"/>
      <c r="F543"/>
      <c r="G543"/>
      <c r="H543"/>
      <c r="I543"/>
      <c r="J543"/>
      <c r="K543"/>
      <c r="L543"/>
      <c r="M543"/>
      <c r="N543"/>
      <c r="O543"/>
      <c r="P543"/>
      <c r="Q543"/>
      <c r="R543"/>
      <c r="S543"/>
      <c r="T543"/>
      <c r="U543"/>
      <c r="V543" s="35"/>
      <c r="W543" s="35"/>
      <c r="X543" s="35"/>
      <c r="Y543" s="35"/>
      <c r="Z543" s="35"/>
    </row>
    <row r="544" spans="1:26" s="34" customFormat="1" x14ac:dyDescent="0.2">
      <c r="A544"/>
      <c r="B544"/>
      <c r="C544"/>
      <c r="D544"/>
      <c r="E544"/>
      <c r="F544"/>
      <c r="G544"/>
      <c r="H544"/>
      <c r="I544"/>
      <c r="J544"/>
      <c r="K544"/>
      <c r="L544"/>
      <c r="M544"/>
      <c r="N544"/>
      <c r="O544"/>
      <c r="P544"/>
      <c r="Q544"/>
      <c r="R544"/>
      <c r="S544"/>
      <c r="T544"/>
      <c r="U544"/>
      <c r="V544" s="35"/>
      <c r="W544" s="35"/>
      <c r="X544" s="35"/>
      <c r="Y544" s="35"/>
      <c r="Z544" s="35"/>
    </row>
    <row r="545" spans="1:26" s="34" customFormat="1" x14ac:dyDescent="0.2">
      <c r="A545"/>
      <c r="B545"/>
      <c r="C545"/>
      <c r="D545"/>
      <c r="E545"/>
      <c r="F545"/>
      <c r="G545"/>
      <c r="H545"/>
      <c r="I545"/>
      <c r="J545"/>
      <c r="K545"/>
      <c r="L545"/>
      <c r="M545"/>
      <c r="N545"/>
      <c r="O545"/>
      <c r="P545"/>
      <c r="Q545"/>
      <c r="R545"/>
      <c r="S545"/>
      <c r="T545"/>
      <c r="U545"/>
      <c r="V545" s="35"/>
      <c r="W545" s="35"/>
      <c r="X545" s="35"/>
      <c r="Y545" s="35"/>
      <c r="Z545" s="35"/>
    </row>
    <row r="546" spans="1:26" s="34" customFormat="1" x14ac:dyDescent="0.2">
      <c r="A546"/>
      <c r="B546"/>
      <c r="C546"/>
      <c r="D546"/>
      <c r="E546"/>
      <c r="F546"/>
      <c r="G546"/>
      <c r="H546"/>
      <c r="I546"/>
      <c r="J546"/>
      <c r="K546"/>
      <c r="L546"/>
      <c r="M546"/>
      <c r="N546"/>
      <c r="O546"/>
      <c r="P546"/>
      <c r="Q546"/>
      <c r="R546"/>
      <c r="S546"/>
      <c r="T546"/>
      <c r="U546"/>
      <c r="V546" s="35"/>
      <c r="W546" s="35"/>
      <c r="X546" s="35"/>
      <c r="Y546" s="35"/>
      <c r="Z546" s="35"/>
    </row>
    <row r="547" spans="1:26" s="34" customFormat="1" x14ac:dyDescent="0.2">
      <c r="A547"/>
      <c r="B547"/>
      <c r="C547"/>
      <c r="D547"/>
      <c r="E547"/>
      <c r="F547"/>
      <c r="G547"/>
      <c r="H547"/>
      <c r="I547"/>
      <c r="J547"/>
      <c r="K547"/>
      <c r="L547"/>
      <c r="M547"/>
      <c r="N547"/>
      <c r="O547"/>
      <c r="P547"/>
      <c r="Q547"/>
      <c r="R547"/>
      <c r="S547"/>
      <c r="T547"/>
      <c r="U547"/>
      <c r="V547" s="35"/>
      <c r="W547" s="35"/>
      <c r="X547" s="35"/>
      <c r="Y547" s="35"/>
      <c r="Z547" s="35"/>
    </row>
    <row r="548" spans="1:26" s="34" customFormat="1" x14ac:dyDescent="0.2">
      <c r="A548"/>
      <c r="B548"/>
      <c r="C548"/>
      <c r="D548"/>
      <c r="E548"/>
      <c r="F548"/>
      <c r="G548"/>
      <c r="H548"/>
      <c r="I548"/>
      <c r="J548"/>
      <c r="K548"/>
      <c r="L548"/>
      <c r="M548"/>
      <c r="N548"/>
      <c r="O548"/>
      <c r="P548"/>
      <c r="Q548"/>
      <c r="R548"/>
      <c r="S548"/>
      <c r="T548"/>
      <c r="U548"/>
      <c r="V548" s="35"/>
      <c r="W548" s="35"/>
      <c r="X548" s="35"/>
      <c r="Y548" s="35"/>
      <c r="Z548" s="35"/>
    </row>
    <row r="549" spans="1:26" s="34" customFormat="1" x14ac:dyDescent="0.2">
      <c r="A549"/>
      <c r="B549"/>
      <c r="C549"/>
      <c r="D549"/>
      <c r="E549"/>
      <c r="F549"/>
      <c r="G549"/>
      <c r="H549"/>
      <c r="I549"/>
      <c r="J549"/>
      <c r="K549"/>
      <c r="L549"/>
      <c r="M549"/>
      <c r="N549"/>
      <c r="O549"/>
      <c r="P549"/>
      <c r="Q549"/>
      <c r="R549"/>
      <c r="S549"/>
      <c r="T549"/>
      <c r="U549"/>
      <c r="V549" s="35"/>
      <c r="W549" s="35"/>
      <c r="X549" s="35"/>
      <c r="Y549" s="35"/>
      <c r="Z549" s="35"/>
    </row>
    <row r="550" spans="1:26" s="34" customFormat="1" x14ac:dyDescent="0.2">
      <c r="A550"/>
      <c r="B550"/>
      <c r="C550"/>
      <c r="D550"/>
      <c r="E550"/>
      <c r="F550"/>
      <c r="G550"/>
      <c r="H550"/>
      <c r="I550"/>
      <c r="J550"/>
      <c r="K550"/>
      <c r="L550"/>
      <c r="M550"/>
      <c r="N550"/>
      <c r="O550"/>
      <c r="P550"/>
      <c r="Q550"/>
      <c r="R550"/>
      <c r="S550"/>
      <c r="T550"/>
      <c r="U550"/>
      <c r="V550" s="35"/>
      <c r="W550" s="35"/>
      <c r="X550" s="35"/>
      <c r="Y550" s="35"/>
      <c r="Z550" s="35"/>
    </row>
    <row r="551" spans="1:26" s="34" customFormat="1" x14ac:dyDescent="0.2">
      <c r="A551"/>
      <c r="B551"/>
      <c r="C551"/>
      <c r="D551"/>
      <c r="E551"/>
      <c r="F551"/>
      <c r="G551"/>
      <c r="H551"/>
      <c r="I551"/>
      <c r="J551"/>
      <c r="K551"/>
      <c r="L551"/>
      <c r="M551"/>
      <c r="N551"/>
      <c r="O551"/>
      <c r="P551"/>
      <c r="Q551"/>
      <c r="R551"/>
      <c r="S551"/>
      <c r="T551"/>
      <c r="U551"/>
      <c r="V551" s="35"/>
      <c r="W551" s="35"/>
      <c r="X551" s="35"/>
      <c r="Y551" s="35"/>
      <c r="Z551" s="35"/>
    </row>
    <row r="552" spans="1:26" s="34" customFormat="1" x14ac:dyDescent="0.2">
      <c r="A552"/>
      <c r="B552"/>
      <c r="C552"/>
      <c r="D552"/>
      <c r="E552"/>
      <c r="F552"/>
      <c r="G552"/>
      <c r="H552"/>
      <c r="I552"/>
      <c r="J552"/>
      <c r="K552"/>
      <c r="L552"/>
      <c r="M552"/>
      <c r="N552"/>
      <c r="O552"/>
      <c r="P552"/>
      <c r="Q552"/>
      <c r="R552"/>
      <c r="S552"/>
      <c r="T552"/>
      <c r="U552"/>
      <c r="V552" s="35"/>
      <c r="W552" s="35"/>
      <c r="X552" s="35"/>
      <c r="Y552" s="35"/>
      <c r="Z552" s="35"/>
    </row>
    <row r="553" spans="1:26" s="34" customFormat="1" x14ac:dyDescent="0.2">
      <c r="A553"/>
      <c r="B553"/>
      <c r="C553"/>
      <c r="D553"/>
      <c r="E553"/>
      <c r="F553"/>
      <c r="G553"/>
      <c r="H553"/>
      <c r="I553"/>
      <c r="J553"/>
      <c r="K553"/>
      <c r="L553"/>
      <c r="M553"/>
      <c r="N553"/>
      <c r="O553"/>
      <c r="P553"/>
      <c r="Q553"/>
      <c r="R553"/>
      <c r="S553"/>
      <c r="T553"/>
      <c r="U553"/>
      <c r="V553" s="35"/>
      <c r="W553" s="35"/>
      <c r="X553" s="35"/>
      <c r="Y553" s="35"/>
      <c r="Z553" s="35"/>
    </row>
    <row r="554" spans="1:26" s="34" customFormat="1" x14ac:dyDescent="0.2">
      <c r="A554"/>
      <c r="B554"/>
      <c r="C554"/>
      <c r="D554"/>
      <c r="E554"/>
      <c r="F554"/>
      <c r="G554"/>
      <c r="H554"/>
      <c r="I554"/>
      <c r="J554"/>
      <c r="K554"/>
      <c r="L554"/>
      <c r="M554"/>
      <c r="N554"/>
      <c r="O554"/>
      <c r="P554"/>
      <c r="Q554"/>
      <c r="R554"/>
      <c r="S554"/>
      <c r="T554"/>
      <c r="U554"/>
      <c r="V554" s="35"/>
      <c r="W554" s="35"/>
      <c r="X554" s="35"/>
      <c r="Y554" s="35"/>
      <c r="Z554" s="35"/>
    </row>
    <row r="555" spans="1:26" s="34" customFormat="1" x14ac:dyDescent="0.2">
      <c r="A555"/>
      <c r="B555"/>
      <c r="C555"/>
      <c r="D555"/>
      <c r="E555"/>
      <c r="F555"/>
      <c r="G555"/>
      <c r="H555"/>
      <c r="I555"/>
      <c r="J555"/>
      <c r="K555"/>
      <c r="L555"/>
      <c r="M555"/>
      <c r="N555"/>
      <c r="O555"/>
      <c r="P555"/>
      <c r="Q555"/>
      <c r="R555"/>
      <c r="S555"/>
      <c r="T555"/>
      <c r="U555"/>
      <c r="V555" s="35"/>
      <c r="W555" s="35"/>
      <c r="X555" s="35"/>
      <c r="Y555" s="35"/>
      <c r="Z555" s="35"/>
    </row>
    <row r="556" spans="1:26" s="34" customFormat="1" x14ac:dyDescent="0.2">
      <c r="A556"/>
      <c r="B556"/>
      <c r="C556"/>
      <c r="D556"/>
      <c r="E556"/>
      <c r="F556"/>
      <c r="G556"/>
      <c r="H556"/>
      <c r="I556"/>
      <c r="J556"/>
      <c r="K556"/>
      <c r="L556"/>
      <c r="M556"/>
      <c r="N556"/>
      <c r="O556"/>
      <c r="P556"/>
      <c r="Q556"/>
      <c r="R556"/>
      <c r="S556"/>
      <c r="T556"/>
      <c r="U556"/>
      <c r="V556" s="35"/>
      <c r="W556" s="35"/>
      <c r="X556" s="35"/>
      <c r="Y556" s="35"/>
      <c r="Z556" s="35"/>
    </row>
    <row r="557" spans="1:26" s="34" customFormat="1" x14ac:dyDescent="0.2">
      <c r="A557"/>
      <c r="B557"/>
      <c r="C557"/>
      <c r="D557"/>
      <c r="E557"/>
      <c r="F557"/>
      <c r="G557"/>
      <c r="H557"/>
      <c r="I557"/>
      <c r="J557"/>
      <c r="K557"/>
      <c r="L557"/>
      <c r="M557"/>
      <c r="N557"/>
      <c r="O557"/>
      <c r="P557"/>
      <c r="Q557"/>
      <c r="R557"/>
      <c r="S557"/>
      <c r="T557"/>
      <c r="U557"/>
      <c r="V557" s="35"/>
      <c r="W557" s="35"/>
      <c r="X557" s="35"/>
      <c r="Y557" s="35"/>
      <c r="Z557" s="35"/>
    </row>
    <row r="558" spans="1:26" s="34" customFormat="1" x14ac:dyDescent="0.2">
      <c r="A558"/>
      <c r="B558"/>
      <c r="C558"/>
      <c r="D558"/>
      <c r="E558"/>
      <c r="F558"/>
      <c r="G558"/>
      <c r="H558"/>
      <c r="I558"/>
      <c r="J558"/>
      <c r="K558"/>
      <c r="L558"/>
      <c r="M558"/>
      <c r="N558"/>
      <c r="O558"/>
      <c r="P558"/>
      <c r="Q558"/>
      <c r="R558"/>
      <c r="S558"/>
      <c r="T558"/>
      <c r="U558"/>
      <c r="V558" s="35"/>
      <c r="W558" s="35"/>
      <c r="X558" s="35"/>
      <c r="Y558" s="35"/>
      <c r="Z558" s="35"/>
    </row>
    <row r="559" spans="1:26" s="34" customFormat="1" x14ac:dyDescent="0.2">
      <c r="A559"/>
      <c r="B559"/>
      <c r="C559"/>
      <c r="D559"/>
      <c r="E559"/>
      <c r="F559"/>
      <c r="G559"/>
      <c r="H559"/>
      <c r="I559"/>
      <c r="J559"/>
      <c r="K559"/>
      <c r="L559"/>
      <c r="M559"/>
      <c r="N559"/>
      <c r="O559"/>
      <c r="P559"/>
      <c r="Q559"/>
      <c r="R559"/>
      <c r="S559"/>
      <c r="T559"/>
      <c r="U559"/>
      <c r="V559" s="35"/>
      <c r="W559" s="35"/>
      <c r="X559" s="35"/>
      <c r="Y559" s="35"/>
      <c r="Z559" s="35"/>
    </row>
    <row r="560" spans="1:26" s="34" customFormat="1" x14ac:dyDescent="0.2">
      <c r="A560"/>
      <c r="B560"/>
      <c r="C560"/>
      <c r="D560"/>
      <c r="E560"/>
      <c r="F560"/>
      <c r="G560"/>
      <c r="H560"/>
      <c r="I560"/>
      <c r="J560"/>
      <c r="K560"/>
      <c r="L560"/>
      <c r="M560"/>
      <c r="N560"/>
      <c r="O560"/>
      <c r="P560"/>
      <c r="Q560"/>
      <c r="R560"/>
      <c r="S560"/>
      <c r="T560"/>
      <c r="U560"/>
      <c r="V560" s="35"/>
      <c r="W560" s="35"/>
      <c r="X560" s="35"/>
      <c r="Y560" s="35"/>
      <c r="Z560" s="35"/>
    </row>
    <row r="561" spans="1:26" s="34" customFormat="1" x14ac:dyDescent="0.2">
      <c r="A561"/>
      <c r="B561"/>
      <c r="C561"/>
      <c r="D561"/>
      <c r="E561"/>
      <c r="F561"/>
      <c r="G561"/>
      <c r="H561"/>
      <c r="I561"/>
      <c r="J561"/>
      <c r="K561"/>
      <c r="L561"/>
      <c r="M561"/>
      <c r="N561"/>
      <c r="O561"/>
      <c r="P561"/>
      <c r="Q561"/>
      <c r="R561"/>
      <c r="S561"/>
      <c r="T561"/>
      <c r="U561"/>
      <c r="V561" s="35"/>
      <c r="W561" s="35"/>
      <c r="X561" s="35"/>
      <c r="Y561" s="35"/>
      <c r="Z561" s="35"/>
    </row>
    <row r="562" spans="1:26" s="34" customFormat="1" x14ac:dyDescent="0.2">
      <c r="A562"/>
      <c r="B562"/>
      <c r="C562"/>
      <c r="D562"/>
      <c r="E562"/>
      <c r="F562"/>
      <c r="G562"/>
      <c r="H562"/>
      <c r="I562"/>
      <c r="J562"/>
      <c r="K562"/>
      <c r="L562"/>
      <c r="M562"/>
      <c r="N562"/>
      <c r="O562"/>
      <c r="P562"/>
      <c r="Q562"/>
      <c r="R562"/>
      <c r="S562"/>
      <c r="T562"/>
      <c r="U562"/>
      <c r="V562" s="35"/>
      <c r="W562" s="35"/>
      <c r="X562" s="35"/>
      <c r="Y562" s="35"/>
      <c r="Z562" s="35"/>
    </row>
    <row r="563" spans="1:26" s="34" customFormat="1" x14ac:dyDescent="0.2">
      <c r="A563"/>
      <c r="B563"/>
      <c r="C563"/>
      <c r="D563"/>
      <c r="E563"/>
      <c r="F563"/>
      <c r="G563"/>
      <c r="H563"/>
      <c r="I563"/>
      <c r="J563"/>
      <c r="K563"/>
      <c r="L563"/>
      <c r="M563"/>
      <c r="N563"/>
      <c r="O563"/>
      <c r="P563"/>
      <c r="Q563"/>
      <c r="R563"/>
      <c r="S563"/>
      <c r="T563"/>
      <c r="U563"/>
      <c r="V563" s="35"/>
      <c r="W563" s="35"/>
      <c r="X563" s="35"/>
      <c r="Y563" s="35"/>
      <c r="Z563" s="35"/>
    </row>
    <row r="564" spans="1:26" s="34" customFormat="1" x14ac:dyDescent="0.2">
      <c r="A564"/>
      <c r="B564"/>
      <c r="C564"/>
      <c r="D564"/>
      <c r="E564"/>
      <c r="F564"/>
      <c r="G564"/>
      <c r="H564"/>
      <c r="I564"/>
      <c r="J564"/>
      <c r="K564"/>
      <c r="L564"/>
      <c r="M564"/>
      <c r="N564"/>
      <c r="O564"/>
      <c r="P564"/>
      <c r="Q564"/>
      <c r="R564"/>
      <c r="S564"/>
      <c r="T564"/>
      <c r="U564"/>
      <c r="V564" s="35"/>
      <c r="W564" s="35"/>
      <c r="X564" s="35"/>
      <c r="Y564" s="35"/>
      <c r="Z564" s="35"/>
    </row>
    <row r="565" spans="1:26" s="34" customFormat="1" x14ac:dyDescent="0.2">
      <c r="A565"/>
      <c r="B565"/>
      <c r="C565"/>
      <c r="D565"/>
      <c r="E565"/>
      <c r="F565"/>
      <c r="G565"/>
      <c r="H565"/>
      <c r="I565"/>
      <c r="J565"/>
      <c r="K565"/>
      <c r="L565"/>
      <c r="M565"/>
      <c r="N565"/>
      <c r="O565"/>
      <c r="P565"/>
      <c r="Q565"/>
      <c r="R565"/>
      <c r="S565"/>
      <c r="T565"/>
      <c r="U565"/>
      <c r="V565" s="35"/>
      <c r="W565" s="35"/>
      <c r="X565" s="35"/>
      <c r="Y565" s="35"/>
      <c r="Z565" s="35"/>
    </row>
    <row r="566" spans="1:26" s="34" customFormat="1" x14ac:dyDescent="0.2">
      <c r="A566"/>
      <c r="B566"/>
      <c r="C566"/>
      <c r="D566"/>
      <c r="E566"/>
      <c r="F566"/>
      <c r="G566"/>
      <c r="H566"/>
      <c r="I566"/>
      <c r="J566"/>
      <c r="K566"/>
      <c r="L566"/>
      <c r="M566"/>
      <c r="N566"/>
      <c r="O566"/>
      <c r="P566"/>
      <c r="Q566"/>
      <c r="R566"/>
      <c r="S566"/>
      <c r="T566"/>
      <c r="U566"/>
      <c r="V566" s="35"/>
      <c r="W566" s="35"/>
      <c r="X566" s="35"/>
      <c r="Y566" s="35"/>
      <c r="Z566" s="35"/>
    </row>
    <row r="567" spans="1:26" s="34" customFormat="1" x14ac:dyDescent="0.2">
      <c r="A567"/>
      <c r="B567"/>
      <c r="C567"/>
      <c r="D567"/>
      <c r="E567"/>
      <c r="F567"/>
      <c r="G567"/>
      <c r="H567"/>
      <c r="I567"/>
      <c r="J567"/>
      <c r="K567"/>
      <c r="L567"/>
      <c r="M567"/>
      <c r="N567"/>
      <c r="O567"/>
      <c r="P567"/>
      <c r="Q567"/>
      <c r="R567"/>
      <c r="S567"/>
      <c r="T567"/>
      <c r="U567"/>
      <c r="V567" s="35"/>
      <c r="W567" s="35"/>
      <c r="X567" s="35"/>
      <c r="Y567" s="35"/>
      <c r="Z567" s="35"/>
    </row>
    <row r="568" spans="1:26" s="34" customFormat="1" x14ac:dyDescent="0.2">
      <c r="A568"/>
      <c r="B568"/>
      <c r="C568"/>
      <c r="D568"/>
      <c r="E568"/>
      <c r="F568"/>
      <c r="G568"/>
      <c r="H568"/>
      <c r="I568"/>
      <c r="J568"/>
      <c r="K568"/>
      <c r="L568"/>
      <c r="M568"/>
      <c r="N568"/>
      <c r="O568"/>
      <c r="P568"/>
      <c r="Q568"/>
      <c r="R568"/>
      <c r="S568"/>
      <c r="T568"/>
      <c r="U568"/>
      <c r="V568" s="35"/>
      <c r="W568" s="35"/>
      <c r="X568" s="35"/>
      <c r="Y568" s="35"/>
      <c r="Z568" s="35"/>
    </row>
    <row r="569" spans="1:26" s="34" customFormat="1" x14ac:dyDescent="0.2">
      <c r="A569"/>
      <c r="B569"/>
      <c r="C569"/>
      <c r="D569"/>
      <c r="E569"/>
      <c r="F569"/>
      <c r="G569"/>
      <c r="H569"/>
      <c r="I569"/>
      <c r="J569"/>
      <c r="K569"/>
      <c r="L569"/>
      <c r="M569"/>
      <c r="N569"/>
      <c r="O569"/>
      <c r="P569"/>
      <c r="Q569"/>
      <c r="R569"/>
      <c r="S569"/>
      <c r="T569"/>
      <c r="U569"/>
      <c r="V569" s="35"/>
      <c r="W569" s="35"/>
      <c r="X569" s="35"/>
      <c r="Y569" s="35"/>
      <c r="Z569" s="35"/>
    </row>
    <row r="570" spans="1:26" s="34" customFormat="1" x14ac:dyDescent="0.2">
      <c r="A570"/>
      <c r="B570"/>
      <c r="C570"/>
      <c r="D570"/>
      <c r="E570"/>
      <c r="F570"/>
      <c r="G570"/>
      <c r="H570"/>
      <c r="I570"/>
      <c r="J570"/>
      <c r="K570"/>
      <c r="L570"/>
      <c r="M570"/>
      <c r="N570"/>
      <c r="O570"/>
      <c r="P570"/>
      <c r="Q570"/>
      <c r="R570"/>
      <c r="S570"/>
      <c r="T570"/>
      <c r="U570"/>
      <c r="V570" s="35"/>
      <c r="W570" s="35"/>
      <c r="X570" s="35"/>
      <c r="Y570" s="35"/>
      <c r="Z570" s="35"/>
    </row>
    <row r="571" spans="1:26" s="34" customFormat="1" x14ac:dyDescent="0.2">
      <c r="A571"/>
      <c r="B571"/>
      <c r="C571"/>
      <c r="D571"/>
      <c r="E571"/>
      <c r="F571"/>
      <c r="G571"/>
      <c r="H571"/>
      <c r="I571"/>
      <c r="J571"/>
      <c r="K571"/>
      <c r="L571"/>
      <c r="M571"/>
      <c r="N571"/>
      <c r="O571"/>
      <c r="P571"/>
      <c r="Q571"/>
      <c r="R571"/>
      <c r="S571"/>
      <c r="T571"/>
      <c r="U571"/>
      <c r="V571" s="35"/>
      <c r="W571" s="35"/>
      <c r="X571" s="35"/>
      <c r="Y571" s="35"/>
      <c r="Z571" s="35"/>
    </row>
    <row r="572" spans="1:26" s="34" customFormat="1" x14ac:dyDescent="0.2">
      <c r="A572"/>
      <c r="B572"/>
      <c r="C572"/>
      <c r="D572"/>
      <c r="E572"/>
      <c r="F572"/>
      <c r="G572"/>
      <c r="H572"/>
      <c r="I572"/>
      <c r="J572"/>
      <c r="K572"/>
      <c r="L572"/>
      <c r="M572"/>
      <c r="N572"/>
      <c r="O572"/>
      <c r="P572"/>
      <c r="Q572"/>
      <c r="R572"/>
      <c r="S572"/>
      <c r="T572"/>
      <c r="U572"/>
      <c r="V572" s="35"/>
      <c r="W572" s="35"/>
      <c r="X572" s="35"/>
      <c r="Y572" s="35"/>
      <c r="Z572" s="35"/>
    </row>
    <row r="573" spans="1:26" s="34" customFormat="1" x14ac:dyDescent="0.2">
      <c r="A573"/>
      <c r="B573"/>
      <c r="C573"/>
      <c r="D573"/>
      <c r="E573"/>
      <c r="F573"/>
      <c r="G573"/>
      <c r="H573"/>
      <c r="I573"/>
      <c r="J573"/>
      <c r="K573"/>
      <c r="L573"/>
      <c r="M573"/>
      <c r="N573"/>
      <c r="O573"/>
      <c r="P573"/>
      <c r="Q573"/>
      <c r="R573"/>
      <c r="S573"/>
      <c r="T573"/>
      <c r="U573"/>
      <c r="V573" s="35"/>
      <c r="W573" s="35"/>
      <c r="X573" s="35"/>
      <c r="Y573" s="35"/>
      <c r="Z573" s="35"/>
    </row>
    <row r="574" spans="1:26" s="34" customFormat="1" x14ac:dyDescent="0.2">
      <c r="A574"/>
      <c r="B574"/>
      <c r="C574"/>
      <c r="D574"/>
      <c r="E574"/>
      <c r="F574"/>
      <c r="G574"/>
      <c r="H574"/>
      <c r="I574"/>
      <c r="J574"/>
      <c r="K574"/>
      <c r="L574"/>
      <c r="M574"/>
      <c r="N574"/>
      <c r="O574"/>
      <c r="P574"/>
      <c r="Q574"/>
      <c r="R574"/>
      <c r="S574"/>
      <c r="T574"/>
      <c r="U574"/>
      <c r="V574" s="35"/>
      <c r="W574" s="35"/>
      <c r="X574" s="35"/>
      <c r="Y574" s="35"/>
      <c r="Z574" s="35"/>
    </row>
    <row r="575" spans="1:26" s="34" customFormat="1" x14ac:dyDescent="0.2">
      <c r="A575"/>
      <c r="B575"/>
      <c r="C575"/>
      <c r="D575"/>
      <c r="E575"/>
      <c r="F575"/>
      <c r="G575"/>
      <c r="H575"/>
      <c r="I575"/>
      <c r="J575"/>
      <c r="K575"/>
      <c r="L575"/>
      <c r="M575"/>
      <c r="N575"/>
      <c r="O575"/>
      <c r="P575"/>
      <c r="Q575"/>
      <c r="R575"/>
      <c r="S575"/>
      <c r="T575"/>
      <c r="U575"/>
      <c r="V575" s="35"/>
      <c r="W575" s="35"/>
      <c r="X575" s="35"/>
      <c r="Y575" s="35"/>
      <c r="Z575" s="35"/>
    </row>
    <row r="576" spans="1:26" s="34" customFormat="1" x14ac:dyDescent="0.2">
      <c r="A576"/>
      <c r="B576"/>
      <c r="C576"/>
      <c r="D576"/>
      <c r="E576"/>
      <c r="F576"/>
      <c r="G576"/>
      <c r="H576"/>
      <c r="I576"/>
      <c r="J576"/>
      <c r="K576"/>
      <c r="L576"/>
      <c r="M576"/>
      <c r="N576"/>
      <c r="O576"/>
      <c r="P576"/>
      <c r="Q576"/>
      <c r="R576"/>
      <c r="S576"/>
      <c r="T576"/>
      <c r="U576"/>
      <c r="V576" s="35"/>
      <c r="W576" s="35"/>
      <c r="X576" s="35"/>
      <c r="Y576" s="35"/>
      <c r="Z576" s="35"/>
    </row>
    <row r="577" spans="1:26" s="34" customFormat="1" x14ac:dyDescent="0.2">
      <c r="A577"/>
      <c r="B577"/>
      <c r="C577"/>
      <c r="D577"/>
      <c r="E577"/>
      <c r="F577"/>
      <c r="G577"/>
      <c r="H577"/>
      <c r="I577"/>
      <c r="J577"/>
      <c r="K577"/>
      <c r="L577"/>
      <c r="M577"/>
      <c r="N577"/>
      <c r="O577"/>
      <c r="P577"/>
      <c r="Q577"/>
      <c r="R577"/>
      <c r="S577"/>
      <c r="T577"/>
      <c r="U577"/>
      <c r="V577" s="35"/>
      <c r="W577" s="35"/>
      <c r="X577" s="35"/>
      <c r="Y577" s="35"/>
      <c r="Z577" s="35"/>
    </row>
    <row r="578" spans="1:26" s="34" customFormat="1" x14ac:dyDescent="0.2">
      <c r="A578"/>
      <c r="B578"/>
      <c r="C578"/>
      <c r="D578"/>
      <c r="E578"/>
      <c r="F578"/>
      <c r="G578"/>
      <c r="H578"/>
      <c r="I578"/>
      <c r="J578"/>
      <c r="K578"/>
      <c r="L578"/>
      <c r="M578"/>
      <c r="N578"/>
      <c r="O578"/>
      <c r="P578"/>
      <c r="Q578"/>
      <c r="R578"/>
      <c r="S578"/>
      <c r="T578"/>
      <c r="U578"/>
      <c r="V578" s="35"/>
      <c r="W578" s="35"/>
      <c r="X578" s="35"/>
      <c r="Y578" s="35"/>
      <c r="Z578" s="35"/>
    </row>
    <row r="579" spans="1:26" s="34" customFormat="1" x14ac:dyDescent="0.2">
      <c r="A579"/>
      <c r="B579"/>
      <c r="C579"/>
      <c r="D579"/>
      <c r="E579"/>
      <c r="F579"/>
      <c r="G579"/>
      <c r="H579"/>
      <c r="I579"/>
      <c r="J579"/>
      <c r="K579"/>
      <c r="L579"/>
      <c r="M579"/>
      <c r="N579"/>
      <c r="O579"/>
      <c r="P579"/>
      <c r="Q579"/>
      <c r="R579"/>
      <c r="S579"/>
      <c r="T579"/>
      <c r="U579"/>
      <c r="V579" s="35"/>
      <c r="W579" s="35"/>
      <c r="X579" s="35"/>
      <c r="Y579" s="35"/>
      <c r="Z579" s="35"/>
    </row>
    <row r="580" spans="1:26" s="34" customFormat="1" x14ac:dyDescent="0.2">
      <c r="A580"/>
      <c r="B580"/>
      <c r="C580"/>
      <c r="D580"/>
      <c r="E580"/>
      <c r="F580"/>
      <c r="G580"/>
      <c r="H580"/>
      <c r="I580"/>
      <c r="J580"/>
      <c r="K580"/>
      <c r="L580"/>
      <c r="M580"/>
      <c r="N580"/>
      <c r="O580"/>
      <c r="P580"/>
      <c r="Q580"/>
      <c r="R580"/>
      <c r="S580"/>
      <c r="T580"/>
      <c r="U580"/>
      <c r="V580" s="35"/>
      <c r="W580" s="35"/>
      <c r="X580" s="35"/>
      <c r="Y580" s="35"/>
      <c r="Z580" s="35"/>
    </row>
    <row r="581" spans="1:26" s="34" customFormat="1" x14ac:dyDescent="0.2">
      <c r="A581"/>
      <c r="B581"/>
      <c r="C581"/>
      <c r="D581"/>
      <c r="E581"/>
      <c r="F581"/>
      <c r="G581"/>
      <c r="H581"/>
      <c r="I581"/>
      <c r="J581"/>
      <c r="K581"/>
      <c r="L581"/>
      <c r="M581"/>
      <c r="N581"/>
      <c r="O581"/>
      <c r="P581"/>
      <c r="Q581"/>
      <c r="R581"/>
      <c r="S581"/>
      <c r="T581"/>
      <c r="U581"/>
      <c r="V581" s="35"/>
      <c r="W581" s="35"/>
      <c r="X581" s="35"/>
      <c r="Y581" s="35"/>
      <c r="Z581" s="35"/>
    </row>
    <row r="582" spans="1:26" s="34" customFormat="1" x14ac:dyDescent="0.2">
      <c r="A582"/>
      <c r="B582"/>
      <c r="C582"/>
      <c r="D582"/>
      <c r="E582"/>
      <c r="F582"/>
      <c r="G582"/>
      <c r="H582"/>
      <c r="I582"/>
      <c r="J582"/>
      <c r="K582"/>
      <c r="L582"/>
      <c r="M582"/>
      <c r="N582"/>
      <c r="O582"/>
      <c r="P582"/>
      <c r="Q582"/>
      <c r="R582"/>
      <c r="S582"/>
      <c r="T582"/>
      <c r="U582"/>
      <c r="V582" s="35"/>
      <c r="W582" s="35"/>
      <c r="X582" s="35"/>
      <c r="Y582" s="35"/>
      <c r="Z582" s="35"/>
    </row>
    <row r="583" spans="1:26" s="34" customFormat="1" x14ac:dyDescent="0.2">
      <c r="A583"/>
      <c r="B583"/>
      <c r="C583"/>
      <c r="D583"/>
      <c r="E583"/>
      <c r="F583"/>
      <c r="G583"/>
      <c r="H583"/>
      <c r="I583"/>
      <c r="J583"/>
      <c r="K583"/>
      <c r="L583"/>
      <c r="M583"/>
      <c r="N583"/>
      <c r="O583"/>
      <c r="P583"/>
      <c r="Q583"/>
      <c r="R583"/>
      <c r="S583"/>
      <c r="T583"/>
      <c r="U583"/>
      <c r="V583" s="35"/>
      <c r="W583" s="35"/>
      <c r="X583" s="35"/>
      <c r="Y583" s="35"/>
      <c r="Z583" s="35"/>
    </row>
    <row r="584" spans="1:26" s="34" customFormat="1" x14ac:dyDescent="0.2">
      <c r="A584"/>
      <c r="B584"/>
      <c r="C584"/>
      <c r="D584"/>
      <c r="E584"/>
      <c r="F584"/>
      <c r="G584"/>
      <c r="H584"/>
      <c r="I584"/>
      <c r="J584"/>
      <c r="K584"/>
      <c r="L584"/>
      <c r="M584"/>
      <c r="N584"/>
      <c r="O584"/>
      <c r="P584"/>
      <c r="Q584"/>
      <c r="R584"/>
      <c r="S584"/>
      <c r="T584"/>
      <c r="U584"/>
      <c r="V584" s="35"/>
      <c r="W584" s="35"/>
      <c r="X584" s="35"/>
      <c r="Y584" s="35"/>
      <c r="Z584" s="35"/>
    </row>
    <row r="585" spans="1:26" s="34" customFormat="1" x14ac:dyDescent="0.2">
      <c r="A585"/>
      <c r="B585"/>
      <c r="C585"/>
      <c r="D585"/>
      <c r="E585"/>
      <c r="F585"/>
      <c r="G585"/>
      <c r="H585"/>
      <c r="I585"/>
      <c r="J585"/>
      <c r="K585"/>
      <c r="L585"/>
      <c r="M585"/>
      <c r="N585"/>
      <c r="O585"/>
      <c r="P585"/>
      <c r="Q585"/>
      <c r="R585"/>
      <c r="S585"/>
      <c r="T585"/>
      <c r="U585"/>
      <c r="V585" s="35"/>
      <c r="W585" s="35"/>
      <c r="X585" s="35"/>
      <c r="Y585" s="35"/>
      <c r="Z585" s="35"/>
    </row>
    <row r="586" spans="1:26" s="34" customFormat="1" x14ac:dyDescent="0.2">
      <c r="A586"/>
      <c r="B586"/>
      <c r="C586"/>
      <c r="D586"/>
      <c r="E586"/>
      <c r="F586"/>
      <c r="G586"/>
      <c r="H586"/>
      <c r="I586"/>
      <c r="J586"/>
      <c r="K586"/>
      <c r="L586"/>
      <c r="M586"/>
      <c r="N586"/>
      <c r="O586"/>
      <c r="P586"/>
      <c r="Q586"/>
      <c r="R586"/>
      <c r="S586"/>
      <c r="T586"/>
      <c r="U586"/>
      <c r="V586" s="35"/>
      <c r="W586" s="35"/>
      <c r="X586" s="35"/>
      <c r="Y586" s="35"/>
      <c r="Z586" s="35"/>
    </row>
    <row r="587" spans="1:26" s="34" customFormat="1" x14ac:dyDescent="0.2">
      <c r="A587"/>
      <c r="B587"/>
      <c r="C587"/>
      <c r="D587"/>
      <c r="E587"/>
      <c r="F587"/>
      <c r="G587"/>
      <c r="H587"/>
      <c r="I587"/>
      <c r="J587"/>
      <c r="K587"/>
      <c r="L587"/>
      <c r="M587"/>
      <c r="N587"/>
      <c r="O587"/>
      <c r="P587"/>
      <c r="Q587"/>
      <c r="R587"/>
      <c r="S587"/>
      <c r="T587"/>
      <c r="U587"/>
      <c r="V587" s="35"/>
      <c r="W587" s="35"/>
      <c r="X587" s="35"/>
      <c r="Y587" s="35"/>
      <c r="Z587" s="35"/>
    </row>
    <row r="588" spans="1:26" s="34" customFormat="1" x14ac:dyDescent="0.2">
      <c r="A588"/>
      <c r="B588"/>
      <c r="C588"/>
      <c r="D588"/>
      <c r="E588"/>
      <c r="F588"/>
      <c r="G588"/>
      <c r="H588"/>
      <c r="I588"/>
      <c r="J588"/>
      <c r="K588"/>
      <c r="L588"/>
      <c r="M588"/>
      <c r="N588"/>
      <c r="O588"/>
      <c r="P588"/>
      <c r="Q588"/>
      <c r="R588"/>
      <c r="S588"/>
      <c r="T588"/>
      <c r="U588"/>
      <c r="V588" s="35"/>
      <c r="W588" s="35"/>
      <c r="X588" s="35"/>
      <c r="Y588" s="35"/>
      <c r="Z588" s="35"/>
    </row>
    <row r="589" spans="1:26" s="34" customFormat="1" x14ac:dyDescent="0.2">
      <c r="A589"/>
      <c r="B589"/>
      <c r="C589"/>
      <c r="D589"/>
      <c r="E589"/>
      <c r="F589"/>
      <c r="G589"/>
      <c r="H589"/>
      <c r="I589"/>
      <c r="J589"/>
      <c r="K589"/>
      <c r="L589"/>
      <c r="M589"/>
      <c r="N589"/>
      <c r="O589"/>
      <c r="P589"/>
      <c r="Q589"/>
      <c r="R589"/>
      <c r="S589"/>
      <c r="T589"/>
      <c r="U589"/>
      <c r="V589" s="35"/>
      <c r="W589" s="35"/>
      <c r="X589" s="35"/>
      <c r="Y589" s="35"/>
      <c r="Z589" s="35"/>
    </row>
    <row r="590" spans="1:26" s="34" customFormat="1" x14ac:dyDescent="0.2">
      <c r="A590"/>
      <c r="B590"/>
      <c r="C590"/>
      <c r="D590"/>
      <c r="E590"/>
      <c r="F590"/>
      <c r="G590"/>
      <c r="H590"/>
      <c r="I590"/>
      <c r="J590"/>
      <c r="K590"/>
      <c r="L590"/>
      <c r="M590"/>
      <c r="N590"/>
      <c r="O590"/>
      <c r="P590"/>
      <c r="Q590"/>
      <c r="R590"/>
      <c r="S590"/>
      <c r="T590"/>
      <c r="U590"/>
      <c r="V590" s="35"/>
      <c r="W590" s="35"/>
      <c r="X590" s="35"/>
      <c r="Y590" s="35"/>
      <c r="Z590" s="35"/>
    </row>
    <row r="591" spans="1:26" s="34" customFormat="1" x14ac:dyDescent="0.2">
      <c r="A591"/>
      <c r="B591"/>
      <c r="C591"/>
      <c r="D591"/>
      <c r="E591"/>
      <c r="F591"/>
      <c r="G591"/>
      <c r="H591"/>
      <c r="I591"/>
      <c r="J591"/>
      <c r="K591"/>
      <c r="L591"/>
      <c r="M591"/>
      <c r="N591"/>
      <c r="O591"/>
      <c r="P591"/>
      <c r="Q591"/>
      <c r="R591"/>
      <c r="S591"/>
      <c r="T591"/>
      <c r="U591"/>
      <c r="V591" s="35"/>
      <c r="W591" s="35"/>
      <c r="X591" s="35"/>
      <c r="Y591" s="35"/>
      <c r="Z591" s="35"/>
    </row>
    <row r="592" spans="1:26" s="34" customFormat="1" x14ac:dyDescent="0.2">
      <c r="A592"/>
      <c r="B592"/>
      <c r="C592"/>
      <c r="D592"/>
      <c r="E592"/>
      <c r="F592"/>
      <c r="G592"/>
      <c r="H592"/>
      <c r="I592"/>
      <c r="J592"/>
      <c r="K592"/>
      <c r="L592"/>
      <c r="M592"/>
      <c r="N592"/>
      <c r="O592"/>
      <c r="P592"/>
      <c r="Q592"/>
      <c r="R592"/>
      <c r="S592"/>
      <c r="T592"/>
      <c r="U592"/>
      <c r="V592" s="35"/>
      <c r="W592" s="35"/>
      <c r="X592" s="35"/>
      <c r="Y592" s="35"/>
      <c r="Z592" s="35"/>
    </row>
    <row r="593" spans="1:26" s="34" customFormat="1" x14ac:dyDescent="0.2">
      <c r="A593"/>
      <c r="B593"/>
      <c r="C593"/>
      <c r="D593"/>
      <c r="E593"/>
      <c r="F593"/>
      <c r="G593"/>
      <c r="H593"/>
      <c r="I593"/>
      <c r="J593"/>
      <c r="K593"/>
      <c r="L593"/>
      <c r="M593"/>
      <c r="N593"/>
      <c r="O593"/>
      <c r="P593"/>
      <c r="Q593"/>
      <c r="R593"/>
      <c r="S593"/>
      <c r="T593"/>
      <c r="U593"/>
      <c r="V593" s="35"/>
      <c r="W593" s="35"/>
      <c r="X593" s="35"/>
      <c r="Y593" s="35"/>
      <c r="Z593" s="35"/>
    </row>
    <row r="594" spans="1:26" s="34" customFormat="1" x14ac:dyDescent="0.2">
      <c r="A594"/>
      <c r="B594"/>
      <c r="C594"/>
      <c r="D594"/>
      <c r="E594"/>
      <c r="F594"/>
      <c r="G594"/>
      <c r="H594"/>
      <c r="I594"/>
      <c r="J594"/>
      <c r="K594"/>
      <c r="L594"/>
      <c r="M594"/>
      <c r="N594"/>
      <c r="O594"/>
      <c r="P594"/>
      <c r="Q594"/>
      <c r="R594"/>
      <c r="S594"/>
      <c r="T594"/>
      <c r="U594"/>
      <c r="V594" s="35"/>
      <c r="W594" s="35"/>
      <c r="X594" s="35"/>
      <c r="Y594" s="35"/>
      <c r="Z594" s="35"/>
    </row>
    <row r="595" spans="1:26" s="34" customFormat="1" x14ac:dyDescent="0.2">
      <c r="A595"/>
      <c r="B595"/>
      <c r="C595"/>
      <c r="D595"/>
      <c r="E595"/>
      <c r="F595"/>
      <c r="G595"/>
      <c r="H595"/>
      <c r="I595"/>
      <c r="J595"/>
      <c r="K595"/>
      <c r="L595"/>
      <c r="M595"/>
      <c r="N595"/>
      <c r="O595"/>
      <c r="P595"/>
      <c r="Q595"/>
      <c r="R595"/>
      <c r="S595"/>
      <c r="T595"/>
      <c r="U595"/>
      <c r="V595" s="35"/>
      <c r="W595" s="35"/>
      <c r="X595" s="35"/>
      <c r="Y595" s="35"/>
      <c r="Z595" s="35"/>
    </row>
    <row r="596" spans="1:26" s="34" customFormat="1" x14ac:dyDescent="0.2">
      <c r="A596"/>
      <c r="B596"/>
      <c r="C596"/>
      <c r="D596"/>
      <c r="E596"/>
      <c r="F596"/>
      <c r="G596"/>
      <c r="H596"/>
      <c r="I596"/>
      <c r="J596"/>
      <c r="K596"/>
      <c r="L596"/>
      <c r="M596"/>
      <c r="N596"/>
      <c r="O596"/>
      <c r="P596"/>
      <c r="Q596"/>
      <c r="R596"/>
      <c r="S596"/>
      <c r="T596"/>
      <c r="U596"/>
      <c r="V596" s="35"/>
      <c r="W596" s="35"/>
      <c r="X596" s="35"/>
      <c r="Y596" s="35"/>
      <c r="Z596" s="35"/>
    </row>
    <row r="597" spans="1:26" s="34" customFormat="1" x14ac:dyDescent="0.2">
      <c r="A597"/>
      <c r="B597"/>
      <c r="C597"/>
      <c r="D597"/>
      <c r="E597"/>
      <c r="F597"/>
      <c r="G597"/>
      <c r="H597"/>
      <c r="I597"/>
      <c r="J597"/>
      <c r="K597"/>
      <c r="L597"/>
      <c r="M597"/>
      <c r="N597"/>
      <c r="O597"/>
      <c r="P597"/>
      <c r="Q597"/>
      <c r="R597"/>
      <c r="S597"/>
      <c r="T597"/>
      <c r="U597"/>
      <c r="V597" s="35"/>
      <c r="W597" s="35"/>
      <c r="X597" s="35"/>
      <c r="Y597" s="35"/>
      <c r="Z597" s="35"/>
    </row>
    <row r="598" spans="1:26" s="34" customFormat="1" x14ac:dyDescent="0.2">
      <c r="A598"/>
      <c r="B598"/>
      <c r="C598"/>
      <c r="D598"/>
      <c r="E598"/>
      <c r="F598"/>
      <c r="G598"/>
      <c r="H598"/>
      <c r="I598"/>
      <c r="J598"/>
      <c r="K598"/>
      <c r="L598"/>
      <c r="M598"/>
      <c r="N598"/>
      <c r="O598"/>
      <c r="P598"/>
      <c r="Q598"/>
      <c r="R598"/>
      <c r="S598"/>
      <c r="T598"/>
      <c r="U598"/>
      <c r="V598" s="35"/>
      <c r="W598" s="35"/>
      <c r="X598" s="35"/>
      <c r="Y598" s="35"/>
      <c r="Z598" s="35"/>
    </row>
    <row r="599" spans="1:26" s="34" customFormat="1" x14ac:dyDescent="0.2">
      <c r="A599"/>
      <c r="B599"/>
      <c r="C599"/>
      <c r="D599"/>
      <c r="E599"/>
      <c r="F599"/>
      <c r="G599"/>
      <c r="H599"/>
      <c r="I599"/>
      <c r="J599"/>
      <c r="K599"/>
      <c r="L599"/>
      <c r="M599"/>
      <c r="N599"/>
      <c r="O599"/>
      <c r="P599"/>
      <c r="Q599"/>
      <c r="R599"/>
      <c r="S599"/>
      <c r="T599"/>
      <c r="U599"/>
      <c r="V599" s="35"/>
      <c r="W599" s="35"/>
      <c r="X599" s="35"/>
      <c r="Y599" s="35"/>
      <c r="Z599" s="35"/>
    </row>
    <row r="600" spans="1:26" s="34" customFormat="1" x14ac:dyDescent="0.2">
      <c r="A600"/>
      <c r="B600"/>
      <c r="C600"/>
      <c r="D600"/>
      <c r="E600"/>
      <c r="F600"/>
      <c r="G600"/>
      <c r="H600"/>
      <c r="I600"/>
      <c r="J600"/>
      <c r="K600"/>
      <c r="L600"/>
      <c r="M600"/>
      <c r="N600"/>
      <c r="O600"/>
      <c r="P600"/>
      <c r="Q600"/>
      <c r="R600"/>
      <c r="S600"/>
      <c r="T600"/>
      <c r="U600"/>
      <c r="V600" s="35"/>
      <c r="W600" s="35"/>
      <c r="X600" s="35"/>
      <c r="Y600" s="35"/>
      <c r="Z600" s="35"/>
    </row>
  </sheetData>
  <mergeCells count="42">
    <mergeCell ref="A37:A38"/>
    <mergeCell ref="B37:B38"/>
    <mergeCell ref="A66:A71"/>
    <mergeCell ref="B66:B71"/>
    <mergeCell ref="A59:A60"/>
    <mergeCell ref="B59:B60"/>
    <mergeCell ref="A39:A47"/>
    <mergeCell ref="B39:B47"/>
    <mergeCell ref="B49:B50"/>
    <mergeCell ref="A52:A54"/>
    <mergeCell ref="B52:B54"/>
    <mergeCell ref="A61:A62"/>
    <mergeCell ref="A49:A50"/>
    <mergeCell ref="O1:P1"/>
    <mergeCell ref="Q5:Q6"/>
    <mergeCell ref="AA5:AA6"/>
    <mergeCell ref="Z5:Z6"/>
    <mergeCell ref="S5:S6"/>
    <mergeCell ref="U5:U6"/>
    <mergeCell ref="M1:N1"/>
    <mergeCell ref="B8:B9"/>
    <mergeCell ref="A8:A9"/>
    <mergeCell ref="C5:C6"/>
    <mergeCell ref="D5:D6"/>
    <mergeCell ref="L5:L6"/>
    <mergeCell ref="E5:E6"/>
    <mergeCell ref="H5:H6"/>
    <mergeCell ref="J5:J6"/>
    <mergeCell ref="F5:F6"/>
    <mergeCell ref="G5:G6"/>
    <mergeCell ref="B18:B20"/>
    <mergeCell ref="A3:A7"/>
    <mergeCell ref="B3:B7"/>
    <mergeCell ref="A21:A36"/>
    <mergeCell ref="B21:B36"/>
    <mergeCell ref="A16:A17"/>
    <mergeCell ref="B16:B17"/>
    <mergeCell ref="A18:A20"/>
    <mergeCell ref="A11:A12"/>
    <mergeCell ref="B11:B12"/>
    <mergeCell ref="A13:A15"/>
    <mergeCell ref="B13:B15"/>
  </mergeCells>
  <hyperlinks>
    <hyperlink ref="D73" r:id="rId1" xr:uid="{00000000-0004-0000-0000-000000000000}"/>
    <hyperlink ref="F35" r:id="rId2" display="http://protondigital.agencia.gov.br/proton/protocolo/impressao.asp?cod_protocolo=1009606&amp;area=processo" xr:uid="{6F74B7D9-0CFE-42A4-B140-3EE6A0C88385}"/>
    <hyperlink ref="F34" r:id="rId3" display="http://protondigital.agencia.gov.br/proton/protocolo/impressao.asp?cod_protocolo=1009606&amp;area=processo" xr:uid="{A64B061B-CB98-4289-ABEC-FBB1245FE60E}"/>
  </hyperlinks>
  <pageMargins left="0.511811024" right="0.511811024" top="0.78740157499999996" bottom="0.78740157499999996" header="0.31496062000000002" footer="0.31496062000000002"/>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H12" sqref="H12"/>
    </sheetView>
  </sheetViews>
  <sheetFormatPr defaultRowHeight="12.75" x14ac:dyDescent="0.2"/>
  <cols>
    <col min="1" max="1" width="39" customWidth="1"/>
    <col min="2" max="2" width="13.140625" customWidth="1"/>
    <col min="4" max="4" width="19.5703125" customWidth="1"/>
    <col min="5" max="5" width="9.85546875" customWidth="1"/>
    <col min="6" max="9" width="9.140625" customWidth="1"/>
    <col min="10" max="10" width="16.42578125" customWidth="1"/>
    <col min="12" max="14" width="17.85546875" customWidth="1"/>
  </cols>
  <sheetData>
    <row r="1" spans="1:15" s="1" customFormat="1" ht="36.75" customHeight="1" x14ac:dyDescent="0.2">
      <c r="A1" s="6" t="s">
        <v>737</v>
      </c>
      <c r="B1" s="6" t="s">
        <v>0</v>
      </c>
      <c r="C1" s="6" t="s">
        <v>3</v>
      </c>
      <c r="D1" s="6" t="s">
        <v>5</v>
      </c>
      <c r="E1" s="6" t="s">
        <v>738</v>
      </c>
      <c r="F1" s="6" t="s">
        <v>739</v>
      </c>
      <c r="G1" s="6" t="s">
        <v>740</v>
      </c>
      <c r="H1" s="6" t="s">
        <v>741</v>
      </c>
      <c r="I1" s="6" t="s">
        <v>742</v>
      </c>
      <c r="J1" s="6" t="s">
        <v>743</v>
      </c>
      <c r="K1" s="6" t="s">
        <v>744</v>
      </c>
      <c r="L1" s="6" t="s">
        <v>745</v>
      </c>
      <c r="M1" s="6" t="s">
        <v>746</v>
      </c>
      <c r="N1" s="6" t="s">
        <v>747</v>
      </c>
    </row>
    <row r="2" spans="1:15" ht="25.5" x14ac:dyDescent="0.2">
      <c r="A2" s="7" t="s">
        <v>61</v>
      </c>
      <c r="B2" s="2" t="s">
        <v>45</v>
      </c>
      <c r="C2" s="3" t="s">
        <v>58</v>
      </c>
      <c r="D2" s="3" t="s">
        <v>59</v>
      </c>
      <c r="E2" s="3" t="s">
        <v>748</v>
      </c>
      <c r="F2" s="3">
        <v>1</v>
      </c>
      <c r="G2" s="3">
        <v>1</v>
      </c>
      <c r="H2" s="3">
        <v>1</v>
      </c>
      <c r="I2" s="3">
        <v>0</v>
      </c>
      <c r="J2" s="3">
        <v>0</v>
      </c>
      <c r="K2" s="4">
        <f t="shared" ref="K2:K18" si="0">((G2*3)+(F2*3)+(2*H2)+(J2))/9</f>
        <v>0.88888888888888884</v>
      </c>
      <c r="L2" s="3" t="str">
        <f>IF(K2&lt;0.7,"operação insatisfatória","operação satisfatória")</f>
        <v>operação satisfatória</v>
      </c>
      <c r="M2" s="4">
        <f>K2</f>
        <v>0.88888888888888884</v>
      </c>
      <c r="N2" s="3" t="str">
        <f>IF(M2&lt;0.7,"operação insatisfatória","operação satisfatória")</f>
        <v>operação satisfatória</v>
      </c>
    </row>
    <row r="3" spans="1:15" ht="46.5" customHeight="1" x14ac:dyDescent="0.2">
      <c r="A3" s="7" t="s">
        <v>145</v>
      </c>
      <c r="B3" s="2" t="s">
        <v>144</v>
      </c>
      <c r="C3" s="3" t="s">
        <v>146</v>
      </c>
      <c r="D3" s="3" t="s">
        <v>147</v>
      </c>
      <c r="E3" s="3" t="s">
        <v>748</v>
      </c>
      <c r="F3" s="3">
        <v>1</v>
      </c>
      <c r="G3" s="3">
        <v>1</v>
      </c>
      <c r="H3" s="3">
        <v>0</v>
      </c>
      <c r="I3" s="3">
        <v>1</v>
      </c>
      <c r="J3" s="3">
        <v>0</v>
      </c>
      <c r="K3" s="4">
        <f t="shared" si="0"/>
        <v>0.66666666666666663</v>
      </c>
      <c r="L3" s="3" t="s">
        <v>749</v>
      </c>
      <c r="M3" s="4">
        <f>K3</f>
        <v>0.66666666666666663</v>
      </c>
      <c r="N3" s="3" t="str">
        <f>IF(M3&lt;0.7,"operação insatisfatória","operação satisfatória")</f>
        <v>operação insatisfatória</v>
      </c>
    </row>
    <row r="4" spans="1:15" ht="25.5" x14ac:dyDescent="0.2">
      <c r="A4" s="7" t="s">
        <v>167</v>
      </c>
      <c r="B4" s="2" t="s">
        <v>166</v>
      </c>
      <c r="C4" s="3" t="s">
        <v>168</v>
      </c>
      <c r="D4" s="2" t="s">
        <v>169</v>
      </c>
      <c r="E4" s="3" t="s">
        <v>748</v>
      </c>
      <c r="F4" s="3">
        <v>1</v>
      </c>
      <c r="G4" s="3">
        <v>1</v>
      </c>
      <c r="H4" s="3">
        <v>1</v>
      </c>
      <c r="I4" s="3">
        <v>1</v>
      </c>
      <c r="J4" s="3">
        <v>0</v>
      </c>
      <c r="K4" s="4">
        <f t="shared" si="0"/>
        <v>0.88888888888888884</v>
      </c>
      <c r="L4" s="3" t="str">
        <f>IF(K4&lt;0.7,"operação insatisfatória","operação satisfatória")</f>
        <v>operação satisfatória</v>
      </c>
      <c r="M4" s="4">
        <f>K4</f>
        <v>0.88888888888888884</v>
      </c>
      <c r="N4" s="3" t="str">
        <f>IF(M4&lt;0.7,"operação insatisfatória","operação satisfatória")</f>
        <v>operação satisfatória</v>
      </c>
    </row>
    <row r="5" spans="1:15" ht="33" customHeight="1" x14ac:dyDescent="0.2">
      <c r="A5" s="7" t="s">
        <v>218</v>
      </c>
      <c r="B5" s="63" t="s">
        <v>214</v>
      </c>
      <c r="C5" s="3" t="s">
        <v>215</v>
      </c>
      <c r="D5" s="3" t="s">
        <v>216</v>
      </c>
      <c r="E5" s="3" t="s">
        <v>750</v>
      </c>
      <c r="F5" s="3">
        <v>1</v>
      </c>
      <c r="G5" s="3">
        <v>0</v>
      </c>
      <c r="H5" s="3">
        <v>1</v>
      </c>
      <c r="I5" s="3">
        <v>0</v>
      </c>
      <c r="J5" s="3">
        <v>1</v>
      </c>
      <c r="K5" s="4">
        <f t="shared" si="0"/>
        <v>0.66666666666666663</v>
      </c>
      <c r="L5" s="3" t="s">
        <v>749</v>
      </c>
      <c r="M5" s="64">
        <f>(K5*3+K6*2+K7*3+K8*1+K9*1+K10*2)/(3+2+3+1+1+2)</f>
        <v>0.79629629629629628</v>
      </c>
      <c r="N5" s="65" t="str">
        <f>IF(M5&lt;0.7,"operação insatisfatória","operação satisfatória")</f>
        <v>operação satisfatória</v>
      </c>
    </row>
    <row r="6" spans="1:15" ht="29.25" customHeight="1" x14ac:dyDescent="0.2">
      <c r="A6" s="7" t="s">
        <v>225</v>
      </c>
      <c r="B6" s="63"/>
      <c r="C6" s="3" t="s">
        <v>223</v>
      </c>
      <c r="D6" s="3" t="s">
        <v>224</v>
      </c>
      <c r="E6" s="3" t="s">
        <v>751</v>
      </c>
      <c r="F6" s="3">
        <v>1</v>
      </c>
      <c r="G6" s="3">
        <v>1</v>
      </c>
      <c r="H6" s="3">
        <v>0</v>
      </c>
      <c r="I6" s="3">
        <v>0</v>
      </c>
      <c r="J6" s="3">
        <v>1</v>
      </c>
      <c r="K6" s="4">
        <f t="shared" si="0"/>
        <v>0.77777777777777779</v>
      </c>
      <c r="L6" s="3" t="s">
        <v>752</v>
      </c>
      <c r="M6" s="64"/>
      <c r="N6" s="65"/>
    </row>
    <row r="7" spans="1:15" ht="25.5" x14ac:dyDescent="0.2">
      <c r="A7" s="7" t="s">
        <v>227</v>
      </c>
      <c r="B7" s="63"/>
      <c r="C7" s="3" t="s">
        <v>228</v>
      </c>
      <c r="D7" s="3" t="s">
        <v>229</v>
      </c>
      <c r="E7" s="3" t="s">
        <v>750</v>
      </c>
      <c r="F7" s="3">
        <v>1</v>
      </c>
      <c r="G7" s="3">
        <v>0</v>
      </c>
      <c r="H7" s="3">
        <v>1</v>
      </c>
      <c r="I7" s="3">
        <v>0</v>
      </c>
      <c r="J7" s="3">
        <v>1</v>
      </c>
      <c r="K7" s="4">
        <f t="shared" si="0"/>
        <v>0.66666666666666663</v>
      </c>
      <c r="L7" s="3" t="s">
        <v>749</v>
      </c>
      <c r="M7" s="64"/>
      <c r="N7" s="65"/>
    </row>
    <row r="8" spans="1:15" ht="25.5" x14ac:dyDescent="0.2">
      <c r="A8" s="7" t="s">
        <v>232</v>
      </c>
      <c r="B8" s="63"/>
      <c r="C8" s="2" t="s">
        <v>233</v>
      </c>
      <c r="D8" s="2" t="s">
        <v>234</v>
      </c>
      <c r="E8" s="3" t="s">
        <v>748</v>
      </c>
      <c r="F8" s="3">
        <v>1</v>
      </c>
      <c r="G8" s="3">
        <v>1</v>
      </c>
      <c r="H8" s="3">
        <v>1</v>
      </c>
      <c r="I8" s="3">
        <v>1</v>
      </c>
      <c r="J8" s="3">
        <v>1</v>
      </c>
      <c r="K8" s="4">
        <f t="shared" si="0"/>
        <v>1</v>
      </c>
      <c r="L8" s="3" t="s">
        <v>752</v>
      </c>
      <c r="M8" s="64"/>
      <c r="N8" s="65"/>
    </row>
    <row r="9" spans="1:15" ht="25.5" x14ac:dyDescent="0.2">
      <c r="A9" s="7" t="s">
        <v>240</v>
      </c>
      <c r="B9" s="63"/>
      <c r="C9" s="2" t="s">
        <v>241</v>
      </c>
      <c r="D9" s="2" t="s">
        <v>242</v>
      </c>
      <c r="E9" s="3" t="s">
        <v>748</v>
      </c>
      <c r="F9" s="3">
        <v>1</v>
      </c>
      <c r="G9" s="3">
        <v>1</v>
      </c>
      <c r="H9" s="3">
        <v>1</v>
      </c>
      <c r="I9" s="3">
        <v>1</v>
      </c>
      <c r="J9" s="3">
        <v>1</v>
      </c>
      <c r="K9" s="4">
        <f t="shared" si="0"/>
        <v>1</v>
      </c>
      <c r="L9" s="3" t="s">
        <v>752</v>
      </c>
      <c r="M9" s="64"/>
      <c r="N9" s="65"/>
    </row>
    <row r="10" spans="1:15" ht="25.5" x14ac:dyDescent="0.2">
      <c r="A10" s="7" t="s">
        <v>247</v>
      </c>
      <c r="B10" s="63"/>
      <c r="C10" s="2" t="s">
        <v>248</v>
      </c>
      <c r="D10" s="2" t="s">
        <v>249</v>
      </c>
      <c r="E10" s="3" t="s">
        <v>751</v>
      </c>
      <c r="F10" s="3">
        <v>1</v>
      </c>
      <c r="G10" s="3">
        <v>1</v>
      </c>
      <c r="H10" s="3">
        <v>1</v>
      </c>
      <c r="I10" s="3">
        <v>1</v>
      </c>
      <c r="J10" s="3">
        <v>1</v>
      </c>
      <c r="K10" s="4">
        <f t="shared" si="0"/>
        <v>1</v>
      </c>
      <c r="L10" s="3" t="s">
        <v>752</v>
      </c>
      <c r="M10" s="64"/>
      <c r="N10" s="65"/>
    </row>
    <row r="11" spans="1:15" ht="25.5" x14ac:dyDescent="0.2">
      <c r="A11" s="7" t="s">
        <v>340</v>
      </c>
      <c r="B11" s="2" t="s">
        <v>339</v>
      </c>
      <c r="C11" s="2" t="s">
        <v>341</v>
      </c>
      <c r="D11" s="2" t="s">
        <v>342</v>
      </c>
      <c r="E11" s="3" t="s">
        <v>750</v>
      </c>
      <c r="F11" s="3">
        <v>0</v>
      </c>
      <c r="G11" s="3">
        <v>1</v>
      </c>
      <c r="H11" s="3">
        <v>1</v>
      </c>
      <c r="I11" s="3">
        <v>1</v>
      </c>
      <c r="J11" s="3">
        <v>0</v>
      </c>
      <c r="K11" s="4">
        <f t="shared" si="0"/>
        <v>0.55555555555555558</v>
      </c>
      <c r="L11" s="3" t="s">
        <v>749</v>
      </c>
      <c r="M11" s="4">
        <f>K11</f>
        <v>0.55555555555555558</v>
      </c>
      <c r="N11" s="3" t="str">
        <f>IF(M11&lt;0.7,"operação insatisfatória","operação satisfatória")</f>
        <v>operação insatisfatória</v>
      </c>
    </row>
    <row r="12" spans="1:15" ht="25.5" x14ac:dyDescent="0.2">
      <c r="A12" s="7" t="s">
        <v>363</v>
      </c>
      <c r="B12" s="63" t="s">
        <v>359</v>
      </c>
      <c r="C12" s="3" t="s">
        <v>360</v>
      </c>
      <c r="D12" s="3" t="s">
        <v>361</v>
      </c>
      <c r="E12" s="3" t="s">
        <v>748</v>
      </c>
      <c r="F12" s="3">
        <v>1</v>
      </c>
      <c r="G12" s="3">
        <v>1</v>
      </c>
      <c r="H12" s="3">
        <v>1</v>
      </c>
      <c r="I12" s="3">
        <v>1</v>
      </c>
      <c r="J12" s="3">
        <v>1</v>
      </c>
      <c r="K12" s="4">
        <f t="shared" si="0"/>
        <v>1</v>
      </c>
      <c r="L12" t="s">
        <v>752</v>
      </c>
      <c r="M12" s="65">
        <f>(K12*1+K13*3+K14*1)/(1+3+1)</f>
        <v>0.8</v>
      </c>
      <c r="N12" s="65" t="str">
        <f>IF(M12&lt;0.7,"operação insatisfatória","operação satisfatória")</f>
        <v>operação satisfatória</v>
      </c>
      <c r="O12" t="s">
        <v>753</v>
      </c>
    </row>
    <row r="13" spans="1:15" ht="25.5" x14ac:dyDescent="0.2">
      <c r="A13" s="7" t="s">
        <v>368</v>
      </c>
      <c r="B13" s="63"/>
      <c r="C13" s="3" t="s">
        <v>369</v>
      </c>
      <c r="D13" s="3" t="s">
        <v>370</v>
      </c>
      <c r="E13" s="3" t="s">
        <v>750</v>
      </c>
      <c r="F13" s="3">
        <v>1</v>
      </c>
      <c r="G13" s="3">
        <v>1</v>
      </c>
      <c r="H13" s="3">
        <v>1</v>
      </c>
      <c r="I13" s="3">
        <v>1</v>
      </c>
      <c r="J13" s="3">
        <v>1</v>
      </c>
      <c r="K13" s="4">
        <f t="shared" si="0"/>
        <v>1</v>
      </c>
      <c r="L13" t="s">
        <v>752</v>
      </c>
      <c r="M13" s="65"/>
      <c r="N13" s="65"/>
      <c r="O13" t="s">
        <v>753</v>
      </c>
    </row>
    <row r="14" spans="1:15" ht="25.5" x14ac:dyDescent="0.2">
      <c r="A14" s="7" t="s">
        <v>378</v>
      </c>
      <c r="B14" s="63"/>
      <c r="C14" s="2" t="s">
        <v>379</v>
      </c>
      <c r="D14" s="2" t="s">
        <v>380</v>
      </c>
      <c r="E14" s="3" t="s">
        <v>748</v>
      </c>
      <c r="F14" s="3">
        <v>0</v>
      </c>
      <c r="G14" s="3">
        <v>0</v>
      </c>
      <c r="H14" s="3">
        <v>0</v>
      </c>
      <c r="I14" s="3">
        <v>0</v>
      </c>
      <c r="J14" s="3">
        <v>0</v>
      </c>
      <c r="K14" s="4">
        <f t="shared" si="0"/>
        <v>0</v>
      </c>
      <c r="L14" s="3" t="s">
        <v>749</v>
      </c>
      <c r="M14" s="65"/>
      <c r="N14" s="65"/>
    </row>
    <row r="15" spans="1:15" ht="25.5" x14ac:dyDescent="0.2">
      <c r="A15" s="7" t="s">
        <v>537</v>
      </c>
      <c r="B15" s="63" t="s">
        <v>534</v>
      </c>
      <c r="C15" s="3" t="s">
        <v>535</v>
      </c>
      <c r="D15" s="5" t="s">
        <v>536</v>
      </c>
      <c r="E15" s="3" t="s">
        <v>751</v>
      </c>
      <c r="F15" s="3">
        <v>0</v>
      </c>
      <c r="G15" s="3">
        <v>0</v>
      </c>
      <c r="H15" s="3">
        <v>0</v>
      </c>
      <c r="I15" s="3">
        <v>0</v>
      </c>
      <c r="J15" s="3">
        <v>1</v>
      </c>
      <c r="K15" s="4">
        <f t="shared" si="0"/>
        <v>0.1111111111111111</v>
      </c>
      <c r="L15" s="3" t="s">
        <v>749</v>
      </c>
      <c r="M15" s="64">
        <f>(K15*2+K16*2)/(2+2)</f>
        <v>0.27777777777777779</v>
      </c>
      <c r="N15" s="65" t="str">
        <f>IF(M15&lt;0.7,"operação insatisfatória","operação satisfatória")</f>
        <v>operação insatisfatória</v>
      </c>
    </row>
    <row r="16" spans="1:15" ht="25.5" x14ac:dyDescent="0.2">
      <c r="A16" s="7" t="s">
        <v>545</v>
      </c>
      <c r="B16" s="63"/>
      <c r="C16" s="3" t="s">
        <v>543</v>
      </c>
      <c r="D16" s="3" t="s">
        <v>544</v>
      </c>
      <c r="E16" s="3" t="s">
        <v>751</v>
      </c>
      <c r="F16" s="3">
        <v>1</v>
      </c>
      <c r="G16" s="3">
        <v>0</v>
      </c>
      <c r="H16" s="3">
        <v>0</v>
      </c>
      <c r="I16" s="3">
        <v>0</v>
      </c>
      <c r="J16" s="3">
        <v>1</v>
      </c>
      <c r="K16" s="4">
        <f t="shared" si="0"/>
        <v>0.44444444444444442</v>
      </c>
      <c r="L16" s="3" t="s">
        <v>749</v>
      </c>
      <c r="M16" s="64"/>
      <c r="N16" s="65"/>
    </row>
    <row r="17" spans="1:15" ht="25.5" x14ac:dyDescent="0.2">
      <c r="A17" s="7" t="s">
        <v>594</v>
      </c>
      <c r="B17" s="2" t="s">
        <v>593</v>
      </c>
      <c r="C17" s="2" t="s">
        <v>595</v>
      </c>
      <c r="D17" s="2" t="s">
        <v>596</v>
      </c>
      <c r="E17" s="3" t="s">
        <v>748</v>
      </c>
      <c r="F17" s="3">
        <v>0</v>
      </c>
      <c r="G17" s="3">
        <v>0</v>
      </c>
      <c r="H17" s="3">
        <v>0</v>
      </c>
      <c r="I17" s="3">
        <v>0</v>
      </c>
      <c r="J17" s="3">
        <v>0</v>
      </c>
      <c r="K17" s="4">
        <f t="shared" si="0"/>
        <v>0</v>
      </c>
      <c r="L17" s="3" t="s">
        <v>749</v>
      </c>
      <c r="M17" s="4">
        <f>K17</f>
        <v>0</v>
      </c>
      <c r="N17" s="3" t="str">
        <f>IF(M17&lt;0.7,"operação insatisfatória","operação satisfatória")</f>
        <v>operação insatisfatória</v>
      </c>
    </row>
    <row r="18" spans="1:15" ht="25.5" x14ac:dyDescent="0.2">
      <c r="A18" s="7" t="s">
        <v>559</v>
      </c>
      <c r="B18" s="2" t="s">
        <v>754</v>
      </c>
      <c r="C18" s="2" t="s">
        <v>560</v>
      </c>
      <c r="D18" s="3" t="s">
        <v>561</v>
      </c>
      <c r="E18" s="3" t="s">
        <v>748</v>
      </c>
      <c r="F18" s="3">
        <v>1</v>
      </c>
      <c r="G18" s="3">
        <v>0</v>
      </c>
      <c r="H18" s="3">
        <v>0</v>
      </c>
      <c r="I18" s="3">
        <v>0</v>
      </c>
      <c r="J18" s="3">
        <v>0</v>
      </c>
      <c r="K18" s="4">
        <f t="shared" si="0"/>
        <v>0.33333333333333331</v>
      </c>
      <c r="L18" s="3" t="str">
        <f>IF(K18&lt;0.7,"operação insatisfatória","operação satisfatória")</f>
        <v>operação insatisfatória</v>
      </c>
      <c r="M18" s="4">
        <f>K18</f>
        <v>0.33333333333333331</v>
      </c>
      <c r="N18" s="3" t="str">
        <f>IF(M18&lt;0.7,"operação insatisfatória","operação satisfatória")</f>
        <v>operação insatisfatória</v>
      </c>
      <c r="O18" t="s">
        <v>753</v>
      </c>
    </row>
    <row r="19" spans="1:15" x14ac:dyDescent="0.2">
      <c r="A19" s="7"/>
    </row>
  </sheetData>
  <mergeCells count="9">
    <mergeCell ref="B15:B16"/>
    <mergeCell ref="M5:M10"/>
    <mergeCell ref="N5:N10"/>
    <mergeCell ref="M12:M14"/>
    <mergeCell ref="N12:N14"/>
    <mergeCell ref="M15:M16"/>
    <mergeCell ref="N15:N16"/>
    <mergeCell ref="B5:B10"/>
    <mergeCell ref="B12:B14"/>
  </mergeCell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e5dd8122cf22a0e542263d144732697d">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a332254512e2090359afe03cf6fdfb04"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9ED92-1A00-4CB1-A793-F7E9916B89A0}">
  <ds:schemaRefs>
    <ds:schemaRef ds:uri="http://schemas.microsoft.com/office/2006/metadata/properties"/>
    <ds:schemaRef ds:uri="http://schemas.microsoft.com/office/infopath/2007/PartnerControls"/>
    <ds:schemaRef ds:uri="6ab5b395-65da-4040-901c-eb2d44390159"/>
    <ds:schemaRef ds:uri="40f11cc6-a430-43e6-bbe5-94a129c442f3"/>
  </ds:schemaRefs>
</ds:datastoreItem>
</file>

<file path=customXml/itemProps2.xml><?xml version="1.0" encoding="utf-8"?>
<ds:datastoreItem xmlns:ds="http://schemas.openxmlformats.org/officeDocument/2006/customXml" ds:itemID="{B8B5E134-08CA-4D11-A042-D2BBDF98C201}">
  <ds:schemaRefs>
    <ds:schemaRef ds:uri="http://schemas.microsoft.com/sharepoint/v3/contenttype/forms"/>
  </ds:schemaRefs>
</ds:datastoreItem>
</file>

<file path=customXml/itemProps3.xml><?xml version="1.0" encoding="utf-8"?>
<ds:datastoreItem xmlns:ds="http://schemas.openxmlformats.org/officeDocument/2006/customXml" ds:itemID="{8C4F522D-3FB0-4447-BE53-C09D0B5AC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lista por operadora</vt:lpstr>
      <vt:lpstr>análise operadoras</vt:lpstr>
      <vt:lpstr>'lista por operadora'!OLE_LINK1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Rodrigo Cesar de Moraes Fonseca</cp:lastModifiedBy>
  <cp:revision/>
  <dcterms:created xsi:type="dcterms:W3CDTF">2006-08-02T17:57:32Z</dcterms:created>
  <dcterms:modified xsi:type="dcterms:W3CDTF">2025-04-23T15:08:06Z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ies>
</file>