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priscyla.mesquita\Documents\COOUT\0 Ferramentas-OUTORGA\Planilhas de outorga\"/>
    </mc:Choice>
  </mc:AlternateContent>
  <xr:revisionPtr revIDLastSave="0" documentId="13_ncr:1_{257F6ED0-3449-42B0-83BF-2C12C3200B07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Dessedentação animal" sheetId="4" r:id="rId1"/>
  </sheets>
  <externalReferences>
    <externalReference r:id="rId2"/>
  </externalReferences>
  <definedNames>
    <definedName name="Sim" localSheetId="0">'[1]Planilha de Cálculo'!#REF!</definedName>
    <definedName name="Sim">'[1]Planilha de Cálculo'!#REF!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4" l="1"/>
  <c r="F10" i="4"/>
  <c r="F9" i="4"/>
  <c r="F8" i="4"/>
  <c r="F7" i="4"/>
  <c r="F6" i="4"/>
  <c r="F5" i="4"/>
  <c r="F4" i="4"/>
  <c r="F12" i="4" l="1"/>
  <c r="B17" i="4" s="1"/>
  <c r="C17" i="4" s="1"/>
  <c r="B23" i="4" l="1"/>
  <c r="C24" i="4" s="1"/>
  <c r="C23" i="4" l="1"/>
</calcChain>
</file>

<file path=xl/sharedStrings.xml><?xml version="1.0" encoding="utf-8"?>
<sst xmlns="http://schemas.openxmlformats.org/spreadsheetml/2006/main" count="34" uniqueCount="26">
  <si>
    <t>GRUPO ANIMAL</t>
  </si>
  <si>
    <r>
      <t>Valor mínimo</t>
    </r>
    <r>
      <rPr>
        <b/>
        <vertAlign val="superscript"/>
        <sz val="12"/>
        <rFont val="Times New Roman"/>
        <family val="1"/>
      </rPr>
      <t xml:space="preserve">
</t>
    </r>
    <r>
      <rPr>
        <b/>
        <sz val="12"/>
        <rFont val="Times New Roman"/>
        <family val="1"/>
      </rPr>
      <t>(L/dia/animal)</t>
    </r>
  </si>
  <si>
    <t>Valor máximo 
(L/dia/animal)</t>
  </si>
  <si>
    <r>
      <t>Quantidade máxima de animais em um mês</t>
    </r>
    <r>
      <rPr>
        <b/>
        <sz val="12"/>
        <color rgb="FFFF0000"/>
        <rFont val="Times New Roman"/>
        <family val="1"/>
      </rPr>
      <t>*</t>
    </r>
  </si>
  <si>
    <t>Volume diário (m³/dia)</t>
  </si>
  <si>
    <t>Bovinos de corte</t>
  </si>
  <si>
    <t>Bovinos de Leite</t>
  </si>
  <si>
    <t>Eqüinos e Asininos</t>
  </si>
  <si>
    <t>Caprinos e Ovinos</t>
  </si>
  <si>
    <t>Suínos</t>
  </si>
  <si>
    <t>Bubalinos</t>
  </si>
  <si>
    <t>Galinhas de postura</t>
  </si>
  <si>
    <t>Frangos de Corte</t>
  </si>
  <si>
    <t>Soma:</t>
  </si>
  <si>
    <t>Vazão da bomba (m³/h)</t>
  </si>
  <si>
    <t>Nº de horas de bomba por dia</t>
  </si>
  <si>
    <t>Finalidades</t>
  </si>
  <si>
    <t>Volume anual (m³)</t>
  </si>
  <si>
    <t>Proporção</t>
  </si>
  <si>
    <t>Dessedentação animal</t>
  </si>
  <si>
    <t>Outra finalidade</t>
  </si>
  <si>
    <t>** Preencher somente os campos amarelos **</t>
  </si>
  <si>
    <t xml:space="preserve">*Se houver variação mensal da quantidade de animais, informe a maior quantidade mensal de animais. </t>
  </si>
  <si>
    <r>
      <rPr>
        <b/>
        <i/>
        <u/>
        <sz val="13.5"/>
        <color rgb="FFFF0000"/>
        <rFont val="Times New Roman"/>
        <family val="1"/>
      </rPr>
      <t>Observação:</t>
    </r>
    <r>
      <rPr>
        <b/>
        <sz val="13.5"/>
        <color theme="4" tint="-0.249977111117893"/>
        <rFont val="Times New Roman"/>
        <family val="1"/>
      </rPr>
      <t xml:space="preserve"> Caso haja outras finalidades que utilizem a mesma captação, usar o volume anual para calcular a proporção que deverá ser informada na declaração de uso CNARH. O número de horas de bomba por dia calculado acima deve ser somado à captação diária das outras finalidades. </t>
    </r>
  </si>
  <si>
    <t>Consumo diário por animal (L/dia/animal)
Selecione um valor</t>
  </si>
  <si>
    <t>PLANILHA DE DESSEDENTAÇÃO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</si>
</sst>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b/>
      <sz val="14"/>
      <color theme="4" tint="-0.24997711111789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3.5"/>
      <color theme="4" tint="-0.249977111117893"/>
      <name val="Times New Roman"/>
      <family val="1"/>
    </font>
    <font>
      <b/>
      <sz val="12"/>
      <color theme="4" tint="-0.249977111117893"/>
      <name val="Times New Roman"/>
      <family val="1"/>
    </font>
    <font>
      <sz val="12"/>
      <color rgb="FF00B050"/>
      <name val="Times New Roman"/>
      <family val="1"/>
    </font>
    <font>
      <b/>
      <i/>
      <u/>
      <sz val="13.5"/>
      <color rgb="FFFF0000"/>
      <name val="Times New Roman"/>
      <family val="1"/>
    </font>
    <font>
      <b/>
      <sz val="11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Fill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0" borderId="0" xfId="0" applyFont="1" applyProtection="1"/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right"/>
    </xf>
    <xf numFmtId="0" fontId="7" fillId="0" borderId="0" xfId="0" applyFont="1" applyFill="1" applyBorder="1" applyProtection="1"/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" fontId="3" fillId="0" borderId="1" xfId="0" applyNumberFormat="1" applyFont="1" applyBorder="1" applyAlignment="1" applyProtection="1">
      <alignment horizontal="center"/>
    </xf>
    <xf numFmtId="0" fontId="0" fillId="0" borderId="0" xfId="0" applyProtection="1"/>
    <xf numFmtId="4" fontId="3" fillId="0" borderId="1" xfId="0" applyNumberFormat="1" applyFont="1" applyFill="1" applyBorder="1" applyAlignment="1" applyProtection="1">
      <alignment horizontal="center"/>
    </xf>
    <xf numFmtId="9" fontId="3" fillId="0" borderId="1" xfId="1" applyFont="1" applyBorder="1" applyAlignment="1" applyProtection="1">
      <alignment horizontal="center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Protection="1"/>
    <xf numFmtId="0" fontId="4" fillId="0" borderId="5" xfId="0" applyFont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left"/>
    </xf>
    <xf numFmtId="0" fontId="8" fillId="2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gem" xfId="1" builtinId="5"/>
  </cellStyles>
  <dxfs count="1">
    <dxf>
      <font>
        <b/>
        <i/>
        <color rgb="FFFF000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scyla.mesquita/Documents/GEOUT/0%20Ferramentas-OUTORGA/Planilhas%20de%20outorga/PROCOUT%202015-06-11%20irriga&#231;&#227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de Cálculo"/>
      <sheetName val="Ponto 1"/>
      <sheetName val="Ponto 2"/>
      <sheetName val="Ponto 3"/>
      <sheetName val="Ponto 4"/>
      <sheetName val="Ponto 5"/>
      <sheetName val="Ponto 6"/>
      <sheetName val="Ponto 7"/>
      <sheetName val="Form PT"/>
      <sheetName val="Parecer Técnico"/>
      <sheetName val="Resolução (individual)"/>
      <sheetName val="PT Uso Insignificante"/>
      <sheetName val="PT Água do Mar"/>
      <sheetName val="PT Terras indígenas"/>
      <sheetName val="PT Desistência"/>
      <sheetName val="RES. INDIVIDUAL - só REVOGAÇÃO"/>
      <sheetName val="Mod. Tabela Res. Coletiva"/>
      <sheetName val="RESOLUÇÃO COLETIVA"/>
      <sheetName val="Portaria 62 (críticos)"/>
      <sheetName val="Dessedentação animal"/>
      <sheetName val="Lista de municí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Q27"/>
  <sheetViews>
    <sheetView showGridLines="0" tabSelected="1" workbookViewId="0">
      <selection activeCell="B17" sqref="B17"/>
    </sheetView>
  </sheetViews>
  <sheetFormatPr defaultColWidth="0" defaultRowHeight="15.75" zeroHeight="1" x14ac:dyDescent="0.25"/>
  <cols>
    <col min="1" max="1" width="33.5703125" style="4" bestFit="1" customWidth="1"/>
    <col min="2" max="2" width="17.85546875" style="4" customWidth="1"/>
    <col min="3" max="3" width="15.28515625" style="4" bestFit="1" customWidth="1"/>
    <col min="4" max="4" width="23.28515625" style="4" bestFit="1" customWidth="1"/>
    <col min="5" max="5" width="21.42578125" style="4" customWidth="1"/>
    <col min="6" max="6" width="9.140625" style="4" customWidth="1"/>
    <col min="7" max="7" width="1.42578125" style="4" customWidth="1"/>
    <col min="8" max="9" width="9.140625" style="4" hidden="1" customWidth="1"/>
    <col min="10" max="10" width="15.85546875" style="4" hidden="1" customWidth="1"/>
    <col min="11" max="11" width="15.7109375" style="4" hidden="1" customWidth="1"/>
    <col min="12" max="12" width="17.5703125" style="4" hidden="1" customWidth="1"/>
    <col min="13" max="13" width="17.42578125" style="4" hidden="1" customWidth="1"/>
    <col min="14" max="14" width="6.7109375" style="4" hidden="1" customWidth="1"/>
    <col min="15" max="15" width="9.42578125" style="4" hidden="1" customWidth="1"/>
    <col min="16" max="16" width="18.28515625" style="4" hidden="1" customWidth="1"/>
    <col min="17" max="17" width="16.42578125" style="4" hidden="1" customWidth="1"/>
    <col min="18" max="16384" width="9.140625" style="4" hidden="1"/>
  </cols>
  <sheetData>
    <row r="1" spans="1:17" ht="18.75" x14ac:dyDescent="0.3">
      <c r="A1" s="23" t="s">
        <v>25</v>
      </c>
      <c r="B1" s="23"/>
      <c r="C1" s="23"/>
      <c r="D1" s="23"/>
      <c r="E1" s="23"/>
      <c r="F1" s="23"/>
    </row>
    <row r="2" spans="1:17" x14ac:dyDescent="0.25">
      <c r="A2" s="24" t="s">
        <v>21</v>
      </c>
      <c r="B2" s="24"/>
      <c r="C2" s="24"/>
      <c r="D2" s="24"/>
      <c r="E2" s="24"/>
      <c r="F2" s="24"/>
    </row>
    <row r="3" spans="1:17" ht="47.25" x14ac:dyDescent="0.25">
      <c r="A3" s="5" t="s">
        <v>0</v>
      </c>
      <c r="B3" s="5" t="s">
        <v>1</v>
      </c>
      <c r="C3" s="5" t="s">
        <v>2</v>
      </c>
      <c r="D3" s="6" t="s">
        <v>3</v>
      </c>
      <c r="E3" s="22" t="s">
        <v>24</v>
      </c>
      <c r="F3" s="6" t="s">
        <v>4</v>
      </c>
      <c r="H3" s="7"/>
    </row>
    <row r="4" spans="1:17" x14ac:dyDescent="0.25">
      <c r="A4" s="8" t="s">
        <v>5</v>
      </c>
      <c r="B4" s="9">
        <v>20</v>
      </c>
      <c r="C4" s="9">
        <v>80</v>
      </c>
      <c r="D4" s="1"/>
      <c r="E4" s="2"/>
      <c r="F4" s="10">
        <f t="shared" ref="F4:F5" si="0">D4*E4/1000</f>
        <v>0</v>
      </c>
      <c r="J4" s="8" t="s">
        <v>5</v>
      </c>
      <c r="K4" s="8" t="s">
        <v>6</v>
      </c>
      <c r="L4" s="8" t="s">
        <v>7</v>
      </c>
      <c r="M4" s="8" t="s">
        <v>8</v>
      </c>
      <c r="N4" s="8" t="s">
        <v>9</v>
      </c>
      <c r="O4" s="8" t="s">
        <v>10</v>
      </c>
      <c r="P4" s="8" t="s">
        <v>11</v>
      </c>
      <c r="Q4" s="8" t="s">
        <v>12</v>
      </c>
    </row>
    <row r="5" spans="1:17" x14ac:dyDescent="0.25">
      <c r="A5" s="8" t="s">
        <v>6</v>
      </c>
      <c r="B5" s="9">
        <v>20</v>
      </c>
      <c r="C5" s="9">
        <v>150</v>
      </c>
      <c r="D5" s="1">
        <v>10</v>
      </c>
      <c r="E5" s="1">
        <v>80</v>
      </c>
      <c r="F5" s="10">
        <f t="shared" si="0"/>
        <v>0.8</v>
      </c>
      <c r="J5" s="4">
        <v>20</v>
      </c>
      <c r="K5" s="4">
        <v>20</v>
      </c>
      <c r="L5" s="4">
        <v>20</v>
      </c>
      <c r="M5" s="4">
        <v>5</v>
      </c>
      <c r="N5" s="4">
        <v>5</v>
      </c>
      <c r="O5" s="4">
        <v>30</v>
      </c>
      <c r="P5" s="4">
        <v>0.1</v>
      </c>
      <c r="Q5" s="4">
        <v>0.15</v>
      </c>
    </row>
    <row r="6" spans="1:17" x14ac:dyDescent="0.25">
      <c r="A6" s="8" t="s">
        <v>7</v>
      </c>
      <c r="B6" s="9">
        <v>20</v>
      </c>
      <c r="C6" s="9">
        <v>60</v>
      </c>
      <c r="D6" s="1">
        <v>2</v>
      </c>
      <c r="E6" s="2">
        <v>50</v>
      </c>
      <c r="F6" s="10">
        <f>D6*E6/1000</f>
        <v>0.1</v>
      </c>
      <c r="J6" s="4">
        <v>25</v>
      </c>
      <c r="K6" s="4">
        <v>30</v>
      </c>
      <c r="L6" s="4">
        <v>25</v>
      </c>
      <c r="M6" s="4">
        <v>10</v>
      </c>
      <c r="N6" s="4">
        <v>10</v>
      </c>
      <c r="O6" s="4">
        <v>35</v>
      </c>
      <c r="P6" s="4">
        <v>0.11</v>
      </c>
      <c r="Q6" s="4">
        <v>0.2</v>
      </c>
    </row>
    <row r="7" spans="1:17" x14ac:dyDescent="0.25">
      <c r="A7" s="8" t="s">
        <v>8</v>
      </c>
      <c r="B7" s="9">
        <v>5</v>
      </c>
      <c r="C7" s="9">
        <v>30</v>
      </c>
      <c r="D7" s="1"/>
      <c r="E7" s="1"/>
      <c r="F7" s="10">
        <f t="shared" ref="F7:F11" si="1">D7*E7/1000</f>
        <v>0</v>
      </c>
      <c r="J7" s="4">
        <v>30</v>
      </c>
      <c r="K7" s="4">
        <v>40</v>
      </c>
      <c r="L7" s="4">
        <v>30</v>
      </c>
      <c r="M7" s="4">
        <v>15</v>
      </c>
      <c r="N7" s="4">
        <v>15</v>
      </c>
      <c r="O7" s="4">
        <v>40</v>
      </c>
      <c r="P7" s="4">
        <v>0.12</v>
      </c>
      <c r="Q7" s="4">
        <v>0.25</v>
      </c>
    </row>
    <row r="8" spans="1:17" x14ac:dyDescent="0.25">
      <c r="A8" s="8" t="s">
        <v>9</v>
      </c>
      <c r="B8" s="9">
        <v>5</v>
      </c>
      <c r="C8" s="9">
        <v>35</v>
      </c>
      <c r="D8" s="1">
        <v>15</v>
      </c>
      <c r="E8" s="1">
        <v>20</v>
      </c>
      <c r="F8" s="10">
        <f t="shared" si="1"/>
        <v>0.3</v>
      </c>
      <c r="J8" s="4">
        <v>35</v>
      </c>
      <c r="K8" s="4">
        <v>50</v>
      </c>
      <c r="L8" s="4">
        <v>35</v>
      </c>
      <c r="M8" s="4">
        <v>20</v>
      </c>
      <c r="N8" s="4">
        <v>20</v>
      </c>
      <c r="O8" s="4">
        <v>45</v>
      </c>
      <c r="P8" s="4">
        <v>0.13</v>
      </c>
      <c r="Q8" s="4">
        <v>0.3</v>
      </c>
    </row>
    <row r="9" spans="1:17" x14ac:dyDescent="0.25">
      <c r="A9" s="8" t="s">
        <v>10</v>
      </c>
      <c r="B9" s="9">
        <v>30</v>
      </c>
      <c r="C9" s="9">
        <v>90</v>
      </c>
      <c r="D9" s="1"/>
      <c r="E9" s="1"/>
      <c r="F9" s="10">
        <f t="shared" si="1"/>
        <v>0</v>
      </c>
      <c r="J9" s="4">
        <v>40</v>
      </c>
      <c r="K9" s="4">
        <v>60</v>
      </c>
      <c r="L9" s="4">
        <v>40</v>
      </c>
      <c r="M9" s="4">
        <v>25</v>
      </c>
      <c r="N9" s="4">
        <v>25</v>
      </c>
      <c r="O9" s="4">
        <v>50</v>
      </c>
      <c r="P9" s="4">
        <v>0.14000000000000001</v>
      </c>
      <c r="Q9" s="4">
        <v>0.35</v>
      </c>
    </row>
    <row r="10" spans="1:17" x14ac:dyDescent="0.25">
      <c r="A10" s="8" t="s">
        <v>11</v>
      </c>
      <c r="B10" s="9">
        <v>0.1</v>
      </c>
      <c r="C10" s="9">
        <v>0.2</v>
      </c>
      <c r="D10" s="1"/>
      <c r="E10" s="1"/>
      <c r="F10" s="10">
        <f t="shared" si="1"/>
        <v>0</v>
      </c>
      <c r="J10" s="4">
        <v>45</v>
      </c>
      <c r="K10" s="4">
        <v>70</v>
      </c>
      <c r="L10" s="4">
        <v>45</v>
      </c>
      <c r="M10" s="4">
        <v>30</v>
      </c>
      <c r="N10" s="4">
        <v>30</v>
      </c>
      <c r="O10" s="4">
        <v>55</v>
      </c>
      <c r="P10" s="4">
        <v>0.15</v>
      </c>
      <c r="Q10" s="4">
        <v>0.4</v>
      </c>
    </row>
    <row r="11" spans="1:17" x14ac:dyDescent="0.25">
      <c r="A11" s="8" t="s">
        <v>12</v>
      </c>
      <c r="B11" s="9">
        <v>0.15</v>
      </c>
      <c r="C11" s="9">
        <v>0.5</v>
      </c>
      <c r="D11" s="3">
        <v>100</v>
      </c>
      <c r="E11" s="1">
        <v>0.35</v>
      </c>
      <c r="F11" s="10">
        <f t="shared" si="1"/>
        <v>3.5000000000000003E-2</v>
      </c>
      <c r="J11" s="4">
        <v>50</v>
      </c>
      <c r="K11" s="4">
        <v>80</v>
      </c>
      <c r="L11" s="4">
        <v>50</v>
      </c>
      <c r="N11" s="4">
        <v>35</v>
      </c>
      <c r="O11" s="4">
        <v>60</v>
      </c>
      <c r="P11" s="4">
        <v>0.16</v>
      </c>
      <c r="Q11" s="4">
        <v>0.45</v>
      </c>
    </row>
    <row r="12" spans="1:17" x14ac:dyDescent="0.25">
      <c r="E12" s="11" t="s">
        <v>13</v>
      </c>
      <c r="F12" s="10">
        <f>SUM(F4:F11)</f>
        <v>1.2349999999999999</v>
      </c>
      <c r="J12" s="4">
        <v>55</v>
      </c>
      <c r="K12" s="4">
        <v>90</v>
      </c>
      <c r="L12" s="4">
        <v>55</v>
      </c>
      <c r="O12" s="4">
        <v>65</v>
      </c>
      <c r="P12" s="4">
        <v>0.17</v>
      </c>
      <c r="Q12" s="4">
        <v>0.5</v>
      </c>
    </row>
    <row r="13" spans="1:17" x14ac:dyDescent="0.25">
      <c r="A13" s="12" t="s">
        <v>22</v>
      </c>
      <c r="J13" s="4">
        <v>60</v>
      </c>
      <c r="K13" s="4">
        <v>100</v>
      </c>
      <c r="L13" s="4">
        <v>60</v>
      </c>
      <c r="O13" s="4">
        <v>70</v>
      </c>
      <c r="P13" s="4">
        <v>0.18</v>
      </c>
    </row>
    <row r="14" spans="1:17" x14ac:dyDescent="0.25">
      <c r="A14" s="20"/>
      <c r="J14" s="4">
        <v>65</v>
      </c>
      <c r="K14" s="4">
        <v>110</v>
      </c>
      <c r="O14" s="4">
        <v>75</v>
      </c>
      <c r="P14" s="4">
        <v>0.19</v>
      </c>
    </row>
    <row r="15" spans="1:17" x14ac:dyDescent="0.25">
      <c r="J15" s="4">
        <v>70</v>
      </c>
      <c r="K15" s="4">
        <v>120</v>
      </c>
      <c r="O15" s="4">
        <v>80</v>
      </c>
      <c r="P15" s="4">
        <v>0.2</v>
      </c>
    </row>
    <row r="16" spans="1:17" x14ac:dyDescent="0.25">
      <c r="A16" s="13" t="s">
        <v>14</v>
      </c>
      <c r="B16" s="2">
        <v>30</v>
      </c>
      <c r="J16" s="4">
        <v>75</v>
      </c>
      <c r="K16" s="4">
        <v>130</v>
      </c>
      <c r="O16" s="4">
        <v>85</v>
      </c>
    </row>
    <row r="17" spans="1:15" ht="15.75" customHeight="1" x14ac:dyDescent="0.25">
      <c r="A17" s="14" t="s">
        <v>15</v>
      </c>
      <c r="B17" s="15">
        <f>F12/B16</f>
        <v>4.1166666666666664E-2</v>
      </c>
      <c r="C17" s="25" t="str">
        <f>IF(B17&gt;24,"Aumentar a vazão da bomba!","")</f>
        <v/>
      </c>
      <c r="D17" s="25"/>
      <c r="E17" s="25"/>
      <c r="F17" s="25"/>
      <c r="J17" s="4">
        <v>80</v>
      </c>
      <c r="K17" s="4">
        <v>140</v>
      </c>
      <c r="O17" s="4">
        <v>90</v>
      </c>
    </row>
    <row r="18" spans="1:15" s="16" customFormat="1" ht="18.75" customHeight="1" x14ac:dyDescent="0.25">
      <c r="K18" s="4">
        <v>150</v>
      </c>
    </row>
    <row r="19" spans="1:15" ht="18.75" customHeight="1" x14ac:dyDescent="0.25">
      <c r="A19" s="26" t="s">
        <v>23</v>
      </c>
      <c r="B19" s="26"/>
      <c r="C19" s="26"/>
      <c r="D19" s="26"/>
      <c r="E19" s="26"/>
      <c r="F19" s="26"/>
    </row>
    <row r="20" spans="1:15" ht="18.75" customHeight="1" x14ac:dyDescent="0.25">
      <c r="A20" s="26"/>
      <c r="B20" s="26"/>
      <c r="C20" s="26"/>
      <c r="D20" s="26"/>
      <c r="E20" s="26"/>
      <c r="F20" s="26"/>
    </row>
    <row r="21" spans="1:15" x14ac:dyDescent="0.25">
      <c r="A21" s="26"/>
      <c r="B21" s="26"/>
      <c r="C21" s="26"/>
      <c r="D21" s="26"/>
      <c r="E21" s="26"/>
      <c r="F21" s="26"/>
    </row>
    <row r="22" spans="1:15" x14ac:dyDescent="0.25">
      <c r="A22" s="21" t="s">
        <v>16</v>
      </c>
      <c r="B22" s="21" t="s">
        <v>17</v>
      </c>
      <c r="C22" s="21" t="s">
        <v>18</v>
      </c>
    </row>
    <row r="23" spans="1:15" x14ac:dyDescent="0.25">
      <c r="A23" s="11" t="s">
        <v>19</v>
      </c>
      <c r="B23" s="17">
        <f>F12*365</f>
        <v>450.77499999999998</v>
      </c>
      <c r="C23" s="18">
        <f>B23/SUM($B$23:$B$24)</f>
        <v>1</v>
      </c>
    </row>
    <row r="24" spans="1:15" x14ac:dyDescent="0.25">
      <c r="A24" s="11" t="s">
        <v>20</v>
      </c>
      <c r="B24" s="19"/>
      <c r="C24" s="18">
        <f>B24/SUM($B$23:$B$24)</f>
        <v>0</v>
      </c>
    </row>
    <row r="25" spans="1:15" x14ac:dyDescent="0.25"/>
    <row r="26" spans="1:15" hidden="1" x14ac:dyDescent="0.25"/>
    <row r="27" spans="1:15" hidden="1" x14ac:dyDescent="0.25"/>
  </sheetData>
  <mergeCells count="4">
    <mergeCell ref="A1:F1"/>
    <mergeCell ref="A2:F2"/>
    <mergeCell ref="C17:F17"/>
    <mergeCell ref="A19:F21"/>
  </mergeCells>
  <conditionalFormatting sqref="B17">
    <cfRule type="cellIs" dxfId="0" priority="1" operator="greaterThan">
      <formula>24</formula>
    </cfRule>
  </conditionalFormatting>
  <dataValidations count="8">
    <dataValidation type="list" allowBlank="1" showInputMessage="1" showErrorMessage="1" sqref="E4" xr:uid="{00000000-0002-0000-0000-000000000000}">
      <formula1>$J$5:$J$17</formula1>
    </dataValidation>
    <dataValidation type="list" allowBlank="1" showInputMessage="1" showErrorMessage="1" sqref="E5" xr:uid="{00000000-0002-0000-0000-000001000000}">
      <formula1>$K$5:$K$18</formula1>
    </dataValidation>
    <dataValidation type="list" allowBlank="1" showInputMessage="1" showErrorMessage="1" sqref="E6" xr:uid="{00000000-0002-0000-0000-000002000000}">
      <formula1>$L$5:$L$13</formula1>
    </dataValidation>
    <dataValidation type="list" allowBlank="1" showInputMessage="1" showErrorMessage="1" sqref="E7" xr:uid="{00000000-0002-0000-0000-000003000000}">
      <formula1>$M$5:$M$10</formula1>
    </dataValidation>
    <dataValidation type="list" allowBlank="1" showInputMessage="1" showErrorMessage="1" sqref="E8" xr:uid="{00000000-0002-0000-0000-000004000000}">
      <formula1>$N$5:$N$11</formula1>
    </dataValidation>
    <dataValidation type="list" allowBlank="1" showInputMessage="1" showErrorMessage="1" sqref="E9" xr:uid="{00000000-0002-0000-0000-000005000000}">
      <formula1>$O$5:$O$17</formula1>
    </dataValidation>
    <dataValidation type="list" allowBlank="1" showInputMessage="1" showErrorMessage="1" sqref="E10" xr:uid="{00000000-0002-0000-0000-000006000000}">
      <formula1>$P$5:$P$15</formula1>
    </dataValidation>
    <dataValidation type="list" allowBlank="1" showInputMessage="1" showErrorMessage="1" sqref="E11" xr:uid="{00000000-0002-0000-0000-000007000000}">
      <formula1>$Q$5:$Q$12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Dessedentação animal</vt:lpstr>
    </vt:vector>
  </TitlesOfParts>
  <Company>Agência Nacional de Águas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Priscyla Mesquita</dc:creator>
  <cp:lastModifiedBy>Administrador</cp:lastModifiedBy>
  <dcterms:created xsi:type="dcterms:W3CDTF">2015-06-12T18:26:47Z</dcterms:created>
  <dcterms:modified xsi:type="dcterms:W3CDTF">2019-03-20T12:43:32Z</dcterms:modified>
</cp:coreProperties>
</file>