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stao.giometti\Documents\nota de maio de 2024 - escrita em junho\"/>
    </mc:Choice>
  </mc:AlternateContent>
  <bookViews>
    <workbookView xWindow="0" yWindow="0" windowWidth="28800" windowHeight="11730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B69" i="1"/>
  <c r="U61" i="1"/>
  <c r="V4" i="1"/>
  <c r="AB4" i="1" s="1"/>
  <c r="U4" i="1"/>
  <c r="AA4" i="1" s="1"/>
  <c r="D4" i="1"/>
  <c r="P4" i="1" s="1"/>
  <c r="C4" i="1"/>
  <c r="O4" i="1" s="1"/>
  <c r="C2" i="1"/>
  <c r="C61" i="1" s="1"/>
  <c r="L2" i="1" l="1"/>
  <c r="L61" i="1" s="1"/>
  <c r="X4" i="1"/>
  <c r="J4" i="1"/>
  <c r="M4" i="1"/>
  <c r="Y63" i="1"/>
  <c r="V63" i="1"/>
  <c r="AB63" i="1"/>
  <c r="L63" i="1"/>
  <c r="I63" i="1"/>
  <c r="R63" i="1"/>
  <c r="F63" i="1"/>
  <c r="O63" i="1"/>
  <c r="C63" i="1"/>
  <c r="L4" i="1"/>
  <c r="I4" i="1"/>
  <c r="R4" i="1"/>
  <c r="F4" i="1"/>
  <c r="M63" i="1"/>
  <c r="J63" i="1"/>
  <c r="S63" i="1"/>
  <c r="G63" i="1"/>
  <c r="P63" i="1"/>
  <c r="D63" i="1"/>
  <c r="G4" i="1"/>
  <c r="S4" i="1"/>
  <c r="Y4" i="1"/>
  <c r="X63" i="1"/>
  <c r="U63" i="1"/>
  <c r="AA63" i="1"/>
</calcChain>
</file>

<file path=xl/sharedStrings.xml><?xml version="1.0" encoding="utf-8"?>
<sst xmlns="http://schemas.openxmlformats.org/spreadsheetml/2006/main" count="200" uniqueCount="106">
  <si>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</si>
  <si>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</si>
  <si>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</si>
  <si>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</si>
  <si>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</si>
  <si>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</si>
  <si>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</si>
  <si>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</si>
  <si>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</si>
  <si>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</si>
  <si>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</si>
  <si>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</si>
  <si>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</si>
  <si>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</si>
  <si>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</si>
  <si>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</si>
  <si>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</si>
  <si>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</si>
  <si>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</si>
  <si>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</si>
  <si>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</si>
  <si>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</si>
  <si>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</si>
  <si>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</si>
  <si>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SUÍNA</t>
  </si>
  <si>
    <t>Carne Suína</t>
  </si>
  <si>
    <t>CARNE SUÍNA in natura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</si>
  <si>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</si>
  <si>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</si>
  <si>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</si>
  <si>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</si>
  <si>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</si>
  <si>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</si>
  <si>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</si>
  <si>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</si>
  <si>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</si>
  <si>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</si>
  <si>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</si>
  <si>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</si>
  <si>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</si>
  <si>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</si>
  <si>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</si>
  <si>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</si>
  <si>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</si>
  <si>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</si>
  <si>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</si>
  <si>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</si>
  <si>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</si>
  <si>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</si>
  <si>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</si>
  <si>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</si>
  <si>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</si>
  <si>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</si>
  <si>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</si>
  <si>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</si>
  <si>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</si>
  <si>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</si>
  <si>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</si>
  <si>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</si>
  <si>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</si>
  <si>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</si>
  <si>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</si>
  <si>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</si>
  <si>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</si>
  <si>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</si>
  <si>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</si>
  <si>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</si>
  <si>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</si>
  <si>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</si>
  <si>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</si>
  <si>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</si>
  <si>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</si>
  <si>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</si>
  <si>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</si>
  <si>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</si>
  <si>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</si>
  <si>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</si>
  <si>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</si>
  <si>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</si>
  <si>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florestais</t>
  </si>
  <si>
    <t>BORRACHA NATURAL</t>
  </si>
  <si>
    <t>Borracha natural</t>
  </si>
  <si>
    <t>SALMÕES</t>
  </si>
  <si>
    <t>Salmões</t>
  </si>
  <si>
    <t>PRODUTOS HORTÍCOLAS, LEGUMINOSAS, RAÍZES E TUBÉRCULOS</t>
  </si>
  <si>
    <t>Hortícolas, leguminosas, raízes e tubérculos</t>
  </si>
  <si>
    <t>PRODUTOS OLEAGINOSOS (EXCLUI SOJA)</t>
  </si>
  <si>
    <t>Produtos oleaginosos (exclui soja)</t>
  </si>
  <si>
    <t>OLEO DE DENDÊ OU DE PALMA</t>
  </si>
  <si>
    <t>Óleo de dendê ou de palma</t>
  </si>
  <si>
    <t>AZEITE DE OLIVA</t>
  </si>
  <si>
    <t>Azeite de oliva</t>
  </si>
  <si>
    <t>Complexo sucroalcooleiro</t>
  </si>
  <si>
    <t xml:space="preserve">Lácteos </t>
  </si>
  <si>
    <t>LEITE EM PÓ</t>
  </si>
  <si>
    <t>Leite em pó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</si>
  <si>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</si>
  <si>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</si>
  <si>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</si>
  <si>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</si>
  <si>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</si>
  <si>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</si>
  <si>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SECEX/MDIC</t>
  </si>
  <si>
    <t>Reprodução permitida desde que citada a fonte</t>
  </si>
  <si>
    <t>Elaboração: MAPA/SCRI/DNAC</t>
  </si>
  <si>
    <t>Elaboração: MAPA/SCRI/DNAC/CGEA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</si>
</sst>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</numFmts>
  <fonts count="7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sz val="10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12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165" fontId="1" fillId="0" borderId="13" xfId="1" applyNumberFormat="1" applyFont="1" applyFill="1" applyBorder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indent="1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5" fontId="2" fillId="5" borderId="0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 indent="1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0" fontId="1" fillId="5" borderId="7" xfId="0" applyFont="1" applyFill="1" applyBorder="1" applyAlignment="1">
      <alignment horizontal="left" vertical="center"/>
    </xf>
    <xf numFmtId="3" fontId="1" fillId="5" borderId="12" xfId="1" applyNumberFormat="1" applyFont="1" applyFill="1" applyBorder="1" applyAlignment="1">
      <alignment vertical="center"/>
    </xf>
    <xf numFmtId="3" fontId="1" fillId="5" borderId="0" xfId="1" applyNumberFormat="1" applyFont="1" applyFill="1" applyBorder="1" applyAlignment="1">
      <alignment vertical="center"/>
    </xf>
    <xf numFmtId="165" fontId="1" fillId="5" borderId="0" xfId="1" applyNumberFormat="1" applyFont="1" applyFill="1" applyBorder="1" applyAlignment="1">
      <alignment vertical="center"/>
    </xf>
    <xf numFmtId="165" fontId="1" fillId="5" borderId="13" xfId="1" applyNumberFormat="1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" fontId="2" fillId="0" borderId="12" xfId="1" applyNumberFormat="1" applyFont="1" applyFill="1" applyBorder="1" applyAlignment="1">
      <alignment vertical="center"/>
    </xf>
    <xf numFmtId="4" fontId="2" fillId="0" borderId="0" xfId="1" applyNumberFormat="1" applyFont="1" applyFill="1" applyBorder="1" applyAlignment="1">
      <alignment vertical="center"/>
    </xf>
    <xf numFmtId="0" fontId="1" fillId="5" borderId="14" xfId="0" applyFont="1" applyFill="1" applyBorder="1" applyAlignment="1">
      <alignment horizontal="left" vertical="center"/>
    </xf>
    <xf numFmtId="3" fontId="1" fillId="5" borderId="15" xfId="1" applyNumberFormat="1" applyFont="1" applyFill="1" applyBorder="1" applyAlignment="1">
      <alignment vertical="center"/>
    </xf>
    <xf numFmtId="3" fontId="1" fillId="5" borderId="16" xfId="1" applyNumberFormat="1" applyFont="1" applyFill="1" applyBorder="1" applyAlignment="1">
      <alignment vertical="center"/>
    </xf>
    <xf numFmtId="165" fontId="1" fillId="5" borderId="16" xfId="1" applyNumberFormat="1" applyFont="1" applyFill="1" applyBorder="1" applyAlignment="1">
      <alignment vertical="center"/>
    </xf>
    <xf numFmtId="3" fontId="1" fillId="5" borderId="15" xfId="1" applyNumberFormat="1" applyFont="1" applyFill="1" applyBorder="1" applyAlignment="1">
      <alignment horizontal="right" vertical="center"/>
    </xf>
    <xf numFmtId="3" fontId="1" fillId="5" borderId="16" xfId="1" applyNumberFormat="1" applyFont="1" applyFill="1" applyBorder="1" applyAlignment="1">
      <alignment horizontal="right" vertical="center"/>
    </xf>
    <xf numFmtId="165" fontId="1" fillId="5" borderId="16" xfId="1" applyNumberFormat="1" applyFont="1" applyFill="1" applyBorder="1" applyAlignment="1">
      <alignment horizontal="right" vertical="center"/>
    </xf>
    <xf numFmtId="165" fontId="1" fillId="5" borderId="17" xfId="1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165" fontId="1" fillId="5" borderId="17" xfId="1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3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vertical="center"/>
    </xf>
    <xf numFmtId="0" fontId="6" fillId="0" borderId="0" xfId="2" applyFont="1" applyAlignment="1">
      <alignment horizontal="left" vertical="center" wrapText="1" indent="1"/>
    </xf>
    <xf numFmtId="0" fontId="2" fillId="5" borderId="0" xfId="0" applyFont="1" applyFill="1" applyAlignment="1">
      <alignment horizontal="left" vertical="center"/>
    </xf>
    <xf numFmtId="166" fontId="2" fillId="5" borderId="0" xfId="1" applyNumberFormat="1" applyFont="1" applyFill="1" applyBorder="1" applyAlignment="1">
      <alignment vertical="center"/>
    </xf>
    <xf numFmtId="167" fontId="2" fillId="5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indent="2"/>
    </xf>
    <xf numFmtId="0" fontId="6" fillId="0" borderId="0" xfId="2" applyFont="1" applyAlignment="1">
      <alignment horizontal="left" vertical="center" wrapText="1"/>
    </xf>
    <xf numFmtId="167" fontId="2" fillId="0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8" fontId="2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/>
    <xf numFmtId="0" fontId="2" fillId="0" borderId="21" xfId="0" applyFont="1" applyBorder="1" applyAlignment="1">
      <alignment horizontal="right" vertical="center"/>
    </xf>
    <xf numFmtId="166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</cellXfs>
  <cellStyles count="3">
    <cellStyle name="Normal" xfId="0" builtinId="0"/>
    <cellStyle name="Normal_Balança Janeiro-02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_maio%20-%20Balan&#231;a%20Comercial%20do%20Agroneg&#243;cio%20Resumida%20-%20COMPLET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Maio/2023</v>
          </cell>
          <cell r="E1" t="str">
            <v>Maio/2024</v>
          </cell>
          <cell r="M1" t="str">
            <v>Maio</v>
          </cell>
        </row>
        <row r="3">
          <cell r="M3">
            <v>2024</v>
          </cell>
        </row>
      </sheetData>
      <sheetData sheetId="1"/>
      <sheetData sheetId="2">
        <row r="1">
          <cell r="C1" t="str">
            <v>Junho/22 - Maio/23</v>
          </cell>
          <cell r="E1" t="str">
            <v>Junho/23 - Maio/24</v>
          </cell>
          <cell r="M1" t="str">
            <v>Junho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82"/>
  <sheetViews>
    <sheetView showGridLines="0" tabSelected="1" topLeftCell="B1" zoomScaleNormal="100" zoomScaleSheetLayoutView="75" workbookViewId="0">
      <selection activeCell="AE17" sqref="AE17"/>
    </sheetView>
  </sheetViews>
  <sheetFormatPr defaultRowHeight="9" x14ac:dyDescent="0.2"/>
  <cols>
    <col min="1" max="1" width="37.42578125" style="3" hidden="1" customWidth="1"/>
    <col min="2" max="2" width="30.42578125" style="3" customWidth="1"/>
    <col min="3" max="4" width="8" style="3" customWidth="1"/>
    <col min="5" max="5" width="5.42578125" style="3" bestFit="1" customWidth="1"/>
    <col min="6" max="7" width="8" style="3" customWidth="1"/>
    <col min="8" max="8" width="5.42578125" style="3" bestFit="1" customWidth="1"/>
    <col min="9" max="10" width="8" style="3" customWidth="1"/>
    <col min="11" max="11" width="5.42578125" style="3" bestFit="1" customWidth="1"/>
    <col min="12" max="13" width="7.85546875" style="3" customWidth="1"/>
    <col min="14" max="14" width="5.42578125" style="3" bestFit="1" customWidth="1"/>
    <col min="15" max="16" width="7.85546875" style="3" customWidth="1"/>
    <col min="17" max="17" width="5.42578125" style="3" bestFit="1" customWidth="1"/>
    <col min="18" max="19" width="7.7109375" style="3" customWidth="1"/>
    <col min="20" max="20" width="5.42578125" style="3" bestFit="1" customWidth="1"/>
    <col min="21" max="22" width="10.28515625" style="3" bestFit="1" customWidth="1"/>
    <col min="23" max="23" width="5.42578125" style="3" bestFit="1" customWidth="1"/>
    <col min="24" max="25" width="10.28515625" style="3" customWidth="1"/>
    <col min="26" max="26" width="5.42578125" style="3" bestFit="1" customWidth="1"/>
    <col min="27" max="28" width="10.28515625" style="3" customWidth="1"/>
    <col min="29" max="29" width="5.42578125" style="3" bestFit="1" customWidth="1"/>
    <col min="30" max="16384" width="9.140625" style="3"/>
  </cols>
  <sheetData>
    <row r="1" spans="1:29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9" x14ac:dyDescent="0.2">
      <c r="A2" s="4" t="s">
        <v>1</v>
      </c>
      <c r="B2" s="4" t="s">
        <v>2</v>
      </c>
      <c r="C2" s="5" t="str">
        <f>[1]Mês!M1</f>
        <v>Maio</v>
      </c>
      <c r="D2" s="6"/>
      <c r="E2" s="6"/>
      <c r="F2" s="6"/>
      <c r="G2" s="6"/>
      <c r="H2" s="6"/>
      <c r="I2" s="6"/>
      <c r="J2" s="6"/>
      <c r="K2" s="7"/>
      <c r="L2" s="8" t="str">
        <f>"Janeiro"&amp;" - "&amp;C2</f>
        <v>Janeiro - Maio</v>
      </c>
      <c r="M2" s="6"/>
      <c r="N2" s="6"/>
      <c r="O2" s="6"/>
      <c r="P2" s="6"/>
      <c r="Q2" s="6"/>
      <c r="R2" s="6"/>
      <c r="S2" s="6"/>
      <c r="T2" s="6"/>
      <c r="U2" s="8" t="s">
        <v>3</v>
      </c>
      <c r="V2" s="6"/>
      <c r="W2" s="6"/>
      <c r="X2" s="6"/>
      <c r="Y2" s="6"/>
      <c r="Z2" s="6"/>
      <c r="AA2" s="6"/>
      <c r="AB2" s="6"/>
      <c r="AC2" s="6"/>
    </row>
    <row r="3" spans="1:29" x14ac:dyDescent="0.2">
      <c r="A3" s="9"/>
      <c r="B3" s="9"/>
      <c r="C3" s="10" t="s">
        <v>4</v>
      </c>
      <c r="D3" s="10"/>
      <c r="E3" s="10"/>
      <c r="F3" s="10" t="s">
        <v>5</v>
      </c>
      <c r="G3" s="10"/>
      <c r="H3" s="10"/>
      <c r="I3" s="10" t="s">
        <v>6</v>
      </c>
      <c r="J3" s="10"/>
      <c r="K3" s="11"/>
      <c r="L3" s="12" t="s">
        <v>4</v>
      </c>
      <c r="M3" s="10"/>
      <c r="N3" s="10"/>
      <c r="O3" s="10" t="s">
        <v>5</v>
      </c>
      <c r="P3" s="10"/>
      <c r="Q3" s="10"/>
      <c r="R3" s="10" t="s">
        <v>6</v>
      </c>
      <c r="S3" s="10"/>
      <c r="T3" s="11"/>
      <c r="U3" s="12" t="s">
        <v>4</v>
      </c>
      <c r="V3" s="10"/>
      <c r="W3" s="10"/>
      <c r="X3" s="10" t="s">
        <v>5</v>
      </c>
      <c r="Y3" s="10"/>
      <c r="Z3" s="10"/>
      <c r="AA3" s="10" t="s">
        <v>6</v>
      </c>
      <c r="AB3" s="10"/>
      <c r="AC3" s="5"/>
    </row>
    <row r="4" spans="1:29" ht="18" x14ac:dyDescent="0.2">
      <c r="A4" s="13"/>
      <c r="B4" s="13"/>
      <c r="C4" s="14" t="str">
        <f>RIGHT([1]Mês!C1,4)</f>
        <v>2023</v>
      </c>
      <c r="D4" s="14" t="str">
        <f>RIGHT([1]Mês!E1,4)</f>
        <v>2024</v>
      </c>
      <c r="E4" s="15" t="s">
        <v>7</v>
      </c>
      <c r="F4" s="14" t="str">
        <f>$C$4</f>
        <v>2023</v>
      </c>
      <c r="G4" s="14" t="str">
        <f>$D$4</f>
        <v>2024</v>
      </c>
      <c r="H4" s="15" t="s">
        <v>7</v>
      </c>
      <c r="I4" s="14" t="str">
        <f>$C$4</f>
        <v>2023</v>
      </c>
      <c r="J4" s="14" t="str">
        <f>$D$4</f>
        <v>2024</v>
      </c>
      <c r="K4" s="16" t="s">
        <v>7</v>
      </c>
      <c r="L4" s="14" t="str">
        <f>$C$4</f>
        <v>2023</v>
      </c>
      <c r="M4" s="14" t="str">
        <f>$D$4</f>
        <v>2024</v>
      </c>
      <c r="N4" s="15" t="s">
        <v>7</v>
      </c>
      <c r="O4" s="14" t="str">
        <f>$C$4</f>
        <v>2023</v>
      </c>
      <c r="P4" s="14" t="str">
        <f>$D$4</f>
        <v>2024</v>
      </c>
      <c r="Q4" s="15" t="s">
        <v>7</v>
      </c>
      <c r="R4" s="14" t="str">
        <f>$C$4</f>
        <v>2023</v>
      </c>
      <c r="S4" s="14" t="str">
        <f>$D$4</f>
        <v>2024</v>
      </c>
      <c r="T4" s="16" t="s">
        <v>7</v>
      </c>
      <c r="U4" s="17" t="str">
        <f>'[1]12 meses'!C1</f>
        <v>Junho/22 - Maio/23</v>
      </c>
      <c r="V4" s="18" t="str">
        <f>'[1]12 meses'!E1</f>
        <v>Junho/23 - Maio/24</v>
      </c>
      <c r="W4" s="15" t="s">
        <v>7</v>
      </c>
      <c r="X4" s="18" t="str">
        <f>$U$4</f>
        <v>Junho/22 - Maio/23</v>
      </c>
      <c r="Y4" s="18" t="str">
        <f>$V$4</f>
        <v>Junho/23 - Maio/24</v>
      </c>
      <c r="Z4" s="15" t="s">
        <v>7</v>
      </c>
      <c r="AA4" s="18" t="str">
        <f>$U$4</f>
        <v>Junho/22 - Maio/23</v>
      </c>
      <c r="AB4" s="18" t="str">
        <f>$V$4</f>
        <v>Junho/23 - Maio/24</v>
      </c>
      <c r="AC4" s="19" t="s">
        <v>7</v>
      </c>
    </row>
    <row r="5" spans="1:29" x14ac:dyDescent="0.2">
      <c r="A5" s="20" t="s">
        <v>8</v>
      </c>
      <c r="B5" s="20" t="s">
        <v>8</v>
      </c>
      <c r="C5" s="21"/>
      <c r="D5" s="22"/>
      <c r="E5" s="23"/>
      <c r="F5" s="21"/>
      <c r="G5" s="22"/>
      <c r="H5" s="23"/>
      <c r="I5" s="21"/>
      <c r="J5" s="22"/>
      <c r="K5" s="24"/>
      <c r="L5" s="25"/>
      <c r="M5" s="25"/>
      <c r="N5" s="25"/>
      <c r="O5" s="26"/>
      <c r="P5" s="25"/>
      <c r="Q5" s="25"/>
      <c r="R5" s="26"/>
      <c r="S5" s="25"/>
      <c r="T5" s="25"/>
      <c r="U5" s="25"/>
      <c r="V5" s="25"/>
      <c r="W5" s="25"/>
      <c r="X5" s="26"/>
      <c r="Y5" s="25"/>
      <c r="Z5" s="25"/>
      <c r="AA5" s="26"/>
      <c r="AB5" s="25"/>
      <c r="AC5" s="25"/>
    </row>
    <row r="6" spans="1:29" s="1" customFormat="1" x14ac:dyDescent="0.2">
      <c r="A6" s="27" t="s">
        <v>9</v>
      </c>
      <c r="B6" s="27" t="s">
        <v>10</v>
      </c>
      <c r="C6" s="28">
        <v>9844.7714350000006</v>
      </c>
      <c r="D6" s="29">
        <v>6741.6266169999999</v>
      </c>
      <c r="E6" s="30">
        <v>-31.520740105430399</v>
      </c>
      <c r="F6" s="28">
        <v>18554.652597</v>
      </c>
      <c r="G6" s="29">
        <v>15722.167536000001</v>
      </c>
      <c r="H6" s="30">
        <v>-15.265632413176888</v>
      </c>
      <c r="I6" s="28">
        <v>530.58236383211761</v>
      </c>
      <c r="J6" s="29">
        <v>428.79753071981253</v>
      </c>
      <c r="K6" s="31">
        <v>-19.18360655208491</v>
      </c>
      <c r="L6" s="28">
        <v>32624.289333000001</v>
      </c>
      <c r="M6" s="29">
        <v>26410.451241999999</v>
      </c>
      <c r="N6" s="30">
        <v>-19.046661913688347</v>
      </c>
      <c r="O6" s="28">
        <v>58968.071259999997</v>
      </c>
      <c r="P6" s="29">
        <v>60136.606475000001</v>
      </c>
      <c r="Q6" s="30">
        <v>1.9816405556962069</v>
      </c>
      <c r="R6" s="28">
        <v>553.2534579459807</v>
      </c>
      <c r="S6" s="29">
        <v>439.17428651347922</v>
      </c>
      <c r="T6" s="30">
        <v>-20.619694245750221</v>
      </c>
      <c r="U6" s="28">
        <v>63681.531616</v>
      </c>
      <c r="V6" s="29">
        <v>61036.306526</v>
      </c>
      <c r="W6" s="30">
        <v>-4.1538339654748295</v>
      </c>
      <c r="X6" s="28">
        <v>108567.85666799999</v>
      </c>
      <c r="Y6" s="29">
        <v>127839.922571</v>
      </c>
      <c r="Z6" s="30">
        <v>17.751171013658219</v>
      </c>
      <c r="AA6" s="28">
        <v>586.5597200720083</v>
      </c>
      <c r="AB6" s="29">
        <v>477.44323759349533</v>
      </c>
      <c r="AC6" s="30">
        <v>-18.602791624545478</v>
      </c>
    </row>
    <row r="7" spans="1:29" x14ac:dyDescent="0.2">
      <c r="A7" s="32" t="s">
        <v>11</v>
      </c>
      <c r="B7" s="33" t="s">
        <v>12</v>
      </c>
      <c r="C7" s="34">
        <v>8115.565482</v>
      </c>
      <c r="D7" s="35">
        <v>5768.5055240000002</v>
      </c>
      <c r="E7" s="36">
        <v>-28.920473418712291</v>
      </c>
      <c r="F7" s="34">
        <v>15584.221062000001</v>
      </c>
      <c r="G7" s="35">
        <v>13450.720998999999</v>
      </c>
      <c r="H7" s="36">
        <v>-13.690129615796131</v>
      </c>
      <c r="I7" s="34">
        <v>520.75528508695891</v>
      </c>
      <c r="J7" s="35">
        <v>428.86217953884125</v>
      </c>
      <c r="K7" s="37">
        <v>-17.646120582870861</v>
      </c>
      <c r="L7" s="34">
        <v>26540.482908999998</v>
      </c>
      <c r="M7" s="35">
        <v>21788.548279999999</v>
      </c>
      <c r="N7" s="36">
        <v>-17.904476890239994</v>
      </c>
      <c r="O7" s="34">
        <v>49018.591086</v>
      </c>
      <c r="P7" s="35">
        <v>50201.853743</v>
      </c>
      <c r="Q7" s="36">
        <v>2.413905889143253</v>
      </c>
      <c r="R7" s="34">
        <v>541.43708174795165</v>
      </c>
      <c r="S7" s="35">
        <v>434.01879921691398</v>
      </c>
      <c r="T7" s="36">
        <v>-19.839476488062701</v>
      </c>
      <c r="U7" s="34">
        <v>48881.118845999998</v>
      </c>
      <c r="V7" s="35">
        <v>48486.626162</v>
      </c>
      <c r="W7" s="36">
        <v>-0.80704511949255542</v>
      </c>
      <c r="X7" s="34">
        <v>84717.934141999998</v>
      </c>
      <c r="Y7" s="35">
        <v>103048.370081</v>
      </c>
      <c r="Z7" s="36">
        <v>21.637019510267375</v>
      </c>
      <c r="AA7" s="34">
        <v>576.98667160683931</v>
      </c>
      <c r="AB7" s="35">
        <v>470.52297987719402</v>
      </c>
      <c r="AC7" s="36">
        <v>-18.451672624110461</v>
      </c>
    </row>
    <row r="8" spans="1:29" x14ac:dyDescent="0.2">
      <c r="A8" s="38" t="s">
        <v>13</v>
      </c>
      <c r="B8" s="39" t="s">
        <v>14</v>
      </c>
      <c r="C8" s="40">
        <v>1405.6665270000001</v>
      </c>
      <c r="D8" s="41">
        <v>854.18930599999999</v>
      </c>
      <c r="E8" s="42">
        <v>-39.232436029971716</v>
      </c>
      <c r="F8" s="40">
        <v>2651.7370660000001</v>
      </c>
      <c r="G8" s="41">
        <v>2146.8888550000001</v>
      </c>
      <c r="H8" s="42">
        <v>-19.038396282687852</v>
      </c>
      <c r="I8" s="40">
        <v>530.09272488707597</v>
      </c>
      <c r="J8" s="41">
        <v>397.87309157185035</v>
      </c>
      <c r="K8" s="43">
        <v>-24.94273682842789</v>
      </c>
      <c r="L8" s="40">
        <v>4722.4265009999999</v>
      </c>
      <c r="M8" s="41">
        <v>4134.9329710000002</v>
      </c>
      <c r="N8" s="42">
        <v>-12.440501294738937</v>
      </c>
      <c r="O8" s="40">
        <v>8762.9533699999993</v>
      </c>
      <c r="P8" s="41">
        <v>9423.8989430000001</v>
      </c>
      <c r="Q8" s="42">
        <v>7.5424978896127648</v>
      </c>
      <c r="R8" s="40">
        <v>538.90809429241551</v>
      </c>
      <c r="S8" s="41">
        <v>438.77093716835714</v>
      </c>
      <c r="T8" s="42">
        <v>-18.581490644622455</v>
      </c>
      <c r="U8" s="40">
        <v>11014.404731000001</v>
      </c>
      <c r="V8" s="41">
        <v>10911.327394</v>
      </c>
      <c r="W8" s="42">
        <v>-0.93584119630077955</v>
      </c>
      <c r="X8" s="40">
        <v>21020.946244999999</v>
      </c>
      <c r="Y8" s="41">
        <v>23134.661473</v>
      </c>
      <c r="Z8" s="42">
        <v>10.055281067581646</v>
      </c>
      <c r="AA8" s="40">
        <v>523.97283179485157</v>
      </c>
      <c r="AB8" s="41">
        <v>471.64413478599596</v>
      </c>
      <c r="AC8" s="42">
        <v>-9.9869103574712792</v>
      </c>
    </row>
    <row r="9" spans="1:29" x14ac:dyDescent="0.2">
      <c r="A9" s="32" t="s">
        <v>15</v>
      </c>
      <c r="B9" s="33" t="s">
        <v>16</v>
      </c>
      <c r="C9" s="34">
        <v>323.53942599999999</v>
      </c>
      <c r="D9" s="35">
        <v>118.931787</v>
      </c>
      <c r="E9" s="36">
        <v>-63.240403659490951</v>
      </c>
      <c r="F9" s="34">
        <v>318.69446900000003</v>
      </c>
      <c r="G9" s="35">
        <v>124.557682</v>
      </c>
      <c r="H9" s="36">
        <v>-60.916271188879655</v>
      </c>
      <c r="I9" s="34">
        <v>1015.2025136024558</v>
      </c>
      <c r="J9" s="35">
        <v>954.83301463493842</v>
      </c>
      <c r="K9" s="37">
        <v>-5.9465474285810842</v>
      </c>
      <c r="L9" s="34">
        <v>1361.379923</v>
      </c>
      <c r="M9" s="35">
        <v>486.96999099999999</v>
      </c>
      <c r="N9" s="36">
        <v>-64.22967734628476</v>
      </c>
      <c r="O9" s="34">
        <v>1186.5268040000001</v>
      </c>
      <c r="P9" s="35">
        <v>510.85378900000001</v>
      </c>
      <c r="Q9" s="36">
        <v>-56.945448912083748</v>
      </c>
      <c r="R9" s="34">
        <v>1147.365502751845</v>
      </c>
      <c r="S9" s="35">
        <v>953.24729205443953</v>
      </c>
      <c r="T9" s="36">
        <v>-16.91860267995088</v>
      </c>
      <c r="U9" s="34">
        <v>3786.0080389999998</v>
      </c>
      <c r="V9" s="35">
        <v>1638.3529699999999</v>
      </c>
      <c r="W9" s="36">
        <v>-56.726109582357388</v>
      </c>
      <c r="X9" s="34">
        <v>2828.9762810000002</v>
      </c>
      <c r="Y9" s="35">
        <v>1656.8910169999999</v>
      </c>
      <c r="Z9" s="36">
        <v>-41.431427752575075</v>
      </c>
      <c r="AA9" s="34">
        <v>1338.2961407020716</v>
      </c>
      <c r="AB9" s="35">
        <v>988.8115471628513</v>
      </c>
      <c r="AC9" s="36">
        <v>-26.114144912342073</v>
      </c>
    </row>
    <row r="10" spans="1:29" s="1" customFormat="1" x14ac:dyDescent="0.2">
      <c r="A10" s="27" t="s">
        <v>17</v>
      </c>
      <c r="B10" s="27" t="s">
        <v>18</v>
      </c>
      <c r="C10" s="28">
        <v>2091.2139889999999</v>
      </c>
      <c r="D10" s="29">
        <v>2133.333607</v>
      </c>
      <c r="E10" s="30">
        <v>2.0141228119912036</v>
      </c>
      <c r="F10" s="28">
        <v>735.38012700000002</v>
      </c>
      <c r="G10" s="29">
        <v>810.46003299999995</v>
      </c>
      <c r="H10" s="30">
        <v>10.209672962783234</v>
      </c>
      <c r="I10" s="28">
        <v>2843.7183875652922</v>
      </c>
      <c r="J10" s="29">
        <v>2632.250228432918</v>
      </c>
      <c r="K10" s="31">
        <v>-7.4363256241215536</v>
      </c>
      <c r="L10" s="28">
        <v>9347.7971699999998</v>
      </c>
      <c r="M10" s="29">
        <v>9793.8242030000001</v>
      </c>
      <c r="N10" s="30">
        <v>4.7714667411851819</v>
      </c>
      <c r="O10" s="28">
        <v>3527.4930180000001</v>
      </c>
      <c r="P10" s="29">
        <v>3794.7375480000001</v>
      </c>
      <c r="Q10" s="30">
        <v>7.5760470293296578</v>
      </c>
      <c r="R10" s="28">
        <v>2649.9831813416217</v>
      </c>
      <c r="S10" s="29">
        <v>2580.8963279059426</v>
      </c>
      <c r="T10" s="30">
        <v>-2.6070676192255005</v>
      </c>
      <c r="U10" s="28">
        <v>25152.636702</v>
      </c>
      <c r="V10" s="29">
        <v>23957.167555</v>
      </c>
      <c r="W10" s="30">
        <v>-4.7528581641897656</v>
      </c>
      <c r="X10" s="28">
        <v>8543.5773659999995</v>
      </c>
      <c r="Y10" s="29">
        <v>9084.7274749999997</v>
      </c>
      <c r="Z10" s="30">
        <v>6.3339990476771524</v>
      </c>
      <c r="AA10" s="28">
        <v>2944.0403737780121</v>
      </c>
      <c r="AB10" s="29">
        <v>2637.0815878546759</v>
      </c>
      <c r="AC10" s="30">
        <v>-10.426446208325046</v>
      </c>
    </row>
    <row r="11" spans="1:29" s="1" customFormat="1" x14ac:dyDescent="0.2">
      <c r="A11" s="27"/>
      <c r="B11" s="33" t="s">
        <v>23</v>
      </c>
      <c r="C11" s="34">
        <v>950.816597</v>
      </c>
      <c r="D11" s="35">
        <v>1054.4351200000001</v>
      </c>
      <c r="E11" s="36">
        <v>10.897845423285158</v>
      </c>
      <c r="F11" s="34">
        <v>190.428642</v>
      </c>
      <c r="G11" s="35">
        <v>239.48825600000001</v>
      </c>
      <c r="H11" s="36">
        <v>25.762728487030849</v>
      </c>
      <c r="I11" s="34">
        <v>4993.033542716752</v>
      </c>
      <c r="J11" s="35">
        <v>4402.8677548180067</v>
      </c>
      <c r="K11" s="37">
        <v>-11.819784162267633</v>
      </c>
      <c r="L11" s="34">
        <v>3789.7977540000002</v>
      </c>
      <c r="M11" s="35">
        <v>4729.4568120000004</v>
      </c>
      <c r="N11" s="36">
        <v>24.794438093912063</v>
      </c>
      <c r="O11" s="34">
        <v>799.06441600000005</v>
      </c>
      <c r="P11" s="35">
        <v>1074.0800429999999</v>
      </c>
      <c r="Q11" s="36">
        <v>34.417203606273446</v>
      </c>
      <c r="R11" s="34">
        <v>4742.7937949873622</v>
      </c>
      <c r="S11" s="35">
        <v>4403.262906542991</v>
      </c>
      <c r="T11" s="36">
        <v>-7.158879409921215</v>
      </c>
      <c r="U11" s="34">
        <v>11706.923203</v>
      </c>
      <c r="V11" s="35">
        <v>11480.480933999999</v>
      </c>
      <c r="W11" s="36">
        <v>-1.934259455481635</v>
      </c>
      <c r="X11" s="34">
        <v>2179.670568</v>
      </c>
      <c r="Y11" s="35">
        <v>2564.8986100000002</v>
      </c>
      <c r="Z11" s="36">
        <v>17.673681869892555</v>
      </c>
      <c r="AA11" s="34">
        <v>5370.9598940641381</v>
      </c>
      <c r="AB11" s="35">
        <v>4475.9979553343819</v>
      </c>
      <c r="AC11" s="36">
        <v>-16.662979362755014</v>
      </c>
    </row>
    <row r="12" spans="1:29" s="1" customFormat="1" x14ac:dyDescent="0.2">
      <c r="A12" s="27"/>
      <c r="B12" s="39" t="s">
        <v>22</v>
      </c>
      <c r="C12" s="40">
        <v>858.25456399999996</v>
      </c>
      <c r="D12" s="41">
        <v>954.89272300000005</v>
      </c>
      <c r="E12" s="42">
        <v>11.259847958117009</v>
      </c>
      <c r="F12" s="40">
        <v>168.432996</v>
      </c>
      <c r="G12" s="41">
        <v>211.976055</v>
      </c>
      <c r="H12" s="42">
        <v>25.8518580290527</v>
      </c>
      <c r="I12" s="40">
        <v>5095.5251309547439</v>
      </c>
      <c r="J12" s="41">
        <v>4504.7197571442675</v>
      </c>
      <c r="K12" s="43">
        <v>-11.59459248314565</v>
      </c>
      <c r="L12" s="40">
        <v>3371.7120380000001</v>
      </c>
      <c r="M12" s="41">
        <v>4280.9872729999997</v>
      </c>
      <c r="N12" s="42">
        <v>26.96776073259668</v>
      </c>
      <c r="O12" s="40">
        <v>689.51747699999999</v>
      </c>
      <c r="P12" s="41">
        <v>946.59955400000001</v>
      </c>
      <c r="Q12" s="42">
        <v>37.2843452958626</v>
      </c>
      <c r="R12" s="40">
        <v>4889.9587762008241</v>
      </c>
      <c r="S12" s="41">
        <v>4522.4902704739707</v>
      </c>
      <c r="T12" s="42">
        <v>-7.5147567197356269</v>
      </c>
      <c r="U12" s="40">
        <v>10607.161494</v>
      </c>
      <c r="V12" s="41">
        <v>10404.634047</v>
      </c>
      <c r="W12" s="42">
        <v>-1.9093463139461142</v>
      </c>
      <c r="X12" s="40">
        <v>1905.2988130000001</v>
      </c>
      <c r="Y12" s="41">
        <v>2262.9619419999999</v>
      </c>
      <c r="Z12" s="42">
        <v>18.772022874293359</v>
      </c>
      <c r="AA12" s="40">
        <v>5567.1905223613867</v>
      </c>
      <c r="AB12" s="41">
        <v>4597.7945337447482</v>
      </c>
      <c r="AC12" s="42">
        <v>-17.412660564119843</v>
      </c>
    </row>
    <row r="13" spans="1:29" x14ac:dyDescent="0.2">
      <c r="A13" s="32" t="s">
        <v>19</v>
      </c>
      <c r="B13" s="33" t="s">
        <v>20</v>
      </c>
      <c r="C13" s="34">
        <v>848.71632699999998</v>
      </c>
      <c r="D13" s="35">
        <v>806.21356000000003</v>
      </c>
      <c r="E13" s="36">
        <v>-5.0078884602393181</v>
      </c>
      <c r="F13" s="34">
        <v>421.335623</v>
      </c>
      <c r="G13" s="35">
        <v>441.87230899999997</v>
      </c>
      <c r="H13" s="36">
        <v>4.8741869614001176</v>
      </c>
      <c r="I13" s="34">
        <v>2014.3474244047006</v>
      </c>
      <c r="J13" s="35">
        <v>1824.5396771400763</v>
      </c>
      <c r="K13" s="37">
        <v>-9.4227909726505192</v>
      </c>
      <c r="L13" s="34">
        <v>4205.2892979999997</v>
      </c>
      <c r="M13" s="35">
        <v>3779.6544530000001</v>
      </c>
      <c r="N13" s="36">
        <v>-10.121416502841507</v>
      </c>
      <c r="O13" s="34">
        <v>2130.852175</v>
      </c>
      <c r="P13" s="35">
        <v>2102.5472180000002</v>
      </c>
      <c r="Q13" s="36">
        <v>-1.3283397756111315</v>
      </c>
      <c r="R13" s="34">
        <v>1973.5246524081381</v>
      </c>
      <c r="S13" s="35">
        <v>1797.6549685268471</v>
      </c>
      <c r="T13" s="36">
        <v>-8.9114510764631625</v>
      </c>
      <c r="U13" s="34">
        <v>10043.45249</v>
      </c>
      <c r="V13" s="35">
        <v>9192.9884060000004</v>
      </c>
      <c r="W13" s="36">
        <v>-8.4678459408931701</v>
      </c>
      <c r="X13" s="34">
        <v>4859.1361710000001</v>
      </c>
      <c r="Y13" s="35">
        <v>4981.0084070000003</v>
      </c>
      <c r="Z13" s="36">
        <v>2.5081049740353079</v>
      </c>
      <c r="AA13" s="34">
        <v>2066.9213902546544</v>
      </c>
      <c r="AB13" s="35">
        <v>1845.60788796918</v>
      </c>
      <c r="AC13" s="36">
        <v>-10.707398129844092</v>
      </c>
    </row>
    <row r="14" spans="1:29" x14ac:dyDescent="0.2">
      <c r="A14" s="38" t="s">
        <v>21</v>
      </c>
      <c r="B14" s="39" t="s">
        <v>22</v>
      </c>
      <c r="C14" s="40">
        <v>815.23206900000002</v>
      </c>
      <c r="D14" s="41">
        <v>767.77464599999996</v>
      </c>
      <c r="E14" s="42">
        <v>-5.8213390768856126</v>
      </c>
      <c r="F14" s="40">
        <v>411.09984900000001</v>
      </c>
      <c r="G14" s="41">
        <v>430.25957399999999</v>
      </c>
      <c r="H14" s="42">
        <v>4.6606013226728304</v>
      </c>
      <c r="I14" s="40">
        <v>1983.0512489436601</v>
      </c>
      <c r="J14" s="41">
        <v>1784.4452335184992</v>
      </c>
      <c r="K14" s="43">
        <v>-10.015173109164731</v>
      </c>
      <c r="L14" s="40">
        <v>4043.791346</v>
      </c>
      <c r="M14" s="41">
        <v>3610.41167</v>
      </c>
      <c r="N14" s="42">
        <v>-10.717162160918281</v>
      </c>
      <c r="O14" s="40">
        <v>2082.3654259999998</v>
      </c>
      <c r="P14" s="41">
        <v>2050.8604679999999</v>
      </c>
      <c r="Q14" s="42">
        <v>-1.5129408895593111</v>
      </c>
      <c r="R14" s="40">
        <v>1941.9220543666479</v>
      </c>
      <c r="S14" s="41">
        <v>1760.4374974962948</v>
      </c>
      <c r="T14" s="42">
        <v>-9.3456149005704425</v>
      </c>
      <c r="U14" s="40">
        <v>9665.7465389999998</v>
      </c>
      <c r="V14" s="41">
        <v>8808.4139529999993</v>
      </c>
      <c r="W14" s="42">
        <v>-8.8698020638217407</v>
      </c>
      <c r="X14" s="40">
        <v>4744.9531459999998</v>
      </c>
      <c r="Y14" s="41">
        <v>4862.661599</v>
      </c>
      <c r="Z14" s="42">
        <v>2.4807084364832699</v>
      </c>
      <c r="AA14" s="40">
        <v>2037.0583737266688</v>
      </c>
      <c r="AB14" s="41">
        <v>1811.4388126065442</v>
      </c>
      <c r="AC14" s="42">
        <v>-11.075753352485817</v>
      </c>
    </row>
    <row r="15" spans="1:29" x14ac:dyDescent="0.2">
      <c r="A15" s="32" t="s">
        <v>24</v>
      </c>
      <c r="B15" s="33" t="s">
        <v>25</v>
      </c>
      <c r="C15" s="34">
        <v>248.512169</v>
      </c>
      <c r="D15" s="35">
        <v>222.86203800000001</v>
      </c>
      <c r="E15" s="36">
        <v>-10.321478864884071</v>
      </c>
      <c r="F15" s="34">
        <v>99.482866000000001</v>
      </c>
      <c r="G15" s="35">
        <v>101.804957</v>
      </c>
      <c r="H15" s="36">
        <v>2.3341617439931905</v>
      </c>
      <c r="I15" s="34">
        <v>2498.0399036754729</v>
      </c>
      <c r="J15" s="35">
        <v>2189.1079233008272</v>
      </c>
      <c r="K15" s="37">
        <v>-12.3669754001968</v>
      </c>
      <c r="L15" s="34">
        <v>1138.5073420000001</v>
      </c>
      <c r="M15" s="35">
        <v>1046.9252140000001</v>
      </c>
      <c r="N15" s="36">
        <v>-8.0440524730494012</v>
      </c>
      <c r="O15" s="34">
        <v>472.74332800000002</v>
      </c>
      <c r="P15" s="35">
        <v>485.72380500000003</v>
      </c>
      <c r="Q15" s="36">
        <v>2.7457768795840165</v>
      </c>
      <c r="R15" s="34">
        <v>2408.2991225208789</v>
      </c>
      <c r="S15" s="35">
        <v>2155.3920216037177</v>
      </c>
      <c r="T15" s="36">
        <v>-10.501482085515669</v>
      </c>
      <c r="U15" s="34">
        <v>2796.7005640000002</v>
      </c>
      <c r="V15" s="35">
        <v>2693.8205929999999</v>
      </c>
      <c r="W15" s="36">
        <v>-3.6786194533767191</v>
      </c>
      <c r="X15" s="34">
        <v>1164.1268769999999</v>
      </c>
      <c r="Y15" s="35">
        <v>1213.7652390000001</v>
      </c>
      <c r="Z15" s="36">
        <v>4.2639993097590922</v>
      </c>
      <c r="AA15" s="34">
        <v>2402.4018509109642</v>
      </c>
      <c r="AB15" s="35">
        <v>2219.3917789402103</v>
      </c>
      <c r="AC15" s="36">
        <v>-7.6177959945110114</v>
      </c>
    </row>
    <row r="16" spans="1:29" x14ac:dyDescent="0.2">
      <c r="A16" s="38" t="s">
        <v>26</v>
      </c>
      <c r="B16" s="39" t="s">
        <v>22</v>
      </c>
      <c r="C16" s="40">
        <v>235.22498899999999</v>
      </c>
      <c r="D16" s="41">
        <v>210.066214</v>
      </c>
      <c r="E16" s="42">
        <v>-10.695621713898774</v>
      </c>
      <c r="F16" s="40">
        <v>90.916489999999996</v>
      </c>
      <c r="G16" s="41">
        <v>91.629341999999994</v>
      </c>
      <c r="H16" s="42">
        <v>0.7840733842672476</v>
      </c>
      <c r="I16" s="40">
        <v>2587.2643015584963</v>
      </c>
      <c r="J16" s="41">
        <v>2292.5649078654305</v>
      </c>
      <c r="K16" s="43">
        <v>-11.390386112294248</v>
      </c>
      <c r="L16" s="40">
        <v>1072.403836</v>
      </c>
      <c r="M16" s="41">
        <v>985.50737300000003</v>
      </c>
      <c r="N16" s="42">
        <v>-8.1029608514007538</v>
      </c>
      <c r="O16" s="40">
        <v>428.90674999999999</v>
      </c>
      <c r="P16" s="41">
        <v>435.43307199999998</v>
      </c>
      <c r="Q16" s="42">
        <v>1.5216179274399444</v>
      </c>
      <c r="R16" s="40">
        <v>2500.3193258208225</v>
      </c>
      <c r="S16" s="41">
        <v>2263.2809411408239</v>
      </c>
      <c r="T16" s="42">
        <v>-9.4803244622437166</v>
      </c>
      <c r="U16" s="40">
        <v>2645.169641</v>
      </c>
      <c r="V16" s="41">
        <v>2544.014576</v>
      </c>
      <c r="W16" s="42">
        <v>-3.8241428236624686</v>
      </c>
      <c r="X16" s="40">
        <v>1068.1445180000001</v>
      </c>
      <c r="Y16" s="41">
        <v>1094.606802</v>
      </c>
      <c r="Z16" s="42">
        <v>2.4774067136110078</v>
      </c>
      <c r="AA16" s="40">
        <v>2476.4155003602236</v>
      </c>
      <c r="AB16" s="41">
        <v>2324.1355447012838</v>
      </c>
      <c r="AC16" s="42">
        <v>-6.1492086298437716</v>
      </c>
    </row>
    <row r="17" spans="1:29" s="1" customFormat="1" x14ac:dyDescent="0.2">
      <c r="A17" s="27" t="s">
        <v>27</v>
      </c>
      <c r="B17" s="44" t="s">
        <v>28</v>
      </c>
      <c r="C17" s="45">
        <v>1236.456275</v>
      </c>
      <c r="D17" s="46">
        <v>1551.9750939999999</v>
      </c>
      <c r="E17" s="47">
        <v>25.517992457921721</v>
      </c>
      <c r="F17" s="45">
        <v>2476.9851939999999</v>
      </c>
      <c r="G17" s="46">
        <v>2620.9036630000001</v>
      </c>
      <c r="H17" s="47">
        <v>5.8102272612938544</v>
      </c>
      <c r="I17" s="45">
        <v>499.17790303917337</v>
      </c>
      <c r="J17" s="46">
        <v>592.15266700170957</v>
      </c>
      <c r="K17" s="48">
        <v>18.625576852755831</v>
      </c>
      <c r="L17" s="45">
        <v>6284.3036519999996</v>
      </c>
      <c r="M17" s="46">
        <v>6780.4066519999997</v>
      </c>
      <c r="N17" s="47">
        <v>7.8943193625297559</v>
      </c>
      <c r="O17" s="45">
        <v>12769.265722</v>
      </c>
      <c r="P17" s="46">
        <v>12886.799681</v>
      </c>
      <c r="Q17" s="47">
        <v>0.9204441473678715</v>
      </c>
      <c r="R17" s="45">
        <v>492.14291477800913</v>
      </c>
      <c r="S17" s="46">
        <v>526.1513191670756</v>
      </c>
      <c r="T17" s="47">
        <v>6.9102700390204053</v>
      </c>
      <c r="U17" s="45">
        <v>15966.777612</v>
      </c>
      <c r="V17" s="46">
        <v>14775.44555</v>
      </c>
      <c r="W17" s="47">
        <v>-7.4613180627294611</v>
      </c>
      <c r="X17" s="45">
        <v>31486.714821000001</v>
      </c>
      <c r="Y17" s="46">
        <v>29274.389596000001</v>
      </c>
      <c r="Z17" s="47">
        <v>-7.0262180020269849</v>
      </c>
      <c r="AA17" s="45">
        <v>507.09569743207982</v>
      </c>
      <c r="AB17" s="46">
        <v>504.7225835929604</v>
      </c>
      <c r="AC17" s="47">
        <v>-0.46798145816200343</v>
      </c>
    </row>
    <row r="18" spans="1:29" x14ac:dyDescent="0.2">
      <c r="A18" s="38" t="s">
        <v>29</v>
      </c>
      <c r="B18" s="39" t="s">
        <v>30</v>
      </c>
      <c r="C18" s="40">
        <v>624.49780599999997</v>
      </c>
      <c r="D18" s="41">
        <v>923.45129899999995</v>
      </c>
      <c r="E18" s="42">
        <v>47.871023745438102</v>
      </c>
      <c r="F18" s="40">
        <v>1550.4966280000001</v>
      </c>
      <c r="G18" s="41">
        <v>1676.5226829999999</v>
      </c>
      <c r="H18" s="42">
        <v>8.128108937751243</v>
      </c>
      <c r="I18" s="40">
        <v>402.77275985149703</v>
      </c>
      <c r="J18" s="41">
        <v>550.81348338667249</v>
      </c>
      <c r="K18" s="43">
        <v>36.755396166751275</v>
      </c>
      <c r="L18" s="40">
        <v>3526.404121</v>
      </c>
      <c r="M18" s="41">
        <v>3970.3353299999999</v>
      </c>
      <c r="N18" s="42">
        <v>12.588778647244547</v>
      </c>
      <c r="O18" s="40">
        <v>8160.1047600000002</v>
      </c>
      <c r="P18" s="41">
        <v>8277.2901160000001</v>
      </c>
      <c r="Q18" s="42">
        <v>1.4360766123301616</v>
      </c>
      <c r="R18" s="40">
        <v>432.15181970286369</v>
      </c>
      <c r="S18" s="41">
        <v>479.66608326623015</v>
      </c>
      <c r="T18" s="42">
        <v>10.994808166268054</v>
      </c>
      <c r="U18" s="40">
        <v>8702.8599859999995</v>
      </c>
      <c r="V18" s="41">
        <v>8383.1984360000006</v>
      </c>
      <c r="W18" s="42">
        <v>-3.6730632288032639</v>
      </c>
      <c r="X18" s="40">
        <v>20133.961930000001</v>
      </c>
      <c r="Y18" s="41">
        <v>19219.240083000001</v>
      </c>
      <c r="Z18" s="42">
        <v>-4.5431785864114893</v>
      </c>
      <c r="AA18" s="40">
        <v>432.24776207769452</v>
      </c>
      <c r="AB18" s="41">
        <v>436.18782011132652</v>
      </c>
      <c r="AC18" s="42">
        <v>0.91152768835476294</v>
      </c>
    </row>
    <row r="19" spans="1:29" x14ac:dyDescent="0.2">
      <c r="A19" s="32" t="s">
        <v>31</v>
      </c>
      <c r="B19" s="33" t="s">
        <v>32</v>
      </c>
      <c r="C19" s="34">
        <v>376.96595000000002</v>
      </c>
      <c r="D19" s="35">
        <v>386.78358400000002</v>
      </c>
      <c r="E19" s="36">
        <v>2.6043821729787586</v>
      </c>
      <c r="F19" s="34">
        <v>713.28210200000001</v>
      </c>
      <c r="G19" s="35">
        <v>711.19946600000003</v>
      </c>
      <c r="H19" s="36">
        <v>-0.2919792876002858</v>
      </c>
      <c r="I19" s="34">
        <v>528.49489555816729</v>
      </c>
      <c r="J19" s="35">
        <v>543.84684253967089</v>
      </c>
      <c r="K19" s="37">
        <v>2.9048430004777526</v>
      </c>
      <c r="L19" s="34">
        <v>1751.3329960000001</v>
      </c>
      <c r="M19" s="35">
        <v>1744.5732929999999</v>
      </c>
      <c r="N19" s="36">
        <v>-0.38597474126503828</v>
      </c>
      <c r="O19" s="34">
        <v>3725.1624839999999</v>
      </c>
      <c r="P19" s="35">
        <v>3540.7059519999998</v>
      </c>
      <c r="Q19" s="36">
        <v>-4.9516372183028849</v>
      </c>
      <c r="R19" s="34">
        <v>470.13600172399896</v>
      </c>
      <c r="S19" s="35">
        <v>492.71905564893405</v>
      </c>
      <c r="T19" s="36">
        <v>4.8035151194808501</v>
      </c>
      <c r="U19" s="34">
        <v>4651.6399650000003</v>
      </c>
      <c r="V19" s="35">
        <v>3950.0506890000001</v>
      </c>
      <c r="W19" s="36">
        <v>-15.082622070472308</v>
      </c>
      <c r="X19" s="34">
        <v>9030.5126700000001</v>
      </c>
      <c r="Y19" s="35">
        <v>7649.6339500000004</v>
      </c>
      <c r="Z19" s="36">
        <v>-15.291254998039882</v>
      </c>
      <c r="AA19" s="34">
        <v>515.1025345939745</v>
      </c>
      <c r="AB19" s="35">
        <v>516.37120348745577</v>
      </c>
      <c r="AC19" s="36">
        <v>0.24629443815129548</v>
      </c>
    </row>
    <row r="20" spans="1:29" x14ac:dyDescent="0.2">
      <c r="A20" s="38" t="s">
        <v>33</v>
      </c>
      <c r="B20" s="39" t="s">
        <v>34</v>
      </c>
      <c r="C20" s="40">
        <v>233.38501199999999</v>
      </c>
      <c r="D20" s="41">
        <v>240.79054099999999</v>
      </c>
      <c r="E20" s="42">
        <v>3.1730953656955441</v>
      </c>
      <c r="F20" s="40">
        <v>212.58174399999999</v>
      </c>
      <c r="G20" s="41">
        <v>232.72433699999999</v>
      </c>
      <c r="H20" s="42">
        <v>9.475222387864136</v>
      </c>
      <c r="I20" s="40">
        <v>1097.8600871766298</v>
      </c>
      <c r="J20" s="41">
        <v>1034.6599075282788</v>
      </c>
      <c r="K20" s="43">
        <v>-5.7566697602499666</v>
      </c>
      <c r="L20" s="40">
        <v>1002.189202</v>
      </c>
      <c r="M20" s="41">
        <v>1059.7597960000001</v>
      </c>
      <c r="N20" s="42">
        <v>5.7444835650903414</v>
      </c>
      <c r="O20" s="40">
        <v>882.34068600000001</v>
      </c>
      <c r="P20" s="41">
        <v>1065.9822320000001</v>
      </c>
      <c r="Q20" s="42">
        <v>20.81299762255324</v>
      </c>
      <c r="R20" s="40">
        <v>1135.8302047062125</v>
      </c>
      <c r="S20" s="41">
        <v>994.16272071596779</v>
      </c>
      <c r="T20" s="42">
        <v>-12.472593474205739</v>
      </c>
      <c r="U20" s="40">
        <v>2604.8575540000002</v>
      </c>
      <c r="V20" s="41">
        <v>2428.3548270000001</v>
      </c>
      <c r="W20" s="42">
        <v>-6.7759070636689405</v>
      </c>
      <c r="X20" s="40">
        <v>2319.6496910000001</v>
      </c>
      <c r="Y20" s="41">
        <v>2399.5261399999999</v>
      </c>
      <c r="Z20" s="42">
        <v>3.4434703356249097</v>
      </c>
      <c r="AA20" s="40">
        <v>1122.9529890252727</v>
      </c>
      <c r="AB20" s="41">
        <v>1012.0143250450275</v>
      </c>
      <c r="AC20" s="42">
        <v>-9.8791904081879984</v>
      </c>
    </row>
    <row r="21" spans="1:29" s="1" customFormat="1" x14ac:dyDescent="0.2">
      <c r="A21" s="49" t="s">
        <v>35</v>
      </c>
      <c r="B21" s="44" t="s">
        <v>36</v>
      </c>
      <c r="C21" s="45">
        <v>279.97463499999998</v>
      </c>
      <c r="D21" s="46">
        <v>208.50447800000001</v>
      </c>
      <c r="E21" s="47">
        <v>-25.527368577514164</v>
      </c>
      <c r="F21" s="45">
        <v>719.14722099999994</v>
      </c>
      <c r="G21" s="46">
        <v>708.29731600000002</v>
      </c>
      <c r="H21" s="47">
        <v>-1.5087181988846066</v>
      </c>
      <c r="I21" s="45">
        <v>389.31477008377396</v>
      </c>
      <c r="J21" s="46">
        <v>294.37423139974175</v>
      </c>
      <c r="K21" s="48">
        <v>-24.386575074868755</v>
      </c>
      <c r="L21" s="45">
        <v>4288.2040960000004</v>
      </c>
      <c r="M21" s="46">
        <v>2741.590502</v>
      </c>
      <c r="N21" s="47">
        <v>-36.066697372045986</v>
      </c>
      <c r="O21" s="45">
        <v>13626.346845</v>
      </c>
      <c r="P21" s="46">
        <v>10865.126763</v>
      </c>
      <c r="Q21" s="47">
        <v>-20.263832363941269</v>
      </c>
      <c r="R21" s="45">
        <v>314.69946749326272</v>
      </c>
      <c r="S21" s="46">
        <v>252.32936180148275</v>
      </c>
      <c r="T21" s="47">
        <v>-19.818942239905514</v>
      </c>
      <c r="U21" s="45">
        <v>16047.445438999999</v>
      </c>
      <c r="V21" s="46">
        <v>13995.35038</v>
      </c>
      <c r="W21" s="47">
        <v>-12.787674317388898</v>
      </c>
      <c r="X21" s="45">
        <v>53935.767423999998</v>
      </c>
      <c r="Y21" s="46">
        <v>57901.353234000002</v>
      </c>
      <c r="Z21" s="47">
        <v>7.3524230754440367</v>
      </c>
      <c r="AA21" s="45">
        <v>297.52882373671963</v>
      </c>
      <c r="AB21" s="46">
        <v>241.71024679578386</v>
      </c>
      <c r="AC21" s="47">
        <v>-18.760729209324968</v>
      </c>
    </row>
    <row r="22" spans="1:29" x14ac:dyDescent="0.2">
      <c r="A22" s="32" t="s">
        <v>37</v>
      </c>
      <c r="B22" s="39" t="s">
        <v>38</v>
      </c>
      <c r="C22" s="40">
        <v>114.754195</v>
      </c>
      <c r="D22" s="41">
        <v>83.880217999999999</v>
      </c>
      <c r="E22" s="42">
        <v>-26.904443014044055</v>
      </c>
      <c r="F22" s="40">
        <v>382.09596399999998</v>
      </c>
      <c r="G22" s="41">
        <v>420.49897399999998</v>
      </c>
      <c r="H22" s="42">
        <v>10.050619116196691</v>
      </c>
      <c r="I22" s="40">
        <v>300.32820498465145</v>
      </c>
      <c r="J22" s="41">
        <v>199.47781846430857</v>
      </c>
      <c r="K22" s="43">
        <v>-33.580058364980047</v>
      </c>
      <c r="L22" s="40">
        <v>3081.8506470000002</v>
      </c>
      <c r="M22" s="41">
        <v>1705.745778</v>
      </c>
      <c r="N22" s="42">
        <v>-44.651899998449217</v>
      </c>
      <c r="O22" s="40">
        <v>10596.977596999999</v>
      </c>
      <c r="P22" s="41">
        <v>7497.1613360000001</v>
      </c>
      <c r="Q22" s="42">
        <v>-29.251890292544893</v>
      </c>
      <c r="R22" s="40">
        <v>290.82355028026774</v>
      </c>
      <c r="S22" s="41">
        <v>227.51888368859295</v>
      </c>
      <c r="T22" s="42">
        <v>-21.767379749909466</v>
      </c>
      <c r="U22" s="40">
        <v>13691.007535000001</v>
      </c>
      <c r="V22" s="41">
        <v>12089.34785</v>
      </c>
      <c r="W22" s="42">
        <v>-11.698625399960383</v>
      </c>
      <c r="X22" s="40">
        <v>48473.137293</v>
      </c>
      <c r="Y22" s="41">
        <v>52768.107659000001</v>
      </c>
      <c r="Z22" s="42">
        <v>8.8605165785715201</v>
      </c>
      <c r="AA22" s="40">
        <v>282.4452531768996</v>
      </c>
      <c r="AB22" s="41">
        <v>229.10330474847092</v>
      </c>
      <c r="AC22" s="42">
        <v>-18.885765587648184</v>
      </c>
    </row>
    <row r="23" spans="1:29" s="1" customFormat="1" x14ac:dyDescent="0.2">
      <c r="A23" s="27" t="s">
        <v>39</v>
      </c>
      <c r="B23" s="44" t="s">
        <v>40</v>
      </c>
      <c r="C23" s="45">
        <v>1240.7957510000001</v>
      </c>
      <c r="D23" s="46">
        <v>1430.8279090000001</v>
      </c>
      <c r="E23" s="47">
        <v>15.315345643861722</v>
      </c>
      <c r="F23" s="45">
        <v>2483.2811200000001</v>
      </c>
      <c r="G23" s="46">
        <v>2947.1137490000001</v>
      </c>
      <c r="H23" s="47">
        <v>18.678216705485195</v>
      </c>
      <c r="I23" s="45">
        <v>499.65980130352705</v>
      </c>
      <c r="J23" s="46">
        <v>485.5014196467651</v>
      </c>
      <c r="K23" s="48">
        <v>-2.8336043083364237</v>
      </c>
      <c r="L23" s="45">
        <v>4506.8629650000003</v>
      </c>
      <c r="M23" s="46">
        <v>7577.0232880000003</v>
      </c>
      <c r="N23" s="47">
        <v>68.121892030946185</v>
      </c>
      <c r="O23" s="45">
        <v>9079.5326789999999</v>
      </c>
      <c r="P23" s="46">
        <v>14316.662979000001</v>
      </c>
      <c r="Q23" s="47">
        <v>57.680615128055315</v>
      </c>
      <c r="R23" s="45">
        <v>496.37609382957544</v>
      </c>
      <c r="S23" s="46">
        <v>529.24506912778111</v>
      </c>
      <c r="T23" s="47">
        <v>6.6217885403423216</v>
      </c>
      <c r="U23" s="45">
        <v>14027.487662</v>
      </c>
      <c r="V23" s="46">
        <v>20453.730286000002</v>
      </c>
      <c r="W23" s="47">
        <v>45.811785965126738</v>
      </c>
      <c r="X23" s="45">
        <v>30495.171180000001</v>
      </c>
      <c r="Y23" s="46">
        <v>38573.782441000003</v>
      </c>
      <c r="Z23" s="47">
        <v>26.491444213627791</v>
      </c>
      <c r="AA23" s="45">
        <v>459.99045485600709</v>
      </c>
      <c r="AB23" s="46">
        <v>530.24953716386835</v>
      </c>
      <c r="AC23" s="47">
        <v>15.274030486101008</v>
      </c>
    </row>
    <row r="24" spans="1:29" x14ac:dyDescent="0.2">
      <c r="A24" s="32" t="s">
        <v>41</v>
      </c>
      <c r="B24" s="39" t="s">
        <v>42</v>
      </c>
      <c r="C24" s="40">
        <v>1177.0326130000001</v>
      </c>
      <c r="D24" s="41">
        <v>1334.6927000000001</v>
      </c>
      <c r="E24" s="42">
        <v>13.394708460809657</v>
      </c>
      <c r="F24" s="40">
        <v>2407.3681839999999</v>
      </c>
      <c r="G24" s="41">
        <v>2809.4739410000002</v>
      </c>
      <c r="H24" s="42">
        <v>16.703126662240564</v>
      </c>
      <c r="I24" s="40">
        <v>488.92920527190955</v>
      </c>
      <c r="J24" s="41">
        <v>475.06854593744032</v>
      </c>
      <c r="K24" s="43">
        <v>-2.8349010828184973</v>
      </c>
      <c r="L24" s="40">
        <v>3889.7738420000001</v>
      </c>
      <c r="M24" s="41">
        <v>7055.2983720000002</v>
      </c>
      <c r="N24" s="42">
        <v>81.380683262870264</v>
      </c>
      <c r="O24" s="40">
        <v>8370.3192020000006</v>
      </c>
      <c r="P24" s="41">
        <v>13556.419797</v>
      </c>
      <c r="Q24" s="42">
        <v>61.958217719592291</v>
      </c>
      <c r="R24" s="40">
        <v>464.71033518895899</v>
      </c>
      <c r="S24" s="41">
        <v>520.4396498226854</v>
      </c>
      <c r="T24" s="42">
        <v>11.992269251138122</v>
      </c>
      <c r="U24" s="40">
        <v>12036.132852999999</v>
      </c>
      <c r="V24" s="41">
        <v>18916.578095000001</v>
      </c>
      <c r="W24" s="42">
        <v>57.164916057611094</v>
      </c>
      <c r="X24" s="40">
        <v>28239.029783000002</v>
      </c>
      <c r="Y24" s="41">
        <v>36470.689122000003</v>
      </c>
      <c r="Z24" s="42">
        <v>29.149936815306198</v>
      </c>
      <c r="AA24" s="40">
        <v>426.22331381391137</v>
      </c>
      <c r="AB24" s="41">
        <v>518.67893232620781</v>
      </c>
      <c r="AC24" s="42">
        <v>21.691825743878113</v>
      </c>
    </row>
    <row r="25" spans="1:29" x14ac:dyDescent="0.2">
      <c r="A25" s="38" t="s">
        <v>43</v>
      </c>
      <c r="B25" s="33" t="s">
        <v>44</v>
      </c>
      <c r="C25" s="34">
        <v>62.323436999999998</v>
      </c>
      <c r="D25" s="35">
        <v>95.070194000000001</v>
      </c>
      <c r="E25" s="36">
        <v>52.543246291118393</v>
      </c>
      <c r="F25" s="34">
        <v>74.072548999999995</v>
      </c>
      <c r="G25" s="35">
        <v>136.04268300000001</v>
      </c>
      <c r="H25" s="36">
        <v>83.661403362803171</v>
      </c>
      <c r="I25" s="34">
        <v>841.38372232876725</v>
      </c>
      <c r="J25" s="35">
        <v>698.82622059137123</v>
      </c>
      <c r="K25" s="37">
        <v>-16.943220786685519</v>
      </c>
      <c r="L25" s="34">
        <v>609.30849699999999</v>
      </c>
      <c r="M25" s="35">
        <v>515.289759</v>
      </c>
      <c r="N25" s="36">
        <v>-15.430399947302886</v>
      </c>
      <c r="O25" s="34">
        <v>698.80951400000004</v>
      </c>
      <c r="P25" s="35">
        <v>749.70620199999996</v>
      </c>
      <c r="Q25" s="36">
        <v>7.2833421669757037</v>
      </c>
      <c r="R25" s="34">
        <v>871.9235854593702</v>
      </c>
      <c r="S25" s="35">
        <v>687.32225720603026</v>
      </c>
      <c r="T25" s="36">
        <v>-21.171732400848331</v>
      </c>
      <c r="U25" s="34">
        <v>1964.984408</v>
      </c>
      <c r="V25" s="35">
        <v>1513.943867</v>
      </c>
      <c r="W25" s="36">
        <v>-22.953899235214703</v>
      </c>
      <c r="X25" s="34">
        <v>2210.3271559999998</v>
      </c>
      <c r="Y25" s="35">
        <v>2064.028202</v>
      </c>
      <c r="Z25" s="36">
        <v>-6.6188823497402627</v>
      </c>
      <c r="AA25" s="34">
        <v>889.0016134787968</v>
      </c>
      <c r="AB25" s="35">
        <v>733.48991333210483</v>
      </c>
      <c r="AC25" s="36">
        <v>-17.492847908132735</v>
      </c>
    </row>
    <row r="26" spans="1:29" s="1" customFormat="1" x14ac:dyDescent="0.2">
      <c r="A26" s="50" t="s">
        <v>45</v>
      </c>
      <c r="B26" s="49" t="s">
        <v>46</v>
      </c>
      <c r="C26" s="28">
        <v>603.02909499999998</v>
      </c>
      <c r="D26" s="29">
        <v>1019.0940409999999</v>
      </c>
      <c r="E26" s="30">
        <v>68.995832779842885</v>
      </c>
      <c r="F26" s="28">
        <v>148.95086699999999</v>
      </c>
      <c r="G26" s="29">
        <v>253.92201700000001</v>
      </c>
      <c r="H26" s="30">
        <v>70.473675054204293</v>
      </c>
      <c r="I26" s="28">
        <v>4048.5101372387453</v>
      </c>
      <c r="J26" s="29">
        <v>4013.4134607161691</v>
      </c>
      <c r="K26" s="31">
        <v>-0.86690351099166785</v>
      </c>
      <c r="L26" s="28">
        <v>3040.1260950000001</v>
      </c>
      <c r="M26" s="29">
        <v>4440.8459999999995</v>
      </c>
      <c r="N26" s="30">
        <v>46.074401561952307</v>
      </c>
      <c r="O26" s="28">
        <v>773.434799</v>
      </c>
      <c r="P26" s="29">
        <v>1188.9355049999999</v>
      </c>
      <c r="Q26" s="30">
        <v>53.721491008319624</v>
      </c>
      <c r="R26" s="28">
        <v>3930.6818091591972</v>
      </c>
      <c r="S26" s="29">
        <v>3735.1445737168056</v>
      </c>
      <c r="T26" s="30">
        <v>-4.9746391322430306</v>
      </c>
      <c r="U26" s="28">
        <v>8431.5767649999998</v>
      </c>
      <c r="V26" s="29">
        <v>9487.3648639999992</v>
      </c>
      <c r="W26" s="30">
        <v>12.521834627452378</v>
      </c>
      <c r="X26" s="28">
        <v>2065.0335260000002</v>
      </c>
      <c r="Y26" s="29">
        <v>2625.7090520000002</v>
      </c>
      <c r="Z26" s="30">
        <v>27.150916386623347</v>
      </c>
      <c r="AA26" s="28">
        <v>4083.0217325004332</v>
      </c>
      <c r="AB26" s="29">
        <v>3613.2582384836132</v>
      </c>
      <c r="AC26" s="30">
        <v>-11.505290071751295</v>
      </c>
    </row>
    <row r="27" spans="1:29" x14ac:dyDescent="0.2">
      <c r="A27" s="51" t="s">
        <v>47</v>
      </c>
      <c r="B27" s="33" t="s">
        <v>48</v>
      </c>
      <c r="C27" s="34">
        <v>537.21648100000004</v>
      </c>
      <c r="D27" s="35">
        <v>929.42159500000002</v>
      </c>
      <c r="E27" s="36">
        <v>73.006902779663591</v>
      </c>
      <c r="F27" s="34">
        <v>141.085745</v>
      </c>
      <c r="G27" s="35">
        <v>243.90091200000001</v>
      </c>
      <c r="H27" s="36">
        <v>72.874241830739166</v>
      </c>
      <c r="I27" s="34">
        <v>3807.7304053644825</v>
      </c>
      <c r="J27" s="35">
        <v>3810.652397232529</v>
      </c>
      <c r="K27" s="37">
        <v>7.6738412570653836E-2</v>
      </c>
      <c r="L27" s="34">
        <v>2725.3857630000002</v>
      </c>
      <c r="M27" s="35">
        <v>4076.2820350000002</v>
      </c>
      <c r="N27" s="36">
        <v>49.567158174077534</v>
      </c>
      <c r="O27" s="34">
        <v>734.62776599999995</v>
      </c>
      <c r="P27" s="35">
        <v>1146.895763</v>
      </c>
      <c r="Q27" s="36">
        <v>56.119305052240563</v>
      </c>
      <c r="R27" s="34">
        <v>3709.8866788544451</v>
      </c>
      <c r="S27" s="35">
        <v>3554.1870207432271</v>
      </c>
      <c r="T27" s="36">
        <v>-4.1968844762475532</v>
      </c>
      <c r="U27" s="34">
        <v>7662.8836419999998</v>
      </c>
      <c r="V27" s="35">
        <v>8666.2622200000005</v>
      </c>
      <c r="W27" s="36">
        <v>13.094007750561643</v>
      </c>
      <c r="X27" s="34">
        <v>1969.1579469999999</v>
      </c>
      <c r="Y27" s="35">
        <v>2528.8353149999998</v>
      </c>
      <c r="Z27" s="36">
        <v>28.422167396610565</v>
      </c>
      <c r="AA27" s="34">
        <v>3891.4520055002981</v>
      </c>
      <c r="AB27" s="35">
        <v>3426.9776954613594</v>
      </c>
      <c r="AC27" s="36">
        <v>-11.935758410547948</v>
      </c>
    </row>
    <row r="28" spans="1:29" x14ac:dyDescent="0.2">
      <c r="A28" s="32" t="s">
        <v>49</v>
      </c>
      <c r="B28" s="39" t="s">
        <v>50</v>
      </c>
      <c r="C28" s="40">
        <v>55.299242999999997</v>
      </c>
      <c r="D28" s="41">
        <v>79.841290999999998</v>
      </c>
      <c r="E28" s="42">
        <v>44.380441157214399</v>
      </c>
      <c r="F28" s="40">
        <v>6.3016220000000001</v>
      </c>
      <c r="G28" s="41">
        <v>8.7662239999999994</v>
      </c>
      <c r="H28" s="42">
        <v>39.110597239885216</v>
      </c>
      <c r="I28" s="40">
        <v>8775.3983022148896</v>
      </c>
      <c r="J28" s="41">
        <v>9107.8314905026382</v>
      </c>
      <c r="K28" s="43">
        <v>3.7882404517620927</v>
      </c>
      <c r="L28" s="40">
        <v>274.70793200000003</v>
      </c>
      <c r="M28" s="41">
        <v>329.57453800000002</v>
      </c>
      <c r="N28" s="42">
        <v>19.972705411360316</v>
      </c>
      <c r="O28" s="40">
        <v>32.878062999999997</v>
      </c>
      <c r="P28" s="41">
        <v>37.314515999999998</v>
      </c>
      <c r="Q28" s="42">
        <v>13.49365684955346</v>
      </c>
      <c r="R28" s="40">
        <v>8355.3563359252657</v>
      </c>
      <c r="S28" s="41">
        <v>8832.3412261330159</v>
      </c>
      <c r="T28" s="42">
        <v>5.7087318724741154</v>
      </c>
      <c r="U28" s="40">
        <v>672.91688299999998</v>
      </c>
      <c r="V28" s="41">
        <v>730.68449399999997</v>
      </c>
      <c r="W28" s="42">
        <v>8.5846576983564802</v>
      </c>
      <c r="X28" s="40">
        <v>82.128822999999997</v>
      </c>
      <c r="Y28" s="41">
        <v>84.220724000000004</v>
      </c>
      <c r="Z28" s="42">
        <v>2.5470972596307817</v>
      </c>
      <c r="AA28" s="40">
        <v>8193.4314704595236</v>
      </c>
      <c r="AB28" s="41">
        <v>8675.8277451996255</v>
      </c>
      <c r="AC28" s="42">
        <v>5.8875976015583475</v>
      </c>
    </row>
    <row r="29" spans="1:29" s="1" customFormat="1" x14ac:dyDescent="0.2">
      <c r="A29" s="49" t="s">
        <v>51</v>
      </c>
      <c r="B29" s="44" t="s">
        <v>52</v>
      </c>
      <c r="C29" s="45">
        <v>142.865804</v>
      </c>
      <c r="D29" s="46">
        <v>482.47238800000002</v>
      </c>
      <c r="E29" s="47">
        <v>237.71019690618198</v>
      </c>
      <c r="F29" s="45">
        <v>72.219313999999997</v>
      </c>
      <c r="G29" s="46">
        <v>245.37409299999999</v>
      </c>
      <c r="H29" s="47">
        <v>239.76242560265803</v>
      </c>
      <c r="I29" s="45">
        <v>1978.2215599555543</v>
      </c>
      <c r="J29" s="46">
        <v>1966.2727311640028</v>
      </c>
      <c r="K29" s="48">
        <v>-0.60401873245279347</v>
      </c>
      <c r="L29" s="45">
        <v>851.61681499999997</v>
      </c>
      <c r="M29" s="46">
        <v>2528.6479730000001</v>
      </c>
      <c r="N29" s="47">
        <v>196.92320870860215</v>
      </c>
      <c r="O29" s="45">
        <v>427.90343300000001</v>
      </c>
      <c r="P29" s="46">
        <v>1296.6332789999999</v>
      </c>
      <c r="Q29" s="47">
        <v>203.0200692500637</v>
      </c>
      <c r="R29" s="45">
        <v>1990.2079518955388</v>
      </c>
      <c r="S29" s="46">
        <v>1950.1643324704457</v>
      </c>
      <c r="T29" s="47">
        <v>-2.0120319279678389</v>
      </c>
      <c r="U29" s="45">
        <v>3234.2797810000002</v>
      </c>
      <c r="V29" s="46">
        <v>5126.5737600000002</v>
      </c>
      <c r="W29" s="47">
        <v>58.507430003935077</v>
      </c>
      <c r="X29" s="45">
        <v>1538.127794</v>
      </c>
      <c r="Y29" s="46">
        <v>2622.1110899999999</v>
      </c>
      <c r="Z29" s="47">
        <v>70.474202483594155</v>
      </c>
      <c r="AA29" s="45">
        <v>2102.7380128077966</v>
      </c>
      <c r="AB29" s="46">
        <v>1955.1321755784193</v>
      </c>
      <c r="AC29" s="47">
        <v>-7.0196970012578301</v>
      </c>
    </row>
    <row r="30" spans="1:29" x14ac:dyDescent="0.2">
      <c r="A30" s="32"/>
      <c r="B30" s="39" t="s">
        <v>53</v>
      </c>
      <c r="C30" s="52">
        <v>111.203182</v>
      </c>
      <c r="D30" s="53">
        <v>448.458913</v>
      </c>
      <c r="E30" s="42">
        <v>303.27884952069087</v>
      </c>
      <c r="F30" s="40">
        <v>60.328909000000003</v>
      </c>
      <c r="G30" s="41">
        <v>229.43857399999999</v>
      </c>
      <c r="H30" s="42">
        <v>280.31281818804314</v>
      </c>
      <c r="I30" s="40">
        <v>1843.2818335899294</v>
      </c>
      <c r="J30" s="41">
        <v>1954.5924871377558</v>
      </c>
      <c r="K30" s="43">
        <v>6.0387213457770983</v>
      </c>
      <c r="L30" s="40">
        <v>682.91723000000002</v>
      </c>
      <c r="M30" s="41">
        <v>2378.0300269999998</v>
      </c>
      <c r="N30" s="42">
        <v>248.21643422292917</v>
      </c>
      <c r="O30" s="40">
        <v>364.26872300000002</v>
      </c>
      <c r="P30" s="41">
        <v>1232.176262</v>
      </c>
      <c r="Q30" s="42">
        <v>238.26024146465076</v>
      </c>
      <c r="R30" s="40">
        <v>1874.7621930746986</v>
      </c>
      <c r="S30" s="41">
        <v>1929.9430611819398</v>
      </c>
      <c r="T30" s="42">
        <v>2.9433529388995128</v>
      </c>
      <c r="U30" s="40">
        <v>2795.3911750000002</v>
      </c>
      <c r="V30" s="41">
        <v>4769.089363</v>
      </c>
      <c r="W30" s="42">
        <v>70.605438181652687</v>
      </c>
      <c r="X30" s="40">
        <v>1398.798053</v>
      </c>
      <c r="Y30" s="41">
        <v>2486.1358959999998</v>
      </c>
      <c r="Z30" s="42">
        <v>77.733725798944889</v>
      </c>
      <c r="AA30" s="40">
        <v>1998.4236959757909</v>
      </c>
      <c r="AB30" s="41">
        <v>1918.2738042088108</v>
      </c>
      <c r="AC30" s="42">
        <v>-4.0106555946257672</v>
      </c>
    </row>
    <row r="31" spans="1:29" s="1" customFormat="1" x14ac:dyDescent="0.2">
      <c r="A31" s="49" t="s">
        <v>54</v>
      </c>
      <c r="B31" s="44" t="s">
        <v>55</v>
      </c>
      <c r="C31" s="45">
        <v>157.890367</v>
      </c>
      <c r="D31" s="46">
        <v>230.67043100000001</v>
      </c>
      <c r="E31" s="47">
        <v>46.095316251940829</v>
      </c>
      <c r="F31" s="45">
        <v>29.919371999999999</v>
      </c>
      <c r="G31" s="46">
        <v>32.925972000000002</v>
      </c>
      <c r="H31" s="47">
        <v>10.049007713129821</v>
      </c>
      <c r="I31" s="45">
        <v>5277.1952232152471</v>
      </c>
      <c r="J31" s="46">
        <v>7005.7288210048891</v>
      </c>
      <c r="K31" s="48">
        <v>32.75477833727922</v>
      </c>
      <c r="L31" s="45">
        <v>925.47718999999995</v>
      </c>
      <c r="M31" s="46">
        <v>1007.324448</v>
      </c>
      <c r="N31" s="47">
        <v>8.8437898723360284</v>
      </c>
      <c r="O31" s="45">
        <v>169.93673699999999</v>
      </c>
      <c r="P31" s="46">
        <v>161.16883100000001</v>
      </c>
      <c r="Q31" s="47">
        <v>-5.1595118011474987</v>
      </c>
      <c r="R31" s="45">
        <v>5446.0101231671879</v>
      </c>
      <c r="S31" s="46">
        <v>6250.1194663377555</v>
      </c>
      <c r="T31" s="47">
        <v>14.765109226475847</v>
      </c>
      <c r="U31" s="45">
        <v>2566.158625</v>
      </c>
      <c r="V31" s="46">
        <v>2811.3256379999998</v>
      </c>
      <c r="W31" s="47">
        <v>9.553852618912039</v>
      </c>
      <c r="X31" s="45">
        <v>520.55572900000004</v>
      </c>
      <c r="Y31" s="46">
        <v>503.29590000000002</v>
      </c>
      <c r="Z31" s="47">
        <v>-3.3156544128630672</v>
      </c>
      <c r="AA31" s="45">
        <v>4929.652066128735</v>
      </c>
      <c r="AB31" s="46">
        <v>5585.8305978649923</v>
      </c>
      <c r="AC31" s="47">
        <v>13.310848776626848</v>
      </c>
    </row>
    <row r="32" spans="1:29" s="1" customFormat="1" x14ac:dyDescent="0.2">
      <c r="A32" s="50" t="s">
        <v>56</v>
      </c>
      <c r="B32" s="49" t="s">
        <v>57</v>
      </c>
      <c r="C32" s="28">
        <v>200.09876</v>
      </c>
      <c r="D32" s="29">
        <v>241.27677600000001</v>
      </c>
      <c r="E32" s="30">
        <v>20.578846165763352</v>
      </c>
      <c r="F32" s="28">
        <v>260.79378800000001</v>
      </c>
      <c r="G32" s="29">
        <v>226.18363099999999</v>
      </c>
      <c r="H32" s="30">
        <v>-13.27108182500114</v>
      </c>
      <c r="I32" s="28">
        <v>767.26812219929093</v>
      </c>
      <c r="J32" s="29">
        <v>1066.7296078556633</v>
      </c>
      <c r="K32" s="31">
        <v>39.029574798181166</v>
      </c>
      <c r="L32" s="28">
        <v>984.98260600000003</v>
      </c>
      <c r="M32" s="29">
        <v>1141.352482</v>
      </c>
      <c r="N32" s="30">
        <v>15.875394656461573</v>
      </c>
      <c r="O32" s="28">
        <v>1186.4613280000001</v>
      </c>
      <c r="P32" s="29">
        <v>1103.7654620000001</v>
      </c>
      <c r="Q32" s="30">
        <v>-6.9699588219532815</v>
      </c>
      <c r="R32" s="28">
        <v>830.1851756604409</v>
      </c>
      <c r="S32" s="29">
        <v>1034.0534482134394</v>
      </c>
      <c r="T32" s="30">
        <v>24.55696373894105</v>
      </c>
      <c r="U32" s="28">
        <v>2450.998478</v>
      </c>
      <c r="V32" s="29">
        <v>2838.1607840000001</v>
      </c>
      <c r="W32" s="30">
        <v>15.796105524958225</v>
      </c>
      <c r="X32" s="28">
        <v>2889.5170029999999</v>
      </c>
      <c r="Y32" s="29">
        <v>2727.5546319999999</v>
      </c>
      <c r="Z32" s="30">
        <v>-5.6051710660240062</v>
      </c>
      <c r="AA32" s="28">
        <v>848.23812265346965</v>
      </c>
      <c r="AB32" s="29">
        <v>1040.551397468764</v>
      </c>
      <c r="AC32" s="30">
        <v>22.672085783376183</v>
      </c>
    </row>
    <row r="33" spans="1:29" s="1" customFormat="1" x14ac:dyDescent="0.2">
      <c r="A33" s="49" t="s">
        <v>58</v>
      </c>
      <c r="B33" s="44" t="s">
        <v>59</v>
      </c>
      <c r="C33" s="45">
        <v>126.702485</v>
      </c>
      <c r="D33" s="46">
        <v>144.22735</v>
      </c>
      <c r="E33" s="47">
        <v>13.831508513822754</v>
      </c>
      <c r="F33" s="45">
        <v>32.494942000000002</v>
      </c>
      <c r="G33" s="46">
        <v>53.689216999999999</v>
      </c>
      <c r="H33" s="47">
        <v>65.223304599220384</v>
      </c>
      <c r="I33" s="45">
        <v>3899.1448269087537</v>
      </c>
      <c r="J33" s="46">
        <v>2686.3373701277856</v>
      </c>
      <c r="K33" s="48">
        <v>-31.104447529395397</v>
      </c>
      <c r="L33" s="45">
        <v>645.97525700000006</v>
      </c>
      <c r="M33" s="46">
        <v>701.37321999999995</v>
      </c>
      <c r="N33" s="47">
        <v>8.5758645396537112</v>
      </c>
      <c r="O33" s="45">
        <v>180.06240199999999</v>
      </c>
      <c r="P33" s="46">
        <v>253.16290900000001</v>
      </c>
      <c r="Q33" s="47">
        <v>40.59731858958542</v>
      </c>
      <c r="R33" s="45">
        <v>3587.5077185741425</v>
      </c>
      <c r="S33" s="46">
        <v>2770.4422530553238</v>
      </c>
      <c r="T33" s="47">
        <v>-22.775294985109106</v>
      </c>
      <c r="U33" s="45">
        <v>1588.579193</v>
      </c>
      <c r="V33" s="46">
        <v>1579.063533</v>
      </c>
      <c r="W33" s="47">
        <v>-0.59900444635875294</v>
      </c>
      <c r="X33" s="45">
        <v>402.69892800000002</v>
      </c>
      <c r="Y33" s="46">
        <v>516.23769700000003</v>
      </c>
      <c r="Z33" s="47">
        <v>28.194455238281634</v>
      </c>
      <c r="AA33" s="45">
        <v>3944.8309457630344</v>
      </c>
      <c r="AB33" s="46">
        <v>3058.7916035120538</v>
      </c>
      <c r="AC33" s="47">
        <v>-22.460768393703557</v>
      </c>
    </row>
    <row r="34" spans="1:29" s="1" customFormat="1" x14ac:dyDescent="0.2">
      <c r="A34" s="50" t="s">
        <v>60</v>
      </c>
      <c r="B34" s="49" t="s">
        <v>61</v>
      </c>
      <c r="C34" s="28">
        <v>115.56840699999999</v>
      </c>
      <c r="D34" s="29">
        <v>83.737549999999999</v>
      </c>
      <c r="E34" s="30">
        <v>-27.542870777824248</v>
      </c>
      <c r="F34" s="28">
        <v>90.273387999999997</v>
      </c>
      <c r="G34" s="29">
        <v>64.287996000000007</v>
      </c>
      <c r="H34" s="30">
        <v>-28.785218518662436</v>
      </c>
      <c r="I34" s="28">
        <v>1280.2046047058741</v>
      </c>
      <c r="J34" s="29">
        <v>1302.5378796999673</v>
      </c>
      <c r="K34" s="31">
        <v>1.7445082537587364</v>
      </c>
      <c r="L34" s="28">
        <v>461.88406300000003</v>
      </c>
      <c r="M34" s="29">
        <v>481.15471200000002</v>
      </c>
      <c r="N34" s="30">
        <v>4.1721831393866537</v>
      </c>
      <c r="O34" s="28">
        <v>420.25276700000001</v>
      </c>
      <c r="P34" s="29">
        <v>392.86339099999998</v>
      </c>
      <c r="Q34" s="30">
        <v>-6.5173576834534064</v>
      </c>
      <c r="R34" s="28">
        <v>1099.0625149173616</v>
      </c>
      <c r="S34" s="29">
        <v>1224.7379700492379</v>
      </c>
      <c r="T34" s="30">
        <v>11.434786777467876</v>
      </c>
      <c r="U34" s="28">
        <v>1162.0311730000001</v>
      </c>
      <c r="V34" s="29">
        <v>1368.3086780000001</v>
      </c>
      <c r="W34" s="30">
        <v>17.751460528159168</v>
      </c>
      <c r="X34" s="28">
        <v>1061.1612359999999</v>
      </c>
      <c r="Y34" s="29">
        <v>1080.8780770000001</v>
      </c>
      <c r="Z34" s="30">
        <v>1.85804384207644</v>
      </c>
      <c r="AA34" s="28">
        <v>1095.0561833376282</v>
      </c>
      <c r="AB34" s="29">
        <v>1265.9232406653762</v>
      </c>
      <c r="AC34" s="30">
        <v>15.603496873280175</v>
      </c>
    </row>
    <row r="35" spans="1:29" s="1" customFormat="1" x14ac:dyDescent="0.2">
      <c r="A35" s="49" t="s">
        <v>62</v>
      </c>
      <c r="B35" s="44" t="s">
        <v>63</v>
      </c>
      <c r="C35" s="45">
        <v>64.682835999999995</v>
      </c>
      <c r="D35" s="46">
        <v>54.918641999999998</v>
      </c>
      <c r="E35" s="47">
        <v>-15.095494576026313</v>
      </c>
      <c r="F35" s="45">
        <v>23.364015999999999</v>
      </c>
      <c r="G35" s="46">
        <v>18.944904999999999</v>
      </c>
      <c r="H35" s="47">
        <v>-18.914175542423873</v>
      </c>
      <c r="I35" s="45">
        <v>2768.481069350406</v>
      </c>
      <c r="J35" s="46">
        <v>2898.8607754961035</v>
      </c>
      <c r="K35" s="48">
        <v>4.709431015769594</v>
      </c>
      <c r="L35" s="45">
        <v>191.680116</v>
      </c>
      <c r="M35" s="46">
        <v>227.98186899999999</v>
      </c>
      <c r="N35" s="47">
        <v>18.938716105534901</v>
      </c>
      <c r="O35" s="45">
        <v>60.014290000000003</v>
      </c>
      <c r="P35" s="46">
        <v>79.818094000000002</v>
      </c>
      <c r="Q35" s="47">
        <v>32.998480861808076</v>
      </c>
      <c r="R35" s="45">
        <v>3193.9079175976253</v>
      </c>
      <c r="S35" s="46">
        <v>2856.2680161217577</v>
      </c>
      <c r="T35" s="47">
        <v>-10.571372443631111</v>
      </c>
      <c r="U35" s="45">
        <v>392.54678899999999</v>
      </c>
      <c r="V35" s="46">
        <v>654.00193200000001</v>
      </c>
      <c r="W35" s="47">
        <v>66.604835481153302</v>
      </c>
      <c r="X35" s="45">
        <v>112.649242</v>
      </c>
      <c r="Y35" s="46">
        <v>220.31924699999999</v>
      </c>
      <c r="Z35" s="47">
        <v>95.579875273372878</v>
      </c>
      <c r="AA35" s="45">
        <v>3484.6820274210099</v>
      </c>
      <c r="AB35" s="46">
        <v>2968.4285004841181</v>
      </c>
      <c r="AC35" s="47">
        <v>-14.814939293585061</v>
      </c>
    </row>
    <row r="36" spans="1:29" s="1" customFormat="1" x14ac:dyDescent="0.2">
      <c r="A36" s="50" t="s">
        <v>64</v>
      </c>
      <c r="B36" s="49" t="s">
        <v>65</v>
      </c>
      <c r="C36" s="28">
        <v>39.275250999999997</v>
      </c>
      <c r="D36" s="29">
        <v>51.512946999999997</v>
      </c>
      <c r="E36" s="30">
        <v>31.158797686614403</v>
      </c>
      <c r="F36" s="28">
        <v>9.7961050000000007</v>
      </c>
      <c r="G36" s="29">
        <v>7.9940009999999999</v>
      </c>
      <c r="H36" s="30">
        <v>-18.396127848772558</v>
      </c>
      <c r="I36" s="28">
        <v>4009.2721545961372</v>
      </c>
      <c r="J36" s="29">
        <v>6443.9505324054871</v>
      </c>
      <c r="K36" s="31">
        <v>60.726193781040564</v>
      </c>
      <c r="L36" s="28">
        <v>154.52042399999999</v>
      </c>
      <c r="M36" s="29">
        <v>196.93998099999999</v>
      </c>
      <c r="N36" s="30">
        <v>27.452394901530951</v>
      </c>
      <c r="O36" s="28">
        <v>37.996172999999999</v>
      </c>
      <c r="P36" s="29">
        <v>35.915483999999999</v>
      </c>
      <c r="Q36" s="30">
        <v>-5.4760488641842908</v>
      </c>
      <c r="R36" s="28">
        <v>4066.7365105427857</v>
      </c>
      <c r="S36" s="29">
        <v>5483.4282895923097</v>
      </c>
      <c r="T36" s="30">
        <v>34.836084791252887</v>
      </c>
      <c r="U36" s="28">
        <v>355.38225499999999</v>
      </c>
      <c r="V36" s="29">
        <v>415.39371</v>
      </c>
      <c r="W36" s="30">
        <v>16.886452307530099</v>
      </c>
      <c r="X36" s="28">
        <v>88.157149000000004</v>
      </c>
      <c r="Y36" s="29">
        <v>87.273267000000004</v>
      </c>
      <c r="Z36" s="30">
        <v>-1.0026208991853802</v>
      </c>
      <c r="AA36" s="28">
        <v>4031.2357991522613</v>
      </c>
      <c r="AB36" s="29">
        <v>4759.6901580411786</v>
      </c>
      <c r="AC36" s="30">
        <v>18.070249302759866</v>
      </c>
    </row>
    <row r="37" spans="1:29" s="1" customFormat="1" x14ac:dyDescent="0.2">
      <c r="A37" s="49" t="s">
        <v>66</v>
      </c>
      <c r="B37" s="44" t="s">
        <v>67</v>
      </c>
      <c r="C37" s="45">
        <v>18.085387999999998</v>
      </c>
      <c r="D37" s="46">
        <v>22.916716999999998</v>
      </c>
      <c r="E37" s="47">
        <v>26.713991427775841</v>
      </c>
      <c r="F37" s="45">
        <v>4.3746739999999997</v>
      </c>
      <c r="G37" s="46">
        <v>4.4946010000000003</v>
      </c>
      <c r="H37" s="47">
        <v>2.7413928443582369</v>
      </c>
      <c r="I37" s="45">
        <v>4134.1110217584219</v>
      </c>
      <c r="J37" s="46">
        <v>5098.7211100607146</v>
      </c>
      <c r="K37" s="48">
        <v>23.332950741414791</v>
      </c>
      <c r="L37" s="45">
        <v>111.93783000000001</v>
      </c>
      <c r="M37" s="46">
        <v>117.997782</v>
      </c>
      <c r="N37" s="47">
        <v>5.4136765023942157</v>
      </c>
      <c r="O37" s="45">
        <v>24.513497000000001</v>
      </c>
      <c r="P37" s="46">
        <v>21.223786</v>
      </c>
      <c r="Q37" s="47">
        <v>-13.41999878679081</v>
      </c>
      <c r="R37" s="45">
        <v>4566.3754135119934</v>
      </c>
      <c r="S37" s="46">
        <v>5559.6952400481232</v>
      </c>
      <c r="T37" s="47">
        <v>21.752916407110924</v>
      </c>
      <c r="U37" s="45">
        <v>362.88181500000002</v>
      </c>
      <c r="V37" s="46">
        <v>343.64049399999999</v>
      </c>
      <c r="W37" s="47">
        <v>-5.3023657302860521</v>
      </c>
      <c r="X37" s="45">
        <v>63.945225999999998</v>
      </c>
      <c r="Y37" s="46">
        <v>56.751815000000001</v>
      </c>
      <c r="Z37" s="47">
        <v>-11.249332358290509</v>
      </c>
      <c r="AA37" s="45">
        <v>5674.8851743834639</v>
      </c>
      <c r="AB37" s="46">
        <v>6055.1454433659956</v>
      </c>
      <c r="AC37" s="47">
        <v>6.7007570602315214</v>
      </c>
    </row>
    <row r="38" spans="1:29" s="1" customFormat="1" x14ac:dyDescent="0.2">
      <c r="A38" s="50" t="s">
        <v>68</v>
      </c>
      <c r="B38" s="49" t="s">
        <v>69</v>
      </c>
      <c r="C38" s="28">
        <v>7.7910450000000004</v>
      </c>
      <c r="D38" s="29">
        <v>5.7658019999999999</v>
      </c>
      <c r="E38" s="30">
        <v>-25.994497528893756</v>
      </c>
      <c r="F38" s="28">
        <v>2.6085889999999998</v>
      </c>
      <c r="G38" s="29">
        <v>2.9788809999999999</v>
      </c>
      <c r="H38" s="30">
        <v>14.195107009958253</v>
      </c>
      <c r="I38" s="28">
        <v>2986.6893558164975</v>
      </c>
      <c r="J38" s="29">
        <v>1935.5596950667048</v>
      </c>
      <c r="K38" s="31">
        <v>-35.193806101821266</v>
      </c>
      <c r="L38" s="28">
        <v>33.554350999999997</v>
      </c>
      <c r="M38" s="29">
        <v>47.073351000000002</v>
      </c>
      <c r="N38" s="30">
        <v>40.289856895160959</v>
      </c>
      <c r="O38" s="28">
        <v>11.570608999999999</v>
      </c>
      <c r="P38" s="29">
        <v>16.385158000000001</v>
      </c>
      <c r="Q38" s="30">
        <v>41.610160709777702</v>
      </c>
      <c r="R38" s="28">
        <v>2899.9641246195424</v>
      </c>
      <c r="S38" s="29">
        <v>2872.9262787700918</v>
      </c>
      <c r="T38" s="30">
        <v>-0.93235104599778129</v>
      </c>
      <c r="U38" s="28">
        <v>83.312329000000005</v>
      </c>
      <c r="V38" s="29">
        <v>95.237931000000003</v>
      </c>
      <c r="W38" s="30">
        <v>14.314330355594794</v>
      </c>
      <c r="X38" s="28">
        <v>29.299461000000001</v>
      </c>
      <c r="Y38" s="29">
        <v>35.050094000000001</v>
      </c>
      <c r="Z38" s="30">
        <v>19.627094846557071</v>
      </c>
      <c r="AA38" s="28">
        <v>2843.4765062742968</v>
      </c>
      <c r="AB38" s="29">
        <v>2717.1947384791606</v>
      </c>
      <c r="AC38" s="30">
        <v>-4.4411046659428415</v>
      </c>
    </row>
    <row r="39" spans="1:29" s="1" customFormat="1" ht="9.75" thickBot="1" x14ac:dyDescent="0.25">
      <c r="A39" s="49" t="s">
        <v>70</v>
      </c>
      <c r="B39" s="54" t="s">
        <v>70</v>
      </c>
      <c r="C39" s="55">
        <v>589.05760799999916</v>
      </c>
      <c r="D39" s="56">
        <v>642.99375700000019</v>
      </c>
      <c r="E39" s="57">
        <v>9.1563453671582362</v>
      </c>
      <c r="F39" s="58" t="s">
        <v>71</v>
      </c>
      <c r="G39" s="59" t="s">
        <v>71</v>
      </c>
      <c r="H39" s="60" t="s">
        <v>71</v>
      </c>
      <c r="I39" s="58" t="s">
        <v>71</v>
      </c>
      <c r="J39" s="59" t="s">
        <v>71</v>
      </c>
      <c r="K39" s="61" t="s">
        <v>71</v>
      </c>
      <c r="L39" s="55">
        <v>2825.8089149999942</v>
      </c>
      <c r="M39" s="56">
        <v>2972.466339999999</v>
      </c>
      <c r="N39" s="57">
        <v>5.1899271823199422</v>
      </c>
      <c r="O39" s="58" t="s">
        <v>71</v>
      </c>
      <c r="P39" s="59" t="s">
        <v>71</v>
      </c>
      <c r="Q39" s="60" t="s">
        <v>71</v>
      </c>
      <c r="R39" s="58" t="s">
        <v>71</v>
      </c>
      <c r="S39" s="59" t="s">
        <v>71</v>
      </c>
      <c r="T39" s="60" t="s">
        <v>71</v>
      </c>
      <c r="U39" s="55">
        <v>7025.9209869999613</v>
      </c>
      <c r="V39" s="56">
        <v>7438.6447119999502</v>
      </c>
      <c r="W39" s="57">
        <v>5.8743006897408856</v>
      </c>
      <c r="X39" s="58" t="s">
        <v>71</v>
      </c>
      <c r="Y39" s="59" t="s">
        <v>71</v>
      </c>
      <c r="Z39" s="60" t="s">
        <v>71</v>
      </c>
      <c r="AA39" s="58" t="s">
        <v>71</v>
      </c>
      <c r="AB39" s="59" t="s">
        <v>71</v>
      </c>
      <c r="AC39" s="60" t="s">
        <v>71</v>
      </c>
    </row>
    <row r="40" spans="1:29" s="1" customFormat="1" x14ac:dyDescent="0.2">
      <c r="A40" s="49" t="s">
        <v>72</v>
      </c>
      <c r="B40" s="20" t="s">
        <v>72</v>
      </c>
      <c r="C40" s="21"/>
      <c r="D40" s="22"/>
      <c r="E40" s="23"/>
      <c r="F40" s="21"/>
      <c r="G40" s="22"/>
      <c r="H40" s="23"/>
      <c r="I40" s="21"/>
      <c r="J40" s="22"/>
      <c r="K40" s="24"/>
      <c r="L40" s="25"/>
      <c r="M40" s="25"/>
      <c r="N40" s="25"/>
      <c r="O40" s="26"/>
      <c r="P40" s="25"/>
      <c r="Q40" s="25"/>
      <c r="R40" s="26"/>
      <c r="S40" s="25"/>
      <c r="T40" s="25"/>
      <c r="U40" s="25"/>
      <c r="V40" s="25"/>
      <c r="W40" s="25"/>
      <c r="X40" s="26"/>
      <c r="Y40" s="25"/>
      <c r="Z40" s="25"/>
      <c r="AA40" s="26"/>
      <c r="AB40" s="25"/>
      <c r="AC40" s="25"/>
    </row>
    <row r="41" spans="1:29" s="1" customFormat="1" x14ac:dyDescent="0.2">
      <c r="A41" s="50" t="s">
        <v>35</v>
      </c>
      <c r="B41" s="44" t="s">
        <v>36</v>
      </c>
      <c r="C41" s="45">
        <v>263.78112700000003</v>
      </c>
      <c r="D41" s="46">
        <v>338.67444999999998</v>
      </c>
      <c r="E41" s="47">
        <v>28.392221934816408</v>
      </c>
      <c r="F41" s="45">
        <v>555.91461300000003</v>
      </c>
      <c r="G41" s="46">
        <v>984.47909600000003</v>
      </c>
      <c r="H41" s="47">
        <v>77.091782259013939</v>
      </c>
      <c r="I41" s="45">
        <v>474.49935805159345</v>
      </c>
      <c r="J41" s="46">
        <v>344.01385603417623</v>
      </c>
      <c r="K41" s="48">
        <v>-27.499616132932513</v>
      </c>
      <c r="L41" s="45">
        <v>1523.871065</v>
      </c>
      <c r="M41" s="46">
        <v>1670.7321569999999</v>
      </c>
      <c r="N41" s="47">
        <v>9.637369943762252</v>
      </c>
      <c r="O41" s="45">
        <v>3420.8282220000001</v>
      </c>
      <c r="P41" s="46">
        <v>4714.3477620000003</v>
      </c>
      <c r="Q41" s="47">
        <v>37.813051578595179</v>
      </c>
      <c r="R41" s="45">
        <v>445.46845562127146</v>
      </c>
      <c r="S41" s="46">
        <v>354.39306588006428</v>
      </c>
      <c r="T41" s="47">
        <v>-20.444857226577163</v>
      </c>
      <c r="U41" s="45">
        <v>4338.9802840000002</v>
      </c>
      <c r="V41" s="46">
        <v>3829.4993549999999</v>
      </c>
      <c r="W41" s="47">
        <v>-11.741950773058651</v>
      </c>
      <c r="X41" s="45">
        <v>10522.578518</v>
      </c>
      <c r="Y41" s="46">
        <v>10235.54155</v>
      </c>
      <c r="Z41" s="47">
        <v>-2.7278196832553281</v>
      </c>
      <c r="AA41" s="45">
        <v>412.34952788213542</v>
      </c>
      <c r="AB41" s="46">
        <v>374.13744414920575</v>
      </c>
      <c r="AC41" s="47">
        <v>-9.2669158442330257</v>
      </c>
    </row>
    <row r="42" spans="1:29" x14ac:dyDescent="0.2">
      <c r="A42" s="51" t="s">
        <v>73</v>
      </c>
      <c r="B42" s="39" t="s">
        <v>74</v>
      </c>
      <c r="C42" s="40">
        <v>94.604884999999996</v>
      </c>
      <c r="D42" s="41">
        <v>157.078789</v>
      </c>
      <c r="E42" s="42">
        <v>66.036657620798337</v>
      </c>
      <c r="F42" s="40">
        <v>283.525328</v>
      </c>
      <c r="G42" s="41">
        <v>657.13797099999999</v>
      </c>
      <c r="H42" s="42">
        <v>131.77399198705803</v>
      </c>
      <c r="I42" s="40">
        <v>333.67348754112015</v>
      </c>
      <c r="J42" s="41">
        <v>239.03471710965854</v>
      </c>
      <c r="K42" s="43">
        <v>-28.362688066368726</v>
      </c>
      <c r="L42" s="40">
        <v>608.86283100000003</v>
      </c>
      <c r="M42" s="41">
        <v>671.73794299999997</v>
      </c>
      <c r="N42" s="42">
        <v>10.326646462674272</v>
      </c>
      <c r="O42" s="40">
        <v>1757.0787089999999</v>
      </c>
      <c r="P42" s="41">
        <v>2765.727625</v>
      </c>
      <c r="Q42" s="42">
        <v>57.404879521535435</v>
      </c>
      <c r="R42" s="40">
        <v>346.51995262438754</v>
      </c>
      <c r="S42" s="41">
        <v>242.87928316874661</v>
      </c>
      <c r="T42" s="42">
        <v>-29.90900485548169</v>
      </c>
      <c r="U42" s="40">
        <v>1877.133957</v>
      </c>
      <c r="V42" s="41">
        <v>1355.166389</v>
      </c>
      <c r="W42" s="42">
        <v>-27.806623286182454</v>
      </c>
      <c r="X42" s="40">
        <v>4905.3296110000001</v>
      </c>
      <c r="Y42" s="41">
        <v>5189.4764679999998</v>
      </c>
      <c r="Z42" s="42">
        <v>5.7926149623628076</v>
      </c>
      <c r="AA42" s="40">
        <v>382.67233924313751</v>
      </c>
      <c r="AB42" s="41">
        <v>261.13739938053419</v>
      </c>
      <c r="AC42" s="42">
        <v>-31.75953090912693</v>
      </c>
    </row>
    <row r="43" spans="1:29" x14ac:dyDescent="0.2">
      <c r="A43" s="32" t="s">
        <v>75</v>
      </c>
      <c r="B43" s="33" t="s">
        <v>76</v>
      </c>
      <c r="C43" s="34">
        <v>64.306090999999995</v>
      </c>
      <c r="D43" s="35">
        <v>58.228974000000001</v>
      </c>
      <c r="E43" s="36">
        <v>-9.4502976397678911</v>
      </c>
      <c r="F43" s="34">
        <v>92.126394000000005</v>
      </c>
      <c r="G43" s="35">
        <v>93.431605000000005</v>
      </c>
      <c r="H43" s="36">
        <v>1.4167611944086334</v>
      </c>
      <c r="I43" s="34">
        <v>698.02027636075707</v>
      </c>
      <c r="J43" s="35">
        <v>623.22566330740005</v>
      </c>
      <c r="K43" s="37">
        <v>-10.71524933964827</v>
      </c>
      <c r="L43" s="34">
        <v>323.574724</v>
      </c>
      <c r="M43" s="35">
        <v>312.60283600000002</v>
      </c>
      <c r="N43" s="36">
        <v>-3.3908359294467005</v>
      </c>
      <c r="O43" s="34">
        <v>496.95476600000001</v>
      </c>
      <c r="P43" s="35">
        <v>494.714673</v>
      </c>
      <c r="Q43" s="36">
        <v>-0.45076396349522652</v>
      </c>
      <c r="R43" s="34">
        <v>651.11504333575499</v>
      </c>
      <c r="S43" s="35">
        <v>631.88511087480924</v>
      </c>
      <c r="T43" s="36">
        <v>-2.9533847601536101</v>
      </c>
      <c r="U43" s="34">
        <v>785.58640700000001</v>
      </c>
      <c r="V43" s="35">
        <v>856.80307000000005</v>
      </c>
      <c r="W43" s="36">
        <v>9.0654143663155384</v>
      </c>
      <c r="X43" s="34">
        <v>1262.5464959999999</v>
      </c>
      <c r="Y43" s="35">
        <v>1298.4520500000001</v>
      </c>
      <c r="Z43" s="36">
        <v>2.8438995406312673</v>
      </c>
      <c r="AA43" s="34">
        <v>622.2237434335251</v>
      </c>
      <c r="AB43" s="35">
        <v>659.86500618178388</v>
      </c>
      <c r="AC43" s="36">
        <v>6.0494738661929892</v>
      </c>
    </row>
    <row r="44" spans="1:29" x14ac:dyDescent="0.2">
      <c r="A44" s="51" t="s">
        <v>77</v>
      </c>
      <c r="B44" s="39" t="s">
        <v>78</v>
      </c>
      <c r="C44" s="40">
        <v>44.178252000000001</v>
      </c>
      <c r="D44" s="41">
        <v>64.881866000000002</v>
      </c>
      <c r="E44" s="42">
        <v>46.863814349196062</v>
      </c>
      <c r="F44" s="40">
        <v>94.164439999999999</v>
      </c>
      <c r="G44" s="41">
        <v>104.170706</v>
      </c>
      <c r="H44" s="42">
        <v>10.626374457279208</v>
      </c>
      <c r="I44" s="40">
        <v>469.16067254262862</v>
      </c>
      <c r="J44" s="41">
        <v>622.84176129131743</v>
      </c>
      <c r="K44" s="43">
        <v>32.756600828413454</v>
      </c>
      <c r="L44" s="40">
        <v>200.25789599999999</v>
      </c>
      <c r="M44" s="41">
        <v>304.71723900000001</v>
      </c>
      <c r="N44" s="42">
        <v>52.16240911669221</v>
      </c>
      <c r="O44" s="40">
        <v>442.80506300000002</v>
      </c>
      <c r="P44" s="41">
        <v>510.30575099999999</v>
      </c>
      <c r="Q44" s="42">
        <v>15.243883514493595</v>
      </c>
      <c r="R44" s="40">
        <v>452.24843330212775</v>
      </c>
      <c r="S44" s="41">
        <v>597.12679781263137</v>
      </c>
      <c r="T44" s="42">
        <v>32.035128005344937</v>
      </c>
      <c r="U44" s="40">
        <v>414.80738100000002</v>
      </c>
      <c r="V44" s="41">
        <v>630.05595700000003</v>
      </c>
      <c r="W44" s="42">
        <v>51.891211646496707</v>
      </c>
      <c r="X44" s="40">
        <v>961.02970100000005</v>
      </c>
      <c r="Y44" s="41">
        <v>1103.2706069999999</v>
      </c>
      <c r="Z44" s="42">
        <v>14.800885534754137</v>
      </c>
      <c r="AA44" s="40">
        <v>431.62805537474225</v>
      </c>
      <c r="AB44" s="41">
        <v>571.08016202229896</v>
      </c>
      <c r="AC44" s="42">
        <v>32.308397220955328</v>
      </c>
    </row>
    <row r="45" spans="1:29" s="1" customFormat="1" x14ac:dyDescent="0.2">
      <c r="A45" s="50" t="s">
        <v>27</v>
      </c>
      <c r="B45" s="44" t="s">
        <v>79</v>
      </c>
      <c r="C45" s="45">
        <v>134.332176</v>
      </c>
      <c r="D45" s="46">
        <v>118.808858</v>
      </c>
      <c r="E45" s="47">
        <v>-11.555919409806926</v>
      </c>
      <c r="F45" s="45">
        <v>93.003694999999993</v>
      </c>
      <c r="G45" s="46">
        <v>91.783748000000003</v>
      </c>
      <c r="H45" s="47">
        <v>-1.3117188516004519</v>
      </c>
      <c r="I45" s="45">
        <v>1444.3746132882141</v>
      </c>
      <c r="J45" s="46">
        <v>1294.4433038406755</v>
      </c>
      <c r="K45" s="48">
        <v>-10.380361719748732</v>
      </c>
      <c r="L45" s="45">
        <v>626.40680399999997</v>
      </c>
      <c r="M45" s="46">
        <v>620.57619</v>
      </c>
      <c r="N45" s="47">
        <v>-0.9308031079432455</v>
      </c>
      <c r="O45" s="45">
        <v>427.56964299999999</v>
      </c>
      <c r="P45" s="46">
        <v>465.40760599999999</v>
      </c>
      <c r="Q45" s="47">
        <v>8.8495438391074099</v>
      </c>
      <c r="R45" s="45">
        <v>1465.0404074641006</v>
      </c>
      <c r="S45" s="46">
        <v>1333.4036272711883</v>
      </c>
      <c r="T45" s="47">
        <v>-8.9851979182449924</v>
      </c>
      <c r="U45" s="45">
        <v>1670.1020510000001</v>
      </c>
      <c r="V45" s="46">
        <v>1472.7765059999999</v>
      </c>
      <c r="W45" s="47">
        <v>-11.81517889172391</v>
      </c>
      <c r="X45" s="45">
        <v>1146.2478140000001</v>
      </c>
      <c r="Y45" s="46">
        <v>1094.4540219999999</v>
      </c>
      <c r="Z45" s="47">
        <v>-4.5185509945932285</v>
      </c>
      <c r="AA45" s="45">
        <v>1457.0165636102142</v>
      </c>
      <c r="AB45" s="46">
        <v>1345.6723410899031</v>
      </c>
      <c r="AC45" s="47">
        <v>-7.6419325147835675</v>
      </c>
    </row>
    <row r="46" spans="1:29" x14ac:dyDescent="0.2">
      <c r="A46" s="51" t="s">
        <v>33</v>
      </c>
      <c r="B46" s="39" t="s">
        <v>34</v>
      </c>
      <c r="C46" s="40">
        <v>72.449927000000002</v>
      </c>
      <c r="D46" s="41">
        <v>71.823956999999993</v>
      </c>
      <c r="E46" s="42">
        <v>-0.86400363108717348</v>
      </c>
      <c r="F46" s="40">
        <v>44.073228999999998</v>
      </c>
      <c r="G46" s="41">
        <v>51.895060999999998</v>
      </c>
      <c r="H46" s="42">
        <v>17.747354068384681</v>
      </c>
      <c r="I46" s="40">
        <v>1643.8533922713038</v>
      </c>
      <c r="J46" s="41">
        <v>1384.0229805298811</v>
      </c>
      <c r="K46" s="43">
        <v>-15.806179125403419</v>
      </c>
      <c r="L46" s="40">
        <v>373.04388599999999</v>
      </c>
      <c r="M46" s="41">
        <v>381.66641299999998</v>
      </c>
      <c r="N46" s="42">
        <v>2.3113974852813968</v>
      </c>
      <c r="O46" s="40">
        <v>227.84051600000001</v>
      </c>
      <c r="P46" s="41">
        <v>260.13220699999999</v>
      </c>
      <c r="Q46" s="42">
        <v>14.172936212978016</v>
      </c>
      <c r="R46" s="40">
        <v>1637.3026735947174</v>
      </c>
      <c r="S46" s="41">
        <v>1467.201687179012</v>
      </c>
      <c r="T46" s="42">
        <v>-10.389098433599131</v>
      </c>
      <c r="U46" s="40">
        <v>951.26626499999998</v>
      </c>
      <c r="V46" s="41">
        <v>898.46576700000003</v>
      </c>
      <c r="W46" s="42">
        <v>-5.5505487730083569</v>
      </c>
      <c r="X46" s="40">
        <v>612.13237900000001</v>
      </c>
      <c r="Y46" s="41">
        <v>600.15087100000005</v>
      </c>
      <c r="Z46" s="42">
        <v>-1.9573393617199897</v>
      </c>
      <c r="AA46" s="40">
        <v>1554.0204988895057</v>
      </c>
      <c r="AB46" s="41">
        <v>1497.0665051321737</v>
      </c>
      <c r="AC46" s="42">
        <v>-3.6649448188122991</v>
      </c>
    </row>
    <row r="47" spans="1:29" x14ac:dyDescent="0.2">
      <c r="A47" s="32" t="s">
        <v>80</v>
      </c>
      <c r="B47" s="33" t="s">
        <v>81</v>
      </c>
      <c r="C47" s="34">
        <v>26.659224999999999</v>
      </c>
      <c r="D47" s="35">
        <v>21.663132000000001</v>
      </c>
      <c r="E47" s="36">
        <v>-18.74057854269957</v>
      </c>
      <c r="F47" s="34">
        <v>17.403962</v>
      </c>
      <c r="G47" s="35">
        <v>12.048938</v>
      </c>
      <c r="H47" s="36">
        <v>-30.768993864730344</v>
      </c>
      <c r="I47" s="34">
        <v>1531.7905773409525</v>
      </c>
      <c r="J47" s="35">
        <v>1797.9287469152885</v>
      </c>
      <c r="K47" s="37">
        <v>17.374318233261853</v>
      </c>
      <c r="L47" s="34">
        <v>112.802267</v>
      </c>
      <c r="M47" s="35">
        <v>95.093463999999997</v>
      </c>
      <c r="N47" s="36">
        <v>-15.698977929229031</v>
      </c>
      <c r="O47" s="34">
        <v>74.741422999999998</v>
      </c>
      <c r="P47" s="35">
        <v>57.314810000000001</v>
      </c>
      <c r="Q47" s="36">
        <v>-23.31586996945455</v>
      </c>
      <c r="R47" s="34">
        <v>1509.2336012922849</v>
      </c>
      <c r="S47" s="35">
        <v>1659.1429684578907</v>
      </c>
      <c r="T47" s="36">
        <v>9.9328140479542313</v>
      </c>
      <c r="U47" s="34">
        <v>376.91481299999998</v>
      </c>
      <c r="V47" s="35">
        <v>226.142065</v>
      </c>
      <c r="W47" s="36">
        <v>-40.00181017029967</v>
      </c>
      <c r="X47" s="34">
        <v>221.05513199999999</v>
      </c>
      <c r="Y47" s="35">
        <v>145.37370100000001</v>
      </c>
      <c r="Z47" s="36">
        <v>-34.236450570168167</v>
      </c>
      <c r="AA47" s="34">
        <v>1705.0715339194207</v>
      </c>
      <c r="AB47" s="35">
        <v>1555.5913032715594</v>
      </c>
      <c r="AC47" s="36">
        <v>-8.7668011384984919</v>
      </c>
    </row>
    <row r="48" spans="1:29" s="1" customFormat="1" x14ac:dyDescent="0.2">
      <c r="A48" s="49" t="s">
        <v>66</v>
      </c>
      <c r="B48" s="49" t="s">
        <v>67</v>
      </c>
      <c r="C48" s="28">
        <v>105.043432</v>
      </c>
      <c r="D48" s="29">
        <v>109.384833</v>
      </c>
      <c r="E48" s="30">
        <v>4.1329580701437996</v>
      </c>
      <c r="F48" s="28">
        <v>19.097885000000002</v>
      </c>
      <c r="G48" s="29">
        <v>19.136904000000001</v>
      </c>
      <c r="H48" s="30">
        <v>0.20431058203564945</v>
      </c>
      <c r="I48" s="28">
        <v>5500.2651864329473</v>
      </c>
      <c r="J48" s="29">
        <v>5715.9106300580279</v>
      </c>
      <c r="K48" s="31">
        <v>3.9206372114020116</v>
      </c>
      <c r="L48" s="28">
        <v>651.29834400000004</v>
      </c>
      <c r="M48" s="29">
        <v>734.819388</v>
      </c>
      <c r="N48" s="30">
        <v>12.823776502646833</v>
      </c>
      <c r="O48" s="28">
        <v>125.250885</v>
      </c>
      <c r="P48" s="29">
        <v>132.10055</v>
      </c>
      <c r="Q48" s="30">
        <v>5.4687557696698086</v>
      </c>
      <c r="R48" s="28">
        <v>5199.9500362811814</v>
      </c>
      <c r="S48" s="29">
        <v>5562.5762951024808</v>
      </c>
      <c r="T48" s="30">
        <v>6.9736489060698181</v>
      </c>
      <c r="U48" s="28">
        <v>1447.3242540000001</v>
      </c>
      <c r="V48" s="29">
        <v>1507.3179520000001</v>
      </c>
      <c r="W48" s="30">
        <v>4.1451456253976282</v>
      </c>
      <c r="X48" s="28">
        <v>302.98110100000002</v>
      </c>
      <c r="Y48" s="29">
        <v>276.75439399999999</v>
      </c>
      <c r="Z48" s="30">
        <v>-8.6562187916796933</v>
      </c>
      <c r="AA48" s="28">
        <v>4776.9456551020985</v>
      </c>
      <c r="AB48" s="29">
        <v>5446.410191413258</v>
      </c>
      <c r="AC48" s="30">
        <v>14.014489270903185</v>
      </c>
    </row>
    <row r="49" spans="1:29" x14ac:dyDescent="0.2">
      <c r="A49" s="32" t="s">
        <v>82</v>
      </c>
      <c r="B49" s="33" t="s">
        <v>83</v>
      </c>
      <c r="C49" s="34">
        <v>70.651684000000003</v>
      </c>
      <c r="D49" s="35">
        <v>73.408563999999998</v>
      </c>
      <c r="E49" s="36">
        <v>3.9020725960332348</v>
      </c>
      <c r="F49" s="34">
        <v>8.9987390000000005</v>
      </c>
      <c r="G49" s="35">
        <v>9.2066999999999997</v>
      </c>
      <c r="H49" s="36">
        <v>2.3110015747761947</v>
      </c>
      <c r="I49" s="34">
        <v>7851.287163679267</v>
      </c>
      <c r="J49" s="35">
        <v>7973.3850348116048</v>
      </c>
      <c r="K49" s="37">
        <v>1.5551318985907558</v>
      </c>
      <c r="L49" s="34">
        <v>371.26790699999998</v>
      </c>
      <c r="M49" s="35">
        <v>410.10027300000002</v>
      </c>
      <c r="N49" s="36">
        <v>10.459392063747664</v>
      </c>
      <c r="O49" s="34">
        <v>45.183204000000003</v>
      </c>
      <c r="P49" s="35">
        <v>49.894621999999998</v>
      </c>
      <c r="Q49" s="36">
        <v>10.427365885783569</v>
      </c>
      <c r="R49" s="34">
        <v>8216.9451064160912</v>
      </c>
      <c r="S49" s="35">
        <v>8219.328187314457</v>
      </c>
      <c r="T49" s="36">
        <v>2.9002030164537729E-2</v>
      </c>
      <c r="U49" s="34">
        <v>812.85377700000004</v>
      </c>
      <c r="V49" s="35">
        <v>876.59956599999998</v>
      </c>
      <c r="W49" s="36">
        <v>7.8422209262859699</v>
      </c>
      <c r="X49" s="34">
        <v>103.752531</v>
      </c>
      <c r="Y49" s="35">
        <v>119.523594</v>
      </c>
      <c r="Z49" s="36">
        <v>15.200653755617765</v>
      </c>
      <c r="AA49" s="34">
        <v>7834.5440748814117</v>
      </c>
      <c r="AB49" s="35">
        <v>7334.1131793610548</v>
      </c>
      <c r="AC49" s="36">
        <v>-6.387492248908333</v>
      </c>
    </row>
    <row r="50" spans="1:29" s="1" customFormat="1" x14ac:dyDescent="0.2">
      <c r="A50" s="49" t="s">
        <v>84</v>
      </c>
      <c r="B50" s="49" t="s">
        <v>85</v>
      </c>
      <c r="C50" s="28">
        <v>89.623328999999998</v>
      </c>
      <c r="D50" s="29">
        <v>125.855467</v>
      </c>
      <c r="E50" s="30">
        <v>40.427128075101983</v>
      </c>
      <c r="F50" s="28">
        <v>111.326018</v>
      </c>
      <c r="G50" s="29">
        <v>149.90174200000001</v>
      </c>
      <c r="H50" s="30">
        <v>34.651130699743526</v>
      </c>
      <c r="I50" s="28">
        <v>805.05285835338145</v>
      </c>
      <c r="J50" s="29">
        <v>839.58642055006942</v>
      </c>
      <c r="K50" s="31">
        <v>4.2896018364957156</v>
      </c>
      <c r="L50" s="28">
        <v>405.480479</v>
      </c>
      <c r="M50" s="29">
        <v>564.20963200000006</v>
      </c>
      <c r="N50" s="30">
        <v>39.145941967775968</v>
      </c>
      <c r="O50" s="28">
        <v>426.40869199999997</v>
      </c>
      <c r="P50" s="29">
        <v>614.08133399999997</v>
      </c>
      <c r="Q50" s="30">
        <v>44.012386595534039</v>
      </c>
      <c r="R50" s="28">
        <v>950.91982552738398</v>
      </c>
      <c r="S50" s="29">
        <v>918.78648765441881</v>
      </c>
      <c r="T50" s="30">
        <v>-3.379184765145038</v>
      </c>
      <c r="U50" s="28">
        <v>942.68850699999996</v>
      </c>
      <c r="V50" s="29">
        <v>1077.3151439999999</v>
      </c>
      <c r="W50" s="30">
        <v>14.281136982186627</v>
      </c>
      <c r="X50" s="28">
        <v>958.59294</v>
      </c>
      <c r="Y50" s="29">
        <v>1082.3930319999999</v>
      </c>
      <c r="Z50" s="30">
        <v>12.914771936459291</v>
      </c>
      <c r="AA50" s="28">
        <v>983.40856443194741</v>
      </c>
      <c r="AB50" s="29">
        <v>995.30864681323999</v>
      </c>
      <c r="AC50" s="30">
        <v>1.2100852902543702</v>
      </c>
    </row>
    <row r="51" spans="1:29" s="1" customFormat="1" x14ac:dyDescent="0.2">
      <c r="A51" s="50" t="s">
        <v>86</v>
      </c>
      <c r="B51" s="44" t="s">
        <v>87</v>
      </c>
      <c r="C51" s="45">
        <v>127.319677</v>
      </c>
      <c r="D51" s="46">
        <v>128.034121</v>
      </c>
      <c r="E51" s="47">
        <v>0.56114185712237141</v>
      </c>
      <c r="F51" s="45">
        <v>79.863826000000003</v>
      </c>
      <c r="G51" s="46">
        <v>54.565635999999998</v>
      </c>
      <c r="H51" s="47">
        <v>-31.676656713140694</v>
      </c>
      <c r="I51" s="45">
        <v>1594.2095862023939</v>
      </c>
      <c r="J51" s="46">
        <v>2346.4240570750426</v>
      </c>
      <c r="K51" s="48">
        <v>47.18416432713326</v>
      </c>
      <c r="L51" s="45">
        <v>631.43528700000002</v>
      </c>
      <c r="M51" s="46">
        <v>698.68735200000003</v>
      </c>
      <c r="N51" s="47">
        <v>10.650666249509122</v>
      </c>
      <c r="O51" s="45">
        <v>339.19908299999997</v>
      </c>
      <c r="P51" s="46">
        <v>329.70743199999998</v>
      </c>
      <c r="Q51" s="47">
        <v>-2.7982537323074097</v>
      </c>
      <c r="R51" s="45">
        <v>1861.5477418610831</v>
      </c>
      <c r="S51" s="46">
        <v>2119.1131414957003</v>
      </c>
      <c r="T51" s="47">
        <v>13.836088854595596</v>
      </c>
      <c r="U51" s="45">
        <v>1697.073441</v>
      </c>
      <c r="V51" s="46">
        <v>1448.4839750000001</v>
      </c>
      <c r="W51" s="47">
        <v>-14.64812659218323</v>
      </c>
      <c r="X51" s="45">
        <v>829.50078099999996</v>
      </c>
      <c r="Y51" s="46">
        <v>690.71591799999999</v>
      </c>
      <c r="Z51" s="47">
        <v>-16.731131082563742</v>
      </c>
      <c r="AA51" s="45">
        <v>2045.8973395469293</v>
      </c>
      <c r="AB51" s="46">
        <v>2097.0762903425662</v>
      </c>
      <c r="AC51" s="47">
        <v>2.5015405126324941</v>
      </c>
    </row>
    <row r="52" spans="1:29" x14ac:dyDescent="0.2">
      <c r="A52" s="51" t="s">
        <v>88</v>
      </c>
      <c r="B52" s="39" t="s">
        <v>89</v>
      </c>
      <c r="C52" s="40">
        <v>64.543813999999998</v>
      </c>
      <c r="D52" s="41">
        <v>25.930109999999999</v>
      </c>
      <c r="E52" s="42">
        <v>-59.825569031293988</v>
      </c>
      <c r="F52" s="40">
        <v>61.448748999999999</v>
      </c>
      <c r="G52" s="41">
        <v>25.750043999999999</v>
      </c>
      <c r="H52" s="42">
        <v>-58.095088314979357</v>
      </c>
      <c r="I52" s="40">
        <v>1050.3682345103559</v>
      </c>
      <c r="J52" s="41">
        <v>1006.9928424199974</v>
      </c>
      <c r="K52" s="43">
        <v>-4.1295414946148519</v>
      </c>
      <c r="L52" s="40">
        <v>253.84611899999999</v>
      </c>
      <c r="M52" s="41">
        <v>210.71510699999999</v>
      </c>
      <c r="N52" s="42">
        <v>-16.991007059674601</v>
      </c>
      <c r="O52" s="40">
        <v>238.34852799999999</v>
      </c>
      <c r="P52" s="41">
        <v>221.016694</v>
      </c>
      <c r="Q52" s="42">
        <v>-7.2716345871454262</v>
      </c>
      <c r="R52" s="40">
        <v>1065.0207120221862</v>
      </c>
      <c r="S52" s="41">
        <v>953.39000501020973</v>
      </c>
      <c r="T52" s="42">
        <v>-10.481552682672246</v>
      </c>
      <c r="U52" s="40">
        <v>782.16898300000003</v>
      </c>
      <c r="V52" s="41">
        <v>437.811352</v>
      </c>
      <c r="W52" s="42">
        <v>-44.025989074537364</v>
      </c>
      <c r="X52" s="40">
        <v>579.92398400000002</v>
      </c>
      <c r="Y52" s="41">
        <v>453.48660899999999</v>
      </c>
      <c r="Z52" s="42">
        <v>-21.80240488208538</v>
      </c>
      <c r="AA52" s="40">
        <v>1348.7439812456523</v>
      </c>
      <c r="AB52" s="41">
        <v>965.43391427904328</v>
      </c>
      <c r="AC52" s="42">
        <v>-28.419779609514727</v>
      </c>
    </row>
    <row r="53" spans="1:29" x14ac:dyDescent="0.2">
      <c r="A53" s="32" t="s">
        <v>90</v>
      </c>
      <c r="B53" s="33" t="s">
        <v>91</v>
      </c>
      <c r="C53" s="34">
        <v>36.393977</v>
      </c>
      <c r="D53" s="35">
        <v>71.662283000000002</v>
      </c>
      <c r="E53" s="36">
        <v>96.906985460808542</v>
      </c>
      <c r="F53" s="34">
        <v>5.2972979999999996</v>
      </c>
      <c r="G53" s="35">
        <v>6.9334119999999997</v>
      </c>
      <c r="H53" s="36">
        <v>30.885821413105319</v>
      </c>
      <c r="I53" s="34">
        <v>6870.2906651655239</v>
      </c>
      <c r="J53" s="35">
        <v>10335.788930471752</v>
      </c>
      <c r="K53" s="37">
        <v>50.441799833555301</v>
      </c>
      <c r="L53" s="34">
        <v>235.11832000000001</v>
      </c>
      <c r="M53" s="35">
        <v>358.27877899999999</v>
      </c>
      <c r="N53" s="36">
        <v>52.382332010538349</v>
      </c>
      <c r="O53" s="34">
        <v>36.605120999999997</v>
      </c>
      <c r="P53" s="35">
        <v>35.342471000000003</v>
      </c>
      <c r="Q53" s="36">
        <v>-3.4493807574082158</v>
      </c>
      <c r="R53" s="34">
        <v>6423.0991068162302</v>
      </c>
      <c r="S53" s="35">
        <v>10137.343792402064</v>
      </c>
      <c r="T53" s="36">
        <v>57.826364249062514</v>
      </c>
      <c r="U53" s="34">
        <v>579.49726099999998</v>
      </c>
      <c r="V53" s="35">
        <v>713.32719499999996</v>
      </c>
      <c r="W53" s="36">
        <v>23.094144356965309</v>
      </c>
      <c r="X53" s="34">
        <v>106.58354799999999</v>
      </c>
      <c r="Y53" s="35">
        <v>79.050571000000005</v>
      </c>
      <c r="Z53" s="36">
        <v>-25.83229543081076</v>
      </c>
      <c r="AA53" s="34">
        <v>5437.0235545170635</v>
      </c>
      <c r="AB53" s="35">
        <v>9023.6817517738091</v>
      </c>
      <c r="AC53" s="36">
        <v>65.967310262560105</v>
      </c>
    </row>
    <row r="54" spans="1:29" s="1" customFormat="1" x14ac:dyDescent="0.2">
      <c r="A54" s="49" t="s">
        <v>51</v>
      </c>
      <c r="B54" s="49" t="s">
        <v>52</v>
      </c>
      <c r="C54" s="28">
        <v>73.695859999999996</v>
      </c>
      <c r="D54" s="29">
        <v>63.661119999999997</v>
      </c>
      <c r="E54" s="30">
        <v>-13.616422957816088</v>
      </c>
      <c r="F54" s="28">
        <v>7.5402060000000004</v>
      </c>
      <c r="G54" s="29">
        <v>9.1312119999999997</v>
      </c>
      <c r="H54" s="30">
        <v>21.10029885125153</v>
      </c>
      <c r="I54" s="28">
        <v>9773.7197100450558</v>
      </c>
      <c r="J54" s="29">
        <v>6971.8149135076483</v>
      </c>
      <c r="K54" s="31">
        <v>-28.667742473295167</v>
      </c>
      <c r="L54" s="28">
        <v>355.55153799999999</v>
      </c>
      <c r="M54" s="29">
        <v>388.28636299999999</v>
      </c>
      <c r="N54" s="30">
        <v>9.2067735620370073</v>
      </c>
      <c r="O54" s="28">
        <v>36.21407</v>
      </c>
      <c r="P54" s="29">
        <v>44.115259000000002</v>
      </c>
      <c r="Q54" s="30">
        <v>21.818008856778604</v>
      </c>
      <c r="R54" s="28">
        <v>9818.0496696449736</v>
      </c>
      <c r="S54" s="29">
        <v>8801.6339879133429</v>
      </c>
      <c r="T54" s="30">
        <v>-10.352521284080908</v>
      </c>
      <c r="U54" s="28">
        <v>796.59000800000001</v>
      </c>
      <c r="V54" s="29">
        <v>889.61052199999995</v>
      </c>
      <c r="W54" s="30">
        <v>11.677338789818204</v>
      </c>
      <c r="X54" s="28">
        <v>76.673190000000005</v>
      </c>
      <c r="Y54" s="29">
        <v>98.329786999999996</v>
      </c>
      <c r="Z54" s="30">
        <v>28.245331908063285</v>
      </c>
      <c r="AA54" s="28">
        <v>10389.420448007966</v>
      </c>
      <c r="AB54" s="29">
        <v>9047.2129467747145</v>
      </c>
      <c r="AC54" s="30">
        <v>-12.918983382664063</v>
      </c>
    </row>
    <row r="55" spans="1:29" s="1" customFormat="1" x14ac:dyDescent="0.2">
      <c r="A55" s="50" t="s">
        <v>39</v>
      </c>
      <c r="B55" s="44" t="s">
        <v>92</v>
      </c>
      <c r="C55" s="45">
        <v>7.6342220000000003</v>
      </c>
      <c r="D55" s="46">
        <v>32.970905999999999</v>
      </c>
      <c r="E55" s="47">
        <v>331.88298689768254</v>
      </c>
      <c r="F55" s="45">
        <v>4.5556710000000002</v>
      </c>
      <c r="G55" s="46">
        <v>50.186301999999998</v>
      </c>
      <c r="H55" s="47">
        <v>1001.6226149781227</v>
      </c>
      <c r="I55" s="45">
        <v>1675.7623629976792</v>
      </c>
      <c r="J55" s="46">
        <v>656.97022267151704</v>
      </c>
      <c r="K55" s="48">
        <v>-60.795740662399233</v>
      </c>
      <c r="L55" s="45">
        <v>69.637653999999998</v>
      </c>
      <c r="M55" s="46">
        <v>84.658022000000003</v>
      </c>
      <c r="N55" s="47">
        <v>21.569319380000952</v>
      </c>
      <c r="O55" s="45">
        <v>59.932789</v>
      </c>
      <c r="P55" s="46">
        <v>112.19571999999999</v>
      </c>
      <c r="Q55" s="47">
        <v>87.202567863144154</v>
      </c>
      <c r="R55" s="45">
        <v>1161.9291403241721</v>
      </c>
      <c r="S55" s="46">
        <v>754.55660875477247</v>
      </c>
      <c r="T55" s="47">
        <v>-35.060015058727664</v>
      </c>
      <c r="U55" s="45">
        <v>169.14311699999999</v>
      </c>
      <c r="V55" s="46">
        <v>138.67092</v>
      </c>
      <c r="W55" s="47">
        <v>-18.0156293324073</v>
      </c>
      <c r="X55" s="45">
        <v>151.13207800000001</v>
      </c>
      <c r="Y55" s="46">
        <v>151.90412699999999</v>
      </c>
      <c r="Z55" s="47">
        <v>0.5108438990695241</v>
      </c>
      <c r="AA55" s="45">
        <v>1119.1741636742399</v>
      </c>
      <c r="AB55" s="46">
        <v>912.88448009052445</v>
      </c>
      <c r="AC55" s="47">
        <v>-18.43231288564311</v>
      </c>
    </row>
    <row r="56" spans="1:29" x14ac:dyDescent="0.2">
      <c r="A56" s="51" t="s">
        <v>43</v>
      </c>
      <c r="B56" s="39" t="s">
        <v>44</v>
      </c>
      <c r="C56" s="40">
        <v>4.3841999999999999E-2</v>
      </c>
      <c r="D56" s="41">
        <v>27.429891000000001</v>
      </c>
      <c r="E56" s="42">
        <v>62465.327767893803</v>
      </c>
      <c r="F56" s="40">
        <v>1.017E-2</v>
      </c>
      <c r="G56" s="41">
        <v>45.824778999999999</v>
      </c>
      <c r="H56" s="42">
        <v>450487.79744346114</v>
      </c>
      <c r="I56" s="40">
        <v>4310.9144542772865</v>
      </c>
      <c r="J56" s="41">
        <v>598.58206844816425</v>
      </c>
      <c r="K56" s="43">
        <v>-86.114730997404692</v>
      </c>
      <c r="L56" s="40">
        <v>28.576191999999999</v>
      </c>
      <c r="M56" s="41">
        <v>53.207951999999999</v>
      </c>
      <c r="N56" s="42">
        <v>86.196789271292687</v>
      </c>
      <c r="O56" s="40">
        <v>35.740102</v>
      </c>
      <c r="P56" s="41">
        <v>87.343592000000001</v>
      </c>
      <c r="Q56" s="42">
        <v>144.38540214574655</v>
      </c>
      <c r="R56" s="40">
        <v>799.55541257268931</v>
      </c>
      <c r="S56" s="41">
        <v>609.17980107802293</v>
      </c>
      <c r="T56" s="42">
        <v>-23.810183572155974</v>
      </c>
      <c r="U56" s="40">
        <v>81.264416999999995</v>
      </c>
      <c r="V56" s="41">
        <v>62.441000000000003</v>
      </c>
      <c r="W56" s="42">
        <v>-23.163172388229892</v>
      </c>
      <c r="X56" s="40">
        <v>95.549135000000007</v>
      </c>
      <c r="Y56" s="41">
        <v>98.720855</v>
      </c>
      <c r="Z56" s="42">
        <v>3.3194649014875788</v>
      </c>
      <c r="AA56" s="40">
        <v>850.49871984712354</v>
      </c>
      <c r="AB56" s="41">
        <v>632.50059979727689</v>
      </c>
      <c r="AC56" s="42">
        <v>-25.631798727343369</v>
      </c>
    </row>
    <row r="57" spans="1:29" s="1" customFormat="1" x14ac:dyDescent="0.2">
      <c r="A57" s="50" t="s">
        <v>68</v>
      </c>
      <c r="B57" s="44" t="s">
        <v>93</v>
      </c>
      <c r="C57" s="45">
        <v>111.08911500000001</v>
      </c>
      <c r="D57" s="46">
        <v>71.597807000000003</v>
      </c>
      <c r="E57" s="47">
        <v>-35.549214700288147</v>
      </c>
      <c r="F57" s="45">
        <v>26.858409000000002</v>
      </c>
      <c r="G57" s="46">
        <v>18.075398</v>
      </c>
      <c r="H57" s="47">
        <v>-32.701158881004453</v>
      </c>
      <c r="I57" s="45">
        <v>4136.1018443050743</v>
      </c>
      <c r="J57" s="46">
        <v>3961.0639278869544</v>
      </c>
      <c r="K57" s="48">
        <v>-4.231953733419946</v>
      </c>
      <c r="L57" s="45">
        <v>443.80290200000002</v>
      </c>
      <c r="M57" s="46">
        <v>407.62397399999998</v>
      </c>
      <c r="N57" s="47">
        <v>-8.1520260090593215</v>
      </c>
      <c r="O57" s="45">
        <v>110.398781</v>
      </c>
      <c r="P57" s="46">
        <v>110.062472</v>
      </c>
      <c r="Q57" s="47">
        <v>-0.30463108102615211</v>
      </c>
      <c r="R57" s="45">
        <v>4019.9982099440026</v>
      </c>
      <c r="S57" s="46">
        <v>3703.5691329920337</v>
      </c>
      <c r="T57" s="47">
        <v>-7.871373578456808</v>
      </c>
      <c r="U57" s="45">
        <v>1003.099828</v>
      </c>
      <c r="V57" s="46">
        <v>1056.814574</v>
      </c>
      <c r="W57" s="47">
        <v>5.3548754072760163</v>
      </c>
      <c r="X57" s="45">
        <v>242.56468100000001</v>
      </c>
      <c r="Y57" s="46">
        <v>278.44127500000002</v>
      </c>
      <c r="Z57" s="47">
        <v>14.790526737897181</v>
      </c>
      <c r="AA57" s="45">
        <v>4135.3911206883413</v>
      </c>
      <c r="AB57" s="46">
        <v>3795.466652708008</v>
      </c>
      <c r="AC57" s="47">
        <v>-8.2198867787807277</v>
      </c>
    </row>
    <row r="58" spans="1:29" s="1" customFormat="1" x14ac:dyDescent="0.2">
      <c r="A58" s="51" t="s">
        <v>94</v>
      </c>
      <c r="B58" s="39" t="s">
        <v>95</v>
      </c>
      <c r="C58" s="40">
        <v>74.655686000000003</v>
      </c>
      <c r="D58" s="41">
        <v>38.112248000000001</v>
      </c>
      <c r="E58" s="42">
        <v>-48.949303071168615</v>
      </c>
      <c r="F58" s="40">
        <v>18.912253</v>
      </c>
      <c r="G58" s="41">
        <v>10.677163</v>
      </c>
      <c r="H58" s="42">
        <v>-43.543675097832079</v>
      </c>
      <c r="I58" s="40">
        <v>3947.4771197276182</v>
      </c>
      <c r="J58" s="41">
        <v>3569.5107398847431</v>
      </c>
      <c r="K58" s="43">
        <v>-9.5748846257772691</v>
      </c>
      <c r="L58" s="40">
        <v>300.78757000000002</v>
      </c>
      <c r="M58" s="41">
        <v>254.55850100000001</v>
      </c>
      <c r="N58" s="42">
        <v>-15.369341558894877</v>
      </c>
      <c r="O58" s="40">
        <v>77.998144999999994</v>
      </c>
      <c r="P58" s="41">
        <v>74.909678999999997</v>
      </c>
      <c r="Q58" s="42">
        <v>-3.9596659638508003</v>
      </c>
      <c r="R58" s="40">
        <v>3856.3426091735905</v>
      </c>
      <c r="S58" s="41">
        <v>3398.2057378726722</v>
      </c>
      <c r="T58" s="42">
        <v>-11.880087371155446</v>
      </c>
      <c r="U58" s="40">
        <v>674.76559899999995</v>
      </c>
      <c r="V58" s="41">
        <v>692.33143500000006</v>
      </c>
      <c r="W58" s="42">
        <v>2.60325008062543</v>
      </c>
      <c r="X58" s="40">
        <v>166.46624399999999</v>
      </c>
      <c r="Y58" s="41">
        <v>196.129132</v>
      </c>
      <c r="Z58" s="42">
        <v>17.819160982571347</v>
      </c>
      <c r="AA58" s="40">
        <v>4053.4680352372216</v>
      </c>
      <c r="AB58" s="41">
        <v>3529.9775609061489</v>
      </c>
      <c r="AC58" s="42">
        <v>-12.914631860429516</v>
      </c>
    </row>
    <row r="59" spans="1:29" s="1" customFormat="1" ht="9.75" thickBot="1" x14ac:dyDescent="0.25">
      <c r="A59" s="62" t="s">
        <v>70</v>
      </c>
      <c r="B59" s="63" t="s">
        <v>70</v>
      </c>
      <c r="C59" s="55">
        <v>642.71352900000011</v>
      </c>
      <c r="D59" s="56">
        <v>827.435295</v>
      </c>
      <c r="E59" s="57">
        <v>28.740917635172391</v>
      </c>
      <c r="F59" s="55" t="s">
        <v>71</v>
      </c>
      <c r="G59" s="56" t="s">
        <v>71</v>
      </c>
      <c r="H59" s="57" t="s">
        <v>71</v>
      </c>
      <c r="I59" s="55" t="s">
        <v>71</v>
      </c>
      <c r="J59" s="56" t="s">
        <v>71</v>
      </c>
      <c r="K59" s="64" t="s">
        <v>71</v>
      </c>
      <c r="L59" s="55">
        <v>3197.5899319999994</v>
      </c>
      <c r="M59" s="56">
        <v>3820.7588949999999</v>
      </c>
      <c r="N59" s="57">
        <v>19.488707941053175</v>
      </c>
      <c r="O59" s="55" t="s">
        <v>71</v>
      </c>
      <c r="P59" s="56" t="s">
        <v>71</v>
      </c>
      <c r="Q59" s="57" t="s">
        <v>71</v>
      </c>
      <c r="R59" s="55" t="s">
        <v>71</v>
      </c>
      <c r="S59" s="56" t="s">
        <v>71</v>
      </c>
      <c r="T59" s="57" t="s">
        <v>71</v>
      </c>
      <c r="U59" s="55">
        <v>7558.6496299999999</v>
      </c>
      <c r="V59" s="56">
        <v>8172.9640539999982</v>
      </c>
      <c r="W59" s="57">
        <v>8.1273038713397519</v>
      </c>
      <c r="X59" s="55" t="s">
        <v>71</v>
      </c>
      <c r="Y59" s="56" t="s">
        <v>71</v>
      </c>
      <c r="Z59" s="57" t="s">
        <v>71</v>
      </c>
      <c r="AA59" s="55" t="s">
        <v>71</v>
      </c>
      <c r="AB59" s="56" t="s">
        <v>71</v>
      </c>
      <c r="AC59" s="57" t="s">
        <v>71</v>
      </c>
    </row>
    <row r="60" spans="1:29" s="1" customFormat="1" ht="2.1" customHeight="1" x14ac:dyDescent="0.2">
      <c r="A60" s="65"/>
      <c r="B60" s="65"/>
      <c r="C60" s="66"/>
      <c r="D60" s="66"/>
      <c r="E60" s="67"/>
      <c r="F60" s="68"/>
      <c r="G60" s="68"/>
      <c r="H60" s="69"/>
      <c r="I60" s="68"/>
      <c r="J60" s="68"/>
      <c r="K60" s="70"/>
      <c r="L60" s="66"/>
      <c r="M60" s="66"/>
      <c r="N60" s="67"/>
      <c r="O60" s="68"/>
      <c r="P60" s="68"/>
      <c r="Q60" s="69"/>
      <c r="R60" s="68"/>
      <c r="S60" s="68"/>
      <c r="T60" s="70"/>
      <c r="U60" s="29"/>
      <c r="V60" s="29"/>
      <c r="W60" s="30"/>
      <c r="X60" s="71"/>
      <c r="Y60" s="71"/>
      <c r="Z60" s="70"/>
      <c r="AA60" s="71"/>
      <c r="AB60" s="71"/>
      <c r="AC60" s="70"/>
    </row>
    <row r="61" spans="1:29" s="72" customFormat="1" ht="9" customHeight="1" x14ac:dyDescent="0.2">
      <c r="C61" s="73" t="str">
        <f>C2</f>
        <v>Maio</v>
      </c>
      <c r="D61" s="73"/>
      <c r="E61" s="73"/>
      <c r="F61" s="73"/>
      <c r="G61" s="73"/>
      <c r="H61" s="73"/>
      <c r="I61" s="73"/>
      <c r="J61" s="73"/>
      <c r="K61" s="74"/>
      <c r="L61" s="73" t="str">
        <f>L2</f>
        <v>Janeiro - Maio</v>
      </c>
      <c r="M61" s="73"/>
      <c r="N61" s="73"/>
      <c r="O61" s="73"/>
      <c r="P61" s="73"/>
      <c r="Q61" s="73"/>
      <c r="R61" s="73"/>
      <c r="S61" s="73"/>
      <c r="T61" s="74"/>
      <c r="U61" s="73" t="str">
        <f>U2</f>
        <v>Acumulado 12 meses</v>
      </c>
      <c r="V61" s="73"/>
      <c r="W61" s="73"/>
      <c r="X61" s="73"/>
      <c r="Y61" s="73"/>
      <c r="Z61" s="73"/>
      <c r="AA61" s="73"/>
      <c r="AB61" s="73"/>
      <c r="AC61" s="74"/>
    </row>
    <row r="62" spans="1:29" x14ac:dyDescent="0.2">
      <c r="C62" s="6" t="s">
        <v>96</v>
      </c>
      <c r="D62" s="6"/>
      <c r="E62" s="12"/>
      <c r="F62" s="75" t="s">
        <v>97</v>
      </c>
      <c r="G62" s="75"/>
      <c r="H62" s="75"/>
      <c r="I62" s="75" t="s">
        <v>98</v>
      </c>
      <c r="J62" s="76"/>
      <c r="L62" s="12" t="s">
        <v>96</v>
      </c>
      <c r="M62" s="10"/>
      <c r="N62" s="10"/>
      <c r="O62" s="10" t="s">
        <v>97</v>
      </c>
      <c r="P62" s="10"/>
      <c r="Q62" s="10"/>
      <c r="R62" s="10" t="s">
        <v>98</v>
      </c>
      <c r="S62" s="5"/>
      <c r="U62" s="12" t="s">
        <v>96</v>
      </c>
      <c r="V62" s="10"/>
      <c r="W62" s="10"/>
      <c r="X62" s="10" t="s">
        <v>97</v>
      </c>
      <c r="Y62" s="10"/>
      <c r="Z62" s="10"/>
      <c r="AA62" s="10" t="s">
        <v>98</v>
      </c>
      <c r="AB62" s="5"/>
    </row>
    <row r="63" spans="1:29" ht="18" x14ac:dyDescent="0.2">
      <c r="A63" s="77"/>
      <c r="B63" s="78"/>
      <c r="C63" s="79" t="str">
        <f>$C$4</f>
        <v>2023</v>
      </c>
      <c r="D63" s="14" t="str">
        <f>$D$4</f>
        <v>2024</v>
      </c>
      <c r="E63" s="15" t="s">
        <v>7</v>
      </c>
      <c r="F63" s="79" t="str">
        <f>$C$4</f>
        <v>2023</v>
      </c>
      <c r="G63" s="14" t="str">
        <f>$D$4</f>
        <v>2024</v>
      </c>
      <c r="H63" s="15" t="s">
        <v>7</v>
      </c>
      <c r="I63" s="79" t="str">
        <f>$C$4</f>
        <v>2023</v>
      </c>
      <c r="J63" s="80" t="str">
        <f>$D$4</f>
        <v>2024</v>
      </c>
      <c r="K63" s="81"/>
      <c r="L63" s="79" t="str">
        <f>$C$4</f>
        <v>2023</v>
      </c>
      <c r="M63" s="14" t="str">
        <f>$D$4</f>
        <v>2024</v>
      </c>
      <c r="N63" s="15" t="s">
        <v>7</v>
      </c>
      <c r="O63" s="79" t="str">
        <f>$C$4</f>
        <v>2023</v>
      </c>
      <c r="P63" s="14" t="str">
        <f>$D$4</f>
        <v>2024</v>
      </c>
      <c r="Q63" s="15" t="s">
        <v>7</v>
      </c>
      <c r="R63" s="79" t="str">
        <f>$C$4</f>
        <v>2023</v>
      </c>
      <c r="S63" s="14" t="str">
        <f>$D$4</f>
        <v>2024</v>
      </c>
      <c r="U63" s="79" t="str">
        <f>$U$4</f>
        <v>Junho/22 - Maio/23</v>
      </c>
      <c r="V63" s="14" t="str">
        <f>$V$4</f>
        <v>Junho/23 - Maio/24</v>
      </c>
      <c r="W63" s="15" t="s">
        <v>7</v>
      </c>
      <c r="X63" s="79" t="str">
        <f>$U$4</f>
        <v>Junho/22 - Maio/23</v>
      </c>
      <c r="Y63" s="14" t="str">
        <f>$V$4</f>
        <v>Junho/23 - Maio/24</v>
      </c>
      <c r="Z63" s="15" t="s">
        <v>7</v>
      </c>
      <c r="AA63" s="79" t="str">
        <f>$U$4</f>
        <v>Junho/22 - Maio/23</v>
      </c>
      <c r="AB63" s="14" t="str">
        <f>$V$4</f>
        <v>Junho/23 - Maio/24</v>
      </c>
    </row>
    <row r="64" spans="1:29" x14ac:dyDescent="0.2">
      <c r="A64" s="82"/>
      <c r="B64" s="83" t="s">
        <v>99</v>
      </c>
      <c r="C64" s="84">
        <v>32666.140787</v>
      </c>
      <c r="D64" s="84">
        <v>30338.211955999999</v>
      </c>
      <c r="E64" s="36">
        <v>-7.1264274717337761</v>
      </c>
      <c r="F64" s="84">
        <v>21688.303201999999</v>
      </c>
      <c r="G64" s="84">
        <v>21803.797312999999</v>
      </c>
      <c r="H64" s="36">
        <v>0.53251796567170828</v>
      </c>
      <c r="I64" s="85">
        <v>10977.837585000001</v>
      </c>
      <c r="J64" s="85">
        <v>8534.4146430000001</v>
      </c>
      <c r="K64" s="81"/>
      <c r="L64" s="84">
        <v>135626.99819700001</v>
      </c>
      <c r="M64" s="84">
        <v>138808.78757799999</v>
      </c>
      <c r="N64" s="36">
        <v>2.3459852561054095</v>
      </c>
      <c r="O64" s="84">
        <v>101086.92347199999</v>
      </c>
      <c r="P64" s="84">
        <v>102922.06283900001</v>
      </c>
      <c r="Q64" s="36">
        <v>1.8154072791703113</v>
      </c>
      <c r="R64" s="85">
        <v>34540.074725000013</v>
      </c>
      <c r="S64" s="85">
        <v>35886.724738999983</v>
      </c>
      <c r="U64" s="84">
        <v>309847.60218400002</v>
      </c>
      <c r="V64" s="84">
        <v>342877.55538899999</v>
      </c>
      <c r="W64" s="36">
        <v>10.660064164506732</v>
      </c>
      <c r="X64" s="84">
        <v>242844.55313300001</v>
      </c>
      <c r="Y64" s="84">
        <v>242627.97859099999</v>
      </c>
      <c r="Z64" s="36">
        <v>-8.9182375806218239E-2</v>
      </c>
      <c r="AA64" s="85">
        <v>67003.049051000009</v>
      </c>
      <c r="AB64" s="85">
        <v>100249.57679799999</v>
      </c>
    </row>
    <row r="65" spans="1:29" x14ac:dyDescent="0.2">
      <c r="A65" s="86"/>
      <c r="B65" s="87" t="s">
        <v>70</v>
      </c>
      <c r="C65" s="81">
        <v>15907.881656000001</v>
      </c>
      <c r="D65" s="81">
        <v>15292.357849999999</v>
      </c>
      <c r="E65" s="42">
        <v>-3.8693008868836087</v>
      </c>
      <c r="F65" s="81">
        <v>20304.024146</v>
      </c>
      <c r="G65" s="81">
        <v>20209.861948999998</v>
      </c>
      <c r="H65" s="42">
        <v>-0.46376125403964075</v>
      </c>
      <c r="I65" s="88">
        <v>-4396.1424899999984</v>
      </c>
      <c r="J65" s="88">
        <v>-4917.5040989999998</v>
      </c>
      <c r="K65" s="81"/>
      <c r="L65" s="81">
        <v>68347.977319000012</v>
      </c>
      <c r="M65" s="81">
        <v>71642.333532999983</v>
      </c>
      <c r="N65" s="42">
        <v>4.8199761620219439</v>
      </c>
      <c r="O65" s="81">
        <v>94012.519137999989</v>
      </c>
      <c r="P65" s="81">
        <v>94968.864883000002</v>
      </c>
      <c r="Q65" s="42">
        <v>1.0172536102305729</v>
      </c>
      <c r="R65" s="88">
        <v>-25664.541818999976</v>
      </c>
      <c r="S65" s="88">
        <v>-23326.531350000019</v>
      </c>
      <c r="U65" s="81">
        <v>147318.05496300003</v>
      </c>
      <c r="V65" s="81">
        <v>176501.839056</v>
      </c>
      <c r="W65" s="42">
        <v>19.81005254266335</v>
      </c>
      <c r="X65" s="81">
        <v>225129.323645</v>
      </c>
      <c r="Y65" s="81">
        <v>225140.122175</v>
      </c>
      <c r="Z65" s="42">
        <v>4.7965897223667397E-3</v>
      </c>
      <c r="AA65" s="88">
        <v>-77811.268681999965</v>
      </c>
      <c r="AB65" s="88">
        <v>-48638.283119</v>
      </c>
    </row>
    <row r="66" spans="1:29" x14ac:dyDescent="0.2">
      <c r="A66" s="86"/>
      <c r="B66" s="83" t="s">
        <v>100</v>
      </c>
      <c r="C66" s="84">
        <v>16758.259130999999</v>
      </c>
      <c r="D66" s="84">
        <v>15045.854106000001</v>
      </c>
      <c r="E66" s="36">
        <v>-10.218275129976551</v>
      </c>
      <c r="F66" s="84">
        <v>1384.2790560000001</v>
      </c>
      <c r="G66" s="84">
        <v>1593.9353639999999</v>
      </c>
      <c r="H66" s="36">
        <v>15.145523374876513</v>
      </c>
      <c r="I66" s="85">
        <v>15373.980074999999</v>
      </c>
      <c r="J66" s="85">
        <v>13451.918742000002</v>
      </c>
      <c r="K66" s="81"/>
      <c r="L66" s="84">
        <v>67279.020877999996</v>
      </c>
      <c r="M66" s="84">
        <v>67166.454045000006</v>
      </c>
      <c r="N66" s="36">
        <v>-0.1673134233093454</v>
      </c>
      <c r="O66" s="84">
        <v>7074.4043339999998</v>
      </c>
      <c r="P66" s="84">
        <v>7953.197956</v>
      </c>
      <c r="Q66" s="36">
        <v>12.422157124614252</v>
      </c>
      <c r="R66" s="85">
        <v>60204.616543999997</v>
      </c>
      <c r="S66" s="85">
        <v>59213.256089000002</v>
      </c>
      <c r="U66" s="84">
        <v>162529.54722099999</v>
      </c>
      <c r="V66" s="84">
        <v>166375.71633299999</v>
      </c>
      <c r="W66" s="36">
        <v>2.3664430116021595</v>
      </c>
      <c r="X66" s="84">
        <v>17715.229488000001</v>
      </c>
      <c r="Y66" s="84">
        <v>17487.856415999999</v>
      </c>
      <c r="Z66" s="36">
        <v>-1.2834892833537448</v>
      </c>
      <c r="AA66" s="85">
        <v>144814.31773299997</v>
      </c>
      <c r="AB66" s="85">
        <v>148887.85991699999</v>
      </c>
    </row>
    <row r="67" spans="1:29" x14ac:dyDescent="0.2">
      <c r="B67" s="89" t="s">
        <v>101</v>
      </c>
      <c r="C67" s="90">
        <v>51.301619129950026</v>
      </c>
      <c r="D67" s="90">
        <v>49.593740487479117</v>
      </c>
      <c r="E67" s="91" t="s">
        <v>71</v>
      </c>
      <c r="F67" s="90">
        <v>6.3826065280770701</v>
      </c>
      <c r="G67" s="90">
        <v>7.3103567287779434</v>
      </c>
      <c r="H67" s="91" t="s">
        <v>71</v>
      </c>
      <c r="I67" s="91" t="s">
        <v>71</v>
      </c>
      <c r="J67" s="91" t="s">
        <v>71</v>
      </c>
      <c r="L67" s="90">
        <v>49.605920482200993</v>
      </c>
      <c r="M67" s="90">
        <v>48.387753554332832</v>
      </c>
      <c r="N67" s="92" t="s">
        <v>71</v>
      </c>
      <c r="O67" s="90">
        <v>6.9983377582556807</v>
      </c>
      <c r="P67" s="90">
        <v>7.7273985155555138</v>
      </c>
      <c r="Q67" s="91" t="s">
        <v>71</v>
      </c>
      <c r="R67" s="91" t="s">
        <v>71</v>
      </c>
      <c r="S67" s="91" t="s">
        <v>71</v>
      </c>
      <c r="T67" s="93"/>
      <c r="U67" s="90">
        <v>52.454673224962825</v>
      </c>
      <c r="V67" s="90">
        <v>48.523361683515304</v>
      </c>
      <c r="W67" s="92" t="s">
        <v>71</v>
      </c>
      <c r="X67" s="90">
        <v>7.2948844268694817</v>
      </c>
      <c r="Y67" s="90">
        <v>7.2076833502699307</v>
      </c>
      <c r="Z67" s="91" t="s">
        <v>71</v>
      </c>
      <c r="AA67" s="91" t="s">
        <v>71</v>
      </c>
      <c r="AB67" s="91" t="s">
        <v>71</v>
      </c>
      <c r="AC67" s="93"/>
    </row>
    <row r="68" spans="1:29" x14ac:dyDescent="0.15">
      <c r="B68" s="94" t="s">
        <v>102</v>
      </c>
      <c r="C68" s="94"/>
      <c r="D68" s="94"/>
      <c r="E68" s="94"/>
      <c r="F68" s="94"/>
      <c r="J68" s="93" t="s">
        <v>103</v>
      </c>
      <c r="P68" s="95" t="s">
        <v>104</v>
      </c>
      <c r="Q68" s="95"/>
      <c r="R68" s="95"/>
      <c r="S68" s="95"/>
      <c r="Y68" s="95" t="s">
        <v>105</v>
      </c>
      <c r="Z68" s="95"/>
      <c r="AA68" s="95"/>
      <c r="AB68" s="95"/>
    </row>
    <row r="69" spans="1:29" ht="11.45" customHeight="1" x14ac:dyDescent="0.2">
      <c r="B69" s="3" t="str">
        <f>"Dados extraídos em "&amp;LEFT('[1]12 meses'!M1,3)&amp;"/"&amp;[1]Mês!M3&amp;". Sujeitos a alteração."</f>
        <v>Dados extraídos em Jun/2024. Sujeitos a alteração.</v>
      </c>
    </row>
    <row r="71" spans="1:29" x14ac:dyDescent="0.2">
      <c r="D71" s="96">
        <f>D66-C66</f>
        <v>-1712.4050249999982</v>
      </c>
      <c r="L71" s="96"/>
      <c r="U71" s="96"/>
      <c r="V71" s="96"/>
    </row>
    <row r="75" spans="1:29" x14ac:dyDescent="0.2">
      <c r="D75" s="97"/>
      <c r="E75" s="97"/>
      <c r="F75" s="97"/>
    </row>
    <row r="76" spans="1:29" x14ac:dyDescent="0.2">
      <c r="D76" s="97"/>
      <c r="E76" s="97"/>
      <c r="F76" s="97"/>
    </row>
    <row r="77" spans="1:29" x14ac:dyDescent="0.2">
      <c r="D77" s="97"/>
      <c r="E77" s="97"/>
      <c r="F77" s="97"/>
      <c r="K77" s="98"/>
    </row>
    <row r="78" spans="1:29" x14ac:dyDescent="0.2">
      <c r="D78" s="97"/>
      <c r="E78" s="97"/>
      <c r="F78" s="97"/>
    </row>
    <row r="81" spans="6:6" x14ac:dyDescent="0.2">
      <c r="F81" s="99"/>
    </row>
    <row r="82" spans="6:6" x14ac:dyDescent="0.2">
      <c r="F82" s="96"/>
    </row>
  </sheetData>
  <mergeCells count="30">
    <mergeCell ref="U62:W62"/>
    <mergeCell ref="X62:Z62"/>
    <mergeCell ref="AA62:AB62"/>
    <mergeCell ref="B68:F68"/>
    <mergeCell ref="P68:S68"/>
    <mergeCell ref="Y68:AB68"/>
    <mergeCell ref="C62:E62"/>
    <mergeCell ref="F62:H62"/>
    <mergeCell ref="I62:J62"/>
    <mergeCell ref="L62:N62"/>
    <mergeCell ref="O62:Q62"/>
    <mergeCell ref="R62:S62"/>
    <mergeCell ref="O3:Q3"/>
    <mergeCell ref="R3:T3"/>
    <mergeCell ref="U3:W3"/>
    <mergeCell ref="X3:Z3"/>
    <mergeCell ref="AA3:AC3"/>
    <mergeCell ref="C61:J61"/>
    <mergeCell ref="L61:S61"/>
    <mergeCell ref="U61:AB61"/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</mergeCells>
  <printOptions horizontalCentered="1" verticalCentered="1"/>
  <pageMargins left="3.937007874015748E-2" right="3.937007874015748E-2" top="0" bottom="0" header="0" footer="0"/>
  <pageSetup paperSize="9" scale="92" orientation="landscape" r:id="rId1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Gastao Giometti</dc:creator>
  <cp:lastModifiedBy>Gastao Giometti</cp:lastModifiedBy>
  <dcterms:created xsi:type="dcterms:W3CDTF">2024-06-13T19:43:35Z</dcterms:created>
  <dcterms:modified xsi:type="dcterms:W3CDTF">2024-06-13T19:46:47Z</dcterms:modified>
</cp:coreProperties>
</file>