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2022\maio\Imprensa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V4" i="1"/>
  <c r="AB4" i="1" s="1"/>
  <c r="U4" i="1"/>
  <c r="X4" i="1" s="1"/>
  <c r="D4" i="1"/>
  <c r="J4" i="1" s="1"/>
  <c r="C4" i="1"/>
  <c r="L4" i="1" s="1"/>
  <c r="C2" i="1"/>
  <c r="C61" i="1" s="1"/>
  <c r="S4" i="1" l="1"/>
  <c r="L2" i="1"/>
  <c r="L61" i="1" s="1"/>
  <c r="G4" i="1"/>
  <c r="AA4" i="1"/>
  <c r="M4" i="1"/>
  <c r="Y4" i="1"/>
  <c r="L63" i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F4" i="1"/>
  <c r="R4" i="1"/>
  <c r="V63" i="1"/>
  <c r="AB63" i="1"/>
  <c r="Y63" i="1"/>
  <c r="I4" i="1"/>
  <c r="X63" i="1"/>
  <c r="U63" i="1"/>
  <c r="AA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<sst xmlns="http://schemas.openxmlformats.org/spreadsheetml/2006/main" count="202" uniqueCount="108">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</sst>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 wrapText="1"/>
    </xf>
    <xf numFmtId="17" fontId="2" fillId="2" borderId="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 indent="1"/>
    </xf>
    <xf numFmtId="3" fontId="3" fillId="5" borderId="12" xfId="1" applyNumberFormat="1" applyFont="1" applyFill="1" applyBorder="1" applyAlignment="1">
      <alignment vertical="center"/>
    </xf>
    <xf numFmtId="3" fontId="3" fillId="5" borderId="0" xfId="1" applyNumberFormat="1" applyFont="1" applyFill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165" fontId="3" fillId="5" borderId="1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indent="1"/>
    </xf>
    <xf numFmtId="3" fontId="3" fillId="0" borderId="12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left"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3" fontId="2" fillId="5" borderId="15" xfId="1" applyNumberFormat="1" applyFont="1" applyFill="1" applyBorder="1" applyAlignment="1">
      <alignment vertical="center"/>
    </xf>
    <xf numFmtId="3" fontId="2" fillId="5" borderId="16" xfId="1" applyNumberFormat="1" applyFont="1" applyFill="1" applyBorder="1" applyAlignment="1">
      <alignment vertical="center"/>
    </xf>
    <xf numFmtId="165" fontId="2" fillId="5" borderId="16" xfId="1" applyNumberFormat="1" applyFont="1" applyFill="1" applyBorder="1" applyAlignment="1">
      <alignment vertical="center"/>
    </xf>
    <xf numFmtId="3" fontId="2" fillId="5" borderId="15" xfId="1" applyNumberFormat="1" applyFont="1" applyFill="1" applyBorder="1" applyAlignment="1">
      <alignment horizontal="right" vertical="center"/>
    </xf>
    <xf numFmtId="3" fontId="2" fillId="5" borderId="16" xfId="1" applyNumberFormat="1" applyFont="1" applyFill="1" applyBorder="1" applyAlignment="1">
      <alignment horizontal="right" vertical="center"/>
    </xf>
    <xf numFmtId="165" fontId="2" fillId="5" borderId="16" xfId="1" applyNumberFormat="1" applyFont="1" applyFill="1" applyBorder="1" applyAlignment="1">
      <alignment horizontal="right" vertical="center"/>
    </xf>
    <xf numFmtId="165" fontId="2" fillId="5" borderId="17" xfId="1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165" fontId="2" fillId="5" borderId="17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horizontal="left" vertical="center"/>
    </xf>
    <xf numFmtId="166" fontId="3" fillId="5" borderId="0" xfId="1" applyNumberFormat="1" applyFont="1" applyFill="1" applyBorder="1" applyAlignment="1">
      <alignment vertical="center"/>
    </xf>
    <xf numFmtId="167" fontId="3" fillId="5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horizontal="right" vertical="center"/>
    </xf>
    <xf numFmtId="16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21" xfId="3" applyFont="1" applyFill="1" applyBorder="1" applyAlignment="1" applyProtection="1">
      <alignment horizontal="left" vertical="center"/>
    </xf>
    <xf numFmtId="0" fontId="3" fillId="0" borderId="2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RI\DAC\INTELIG&#202;NCIA%20COMERCIAL\Balan&#231;a%20Comercial\1%20-%20Indicadores%20e%20Estat&#237;sticas\1.1%20-%20Balan&#231;a%20Comercial\1.1.2%20-%20Balan&#231;a%20Resumida\Balan&#231;a%20do%20M&#234;s\Mai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Maio/2021</v>
          </cell>
          <cell r="E1" t="str">
            <v>Maio/2022</v>
          </cell>
          <cell r="M1" t="str">
            <v>Maio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Junho/20 - Maio/21</v>
          </cell>
          <cell r="E1" t="str">
            <v>Junho/21 - Maio/22</v>
          </cell>
          <cell r="M1" t="str">
            <v>Junho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G66" sqref="G66"/>
    </sheetView>
  </sheetViews>
  <sheetFormatPr defaultRowHeight="9" x14ac:dyDescent="0.2"/>
  <cols>
    <col min="1" max="1" width="37.42578125" style="76" hidden="1" customWidth="1"/>
    <col min="2" max="2" width="30.42578125" style="76" customWidth="1"/>
    <col min="3" max="4" width="8" style="76" customWidth="1"/>
    <col min="5" max="5" width="5.42578125" style="76" customWidth="1"/>
    <col min="6" max="7" width="8" style="76" customWidth="1"/>
    <col min="8" max="8" width="5.42578125" style="76" customWidth="1"/>
    <col min="9" max="10" width="8" style="76" customWidth="1"/>
    <col min="11" max="11" width="5.42578125" style="76" customWidth="1"/>
    <col min="12" max="13" width="7.85546875" style="76" customWidth="1"/>
    <col min="14" max="14" width="5.42578125" style="76" customWidth="1"/>
    <col min="15" max="16" width="7.85546875" style="76" customWidth="1"/>
    <col min="17" max="17" width="5.42578125" style="76" customWidth="1"/>
    <col min="18" max="19" width="7.7109375" style="76" customWidth="1"/>
    <col min="20" max="20" width="5.42578125" style="76" customWidth="1"/>
    <col min="21" max="22" width="10.28515625" style="76" bestFit="1" customWidth="1"/>
    <col min="23" max="23" width="5.42578125" style="76" bestFit="1" customWidth="1"/>
    <col min="24" max="25" width="10.28515625" style="76" customWidth="1"/>
    <col min="26" max="26" width="5.42578125" style="76" bestFit="1" customWidth="1"/>
    <col min="27" max="28" width="10.28515625" style="76" customWidth="1"/>
    <col min="29" max="29" width="5.42578125" style="76" bestFit="1" customWidth="1"/>
    <col min="30" max="16384" width="9.140625" style="2"/>
  </cols>
  <sheetData>
    <row r="1" spans="1:30" x14ac:dyDescent="0.2">
      <c r="A1" s="1"/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">
      <c r="A2" s="95" t="s">
        <v>1</v>
      </c>
      <c r="B2" s="95" t="s">
        <v>2</v>
      </c>
      <c r="C2" s="86" t="str">
        <f>[1]Mês!M1</f>
        <v>Maio</v>
      </c>
      <c r="D2" s="89"/>
      <c r="E2" s="89"/>
      <c r="F2" s="89"/>
      <c r="G2" s="89"/>
      <c r="H2" s="89"/>
      <c r="I2" s="89"/>
      <c r="J2" s="89"/>
      <c r="K2" s="98"/>
      <c r="L2" s="99" t="str">
        <f>"Janeiro"&amp;" - "&amp;C2</f>
        <v>Janeiro - Maio</v>
      </c>
      <c r="M2" s="89"/>
      <c r="N2" s="89"/>
      <c r="O2" s="89"/>
      <c r="P2" s="89"/>
      <c r="Q2" s="89"/>
      <c r="R2" s="89"/>
      <c r="S2" s="89"/>
      <c r="T2" s="89"/>
      <c r="U2" s="99" t="s">
        <v>3</v>
      </c>
      <c r="V2" s="89"/>
      <c r="W2" s="89"/>
      <c r="X2" s="89"/>
      <c r="Y2" s="89"/>
      <c r="Z2" s="89"/>
      <c r="AA2" s="89"/>
      <c r="AB2" s="89"/>
      <c r="AC2" s="89"/>
    </row>
    <row r="3" spans="1:30" x14ac:dyDescent="0.2">
      <c r="A3" s="96"/>
      <c r="B3" s="96"/>
      <c r="C3" s="85" t="s">
        <v>4</v>
      </c>
      <c r="D3" s="85"/>
      <c r="E3" s="85"/>
      <c r="F3" s="85" t="s">
        <v>5</v>
      </c>
      <c r="G3" s="85"/>
      <c r="H3" s="85"/>
      <c r="I3" s="85" t="s">
        <v>6</v>
      </c>
      <c r="J3" s="85"/>
      <c r="K3" s="92"/>
      <c r="L3" s="84" t="s">
        <v>4</v>
      </c>
      <c r="M3" s="85"/>
      <c r="N3" s="85"/>
      <c r="O3" s="85" t="s">
        <v>5</v>
      </c>
      <c r="P3" s="85"/>
      <c r="Q3" s="85"/>
      <c r="R3" s="85" t="s">
        <v>6</v>
      </c>
      <c r="S3" s="85"/>
      <c r="T3" s="92"/>
      <c r="U3" s="84" t="s">
        <v>4</v>
      </c>
      <c r="V3" s="85"/>
      <c r="W3" s="85"/>
      <c r="X3" s="85" t="s">
        <v>5</v>
      </c>
      <c r="Y3" s="85"/>
      <c r="Z3" s="85"/>
      <c r="AA3" s="85" t="s">
        <v>6</v>
      </c>
      <c r="AB3" s="85"/>
      <c r="AC3" s="86"/>
    </row>
    <row r="4" spans="1:30" ht="18" x14ac:dyDescent="0.2">
      <c r="A4" s="97"/>
      <c r="B4" s="97"/>
      <c r="C4" s="3" t="str">
        <f>RIGHT([1]Mês!C1,4)</f>
        <v>2021</v>
      </c>
      <c r="D4" s="3" t="str">
        <f>RIGHT([1]Mês!E1,4)</f>
        <v>2022</v>
      </c>
      <c r="E4" s="4" t="s">
        <v>7</v>
      </c>
      <c r="F4" s="3" t="str">
        <f>$C$4</f>
        <v>2021</v>
      </c>
      <c r="G4" s="3" t="str">
        <f>$D$4</f>
        <v>2022</v>
      </c>
      <c r="H4" s="4" t="s">
        <v>7</v>
      </c>
      <c r="I4" s="3" t="str">
        <f>$C$4</f>
        <v>2021</v>
      </c>
      <c r="J4" s="3" t="str">
        <f>$D$4</f>
        <v>2022</v>
      </c>
      <c r="K4" s="5" t="s">
        <v>7</v>
      </c>
      <c r="L4" s="3" t="str">
        <f>$C$4</f>
        <v>2021</v>
      </c>
      <c r="M4" s="3" t="str">
        <f>$D$4</f>
        <v>2022</v>
      </c>
      <c r="N4" s="4" t="s">
        <v>7</v>
      </c>
      <c r="O4" s="3" t="str">
        <f>$C$4</f>
        <v>2021</v>
      </c>
      <c r="P4" s="3" t="str">
        <f>$D$4</f>
        <v>2022</v>
      </c>
      <c r="Q4" s="4" t="s">
        <v>7</v>
      </c>
      <c r="R4" s="3" t="str">
        <f>$C$4</f>
        <v>2021</v>
      </c>
      <c r="S4" s="3" t="str">
        <f>$D$4</f>
        <v>2022</v>
      </c>
      <c r="T4" s="5" t="s">
        <v>7</v>
      </c>
      <c r="U4" s="6" t="str">
        <f>'[1]12 meses'!C1</f>
        <v>Junho/20 - Maio/21</v>
      </c>
      <c r="V4" s="7" t="str">
        <f>'[1]12 meses'!E1</f>
        <v>Junho/21 - Maio/22</v>
      </c>
      <c r="W4" s="4" t="s">
        <v>7</v>
      </c>
      <c r="X4" s="7" t="str">
        <f>$U$4</f>
        <v>Junho/20 - Maio/21</v>
      </c>
      <c r="Y4" s="7" t="str">
        <f>$V$4</f>
        <v>Junho/21 - Maio/22</v>
      </c>
      <c r="Z4" s="4" t="s">
        <v>7</v>
      </c>
      <c r="AA4" s="7" t="str">
        <f>$U$4</f>
        <v>Junho/20 - Maio/21</v>
      </c>
      <c r="AB4" s="7" t="str">
        <f>$V$4</f>
        <v>Junho/21 - Maio/22</v>
      </c>
      <c r="AC4" s="8" t="s">
        <v>7</v>
      </c>
    </row>
    <row r="5" spans="1:30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30" s="22" customFormat="1" x14ac:dyDescent="0.2">
      <c r="A6" s="16" t="s">
        <v>9</v>
      </c>
      <c r="B6" s="16" t="s">
        <v>10</v>
      </c>
      <c r="C6" s="17">
        <v>7671.5147850000003</v>
      </c>
      <c r="D6" s="18">
        <v>8145.2278189999997</v>
      </c>
      <c r="E6" s="19">
        <v>6.1749608424954472</v>
      </c>
      <c r="F6" s="17">
        <v>16912.487763000001</v>
      </c>
      <c r="G6" s="18">
        <v>12920.398423000001</v>
      </c>
      <c r="H6" s="19">
        <v>-23.604388638397854</v>
      </c>
      <c r="I6" s="17">
        <v>453.60061112849536</v>
      </c>
      <c r="J6" s="18">
        <v>630.4161491258991</v>
      </c>
      <c r="K6" s="20">
        <v>38.980445277071205</v>
      </c>
      <c r="L6" s="17">
        <v>22950.617438000001</v>
      </c>
      <c r="M6" s="18">
        <v>29733.330779</v>
      </c>
      <c r="N6" s="19">
        <v>29.553511400393372</v>
      </c>
      <c r="O6" s="17">
        <v>53477.284482000003</v>
      </c>
      <c r="P6" s="18">
        <v>52165.448566999999</v>
      </c>
      <c r="Q6" s="19">
        <v>-2.4530712950496913</v>
      </c>
      <c r="R6" s="17">
        <v>429.16572261115812</v>
      </c>
      <c r="S6" s="18">
        <v>569.98131130438287</v>
      </c>
      <c r="T6" s="19">
        <v>32.811471483897961</v>
      </c>
      <c r="U6" s="17">
        <v>39859.463918000001</v>
      </c>
      <c r="V6" s="18">
        <v>54771.445104999999</v>
      </c>
      <c r="W6" s="19">
        <v>37.411394236704588</v>
      </c>
      <c r="X6" s="17">
        <v>101130.070129</v>
      </c>
      <c r="Y6" s="18">
        <v>103588.82767699999</v>
      </c>
      <c r="Z6" s="19">
        <v>2.4312823523840565</v>
      </c>
      <c r="AA6" s="17">
        <v>394.14057428375031</v>
      </c>
      <c r="AB6" s="18">
        <v>528.73892226855457</v>
      </c>
      <c r="AC6" s="19">
        <v>34.149833020719143</v>
      </c>
      <c r="AD6" s="21"/>
    </row>
    <row r="7" spans="1:30" x14ac:dyDescent="0.2">
      <c r="A7" s="23" t="s">
        <v>11</v>
      </c>
      <c r="B7" s="24" t="s">
        <v>12</v>
      </c>
      <c r="C7" s="25">
        <v>6707.8701289999999</v>
      </c>
      <c r="D7" s="26">
        <v>6561.7939290000004</v>
      </c>
      <c r="E7" s="27">
        <v>-2.1776837832395035</v>
      </c>
      <c r="F7" s="25">
        <v>14966.211428000001</v>
      </c>
      <c r="G7" s="26">
        <v>10632.770313000001</v>
      </c>
      <c r="H7" s="27">
        <v>-28.954830257794217</v>
      </c>
      <c r="I7" s="25">
        <v>448.20094659697065</v>
      </c>
      <c r="J7" s="26">
        <v>617.12928388731575</v>
      </c>
      <c r="K7" s="28">
        <v>37.690312475454931</v>
      </c>
      <c r="L7" s="25">
        <v>19478.600768</v>
      </c>
      <c r="M7" s="26">
        <v>24147.873747000001</v>
      </c>
      <c r="N7" s="27">
        <v>23.971295652153902</v>
      </c>
      <c r="O7" s="25">
        <v>46470.529564999997</v>
      </c>
      <c r="P7" s="26">
        <v>43022.558405000003</v>
      </c>
      <c r="Q7" s="27">
        <v>-7.4196941422352225</v>
      </c>
      <c r="R7" s="25">
        <v>419.16029256250636</v>
      </c>
      <c r="S7" s="26">
        <v>561.28400174810565</v>
      </c>
      <c r="T7" s="27">
        <v>33.906768295426119</v>
      </c>
      <c r="U7" s="25">
        <v>32368.127847</v>
      </c>
      <c r="V7" s="26">
        <v>43298.195491999999</v>
      </c>
      <c r="W7" s="27">
        <v>33.767994542857195</v>
      </c>
      <c r="X7" s="25">
        <v>83391.472983</v>
      </c>
      <c r="Y7" s="26">
        <v>82652.432629999996</v>
      </c>
      <c r="Z7" s="27">
        <v>-0.88623012229399611</v>
      </c>
      <c r="AA7" s="25">
        <v>388.14673358268294</v>
      </c>
      <c r="AB7" s="26">
        <v>523.85869495006546</v>
      </c>
      <c r="AC7" s="27">
        <v>34.964086935559166</v>
      </c>
      <c r="AD7" s="29"/>
    </row>
    <row r="8" spans="1:30" x14ac:dyDescent="0.2">
      <c r="A8" s="30" t="s">
        <v>13</v>
      </c>
      <c r="B8" s="31" t="s">
        <v>14</v>
      </c>
      <c r="C8" s="32">
        <v>743.56581200000005</v>
      </c>
      <c r="D8" s="33">
        <v>1123.0512719999999</v>
      </c>
      <c r="E8" s="34">
        <v>51.035894049416022</v>
      </c>
      <c r="F8" s="32">
        <v>1765.2031460000001</v>
      </c>
      <c r="G8" s="33">
        <v>2025.718693</v>
      </c>
      <c r="H8" s="34">
        <v>14.758389004140149</v>
      </c>
      <c r="I8" s="32">
        <v>421.23526330946157</v>
      </c>
      <c r="J8" s="33">
        <v>554.3964598247403</v>
      </c>
      <c r="K8" s="35">
        <v>31.612072424585101</v>
      </c>
      <c r="L8" s="32">
        <v>2806.4694890000001</v>
      </c>
      <c r="M8" s="33">
        <v>4078.1547529999998</v>
      </c>
      <c r="N8" s="34">
        <v>45.312634574663633</v>
      </c>
      <c r="O8" s="32">
        <v>6406.0519379999996</v>
      </c>
      <c r="P8" s="33">
        <v>8186.0088580000001</v>
      </c>
      <c r="Q8" s="34">
        <v>27.785552431154837</v>
      </c>
      <c r="R8" s="32">
        <v>438.09658681540344</v>
      </c>
      <c r="S8" s="33">
        <v>498.18596873548603</v>
      </c>
      <c r="T8" s="34">
        <v>13.71601234259372</v>
      </c>
      <c r="U8" s="32">
        <v>6391.2642089999999</v>
      </c>
      <c r="V8" s="33">
        <v>8614.8026399999999</v>
      </c>
      <c r="W8" s="34">
        <v>34.790275574414139</v>
      </c>
      <c r="X8" s="32">
        <v>16494.498088</v>
      </c>
      <c r="Y8" s="33">
        <v>18929.309657999998</v>
      </c>
      <c r="Z8" s="34">
        <v>14.761355920077147</v>
      </c>
      <c r="AA8" s="32">
        <v>387.4785504173505</v>
      </c>
      <c r="AB8" s="33">
        <v>455.10389948949722</v>
      </c>
      <c r="AC8" s="34">
        <v>17.452669057244051</v>
      </c>
      <c r="AD8" s="29"/>
    </row>
    <row r="9" spans="1:30" x14ac:dyDescent="0.2">
      <c r="A9" s="23" t="s">
        <v>15</v>
      </c>
      <c r="B9" s="24" t="s">
        <v>16</v>
      </c>
      <c r="C9" s="25">
        <v>220.078844</v>
      </c>
      <c r="D9" s="26">
        <v>460.38261799999998</v>
      </c>
      <c r="E9" s="27">
        <v>109.18985652251064</v>
      </c>
      <c r="F9" s="25">
        <v>181.07318900000001</v>
      </c>
      <c r="G9" s="26">
        <v>261.90941700000002</v>
      </c>
      <c r="H9" s="27">
        <v>44.64284770507907</v>
      </c>
      <c r="I9" s="25">
        <v>1215.4137518393184</v>
      </c>
      <c r="J9" s="26">
        <v>1757.7932984364588</v>
      </c>
      <c r="K9" s="28">
        <v>44.62509542749067</v>
      </c>
      <c r="L9" s="25">
        <v>665.54718100000002</v>
      </c>
      <c r="M9" s="26">
        <v>1507.302279</v>
      </c>
      <c r="N9" s="27">
        <v>126.47564620967118</v>
      </c>
      <c r="O9" s="25">
        <v>600.70297900000003</v>
      </c>
      <c r="P9" s="26">
        <v>956.881304</v>
      </c>
      <c r="Q9" s="27">
        <v>59.29358392610866</v>
      </c>
      <c r="R9" s="25">
        <v>1107.9471956472516</v>
      </c>
      <c r="S9" s="26">
        <v>1575.2238785511897</v>
      </c>
      <c r="T9" s="27">
        <v>42.174995770530366</v>
      </c>
      <c r="U9" s="25">
        <v>1100.071862</v>
      </c>
      <c r="V9" s="26">
        <v>2858.4469730000001</v>
      </c>
      <c r="W9" s="27">
        <v>159.84184049605295</v>
      </c>
      <c r="X9" s="25">
        <v>1244.099058</v>
      </c>
      <c r="Y9" s="26">
        <v>2007.0853890000001</v>
      </c>
      <c r="Z9" s="27">
        <v>61.328422852965467</v>
      </c>
      <c r="AA9" s="25">
        <v>884.23172972131613</v>
      </c>
      <c r="AB9" s="26">
        <v>1424.1780587243368</v>
      </c>
      <c r="AC9" s="27">
        <v>61.063894322498015</v>
      </c>
      <c r="AD9" s="29"/>
    </row>
    <row r="10" spans="1:30" s="22" customFormat="1" x14ac:dyDescent="0.2">
      <c r="A10" s="16" t="s">
        <v>17</v>
      </c>
      <c r="B10" s="16" t="s">
        <v>18</v>
      </c>
      <c r="C10" s="17">
        <v>1658.3727019999999</v>
      </c>
      <c r="D10" s="18">
        <v>2227.5528359999998</v>
      </c>
      <c r="E10" s="19">
        <v>34.321605349241935</v>
      </c>
      <c r="F10" s="17">
        <v>678.43989099999999</v>
      </c>
      <c r="G10" s="18">
        <v>707.62246500000003</v>
      </c>
      <c r="H10" s="19">
        <v>4.3014236614220547</v>
      </c>
      <c r="I10" s="17">
        <v>2444.3914987893895</v>
      </c>
      <c r="J10" s="18">
        <v>3147.9396799534902</v>
      </c>
      <c r="K10" s="20">
        <v>28.782139911407011</v>
      </c>
      <c r="L10" s="17">
        <v>7261.3032560000001</v>
      </c>
      <c r="M10" s="18">
        <v>9884.0629540000009</v>
      </c>
      <c r="N10" s="19">
        <v>36.119682728204737</v>
      </c>
      <c r="O10" s="17">
        <v>3067.8482410000001</v>
      </c>
      <c r="P10" s="18">
        <v>3356.9400099999998</v>
      </c>
      <c r="Q10" s="19">
        <v>9.4232747610020873</v>
      </c>
      <c r="R10" s="17">
        <v>2366.9043204148506</v>
      </c>
      <c r="S10" s="18">
        <v>2944.3668711851665</v>
      </c>
      <c r="T10" s="19">
        <v>24.397376175691932</v>
      </c>
      <c r="U10" s="17">
        <v>17545.571442</v>
      </c>
      <c r="V10" s="18">
        <v>22481.444885000001</v>
      </c>
      <c r="W10" s="19">
        <v>28.131733750116972</v>
      </c>
      <c r="X10" s="17">
        <v>7546.3902170000001</v>
      </c>
      <c r="Y10" s="18">
        <v>8035.5317130000003</v>
      </c>
      <c r="Z10" s="19">
        <v>6.4817943670351763</v>
      </c>
      <c r="AA10" s="17">
        <v>2325.0283827722715</v>
      </c>
      <c r="AB10" s="18">
        <v>2797.7544844517497</v>
      </c>
      <c r="AC10" s="19">
        <v>20.33205724206335</v>
      </c>
      <c r="AD10" s="21"/>
    </row>
    <row r="11" spans="1:30" x14ac:dyDescent="0.2">
      <c r="A11" s="23" t="s">
        <v>19</v>
      </c>
      <c r="B11" s="24" t="s">
        <v>20</v>
      </c>
      <c r="C11" s="25">
        <v>641.981222</v>
      </c>
      <c r="D11" s="26">
        <v>888.15363500000001</v>
      </c>
      <c r="E11" s="27">
        <v>38.345734199683498</v>
      </c>
      <c r="F11" s="25">
        <v>402.123919</v>
      </c>
      <c r="G11" s="26">
        <v>418.51198699999998</v>
      </c>
      <c r="H11" s="27">
        <v>4.0753775703653128</v>
      </c>
      <c r="I11" s="25">
        <v>1596.4760902471958</v>
      </c>
      <c r="J11" s="26">
        <v>2122.1701231702118</v>
      </c>
      <c r="K11" s="28">
        <v>32.928400001381689</v>
      </c>
      <c r="L11" s="25">
        <v>2762.021373</v>
      </c>
      <c r="M11" s="26">
        <v>3686.3678850000001</v>
      </c>
      <c r="N11" s="27">
        <v>33.466305548389407</v>
      </c>
      <c r="O11" s="25">
        <v>1792.8226979999999</v>
      </c>
      <c r="P11" s="26">
        <v>1927.4716490000001</v>
      </c>
      <c r="Q11" s="27">
        <v>7.5104443484684147</v>
      </c>
      <c r="R11" s="25">
        <v>1540.5992885304267</v>
      </c>
      <c r="S11" s="26">
        <v>1912.540652368371</v>
      </c>
      <c r="T11" s="27">
        <v>24.142641542612807</v>
      </c>
      <c r="U11" s="25">
        <v>6095.7043750000003</v>
      </c>
      <c r="V11" s="26">
        <v>8412.8679909999992</v>
      </c>
      <c r="W11" s="27">
        <v>38.013057613214698</v>
      </c>
      <c r="X11" s="25">
        <v>4193.0899799999997</v>
      </c>
      <c r="Y11" s="26">
        <v>4602.2323340000003</v>
      </c>
      <c r="Z11" s="27">
        <v>9.7575381389740876</v>
      </c>
      <c r="AA11" s="25">
        <v>1453.7499562554106</v>
      </c>
      <c r="AB11" s="26">
        <v>1827.9972370903774</v>
      </c>
      <c r="AC11" s="27">
        <v>25.743579851858311</v>
      </c>
      <c r="AD11" s="29"/>
    </row>
    <row r="12" spans="1:30" x14ac:dyDescent="0.2">
      <c r="A12" s="30" t="s">
        <v>21</v>
      </c>
      <c r="B12" s="31" t="s">
        <v>22</v>
      </c>
      <c r="C12" s="32">
        <v>613.84069799999997</v>
      </c>
      <c r="D12" s="33">
        <v>855.55708400000003</v>
      </c>
      <c r="E12" s="34">
        <v>39.377706103155788</v>
      </c>
      <c r="F12" s="32">
        <v>392.05260500000003</v>
      </c>
      <c r="G12" s="33">
        <v>409.46015699999998</v>
      </c>
      <c r="H12" s="34">
        <v>4.440106194422544</v>
      </c>
      <c r="I12" s="32">
        <v>1565.7100352642726</v>
      </c>
      <c r="J12" s="33">
        <v>2089.475787506231</v>
      </c>
      <c r="K12" s="35">
        <v>33.452283018263529</v>
      </c>
      <c r="L12" s="32">
        <v>2645.8633759999998</v>
      </c>
      <c r="M12" s="33">
        <v>3529.8703230000001</v>
      </c>
      <c r="N12" s="34">
        <v>33.41090681471379</v>
      </c>
      <c r="O12" s="32">
        <v>1750.835401</v>
      </c>
      <c r="P12" s="33">
        <v>1878.2078329999999</v>
      </c>
      <c r="Q12" s="34">
        <v>7.274951827410514</v>
      </c>
      <c r="R12" s="32">
        <v>1511.2005243261583</v>
      </c>
      <c r="S12" s="33">
        <v>1879.382175380375</v>
      </c>
      <c r="T12" s="34">
        <v>24.363520600179012</v>
      </c>
      <c r="U12" s="32">
        <v>5828.6801560000004</v>
      </c>
      <c r="V12" s="33">
        <v>8083.1481970000004</v>
      </c>
      <c r="W12" s="34">
        <v>38.678877218528918</v>
      </c>
      <c r="X12" s="32">
        <v>4095.781438</v>
      </c>
      <c r="Y12" s="33">
        <v>4491.5441870000004</v>
      </c>
      <c r="Z12" s="34">
        <v>9.6626920891866419</v>
      </c>
      <c r="AA12" s="32">
        <v>1423.0935522883242</v>
      </c>
      <c r="AB12" s="33">
        <v>1799.6367976063284</v>
      </c>
      <c r="AC12" s="34">
        <v>26.45948642747522</v>
      </c>
      <c r="AD12" s="29"/>
    </row>
    <row r="13" spans="1:30" x14ac:dyDescent="0.2">
      <c r="A13" s="23" t="s">
        <v>23</v>
      </c>
      <c r="B13" s="24" t="s">
        <v>24</v>
      </c>
      <c r="C13" s="25">
        <v>724.28048100000001</v>
      </c>
      <c r="D13" s="26">
        <v>1084.3086499999999</v>
      </c>
      <c r="E13" s="27">
        <v>49.708390388060167</v>
      </c>
      <c r="F13" s="25">
        <v>149.79110900000001</v>
      </c>
      <c r="G13" s="26">
        <v>176.02230700000001</v>
      </c>
      <c r="H13" s="27">
        <v>17.511852455808974</v>
      </c>
      <c r="I13" s="25">
        <v>4835.2701694731422</v>
      </c>
      <c r="J13" s="26">
        <v>6160.0638491802056</v>
      </c>
      <c r="K13" s="28">
        <v>27.39854513344422</v>
      </c>
      <c r="L13" s="25">
        <v>3239.9536349999998</v>
      </c>
      <c r="M13" s="26">
        <v>5056.7325190000001</v>
      </c>
      <c r="N13" s="27">
        <v>56.074224778219708</v>
      </c>
      <c r="O13" s="25">
        <v>709.62926600000003</v>
      </c>
      <c r="P13" s="26">
        <v>886.93608300000005</v>
      </c>
      <c r="Q13" s="27">
        <v>24.985837745874484</v>
      </c>
      <c r="R13" s="25">
        <v>4565.699006838875</v>
      </c>
      <c r="S13" s="26">
        <v>5701.3494161788431</v>
      </c>
      <c r="T13" s="27">
        <v>24.873527747643863</v>
      </c>
      <c r="U13" s="25">
        <v>8551.5806589999993</v>
      </c>
      <c r="V13" s="26">
        <v>11017.173699999999</v>
      </c>
      <c r="W13" s="27">
        <v>28.832015264980491</v>
      </c>
      <c r="X13" s="25">
        <v>1990.067996</v>
      </c>
      <c r="Y13" s="26">
        <v>2022.4717920000001</v>
      </c>
      <c r="Z13" s="27">
        <v>1.6282758209835491</v>
      </c>
      <c r="AA13" s="25">
        <v>4297.1298851036845</v>
      </c>
      <c r="AB13" s="26">
        <v>5447.3806475714737</v>
      </c>
      <c r="AC13" s="27">
        <v>26.767884453649348</v>
      </c>
      <c r="AD13" s="29"/>
    </row>
    <row r="14" spans="1:30" x14ac:dyDescent="0.2">
      <c r="A14" s="30" t="s">
        <v>25</v>
      </c>
      <c r="B14" s="31" t="s">
        <v>22</v>
      </c>
      <c r="C14" s="32">
        <v>625.39552500000002</v>
      </c>
      <c r="D14" s="33">
        <v>988.59293100000002</v>
      </c>
      <c r="E14" s="34">
        <v>58.074832882758479</v>
      </c>
      <c r="F14" s="32">
        <v>126.763184</v>
      </c>
      <c r="G14" s="33">
        <v>153.16169600000001</v>
      </c>
      <c r="H14" s="34">
        <v>20.825062267290484</v>
      </c>
      <c r="I14" s="32">
        <v>4933.5738127246796</v>
      </c>
      <c r="J14" s="33">
        <v>6454.5702797649874</v>
      </c>
      <c r="K14" s="35">
        <v>30.82950665737183</v>
      </c>
      <c r="L14" s="32">
        <v>2788.2170259999998</v>
      </c>
      <c r="M14" s="33">
        <v>4582.9957610000001</v>
      </c>
      <c r="N14" s="34">
        <v>64.370123210057486</v>
      </c>
      <c r="O14" s="32">
        <v>595.48945500000002</v>
      </c>
      <c r="P14" s="33">
        <v>779.65742499999999</v>
      </c>
      <c r="Q14" s="34">
        <v>30.927158903258835</v>
      </c>
      <c r="R14" s="32">
        <v>4682.2273721035072</v>
      </c>
      <c r="S14" s="33">
        <v>5878.2172965260997</v>
      </c>
      <c r="T14" s="34">
        <v>25.543183390628244</v>
      </c>
      <c r="U14" s="32">
        <v>7440.4662120000003</v>
      </c>
      <c r="V14" s="33">
        <v>9762.1821990000008</v>
      </c>
      <c r="W14" s="34">
        <v>31.203904713061291</v>
      </c>
      <c r="X14" s="32">
        <v>1695.207594</v>
      </c>
      <c r="Y14" s="33">
        <v>1744.367778</v>
      </c>
      <c r="Z14" s="34">
        <v>2.8999506711742562</v>
      </c>
      <c r="AA14" s="32">
        <v>4389.1180279835389</v>
      </c>
      <c r="AB14" s="33">
        <v>5596.4013564804573</v>
      </c>
      <c r="AC14" s="34">
        <v>27.506285335679891</v>
      </c>
      <c r="AD14" s="29"/>
    </row>
    <row r="15" spans="1:30" x14ac:dyDescent="0.2">
      <c r="A15" s="23" t="s">
        <v>26</v>
      </c>
      <c r="B15" s="24" t="s">
        <v>27</v>
      </c>
      <c r="C15" s="25">
        <v>251.324063</v>
      </c>
      <c r="D15" s="26">
        <v>200.76712599999999</v>
      </c>
      <c r="E15" s="27">
        <v>-20.116234154626099</v>
      </c>
      <c r="F15" s="25">
        <v>100.50605</v>
      </c>
      <c r="G15" s="26">
        <v>86.973078000000001</v>
      </c>
      <c r="H15" s="27">
        <v>-13.464833211533033</v>
      </c>
      <c r="I15" s="25">
        <v>2500.5864124597474</v>
      </c>
      <c r="J15" s="26">
        <v>2308.3824399085888</v>
      </c>
      <c r="K15" s="28">
        <v>-7.686355952086199</v>
      </c>
      <c r="L15" s="25">
        <v>1070.896307</v>
      </c>
      <c r="M15" s="26">
        <v>883.72078599999998</v>
      </c>
      <c r="N15" s="27">
        <v>-17.478398214328706</v>
      </c>
      <c r="O15" s="25">
        <v>446.81324799999999</v>
      </c>
      <c r="P15" s="26">
        <v>407.97188299999999</v>
      </c>
      <c r="Q15" s="27">
        <v>-8.6929752360431323</v>
      </c>
      <c r="R15" s="25">
        <v>2396.7425133285215</v>
      </c>
      <c r="S15" s="26">
        <v>2166.1315958874548</v>
      </c>
      <c r="T15" s="27">
        <v>-9.6218478271494217</v>
      </c>
      <c r="U15" s="25">
        <v>2452.9275130000001</v>
      </c>
      <c r="V15" s="26">
        <v>2429.5265730000001</v>
      </c>
      <c r="W15" s="27">
        <v>-0.95400046988669551</v>
      </c>
      <c r="X15" s="25">
        <v>1079.4407839999999</v>
      </c>
      <c r="Y15" s="26">
        <v>1079.1953550000001</v>
      </c>
      <c r="Z15" s="27">
        <v>-2.2736680292023692E-2</v>
      </c>
      <c r="AA15" s="25">
        <v>2272.4058136013514</v>
      </c>
      <c r="AB15" s="26">
        <v>2251.2389084550869</v>
      </c>
      <c r="AC15" s="27">
        <v>-0.93147557621844346</v>
      </c>
      <c r="AD15" s="29"/>
    </row>
    <row r="16" spans="1:30" x14ac:dyDescent="0.2">
      <c r="A16" s="30" t="s">
        <v>28</v>
      </c>
      <c r="B16" s="31" t="s">
        <v>22</v>
      </c>
      <c r="C16" s="32">
        <v>238.045885</v>
      </c>
      <c r="D16" s="33">
        <v>190.88211899999999</v>
      </c>
      <c r="E16" s="34">
        <v>-19.812888594986646</v>
      </c>
      <c r="F16" s="32">
        <v>91.386281999999994</v>
      </c>
      <c r="G16" s="33">
        <v>79.814217999999997</v>
      </c>
      <c r="H16" s="34">
        <v>-12.662802060379253</v>
      </c>
      <c r="I16" s="32">
        <v>2604.8317076735871</v>
      </c>
      <c r="J16" s="33">
        <v>2391.5803948614771</v>
      </c>
      <c r="K16" s="35">
        <v>-8.1867597121108364</v>
      </c>
      <c r="L16" s="32">
        <v>1010.060659</v>
      </c>
      <c r="M16" s="33">
        <v>834.40120000000002</v>
      </c>
      <c r="N16" s="34">
        <v>-17.390981168785423</v>
      </c>
      <c r="O16" s="32">
        <v>402.704025</v>
      </c>
      <c r="P16" s="33">
        <v>374.582989</v>
      </c>
      <c r="Q16" s="34">
        <v>-6.9830531244379763</v>
      </c>
      <c r="R16" s="32">
        <v>2508.1960852017805</v>
      </c>
      <c r="S16" s="33">
        <v>2227.5469642322705</v>
      </c>
      <c r="T16" s="34">
        <v>-11.18928151691666</v>
      </c>
      <c r="U16" s="32">
        <v>2309.8807870000001</v>
      </c>
      <c r="V16" s="33">
        <v>2298.8720170000001</v>
      </c>
      <c r="W16" s="34">
        <v>-0.47659472566538019</v>
      </c>
      <c r="X16" s="32">
        <v>969.54097000000002</v>
      </c>
      <c r="Y16" s="33">
        <v>987.05415800000003</v>
      </c>
      <c r="Z16" s="34">
        <v>1.8063381065784201</v>
      </c>
      <c r="AA16" s="32">
        <v>2382.4478371450359</v>
      </c>
      <c r="AB16" s="33">
        <v>2329.0231831433107</v>
      </c>
      <c r="AC16" s="34">
        <v>-2.2424270184964734</v>
      </c>
      <c r="AD16" s="29"/>
    </row>
    <row r="17" spans="1:30" s="22" customFormat="1" x14ac:dyDescent="0.2">
      <c r="A17" s="16" t="s">
        <v>29</v>
      </c>
      <c r="B17" s="36" t="s">
        <v>30</v>
      </c>
      <c r="C17" s="37">
        <v>1272.280888</v>
      </c>
      <c r="D17" s="38">
        <v>1569.7694300000001</v>
      </c>
      <c r="E17" s="39">
        <v>23.382300622910869</v>
      </c>
      <c r="F17" s="37">
        <v>2489.0489080000002</v>
      </c>
      <c r="G17" s="38">
        <v>3033.3715499999998</v>
      </c>
      <c r="H17" s="39">
        <v>21.868700138856401</v>
      </c>
      <c r="I17" s="37">
        <v>511.15142169797809</v>
      </c>
      <c r="J17" s="38">
        <v>517.4998855646287</v>
      </c>
      <c r="K17" s="40">
        <v>1.2419928023601701</v>
      </c>
      <c r="L17" s="37">
        <v>5212.4029200000004</v>
      </c>
      <c r="M17" s="38">
        <v>6800.9624089999998</v>
      </c>
      <c r="N17" s="39">
        <v>30.476529028573228</v>
      </c>
      <c r="O17" s="37">
        <v>11776.853999999999</v>
      </c>
      <c r="P17" s="38">
        <v>13419.522595</v>
      </c>
      <c r="Q17" s="39">
        <v>13.948280202845353</v>
      </c>
      <c r="R17" s="37">
        <v>442.59722672965131</v>
      </c>
      <c r="S17" s="38">
        <v>506.7961517151125</v>
      </c>
      <c r="T17" s="39">
        <v>14.505044566100578</v>
      </c>
      <c r="U17" s="37">
        <v>11915.676167</v>
      </c>
      <c r="V17" s="38">
        <v>15525.006245</v>
      </c>
      <c r="W17" s="39">
        <v>30.290602290752911</v>
      </c>
      <c r="X17" s="37">
        <v>28165.201359999999</v>
      </c>
      <c r="Y17" s="38">
        <v>30420.023069999999</v>
      </c>
      <c r="Z17" s="39">
        <v>8.0057006558535768</v>
      </c>
      <c r="AA17" s="37">
        <v>423.06376633694339</v>
      </c>
      <c r="AB17" s="38">
        <v>510.35484783411113</v>
      </c>
      <c r="AC17" s="39">
        <v>20.633079087100526</v>
      </c>
      <c r="AD17" s="21"/>
    </row>
    <row r="18" spans="1:30" x14ac:dyDescent="0.2">
      <c r="A18" s="30" t="s">
        <v>31</v>
      </c>
      <c r="B18" s="31" t="s">
        <v>32</v>
      </c>
      <c r="C18" s="32">
        <v>636.80953099999999</v>
      </c>
      <c r="D18" s="33">
        <v>761.63856499999997</v>
      </c>
      <c r="E18" s="34">
        <v>19.602255921637578</v>
      </c>
      <c r="F18" s="32">
        <v>1440.071477</v>
      </c>
      <c r="G18" s="33">
        <v>1791.821367</v>
      </c>
      <c r="H18" s="34">
        <v>24.425863272618663</v>
      </c>
      <c r="I18" s="32">
        <v>442.20689123474665</v>
      </c>
      <c r="J18" s="33">
        <v>425.0638925437035</v>
      </c>
      <c r="K18" s="35">
        <v>-3.8766918903447745</v>
      </c>
      <c r="L18" s="32">
        <v>2585.0848409999999</v>
      </c>
      <c r="M18" s="33">
        <v>3209.453047</v>
      </c>
      <c r="N18" s="34">
        <v>24.152716231877047</v>
      </c>
      <c r="O18" s="32">
        <v>6741.5015089999997</v>
      </c>
      <c r="P18" s="33">
        <v>7829.3766939999996</v>
      </c>
      <c r="Q18" s="34">
        <v>16.136986449497503</v>
      </c>
      <c r="R18" s="32">
        <v>383.45831971540389</v>
      </c>
      <c r="S18" s="33">
        <v>409.92446428839565</v>
      </c>
      <c r="T18" s="34">
        <v>6.9019612333967473</v>
      </c>
      <c r="U18" s="32">
        <v>5990.0944229999996</v>
      </c>
      <c r="V18" s="33">
        <v>7357.2271289999999</v>
      </c>
      <c r="W18" s="34">
        <v>22.823224634834794</v>
      </c>
      <c r="X18" s="32">
        <v>16354.976581000001</v>
      </c>
      <c r="Y18" s="33">
        <v>17350.659014000001</v>
      </c>
      <c r="Z18" s="34">
        <v>6.0879477758269074</v>
      </c>
      <c r="AA18" s="32">
        <v>366.25515135000848</v>
      </c>
      <c r="AB18" s="33">
        <v>424.03156693146684</v>
      </c>
      <c r="AC18" s="34">
        <v>15.774908658211562</v>
      </c>
      <c r="AD18" s="29"/>
    </row>
    <row r="19" spans="1:30" x14ac:dyDescent="0.2">
      <c r="A19" s="23" t="s">
        <v>33</v>
      </c>
      <c r="B19" s="24" t="s">
        <v>34</v>
      </c>
      <c r="C19" s="25">
        <v>485.73217399999999</v>
      </c>
      <c r="D19" s="26">
        <v>563.832808</v>
      </c>
      <c r="E19" s="27">
        <v>16.078950125300938</v>
      </c>
      <c r="F19" s="25">
        <v>884.20324100000005</v>
      </c>
      <c r="G19" s="26">
        <v>1006.186053</v>
      </c>
      <c r="H19" s="27">
        <v>13.79578883493371</v>
      </c>
      <c r="I19" s="25">
        <v>549.34448492934212</v>
      </c>
      <c r="J19" s="26">
        <v>560.3663520468217</v>
      </c>
      <c r="K19" s="28">
        <v>2.0063671193308208</v>
      </c>
      <c r="L19" s="25">
        <v>1962.97658</v>
      </c>
      <c r="M19" s="26">
        <v>2489.2353910000002</v>
      </c>
      <c r="N19" s="27">
        <v>26.809225151326068</v>
      </c>
      <c r="O19" s="25">
        <v>4253.0952189999998</v>
      </c>
      <c r="P19" s="26">
        <v>4496.5853550000002</v>
      </c>
      <c r="Q19" s="27">
        <v>5.7250102210796516</v>
      </c>
      <c r="R19" s="25">
        <v>461.54070833653725</v>
      </c>
      <c r="S19" s="26">
        <v>553.58348490640412</v>
      </c>
      <c r="T19" s="27">
        <v>19.942504508779525</v>
      </c>
      <c r="U19" s="25">
        <v>4308.3426980000004</v>
      </c>
      <c r="V19" s="26">
        <v>5822.2834249999996</v>
      </c>
      <c r="W19" s="27">
        <v>35.13974707032461</v>
      </c>
      <c r="X19" s="25">
        <v>9833.4912230000009</v>
      </c>
      <c r="Y19" s="26">
        <v>10676.053468</v>
      </c>
      <c r="Z19" s="27">
        <v>8.5682920327349485</v>
      </c>
      <c r="AA19" s="25">
        <v>438.12951069941687</v>
      </c>
      <c r="AB19" s="26">
        <v>545.3591481582115</v>
      </c>
      <c r="AC19" s="27">
        <v>24.474415632860811</v>
      </c>
      <c r="AD19" s="29"/>
    </row>
    <row r="20" spans="1:30" x14ac:dyDescent="0.2">
      <c r="A20" s="30" t="s">
        <v>35</v>
      </c>
      <c r="B20" s="31" t="s">
        <v>36</v>
      </c>
      <c r="C20" s="32">
        <v>149.58543</v>
      </c>
      <c r="D20" s="33">
        <v>242.81651400000001</v>
      </c>
      <c r="E20" s="34">
        <v>62.326313465155003</v>
      </c>
      <c r="F20" s="32">
        <v>164.70682099999999</v>
      </c>
      <c r="G20" s="33">
        <v>234.85335499999999</v>
      </c>
      <c r="H20" s="34">
        <v>42.588724361330499</v>
      </c>
      <c r="I20" s="32">
        <v>908.19207784964783</v>
      </c>
      <c r="J20" s="33">
        <v>1033.9069416317259</v>
      </c>
      <c r="K20" s="35">
        <v>13.842321117768019</v>
      </c>
      <c r="L20" s="32">
        <v>662.96124499999996</v>
      </c>
      <c r="M20" s="33">
        <v>1099.4008260000001</v>
      </c>
      <c r="N20" s="34">
        <v>65.8318392351879</v>
      </c>
      <c r="O20" s="32">
        <v>781.47112400000003</v>
      </c>
      <c r="P20" s="33">
        <v>1092.5804290000001</v>
      </c>
      <c r="Q20" s="34">
        <v>39.810723063901719</v>
      </c>
      <c r="R20" s="32">
        <v>848.35027762330969</v>
      </c>
      <c r="S20" s="33">
        <v>1006.2424667502441</v>
      </c>
      <c r="T20" s="34">
        <v>18.611674127021715</v>
      </c>
      <c r="U20" s="32">
        <v>1613.8846269999999</v>
      </c>
      <c r="V20" s="33">
        <v>2339.6866970000001</v>
      </c>
      <c r="W20" s="34">
        <v>44.972364062304202</v>
      </c>
      <c r="X20" s="32">
        <v>1974.5004369999999</v>
      </c>
      <c r="Y20" s="33">
        <v>2391.054619</v>
      </c>
      <c r="Z20" s="34">
        <v>21.096687252847659</v>
      </c>
      <c r="AA20" s="32">
        <v>817.36351978330811</v>
      </c>
      <c r="AB20" s="33">
        <v>978.51662542887323</v>
      </c>
      <c r="AC20" s="34">
        <v>19.716209709027453</v>
      </c>
      <c r="AD20" s="29"/>
    </row>
    <row r="21" spans="1:30" s="22" customFormat="1" x14ac:dyDescent="0.2">
      <c r="A21" s="41" t="s">
        <v>37</v>
      </c>
      <c r="B21" s="36" t="s">
        <v>38</v>
      </c>
      <c r="C21" s="37">
        <v>81.692708999999994</v>
      </c>
      <c r="D21" s="38">
        <v>512.04084699999999</v>
      </c>
      <c r="E21" s="39">
        <v>526.78891821300726</v>
      </c>
      <c r="F21" s="37">
        <v>134.34487100000001</v>
      </c>
      <c r="G21" s="38">
        <v>1384.4870759999999</v>
      </c>
      <c r="H21" s="39">
        <v>930.54702847569058</v>
      </c>
      <c r="I21" s="37">
        <v>608.08208301454238</v>
      </c>
      <c r="J21" s="38">
        <v>369.84155061914066</v>
      </c>
      <c r="K21" s="40">
        <v>-39.179008730915719</v>
      </c>
      <c r="L21" s="37">
        <v>1145.483663</v>
      </c>
      <c r="M21" s="38">
        <v>2646.4981699999998</v>
      </c>
      <c r="N21" s="39">
        <v>131.03761803715921</v>
      </c>
      <c r="O21" s="37">
        <v>4622.6234599999998</v>
      </c>
      <c r="P21" s="38">
        <v>8465.6859899999999</v>
      </c>
      <c r="Q21" s="39">
        <v>83.135963014387499</v>
      </c>
      <c r="R21" s="37">
        <v>247.79947424054305</v>
      </c>
      <c r="S21" s="38">
        <v>312.61473354033529</v>
      </c>
      <c r="T21" s="39">
        <v>26.156334471022724</v>
      </c>
      <c r="U21" s="37">
        <v>7057.4435949999997</v>
      </c>
      <c r="V21" s="38">
        <v>6740.0080170000001</v>
      </c>
      <c r="W21" s="39">
        <v>-4.4978833160621239</v>
      </c>
      <c r="X21" s="37">
        <v>37579.898112000003</v>
      </c>
      <c r="Y21" s="38">
        <v>26735.020971999998</v>
      </c>
      <c r="Z21" s="39">
        <v>-28.858186649891483</v>
      </c>
      <c r="AA21" s="37">
        <v>187.798369595537</v>
      </c>
      <c r="AB21" s="38">
        <v>252.10408565076176</v>
      </c>
      <c r="AC21" s="39">
        <v>34.241892617982003</v>
      </c>
      <c r="AD21" s="21"/>
    </row>
    <row r="22" spans="1:30" x14ac:dyDescent="0.2">
      <c r="A22" s="23" t="s">
        <v>39</v>
      </c>
      <c r="B22" s="31" t="s">
        <v>40</v>
      </c>
      <c r="C22" s="32">
        <v>3.2021289999999998</v>
      </c>
      <c r="D22" s="33">
        <v>394.965214</v>
      </c>
      <c r="E22" s="34">
        <v>12234.456669297209</v>
      </c>
      <c r="F22" s="32">
        <v>13.528658999999999</v>
      </c>
      <c r="G22" s="33">
        <v>1163.3689300000001</v>
      </c>
      <c r="H22" s="34">
        <v>8499.2922875800195</v>
      </c>
      <c r="I22" s="32">
        <v>236.69226935204736</v>
      </c>
      <c r="J22" s="33">
        <v>339.50125692285764</v>
      </c>
      <c r="K22" s="35">
        <v>43.43571839175533</v>
      </c>
      <c r="L22" s="32">
        <v>714.328216</v>
      </c>
      <c r="M22" s="33">
        <v>1494.7699050000001</v>
      </c>
      <c r="N22" s="34">
        <v>109.25533550532465</v>
      </c>
      <c r="O22" s="32">
        <v>3551.772453</v>
      </c>
      <c r="P22" s="33">
        <v>5364.4823340000003</v>
      </c>
      <c r="Q22" s="34">
        <v>51.03676840189739</v>
      </c>
      <c r="R22" s="32">
        <v>201.11880066997074</v>
      </c>
      <c r="S22" s="33">
        <v>278.64196616440938</v>
      </c>
      <c r="T22" s="34">
        <v>38.545956537226765</v>
      </c>
      <c r="U22" s="32">
        <v>5988.8431220000002</v>
      </c>
      <c r="V22" s="33">
        <v>4878.0984099999996</v>
      </c>
      <c r="W22" s="34">
        <v>-18.54689944907194</v>
      </c>
      <c r="X22" s="32">
        <v>35024.863730999998</v>
      </c>
      <c r="Y22" s="33">
        <v>22212.997798</v>
      </c>
      <c r="Z22" s="34">
        <v>-36.579345551201683</v>
      </c>
      <c r="AA22" s="32">
        <v>170.98833468692021</v>
      </c>
      <c r="AB22" s="33">
        <v>219.60558652912712</v>
      </c>
      <c r="AC22" s="34">
        <v>28.433081081949329</v>
      </c>
      <c r="AD22" s="29"/>
    </row>
    <row r="23" spans="1:30" s="22" customFormat="1" x14ac:dyDescent="0.2">
      <c r="A23" s="16" t="s">
        <v>41</v>
      </c>
      <c r="B23" s="36" t="s">
        <v>42</v>
      </c>
      <c r="C23" s="37">
        <v>848.22965799999997</v>
      </c>
      <c r="D23" s="38">
        <v>659.281296</v>
      </c>
      <c r="E23" s="39">
        <v>-22.275613711210273</v>
      </c>
      <c r="F23" s="37">
        <v>2534.91957</v>
      </c>
      <c r="G23" s="38">
        <v>1640.3441700000001</v>
      </c>
      <c r="H23" s="39">
        <v>-35.290090091497461</v>
      </c>
      <c r="I23" s="37">
        <v>334.61797685360091</v>
      </c>
      <c r="J23" s="38">
        <v>401.91644415696004</v>
      </c>
      <c r="K23" s="40">
        <v>20.112029824626831</v>
      </c>
      <c r="L23" s="37">
        <v>3574.288677</v>
      </c>
      <c r="M23" s="38">
        <v>3240.1459719999998</v>
      </c>
      <c r="N23" s="39">
        <v>-9.3485091775087241</v>
      </c>
      <c r="O23" s="37">
        <v>10634.584074</v>
      </c>
      <c r="P23" s="38">
        <v>7849.5474279999999</v>
      </c>
      <c r="Q23" s="39">
        <v>-26.188486795727229</v>
      </c>
      <c r="R23" s="37">
        <v>336.10046731762759</v>
      </c>
      <c r="S23" s="38">
        <v>412.78124652666281</v>
      </c>
      <c r="T23" s="39">
        <v>22.814838616861842</v>
      </c>
      <c r="U23" s="37">
        <v>10811.130096000001</v>
      </c>
      <c r="V23" s="38">
        <v>9932.483655</v>
      </c>
      <c r="W23" s="39">
        <v>-8.1272395503323995</v>
      </c>
      <c r="X23" s="37">
        <v>34613.519061999999</v>
      </c>
      <c r="Y23" s="38">
        <v>26078.014243000001</v>
      </c>
      <c r="Z23" s="39">
        <v>-24.659454023473128</v>
      </c>
      <c r="AA23" s="37">
        <v>312.33836919716316</v>
      </c>
      <c r="AB23" s="38">
        <v>380.87576617019948</v>
      </c>
      <c r="AC23" s="39">
        <v>21.943316522144031</v>
      </c>
      <c r="AD23" s="21"/>
    </row>
    <row r="24" spans="1:30" x14ac:dyDescent="0.2">
      <c r="A24" s="23" t="s">
        <v>43</v>
      </c>
      <c r="B24" s="31" t="s">
        <v>44</v>
      </c>
      <c r="C24" s="32">
        <v>809.52223000000004</v>
      </c>
      <c r="D24" s="33">
        <v>598.25209299999995</v>
      </c>
      <c r="E24" s="34">
        <v>-26.098126669109512</v>
      </c>
      <c r="F24" s="32">
        <v>2480.4281230000001</v>
      </c>
      <c r="G24" s="33">
        <v>1577.0519750000001</v>
      </c>
      <c r="H24" s="34">
        <v>-36.420170357824958</v>
      </c>
      <c r="I24" s="32">
        <v>326.36391375086828</v>
      </c>
      <c r="J24" s="33">
        <v>379.34836802065439</v>
      </c>
      <c r="K24" s="35">
        <v>16.234777203411067</v>
      </c>
      <c r="L24" s="32">
        <v>3232.775521</v>
      </c>
      <c r="M24" s="33">
        <v>2847.4304459999998</v>
      </c>
      <c r="N24" s="34">
        <v>-11.919945337893445</v>
      </c>
      <c r="O24" s="32">
        <v>10055.914323999999</v>
      </c>
      <c r="P24" s="33">
        <v>7396.6575249999996</v>
      </c>
      <c r="Q24" s="34">
        <v>-26.444704214049153</v>
      </c>
      <c r="R24" s="32">
        <v>321.4800183096707</v>
      </c>
      <c r="S24" s="33">
        <v>384.96177988178522</v>
      </c>
      <c r="T24" s="34">
        <v>19.746720777825978</v>
      </c>
      <c r="U24" s="32">
        <v>9545.0518360000005</v>
      </c>
      <c r="V24" s="33">
        <v>8801.0613389999999</v>
      </c>
      <c r="W24" s="34">
        <v>-7.7945149987973412</v>
      </c>
      <c r="X24" s="32">
        <v>32302.137042999999</v>
      </c>
      <c r="Y24" s="33">
        <v>24595.624126999999</v>
      </c>
      <c r="Z24" s="34">
        <v>-23.85759464069276</v>
      </c>
      <c r="AA24" s="32">
        <v>295.49289024728631</v>
      </c>
      <c r="AB24" s="33">
        <v>357.83037232783943</v>
      </c>
      <c r="AC24" s="34">
        <v>21.096102186548492</v>
      </c>
      <c r="AD24" s="29"/>
    </row>
    <row r="25" spans="1:30" x14ac:dyDescent="0.2">
      <c r="A25" s="30" t="s">
        <v>45</v>
      </c>
      <c r="B25" s="24" t="s">
        <v>46</v>
      </c>
      <c r="C25" s="25">
        <v>37.495466999999998</v>
      </c>
      <c r="D25" s="26">
        <v>59.219408999999999</v>
      </c>
      <c r="E25" s="27">
        <v>57.937515486872051</v>
      </c>
      <c r="F25" s="25">
        <v>52.223978000000002</v>
      </c>
      <c r="G25" s="26">
        <v>59.906224000000002</v>
      </c>
      <c r="H25" s="27">
        <v>14.710189254445538</v>
      </c>
      <c r="I25" s="25">
        <v>717.97416504732746</v>
      </c>
      <c r="J25" s="26">
        <v>988.53516455986266</v>
      </c>
      <c r="K25" s="28">
        <v>37.683946398642412</v>
      </c>
      <c r="L25" s="25">
        <v>335.73687200000001</v>
      </c>
      <c r="M25" s="26">
        <v>384.21142700000001</v>
      </c>
      <c r="N25" s="27">
        <v>14.43825776752934</v>
      </c>
      <c r="O25" s="25">
        <v>565.67969100000005</v>
      </c>
      <c r="P25" s="26">
        <v>437.58510100000001</v>
      </c>
      <c r="Q25" s="27">
        <v>-22.644367835365685</v>
      </c>
      <c r="R25" s="25">
        <v>593.51056320669636</v>
      </c>
      <c r="S25" s="26">
        <v>878.02675667424057</v>
      </c>
      <c r="T25" s="27">
        <v>47.937848305567286</v>
      </c>
      <c r="U25" s="25">
        <v>1252.8285860000001</v>
      </c>
      <c r="V25" s="26">
        <v>1109.6145389999999</v>
      </c>
      <c r="W25" s="27">
        <v>-11.431256326713491</v>
      </c>
      <c r="X25" s="25">
        <v>2278.0308669999999</v>
      </c>
      <c r="Y25" s="26">
        <v>1434.125372</v>
      </c>
      <c r="Z25" s="27">
        <v>-37.045393336191346</v>
      </c>
      <c r="AA25" s="25">
        <v>549.96119857229314</v>
      </c>
      <c r="AB25" s="26">
        <v>773.72213103834542</v>
      </c>
      <c r="AC25" s="27">
        <v>40.686676268605623</v>
      </c>
      <c r="AD25" s="29"/>
    </row>
    <row r="26" spans="1:30" s="22" customFormat="1" x14ac:dyDescent="0.2">
      <c r="A26" s="42" t="s">
        <v>47</v>
      </c>
      <c r="B26" s="41" t="s">
        <v>48</v>
      </c>
      <c r="C26" s="17">
        <v>474.62549000000001</v>
      </c>
      <c r="D26" s="18">
        <v>636.92134499999997</v>
      </c>
      <c r="E26" s="19">
        <v>34.194508811568447</v>
      </c>
      <c r="F26" s="17">
        <v>198.017188</v>
      </c>
      <c r="G26" s="18">
        <v>149.81827100000001</v>
      </c>
      <c r="H26" s="19">
        <v>-24.340774397826515</v>
      </c>
      <c r="I26" s="17">
        <v>2396.8903648909509</v>
      </c>
      <c r="J26" s="18">
        <v>4251.2928546612311</v>
      </c>
      <c r="K26" s="20">
        <v>77.367013399240236</v>
      </c>
      <c r="L26" s="17">
        <v>2529.723078</v>
      </c>
      <c r="M26" s="18">
        <v>3852.2409539999999</v>
      </c>
      <c r="N26" s="19">
        <v>52.279156066583511</v>
      </c>
      <c r="O26" s="17">
        <v>1093.3043600000001</v>
      </c>
      <c r="P26" s="18">
        <v>939.61557600000003</v>
      </c>
      <c r="Q26" s="19">
        <v>-14.057273493357336</v>
      </c>
      <c r="R26" s="17">
        <v>2313.8324244860778</v>
      </c>
      <c r="S26" s="18">
        <v>4099.8053378374389</v>
      </c>
      <c r="T26" s="19">
        <v>77.186787359851323</v>
      </c>
      <c r="U26" s="17">
        <v>5848.2352819999996</v>
      </c>
      <c r="V26" s="18">
        <v>7695.9942689999998</v>
      </c>
      <c r="W26" s="19">
        <v>31.59515474158723</v>
      </c>
      <c r="X26" s="17">
        <v>2633.4555850000002</v>
      </c>
      <c r="Y26" s="18">
        <v>2233.477856</v>
      </c>
      <c r="Z26" s="19">
        <v>-15.18832257047541</v>
      </c>
      <c r="AA26" s="17">
        <v>2220.7457438474321</v>
      </c>
      <c r="AB26" s="18">
        <v>3445.7446033438537</v>
      </c>
      <c r="AC26" s="19">
        <v>55.161598885882213</v>
      </c>
      <c r="AD26" s="21"/>
    </row>
    <row r="27" spans="1:30" x14ac:dyDescent="0.2">
      <c r="A27" s="43" t="s">
        <v>49</v>
      </c>
      <c r="B27" s="24" t="s">
        <v>50</v>
      </c>
      <c r="C27" s="25">
        <v>432.80032599999998</v>
      </c>
      <c r="D27" s="26">
        <v>584.95164799999998</v>
      </c>
      <c r="E27" s="27">
        <v>35.155084887805742</v>
      </c>
      <c r="F27" s="25">
        <v>190.11831699999999</v>
      </c>
      <c r="G27" s="26">
        <v>142.46749299999999</v>
      </c>
      <c r="H27" s="27">
        <v>-25.063773313330984</v>
      </c>
      <c r="I27" s="25">
        <v>2276.4788413312117</v>
      </c>
      <c r="J27" s="26">
        <v>4105.8604716235159</v>
      </c>
      <c r="K27" s="28">
        <v>80.360142035079946</v>
      </c>
      <c r="L27" s="25">
        <v>2313.650807</v>
      </c>
      <c r="M27" s="26">
        <v>3576.8654630000001</v>
      </c>
      <c r="N27" s="27">
        <v>54.598327983553844</v>
      </c>
      <c r="O27" s="25">
        <v>1051.960055</v>
      </c>
      <c r="P27" s="26">
        <v>897.665119</v>
      </c>
      <c r="Q27" s="27">
        <v>-14.667375939478999</v>
      </c>
      <c r="R27" s="25">
        <v>2199.3713506545646</v>
      </c>
      <c r="S27" s="26">
        <v>3984.6323392677132</v>
      </c>
      <c r="T27" s="27">
        <v>81.171421464675774</v>
      </c>
      <c r="U27" s="25">
        <v>5305.0861029999996</v>
      </c>
      <c r="V27" s="26">
        <v>7067.8999119999999</v>
      </c>
      <c r="W27" s="27">
        <v>33.228750198854229</v>
      </c>
      <c r="X27" s="25">
        <v>2529.1565460000002</v>
      </c>
      <c r="Y27" s="26">
        <v>2128.4781039999998</v>
      </c>
      <c r="Z27" s="27">
        <v>-15.842374116133506</v>
      </c>
      <c r="AA27" s="25">
        <v>2097.5712679352669</v>
      </c>
      <c r="AB27" s="26">
        <v>3320.6354806833383</v>
      </c>
      <c r="AC27" s="27">
        <v>58.308589149964284</v>
      </c>
      <c r="AD27" s="29"/>
    </row>
    <row r="28" spans="1:30" x14ac:dyDescent="0.2">
      <c r="A28" s="23" t="s">
        <v>51</v>
      </c>
      <c r="B28" s="31" t="s">
        <v>52</v>
      </c>
      <c r="C28" s="32">
        <v>35.339750000000002</v>
      </c>
      <c r="D28" s="33">
        <v>42.577072000000001</v>
      </c>
      <c r="E28" s="34">
        <v>20.479267680161861</v>
      </c>
      <c r="F28" s="32">
        <v>6.4561250000000001</v>
      </c>
      <c r="G28" s="33">
        <v>5.9883689999999996</v>
      </c>
      <c r="H28" s="34">
        <v>-7.2451509225735293</v>
      </c>
      <c r="I28" s="32">
        <v>5473.8329880539795</v>
      </c>
      <c r="J28" s="33">
        <v>7109.9613266984725</v>
      </c>
      <c r="K28" s="35">
        <v>29.889993761504186</v>
      </c>
      <c r="L28" s="32">
        <v>189.54518400000001</v>
      </c>
      <c r="M28" s="33">
        <v>238.85177100000001</v>
      </c>
      <c r="N28" s="34">
        <v>26.013104611510474</v>
      </c>
      <c r="O28" s="32">
        <v>34.898932000000002</v>
      </c>
      <c r="P28" s="33">
        <v>35.850315999999999</v>
      </c>
      <c r="Q28" s="34">
        <v>2.7261120770114111</v>
      </c>
      <c r="R28" s="32">
        <v>5431.2603033238947</v>
      </c>
      <c r="S28" s="33">
        <v>6662.4732401242991</v>
      </c>
      <c r="T28" s="34">
        <v>22.669009917401862</v>
      </c>
      <c r="U28" s="32">
        <v>479.60644000000002</v>
      </c>
      <c r="V28" s="33">
        <v>542.10290999999995</v>
      </c>
      <c r="W28" s="34">
        <v>13.030782072067248</v>
      </c>
      <c r="X28" s="32">
        <v>87.718514999999996</v>
      </c>
      <c r="Y28" s="33">
        <v>89.149546999999998</v>
      </c>
      <c r="Z28" s="34">
        <v>1.6313910466906556</v>
      </c>
      <c r="AA28" s="32">
        <v>5467.5622358632045</v>
      </c>
      <c r="AB28" s="33">
        <v>6080.8262996557896</v>
      </c>
      <c r="AC28" s="34">
        <v>11.216407556735653</v>
      </c>
      <c r="AD28" s="29"/>
    </row>
    <row r="29" spans="1:30" s="22" customFormat="1" x14ac:dyDescent="0.2">
      <c r="A29" s="41" t="s">
        <v>53</v>
      </c>
      <c r="B29" s="36" t="s">
        <v>54</v>
      </c>
      <c r="C29" s="37">
        <v>240.17493099999999</v>
      </c>
      <c r="D29" s="38">
        <v>234.75187</v>
      </c>
      <c r="E29" s="39">
        <v>-2.2579629678336377</v>
      </c>
      <c r="F29" s="37">
        <v>131.90413000000001</v>
      </c>
      <c r="G29" s="38">
        <v>98.545531999999994</v>
      </c>
      <c r="H29" s="39">
        <v>-25.290032995934254</v>
      </c>
      <c r="I29" s="37">
        <v>1820.8294994250746</v>
      </c>
      <c r="J29" s="38">
        <v>2382.1665501790585</v>
      </c>
      <c r="K29" s="40">
        <v>30.82864435858632</v>
      </c>
      <c r="L29" s="37">
        <v>1840.226809</v>
      </c>
      <c r="M29" s="38">
        <v>1786.034161</v>
      </c>
      <c r="N29" s="39">
        <v>-2.944889604637857</v>
      </c>
      <c r="O29" s="37">
        <v>1097.6304540000001</v>
      </c>
      <c r="P29" s="38">
        <v>839.61020799999994</v>
      </c>
      <c r="Q29" s="39">
        <v>-23.5070232480995</v>
      </c>
      <c r="R29" s="37">
        <v>1676.5449631010326</v>
      </c>
      <c r="S29" s="38">
        <v>2127.2182543545255</v>
      </c>
      <c r="T29" s="39">
        <v>26.88107394506747</v>
      </c>
      <c r="U29" s="37">
        <v>4014.7607899999998</v>
      </c>
      <c r="V29" s="38">
        <v>3801.7257479999998</v>
      </c>
      <c r="W29" s="39">
        <v>-5.3062947742896549</v>
      </c>
      <c r="X29" s="37">
        <v>2520.2300989999999</v>
      </c>
      <c r="Y29" s="38">
        <v>1931.2761370000001</v>
      </c>
      <c r="Z29" s="39">
        <v>-23.369055160228836</v>
      </c>
      <c r="AA29" s="37">
        <v>1593.0135869708934</v>
      </c>
      <c r="AB29" s="38">
        <v>1968.50449045858</v>
      </c>
      <c r="AC29" s="39">
        <v>23.57110488942411</v>
      </c>
      <c r="AD29" s="21"/>
    </row>
    <row r="30" spans="1:30" x14ac:dyDescent="0.2">
      <c r="A30" s="23"/>
      <c r="B30" s="31" t="s">
        <v>55</v>
      </c>
      <c r="C30" s="32">
        <v>200.868562</v>
      </c>
      <c r="D30" s="33">
        <v>189.393756</v>
      </c>
      <c r="E30" s="34">
        <v>-5.7125942883983978</v>
      </c>
      <c r="F30" s="32">
        <v>115.243235</v>
      </c>
      <c r="G30" s="33">
        <v>81.632789000000002</v>
      </c>
      <c r="H30" s="34">
        <v>-29.164788718400693</v>
      </c>
      <c r="I30" s="32">
        <v>1742.996558539857</v>
      </c>
      <c r="J30" s="33">
        <v>2320.0696475040195</v>
      </c>
      <c r="K30" s="35">
        <v>33.108102602772107</v>
      </c>
      <c r="L30" s="32">
        <v>1675.6488549999999</v>
      </c>
      <c r="M30" s="33">
        <v>1564.0564730000001</v>
      </c>
      <c r="N30" s="34">
        <v>-6.6596519710569009</v>
      </c>
      <c r="O30" s="32">
        <v>1023.864043</v>
      </c>
      <c r="P30" s="33">
        <v>769.25649199999998</v>
      </c>
      <c r="Q30" s="34">
        <v>-24.867320299087801</v>
      </c>
      <c r="R30" s="32">
        <v>1636.5931262613935</v>
      </c>
      <c r="S30" s="33">
        <v>2033.2054253238593</v>
      </c>
      <c r="T30" s="34">
        <v>24.234019604401034</v>
      </c>
      <c r="U30" s="32">
        <v>3680.9709859999998</v>
      </c>
      <c r="V30" s="33">
        <v>3294.4247869999999</v>
      </c>
      <c r="W30" s="34">
        <v>-10.501202005399346</v>
      </c>
      <c r="X30" s="32">
        <v>2370.0977130000001</v>
      </c>
      <c r="Y30" s="33">
        <v>1761.9974629999999</v>
      </c>
      <c r="Z30" s="34">
        <v>-25.657180573803629</v>
      </c>
      <c r="AA30" s="32">
        <v>1553.0882823142067</v>
      </c>
      <c r="AB30" s="33">
        <v>1869.7102897020459</v>
      </c>
      <c r="AC30" s="34">
        <v>20.386607187329432</v>
      </c>
      <c r="AD30" s="29"/>
    </row>
    <row r="31" spans="1:30" s="22" customFormat="1" x14ac:dyDescent="0.2">
      <c r="A31" s="41" t="s">
        <v>56</v>
      </c>
      <c r="B31" s="36" t="s">
        <v>57</v>
      </c>
      <c r="C31" s="37">
        <v>87.466025000000002</v>
      </c>
      <c r="D31" s="38">
        <v>118.927143</v>
      </c>
      <c r="E31" s="39">
        <v>35.96952988317463</v>
      </c>
      <c r="F31" s="37">
        <v>30.435144000000001</v>
      </c>
      <c r="G31" s="38">
        <v>33.298113000000001</v>
      </c>
      <c r="H31" s="39">
        <v>9.4067864439872473</v>
      </c>
      <c r="I31" s="37">
        <v>2873.8495536607288</v>
      </c>
      <c r="J31" s="38">
        <v>3571.5880656660634</v>
      </c>
      <c r="K31" s="40">
        <v>24.278880956609239</v>
      </c>
      <c r="L31" s="37">
        <v>587.93392500000004</v>
      </c>
      <c r="M31" s="38">
        <v>811.21060899999998</v>
      </c>
      <c r="N31" s="39">
        <v>37.976492681554298</v>
      </c>
      <c r="O31" s="37">
        <v>195.590508</v>
      </c>
      <c r="P31" s="38">
        <v>234.24216699999999</v>
      </c>
      <c r="Q31" s="39">
        <v>19.7615208402649</v>
      </c>
      <c r="R31" s="37">
        <v>3005.9430337999838</v>
      </c>
      <c r="S31" s="38">
        <v>3463.1280071789974</v>
      </c>
      <c r="T31" s="39">
        <v>15.209369180927567</v>
      </c>
      <c r="U31" s="37">
        <v>1696.985443</v>
      </c>
      <c r="V31" s="38">
        <v>1687.452468</v>
      </c>
      <c r="W31" s="39">
        <v>-0.5617593856991121</v>
      </c>
      <c r="X31" s="37">
        <v>563.98202900000001</v>
      </c>
      <c r="Y31" s="38">
        <v>503.08022999999997</v>
      </c>
      <c r="Z31" s="39">
        <v>-10.798535390921128</v>
      </c>
      <c r="AA31" s="37">
        <v>3008.9353130789209</v>
      </c>
      <c r="AB31" s="38">
        <v>3354.2412668452507</v>
      </c>
      <c r="AC31" s="39">
        <v>11.47601785473389</v>
      </c>
      <c r="AD31" s="21"/>
    </row>
    <row r="32" spans="1:30" s="22" customFormat="1" x14ac:dyDescent="0.2">
      <c r="A32" s="42" t="s">
        <v>58</v>
      </c>
      <c r="B32" s="41" t="s">
        <v>59</v>
      </c>
      <c r="C32" s="17">
        <v>125.46854999999999</v>
      </c>
      <c r="D32" s="18">
        <v>159.767878</v>
      </c>
      <c r="E32" s="19">
        <v>27.336992417621797</v>
      </c>
      <c r="F32" s="17">
        <v>181.059325</v>
      </c>
      <c r="G32" s="18">
        <v>185.63217</v>
      </c>
      <c r="H32" s="19">
        <v>2.5256059029271194</v>
      </c>
      <c r="I32" s="17">
        <v>692.96927954414934</v>
      </c>
      <c r="J32" s="18">
        <v>860.66912863217613</v>
      </c>
      <c r="K32" s="20">
        <v>24.200185208548277</v>
      </c>
      <c r="L32" s="17">
        <v>719.36934099999996</v>
      </c>
      <c r="M32" s="18">
        <v>768.37134000000003</v>
      </c>
      <c r="N32" s="19">
        <v>6.8117997539180797</v>
      </c>
      <c r="O32" s="17">
        <v>971.21513100000004</v>
      </c>
      <c r="P32" s="18">
        <v>949.41555500000004</v>
      </c>
      <c r="Q32" s="19">
        <v>-2.2445671720079496</v>
      </c>
      <c r="R32" s="17">
        <v>740.69000578616397</v>
      </c>
      <c r="S32" s="18">
        <v>809.30982850812882</v>
      </c>
      <c r="T32" s="19">
        <v>9.2643106003748699</v>
      </c>
      <c r="U32" s="17">
        <v>1678.956357</v>
      </c>
      <c r="V32" s="18">
        <v>1914.442462</v>
      </c>
      <c r="W32" s="19">
        <v>14.025743076536678</v>
      </c>
      <c r="X32" s="17">
        <v>2337.9706289999999</v>
      </c>
      <c r="Y32" s="18">
        <v>2401.9245649999998</v>
      </c>
      <c r="Z32" s="19">
        <v>2.7354465110348336</v>
      </c>
      <c r="AA32" s="17">
        <v>718.12551285904112</v>
      </c>
      <c r="AB32" s="18">
        <v>797.04520695469898</v>
      </c>
      <c r="AC32" s="19">
        <v>10.989679754094572</v>
      </c>
      <c r="AD32" s="21"/>
    </row>
    <row r="33" spans="1:30" s="22" customFormat="1" x14ac:dyDescent="0.2">
      <c r="A33" s="41" t="s">
        <v>60</v>
      </c>
      <c r="B33" s="36" t="s">
        <v>61</v>
      </c>
      <c r="C33" s="37">
        <v>144.88871800000001</v>
      </c>
      <c r="D33" s="38">
        <v>149.84871200000001</v>
      </c>
      <c r="E33" s="39">
        <v>3.4233127799501828</v>
      </c>
      <c r="F33" s="37">
        <v>34.706932000000002</v>
      </c>
      <c r="G33" s="38">
        <v>26.376273999999999</v>
      </c>
      <c r="H33" s="39">
        <v>-24.002864903184197</v>
      </c>
      <c r="I33" s="37">
        <v>4174.6334132904631</v>
      </c>
      <c r="J33" s="38">
        <v>5681.1933330689553</v>
      </c>
      <c r="K33" s="40">
        <v>36.0884362919669</v>
      </c>
      <c r="L33" s="37">
        <v>687.58234800000002</v>
      </c>
      <c r="M33" s="38">
        <v>755.66092500000002</v>
      </c>
      <c r="N33" s="39">
        <v>9.9011525234792721</v>
      </c>
      <c r="O33" s="37">
        <v>185.60966300000001</v>
      </c>
      <c r="P33" s="38">
        <v>147.72462200000001</v>
      </c>
      <c r="Q33" s="39">
        <v>-20.411136137885233</v>
      </c>
      <c r="R33" s="37">
        <v>3704.4534044544866</v>
      </c>
      <c r="S33" s="38">
        <v>5115.3349710382063</v>
      </c>
      <c r="T33" s="39">
        <v>38.086092941192874</v>
      </c>
      <c r="U33" s="37">
        <v>1417.0192569999999</v>
      </c>
      <c r="V33" s="38">
        <v>1829.7591789999999</v>
      </c>
      <c r="W33" s="39">
        <v>29.12733330624031</v>
      </c>
      <c r="X33" s="37">
        <v>477.18058300000001</v>
      </c>
      <c r="Y33" s="38">
        <v>370.86492800000002</v>
      </c>
      <c r="Z33" s="39">
        <v>-22.279962510544983</v>
      </c>
      <c r="AA33" s="37">
        <v>2969.5660458170819</v>
      </c>
      <c r="AB33" s="38">
        <v>4933.7617036680258</v>
      </c>
      <c r="AC33" s="39">
        <v>66.144198429858164</v>
      </c>
      <c r="AD33" s="21"/>
    </row>
    <row r="34" spans="1:30" s="22" customFormat="1" x14ac:dyDescent="0.2">
      <c r="A34" s="42" t="s">
        <v>62</v>
      </c>
      <c r="B34" s="41" t="s">
        <v>63</v>
      </c>
      <c r="C34" s="17">
        <v>99.338374000000002</v>
      </c>
      <c r="D34" s="18">
        <v>69.256062</v>
      </c>
      <c r="E34" s="19">
        <v>-30.282670018335512</v>
      </c>
      <c r="F34" s="17">
        <v>89.684224999999998</v>
      </c>
      <c r="G34" s="18">
        <v>62.149290999999998</v>
      </c>
      <c r="H34" s="19">
        <v>-30.702092815096528</v>
      </c>
      <c r="I34" s="17">
        <v>1107.6460102097108</v>
      </c>
      <c r="J34" s="18">
        <v>1114.3499931479507</v>
      </c>
      <c r="K34" s="20">
        <v>0.60524597899023203</v>
      </c>
      <c r="L34" s="17">
        <v>428.19076200000001</v>
      </c>
      <c r="M34" s="18">
        <v>381.23473300000001</v>
      </c>
      <c r="N34" s="19">
        <v>-10.966147139811488</v>
      </c>
      <c r="O34" s="17">
        <v>449.59697199999999</v>
      </c>
      <c r="P34" s="18">
        <v>405.55798700000003</v>
      </c>
      <c r="Q34" s="19">
        <v>-9.7952138787980925</v>
      </c>
      <c r="R34" s="17">
        <v>952.38800229286244</v>
      </c>
      <c r="S34" s="18">
        <v>940.02521272007391</v>
      </c>
      <c r="T34" s="19">
        <v>-1.2980832962012578</v>
      </c>
      <c r="U34" s="17">
        <v>1107.319767</v>
      </c>
      <c r="V34" s="18">
        <v>1171.2274090000001</v>
      </c>
      <c r="W34" s="19">
        <v>5.7713809420327999</v>
      </c>
      <c r="X34" s="17">
        <v>1145.05322</v>
      </c>
      <c r="Y34" s="18">
        <v>1201.236979</v>
      </c>
      <c r="Z34" s="19">
        <v>4.9066504524567067</v>
      </c>
      <c r="AA34" s="17">
        <v>967.04655090179995</v>
      </c>
      <c r="AB34" s="18">
        <v>975.0177770709472</v>
      </c>
      <c r="AC34" s="19">
        <v>0.8242856728782888</v>
      </c>
      <c r="AD34" s="21"/>
    </row>
    <row r="35" spans="1:30" s="22" customFormat="1" x14ac:dyDescent="0.2">
      <c r="A35" s="41" t="s">
        <v>64</v>
      </c>
      <c r="B35" s="36" t="s">
        <v>65</v>
      </c>
      <c r="C35" s="37">
        <v>17.326599000000002</v>
      </c>
      <c r="D35" s="38">
        <v>20.042912000000001</v>
      </c>
      <c r="E35" s="39">
        <v>15.677127403941181</v>
      </c>
      <c r="F35" s="37">
        <v>4.0220950000000002</v>
      </c>
      <c r="G35" s="38">
        <v>5.2889179999999998</v>
      </c>
      <c r="H35" s="39">
        <v>31.496595679614714</v>
      </c>
      <c r="I35" s="37">
        <v>4307.8542401410214</v>
      </c>
      <c r="J35" s="38">
        <v>3789.6053597352052</v>
      </c>
      <c r="K35" s="40">
        <v>-12.030325343339632</v>
      </c>
      <c r="L35" s="37">
        <v>63.510207000000001</v>
      </c>
      <c r="M35" s="38">
        <v>103.570739</v>
      </c>
      <c r="N35" s="39">
        <v>63.077312911293149</v>
      </c>
      <c r="O35" s="37">
        <v>10.471641999999999</v>
      </c>
      <c r="P35" s="38">
        <v>25.574424</v>
      </c>
      <c r="Q35" s="39">
        <v>144.22553788603545</v>
      </c>
      <c r="R35" s="37">
        <v>6064.9711859897434</v>
      </c>
      <c r="S35" s="38">
        <v>4049.7779734941437</v>
      </c>
      <c r="T35" s="39">
        <v>-33.226756578015625</v>
      </c>
      <c r="U35" s="37">
        <v>256.47082699999999</v>
      </c>
      <c r="V35" s="38">
        <v>208.902615</v>
      </c>
      <c r="W35" s="39">
        <v>-18.547221357070754</v>
      </c>
      <c r="X35" s="37">
        <v>83.212804000000006</v>
      </c>
      <c r="Y35" s="38">
        <v>45.833410999999998</v>
      </c>
      <c r="Z35" s="39">
        <v>-44.920242081975758</v>
      </c>
      <c r="AA35" s="37">
        <v>3082.1077366891755</v>
      </c>
      <c r="AB35" s="38">
        <v>4557.8675128499608</v>
      </c>
      <c r="AC35" s="39">
        <v>47.881511687390208</v>
      </c>
      <c r="AD35" s="21"/>
    </row>
    <row r="36" spans="1:30" s="22" customFormat="1" x14ac:dyDescent="0.2">
      <c r="A36" s="42" t="s">
        <v>66</v>
      </c>
      <c r="B36" s="41" t="s">
        <v>67</v>
      </c>
      <c r="C36" s="17">
        <v>31.569489000000001</v>
      </c>
      <c r="D36" s="18">
        <v>27.528890000000001</v>
      </c>
      <c r="E36" s="19">
        <v>-12.799063678224254</v>
      </c>
      <c r="F36" s="17">
        <v>7.7919010000000002</v>
      </c>
      <c r="G36" s="18">
        <v>6.8654869999999999</v>
      </c>
      <c r="H36" s="19">
        <v>-11.889447774041283</v>
      </c>
      <c r="I36" s="17">
        <v>4051.5772723498412</v>
      </c>
      <c r="J36" s="18">
        <v>4009.7505100512176</v>
      </c>
      <c r="K36" s="20">
        <v>-1.0323575113344696</v>
      </c>
      <c r="L36" s="17">
        <v>142.31499299999999</v>
      </c>
      <c r="M36" s="18">
        <v>144.745328</v>
      </c>
      <c r="N36" s="19">
        <v>1.7077153634824871</v>
      </c>
      <c r="O36" s="17">
        <v>36.284415000000003</v>
      </c>
      <c r="P36" s="18">
        <v>34.544016999999997</v>
      </c>
      <c r="Q36" s="19">
        <v>-4.7965441912181994</v>
      </c>
      <c r="R36" s="17">
        <v>3922.2071790326504</v>
      </c>
      <c r="S36" s="18">
        <v>4190.1707030771786</v>
      </c>
      <c r="T36" s="19">
        <v>6.8319574110467407</v>
      </c>
      <c r="U36" s="17">
        <v>320.08322700000002</v>
      </c>
      <c r="V36" s="18">
        <v>357.27876099999997</v>
      </c>
      <c r="W36" s="19">
        <v>11.620582043182148</v>
      </c>
      <c r="X36" s="17">
        <v>84.058445000000006</v>
      </c>
      <c r="Y36" s="18">
        <v>87.103217000000001</v>
      </c>
      <c r="Z36" s="19">
        <v>3.6222083337373201</v>
      </c>
      <c r="AA36" s="17">
        <v>3807.8651942704864</v>
      </c>
      <c r="AB36" s="18">
        <v>4101.7860568800797</v>
      </c>
      <c r="AC36" s="19">
        <v>7.71878329757687</v>
      </c>
      <c r="AD36" s="21"/>
    </row>
    <row r="37" spans="1:30" s="22" customFormat="1" x14ac:dyDescent="0.2">
      <c r="A37" s="41" t="s">
        <v>68</v>
      </c>
      <c r="B37" s="36" t="s">
        <v>69</v>
      </c>
      <c r="C37" s="37">
        <v>17.481348000000001</v>
      </c>
      <c r="D37" s="38">
        <v>21.225272</v>
      </c>
      <c r="E37" s="39">
        <v>21.416677935820516</v>
      </c>
      <c r="F37" s="37">
        <v>3.4615339999999999</v>
      </c>
      <c r="G37" s="38">
        <v>4.4595750000000001</v>
      </c>
      <c r="H37" s="39">
        <v>28.832332717228848</v>
      </c>
      <c r="I37" s="37">
        <v>5050.1737091127807</v>
      </c>
      <c r="J37" s="38">
        <v>4759.4831346036335</v>
      </c>
      <c r="K37" s="40">
        <v>-5.7560510044359585</v>
      </c>
      <c r="L37" s="37">
        <v>82.216976000000003</v>
      </c>
      <c r="M37" s="38">
        <v>124.080845</v>
      </c>
      <c r="N37" s="39">
        <v>50.918765243810469</v>
      </c>
      <c r="O37" s="37">
        <v>16.891715999999999</v>
      </c>
      <c r="P37" s="38">
        <v>22.592769000000001</v>
      </c>
      <c r="Q37" s="39">
        <v>33.750585198093553</v>
      </c>
      <c r="R37" s="37">
        <v>4867.2956613762635</v>
      </c>
      <c r="S37" s="38">
        <v>5492.0600923242291</v>
      </c>
      <c r="T37" s="39">
        <v>12.835966302719104</v>
      </c>
      <c r="U37" s="37">
        <v>271.29300899999998</v>
      </c>
      <c r="V37" s="38">
        <v>409.65902899999998</v>
      </c>
      <c r="W37" s="39">
        <v>51.002427416034159</v>
      </c>
      <c r="X37" s="37">
        <v>45.925303</v>
      </c>
      <c r="Y37" s="38">
        <v>56.562851999999999</v>
      </c>
      <c r="Z37" s="39">
        <v>23.16271925304445</v>
      </c>
      <c r="AA37" s="37">
        <v>5907.266610739618</v>
      </c>
      <c r="AB37" s="38">
        <v>7242.5454961146588</v>
      </c>
      <c r="AC37" s="39">
        <v>22.604005767192859</v>
      </c>
      <c r="AD37" s="21"/>
    </row>
    <row r="38" spans="1:30" s="22" customFormat="1" x14ac:dyDescent="0.2">
      <c r="A38" s="42" t="s">
        <v>70</v>
      </c>
      <c r="B38" s="41" t="s">
        <v>71</v>
      </c>
      <c r="C38" s="17">
        <v>9.8550140000000006</v>
      </c>
      <c r="D38" s="18">
        <v>9.7905569999999997</v>
      </c>
      <c r="E38" s="19">
        <v>-0.65405285066059138</v>
      </c>
      <c r="F38" s="17">
        <v>3.8108979999999999</v>
      </c>
      <c r="G38" s="18">
        <v>3.334152</v>
      </c>
      <c r="H38" s="19">
        <v>-12.510069805069568</v>
      </c>
      <c r="I38" s="17">
        <v>2586.0083371425844</v>
      </c>
      <c r="J38" s="18">
        <v>2936.4459088847775</v>
      </c>
      <c r="K38" s="20">
        <v>13.551293192248949</v>
      </c>
      <c r="L38" s="17">
        <v>43.575288999999998</v>
      </c>
      <c r="M38" s="18">
        <v>52.552836999999997</v>
      </c>
      <c r="N38" s="19">
        <v>20.602383153442759</v>
      </c>
      <c r="O38" s="17">
        <v>16.806180999999999</v>
      </c>
      <c r="P38" s="18">
        <v>18.47024</v>
      </c>
      <c r="Q38" s="19">
        <v>9.9014701793346269</v>
      </c>
      <c r="R38" s="17">
        <v>2592.8132631678786</v>
      </c>
      <c r="S38" s="18">
        <v>2845.2709331335159</v>
      </c>
      <c r="T38" s="19">
        <v>9.736824226870322</v>
      </c>
      <c r="U38" s="17">
        <v>91.391653000000005</v>
      </c>
      <c r="V38" s="18">
        <v>106.831903</v>
      </c>
      <c r="W38" s="19">
        <v>16.89459539592746</v>
      </c>
      <c r="X38" s="17">
        <v>37.445625</v>
      </c>
      <c r="Y38" s="18">
        <v>40.495842000000003</v>
      </c>
      <c r="Z38" s="19">
        <v>8.1457232987832473</v>
      </c>
      <c r="AA38" s="17">
        <v>2440.6496887153039</v>
      </c>
      <c r="AB38" s="18">
        <v>2638.0956099147165</v>
      </c>
      <c r="AC38" s="19">
        <v>8.0898918887184923</v>
      </c>
      <c r="AD38" s="21"/>
    </row>
    <row r="39" spans="1:30" s="22" customFormat="1" ht="9.75" thickBot="1" x14ac:dyDescent="0.25">
      <c r="A39" s="41" t="s">
        <v>72</v>
      </c>
      <c r="B39" s="44" t="s">
        <v>72</v>
      </c>
      <c r="C39" s="45">
        <v>449.49949399999969</v>
      </c>
      <c r="D39" s="46">
        <v>544.64320299999781</v>
      </c>
      <c r="E39" s="47">
        <v>21.166588676960373</v>
      </c>
      <c r="F39" s="48" t="s">
        <v>73</v>
      </c>
      <c r="G39" s="49" t="s">
        <v>73</v>
      </c>
      <c r="H39" s="50" t="s">
        <v>73</v>
      </c>
      <c r="I39" s="48" t="s">
        <v>73</v>
      </c>
      <c r="J39" s="49" t="s">
        <v>73</v>
      </c>
      <c r="K39" s="51" t="s">
        <v>73</v>
      </c>
      <c r="L39" s="45">
        <v>2065.699612999997</v>
      </c>
      <c r="M39" s="46">
        <v>2538.9179680000016</v>
      </c>
      <c r="N39" s="47">
        <v>22.908381839349513</v>
      </c>
      <c r="O39" s="48" t="s">
        <v>73</v>
      </c>
      <c r="P39" s="49" t="s">
        <v>73</v>
      </c>
      <c r="Q39" s="50" t="s">
        <v>73</v>
      </c>
      <c r="R39" s="48" t="s">
        <v>73</v>
      </c>
      <c r="S39" s="49" t="s">
        <v>73</v>
      </c>
      <c r="T39" s="50" t="s">
        <v>73</v>
      </c>
      <c r="U39" s="45">
        <v>4939.9299670000182</v>
      </c>
      <c r="V39" s="46">
        <v>6176.9672230000142</v>
      </c>
      <c r="W39" s="47">
        <v>25.041595007696827</v>
      </c>
      <c r="X39" s="48" t="s">
        <v>73</v>
      </c>
      <c r="Y39" s="49" t="s">
        <v>73</v>
      </c>
      <c r="Z39" s="50" t="s">
        <v>73</v>
      </c>
      <c r="AA39" s="48" t="s">
        <v>73</v>
      </c>
      <c r="AB39" s="49" t="s">
        <v>73</v>
      </c>
      <c r="AC39" s="50" t="s">
        <v>73</v>
      </c>
      <c r="AD39" s="21"/>
    </row>
    <row r="40" spans="1:30" s="22" customFormat="1" x14ac:dyDescent="0.2">
      <c r="A40" s="41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  <c r="AD40" s="21"/>
    </row>
    <row r="41" spans="1:30" s="22" customFormat="1" x14ac:dyDescent="0.2">
      <c r="A41" s="42" t="s">
        <v>37</v>
      </c>
      <c r="B41" s="36" t="s">
        <v>38</v>
      </c>
      <c r="C41" s="37">
        <v>287.69564400000002</v>
      </c>
      <c r="D41" s="38">
        <v>365.90504199999998</v>
      </c>
      <c r="E41" s="39">
        <v>27.184769610206526</v>
      </c>
      <c r="F41" s="37">
        <v>895.50944800000002</v>
      </c>
      <c r="G41" s="38">
        <v>946.21400700000004</v>
      </c>
      <c r="H41" s="39">
        <v>5.6620909040369982</v>
      </c>
      <c r="I41" s="37">
        <v>321.26477799037133</v>
      </c>
      <c r="J41" s="38">
        <v>386.70431772629632</v>
      </c>
      <c r="K41" s="40">
        <v>20.369347721612453</v>
      </c>
      <c r="L41" s="37">
        <v>1511.6344360000001</v>
      </c>
      <c r="M41" s="38">
        <v>1626.262469</v>
      </c>
      <c r="N41" s="39">
        <v>7.5830525072795973</v>
      </c>
      <c r="O41" s="37">
        <v>4996.2914259999998</v>
      </c>
      <c r="P41" s="38">
        <v>4559.402591</v>
      </c>
      <c r="Q41" s="39">
        <v>-8.7442624488734069</v>
      </c>
      <c r="R41" s="37">
        <v>302.55129397249857</v>
      </c>
      <c r="S41" s="38">
        <v>356.6832356963057</v>
      </c>
      <c r="T41" s="39">
        <v>17.89182290812732</v>
      </c>
      <c r="U41" s="37">
        <v>3249.499847</v>
      </c>
      <c r="V41" s="38">
        <v>4017.4974179999999</v>
      </c>
      <c r="W41" s="39">
        <v>23.634331655963294</v>
      </c>
      <c r="X41" s="37">
        <v>10996.000642999999</v>
      </c>
      <c r="Y41" s="38">
        <v>12120.390187999999</v>
      </c>
      <c r="Z41" s="39">
        <v>10.225440880778613</v>
      </c>
      <c r="AA41" s="37">
        <v>295.5165202785447</v>
      </c>
      <c r="AB41" s="38">
        <v>331.46601352632956</v>
      </c>
      <c r="AC41" s="39">
        <v>12.164969056180009</v>
      </c>
      <c r="AD41" s="21"/>
    </row>
    <row r="42" spans="1:30" x14ac:dyDescent="0.2">
      <c r="A42" s="43" t="s">
        <v>75</v>
      </c>
      <c r="B42" s="31" t="s">
        <v>76</v>
      </c>
      <c r="C42" s="32">
        <v>159.27143599999999</v>
      </c>
      <c r="D42" s="33">
        <v>182.86947900000001</v>
      </c>
      <c r="E42" s="34">
        <v>14.816243007942752</v>
      </c>
      <c r="F42" s="32">
        <v>590.57953199999997</v>
      </c>
      <c r="G42" s="33">
        <v>534.03140099999996</v>
      </c>
      <c r="H42" s="34">
        <v>-9.5750238428513708</v>
      </c>
      <c r="I42" s="32">
        <v>269.68668463776021</v>
      </c>
      <c r="J42" s="33">
        <v>342.43207170508691</v>
      </c>
      <c r="K42" s="35">
        <v>26.97403735932955</v>
      </c>
      <c r="L42" s="32">
        <v>710.90005799999994</v>
      </c>
      <c r="M42" s="33">
        <v>782.93950800000005</v>
      </c>
      <c r="N42" s="34">
        <v>10.133555228940505</v>
      </c>
      <c r="O42" s="32">
        <v>2763.120911</v>
      </c>
      <c r="P42" s="33">
        <v>2569.8376459999999</v>
      </c>
      <c r="Q42" s="34">
        <v>-6.9951070266428879</v>
      </c>
      <c r="R42" s="32">
        <v>257.28155983688691</v>
      </c>
      <c r="S42" s="33">
        <v>304.66496948500225</v>
      </c>
      <c r="T42" s="34">
        <v>18.416947440055864</v>
      </c>
      <c r="U42" s="32">
        <v>1415.1420069999999</v>
      </c>
      <c r="V42" s="33">
        <v>1740.408224</v>
      </c>
      <c r="W42" s="34">
        <v>22.984705096101354</v>
      </c>
      <c r="X42" s="32">
        <v>5873.38382</v>
      </c>
      <c r="Y42" s="33">
        <v>6030.4501570000002</v>
      </c>
      <c r="Z42" s="34">
        <v>2.6742052250213755</v>
      </c>
      <c r="AA42" s="32">
        <v>240.9415169124772</v>
      </c>
      <c r="AB42" s="33">
        <v>288.60336769051582</v>
      </c>
      <c r="AC42" s="34">
        <v>19.781501913326103</v>
      </c>
      <c r="AD42" s="29"/>
    </row>
    <row r="43" spans="1:30" x14ac:dyDescent="0.2">
      <c r="A43" s="23" t="s">
        <v>77</v>
      </c>
      <c r="B43" s="24" t="s">
        <v>78</v>
      </c>
      <c r="C43" s="25">
        <v>41.031897000000001</v>
      </c>
      <c r="D43" s="26">
        <v>55.345089000000002</v>
      </c>
      <c r="E43" s="27">
        <v>34.883086199987304</v>
      </c>
      <c r="F43" s="25">
        <v>84.714689000000007</v>
      </c>
      <c r="G43" s="26">
        <v>105.357062</v>
      </c>
      <c r="H43" s="27">
        <v>24.366934759094725</v>
      </c>
      <c r="I43" s="25">
        <v>484.35398257792099</v>
      </c>
      <c r="J43" s="26">
        <v>525.3097224749871</v>
      </c>
      <c r="K43" s="28">
        <v>8.4557454610125546</v>
      </c>
      <c r="L43" s="25">
        <v>288.807864</v>
      </c>
      <c r="M43" s="26">
        <v>276.872659</v>
      </c>
      <c r="N43" s="27">
        <v>-4.1325761822053391</v>
      </c>
      <c r="O43" s="25">
        <v>625.84315300000003</v>
      </c>
      <c r="P43" s="26">
        <v>516.87222499999996</v>
      </c>
      <c r="Q43" s="27">
        <v>-17.411859102020099</v>
      </c>
      <c r="R43" s="25">
        <v>461.47003864401148</v>
      </c>
      <c r="S43" s="26">
        <v>535.66944712496399</v>
      </c>
      <c r="T43" s="27">
        <v>16.078922198065303</v>
      </c>
      <c r="U43" s="25">
        <v>655.93328799999995</v>
      </c>
      <c r="V43" s="26">
        <v>681.14862300000004</v>
      </c>
      <c r="W43" s="27">
        <v>3.844192002647695</v>
      </c>
      <c r="X43" s="25">
        <v>1408.6280549999999</v>
      </c>
      <c r="Y43" s="26">
        <v>1318.4521540000001</v>
      </c>
      <c r="Z43" s="27">
        <v>-6.4016828771736982</v>
      </c>
      <c r="AA43" s="25">
        <v>465.65399977072013</v>
      </c>
      <c r="AB43" s="26">
        <v>516.62748696150265</v>
      </c>
      <c r="AC43" s="27">
        <v>10.94664433589767</v>
      </c>
      <c r="AD43" s="29"/>
    </row>
    <row r="44" spans="1:30" x14ac:dyDescent="0.2">
      <c r="A44" s="43" t="s">
        <v>79</v>
      </c>
      <c r="B44" s="31" t="s">
        <v>80</v>
      </c>
      <c r="C44" s="32">
        <v>29.501625000000001</v>
      </c>
      <c r="D44" s="33">
        <v>30.374966000000001</v>
      </c>
      <c r="E44" s="34">
        <v>2.9603148979081562</v>
      </c>
      <c r="F44" s="32">
        <v>71.254765000000006</v>
      </c>
      <c r="G44" s="33">
        <v>75.999554000000003</v>
      </c>
      <c r="H44" s="34">
        <v>6.658907653403956</v>
      </c>
      <c r="I44" s="32">
        <v>414.03020555888435</v>
      </c>
      <c r="J44" s="33">
        <v>399.67295071231604</v>
      </c>
      <c r="K44" s="35">
        <v>-3.4676829501335438</v>
      </c>
      <c r="L44" s="32">
        <v>154.87480600000001</v>
      </c>
      <c r="M44" s="33">
        <v>134.191924</v>
      </c>
      <c r="N44" s="34">
        <v>-13.354581377167317</v>
      </c>
      <c r="O44" s="32">
        <v>363.10224499999998</v>
      </c>
      <c r="P44" s="33">
        <v>360.72378600000002</v>
      </c>
      <c r="Q44" s="34">
        <v>-0.65503836254164893</v>
      </c>
      <c r="R44" s="32">
        <v>426.53221821859023</v>
      </c>
      <c r="S44" s="33">
        <v>372.00741733177529</v>
      </c>
      <c r="T44" s="34">
        <v>-12.783278392084307</v>
      </c>
      <c r="U44" s="32">
        <v>434.58595500000001</v>
      </c>
      <c r="V44" s="33">
        <v>293.50845099999998</v>
      </c>
      <c r="W44" s="34">
        <v>-32.462508826360946</v>
      </c>
      <c r="X44" s="32">
        <v>1052.4334449999999</v>
      </c>
      <c r="Y44" s="33">
        <v>742.22714900000005</v>
      </c>
      <c r="Z44" s="34">
        <v>-29.475146145702347</v>
      </c>
      <c r="AA44" s="32">
        <v>412.93438275329612</v>
      </c>
      <c r="AB44" s="33">
        <v>395.44289291417437</v>
      </c>
      <c r="AC44" s="34">
        <v>-4.2359005618507357</v>
      </c>
      <c r="AD44" s="29"/>
    </row>
    <row r="45" spans="1:30" s="22" customFormat="1" x14ac:dyDescent="0.2">
      <c r="A45" s="42" t="s">
        <v>29</v>
      </c>
      <c r="B45" s="36" t="s">
        <v>81</v>
      </c>
      <c r="C45" s="37">
        <v>139.213178</v>
      </c>
      <c r="D45" s="38">
        <v>145.35814500000001</v>
      </c>
      <c r="E45" s="39">
        <v>4.4140699093874636</v>
      </c>
      <c r="F45" s="37">
        <v>129.25730300000001</v>
      </c>
      <c r="G45" s="38">
        <v>98.415279999999996</v>
      </c>
      <c r="H45" s="39">
        <v>-23.860951980407641</v>
      </c>
      <c r="I45" s="37">
        <v>1077.0236943594591</v>
      </c>
      <c r="J45" s="38">
        <v>1476.9875673777487</v>
      </c>
      <c r="K45" s="40">
        <v>37.136032857305068</v>
      </c>
      <c r="L45" s="37">
        <v>658.47119899999996</v>
      </c>
      <c r="M45" s="38">
        <v>645.88303199999996</v>
      </c>
      <c r="N45" s="39">
        <v>-1.9117262864522089</v>
      </c>
      <c r="O45" s="37">
        <v>604.12692400000003</v>
      </c>
      <c r="P45" s="38">
        <v>437.91725400000001</v>
      </c>
      <c r="Q45" s="39">
        <v>-27.512375859613236</v>
      </c>
      <c r="R45" s="37">
        <v>1089.9550621584281</v>
      </c>
      <c r="S45" s="38">
        <v>1474.8974289101654</v>
      </c>
      <c r="T45" s="39">
        <v>35.317269501867308</v>
      </c>
      <c r="U45" s="37">
        <v>1333.3838720000001</v>
      </c>
      <c r="V45" s="38">
        <v>1597.367579</v>
      </c>
      <c r="W45" s="39">
        <v>19.798027600561817</v>
      </c>
      <c r="X45" s="37">
        <v>1184.4333489999999</v>
      </c>
      <c r="Y45" s="38">
        <v>1211.856751</v>
      </c>
      <c r="Z45" s="39">
        <v>2.3153182931866301</v>
      </c>
      <c r="AA45" s="37">
        <v>1125.7567790756289</v>
      </c>
      <c r="AB45" s="38">
        <v>1318.1158397491158</v>
      </c>
      <c r="AC45" s="39">
        <v>17.087088814285</v>
      </c>
      <c r="AD45" s="21"/>
    </row>
    <row r="46" spans="1:30" x14ac:dyDescent="0.2">
      <c r="A46" s="43" t="s">
        <v>35</v>
      </c>
      <c r="B46" s="31" t="s">
        <v>36</v>
      </c>
      <c r="C46" s="32">
        <v>80.064195999999995</v>
      </c>
      <c r="D46" s="33">
        <v>75.518047999999993</v>
      </c>
      <c r="E46" s="34">
        <v>-5.678128585716391</v>
      </c>
      <c r="F46" s="32">
        <v>83.476612000000003</v>
      </c>
      <c r="G46" s="33">
        <v>47.081677999999997</v>
      </c>
      <c r="H46" s="34">
        <v>-43.598959191108534</v>
      </c>
      <c r="I46" s="32">
        <v>959.12129256036405</v>
      </c>
      <c r="J46" s="33">
        <v>1603.9795353088307</v>
      </c>
      <c r="K46" s="35">
        <v>67.234274512561853</v>
      </c>
      <c r="L46" s="32">
        <v>359.98551800000001</v>
      </c>
      <c r="M46" s="33">
        <v>329.520893</v>
      </c>
      <c r="N46" s="34">
        <v>-8.4627362704074116</v>
      </c>
      <c r="O46" s="32">
        <v>362.60049900000001</v>
      </c>
      <c r="P46" s="33">
        <v>207.011189</v>
      </c>
      <c r="Q46" s="34">
        <v>-42.909292852352088</v>
      </c>
      <c r="R46" s="32">
        <v>992.78825868356012</v>
      </c>
      <c r="S46" s="33">
        <v>1591.8023300663231</v>
      </c>
      <c r="T46" s="34">
        <v>60.336538646927316</v>
      </c>
      <c r="U46" s="32">
        <v>742.21554000000003</v>
      </c>
      <c r="V46" s="33">
        <v>832.25393499999996</v>
      </c>
      <c r="W46" s="34">
        <v>12.131030697632639</v>
      </c>
      <c r="X46" s="32">
        <v>667.06269099999997</v>
      </c>
      <c r="Y46" s="33">
        <v>630.32753700000001</v>
      </c>
      <c r="Z46" s="34">
        <v>-5.5070017399608933</v>
      </c>
      <c r="AA46" s="32">
        <v>1112.6623479531402</v>
      </c>
      <c r="AB46" s="33">
        <v>1320.3515412971715</v>
      </c>
      <c r="AC46" s="34">
        <v>18.665967597995703</v>
      </c>
      <c r="AD46" s="29"/>
    </row>
    <row r="47" spans="1:30" x14ac:dyDescent="0.2">
      <c r="A47" s="23" t="s">
        <v>82</v>
      </c>
      <c r="B47" s="24" t="s">
        <v>83</v>
      </c>
      <c r="C47" s="25">
        <v>32.411161</v>
      </c>
      <c r="D47" s="26">
        <v>43.725499999999997</v>
      </c>
      <c r="E47" s="27">
        <v>34.908774171958832</v>
      </c>
      <c r="F47" s="25">
        <v>17.579454999999999</v>
      </c>
      <c r="G47" s="26">
        <v>22.268343999999999</v>
      </c>
      <c r="H47" s="27">
        <v>26.672550428895558</v>
      </c>
      <c r="I47" s="25">
        <v>1843.6954387948888</v>
      </c>
      <c r="J47" s="26">
        <v>1963.5721452839061</v>
      </c>
      <c r="K47" s="28">
        <v>6.5019798805475926</v>
      </c>
      <c r="L47" s="25">
        <v>169.57664500000001</v>
      </c>
      <c r="M47" s="26">
        <v>195.75330400000001</v>
      </c>
      <c r="N47" s="27">
        <v>15.436476526587729</v>
      </c>
      <c r="O47" s="25">
        <v>96.974378999999999</v>
      </c>
      <c r="P47" s="26">
        <v>105.112881</v>
      </c>
      <c r="Q47" s="27">
        <v>8.3924249723733801</v>
      </c>
      <c r="R47" s="25">
        <v>1748.6747195359715</v>
      </c>
      <c r="S47" s="26">
        <v>1862.3150858171227</v>
      </c>
      <c r="T47" s="27">
        <v>6.4986566690520275</v>
      </c>
      <c r="U47" s="25">
        <v>297.71093300000001</v>
      </c>
      <c r="V47" s="26">
        <v>446.224852</v>
      </c>
      <c r="W47" s="27">
        <v>49.885275459467238</v>
      </c>
      <c r="X47" s="25">
        <v>188.65044499999999</v>
      </c>
      <c r="Y47" s="26">
        <v>242.12321800000001</v>
      </c>
      <c r="Z47" s="27">
        <v>28.344896297488198</v>
      </c>
      <c r="AA47" s="25">
        <v>1578.1088297989438</v>
      </c>
      <c r="AB47" s="26">
        <v>1842.9659728048055</v>
      </c>
      <c r="AC47" s="27">
        <v>16.783198851983183</v>
      </c>
      <c r="AD47" s="29"/>
    </row>
    <row r="48" spans="1:30" s="22" customFormat="1" x14ac:dyDescent="0.2">
      <c r="A48" s="41" t="s">
        <v>68</v>
      </c>
      <c r="B48" s="41" t="s">
        <v>69</v>
      </c>
      <c r="C48" s="17">
        <v>86.233514999999997</v>
      </c>
      <c r="D48" s="18">
        <v>107.069963</v>
      </c>
      <c r="E48" s="19">
        <v>24.162818829778665</v>
      </c>
      <c r="F48" s="17">
        <v>20.814342</v>
      </c>
      <c r="G48" s="18">
        <v>20.224644999999999</v>
      </c>
      <c r="H48" s="19">
        <v>-2.8331282343683983</v>
      </c>
      <c r="I48" s="17">
        <v>4142.9853992021463</v>
      </c>
      <c r="J48" s="18">
        <v>5294.0342339754297</v>
      </c>
      <c r="K48" s="20">
        <v>27.783077270679058</v>
      </c>
      <c r="L48" s="17">
        <v>485.00440200000003</v>
      </c>
      <c r="M48" s="18">
        <v>594.89450599999998</v>
      </c>
      <c r="N48" s="19">
        <v>22.657547755618101</v>
      </c>
      <c r="O48" s="17">
        <v>154.21095800000001</v>
      </c>
      <c r="P48" s="18">
        <v>121.76906099999999</v>
      </c>
      <c r="Q48" s="19">
        <v>-21.037348720705051</v>
      </c>
      <c r="R48" s="17">
        <v>3145.0709358799263</v>
      </c>
      <c r="S48" s="18">
        <v>4885.4323184770219</v>
      </c>
      <c r="T48" s="19">
        <v>55.336156737914031</v>
      </c>
      <c r="U48" s="17">
        <v>927.777196</v>
      </c>
      <c r="V48" s="18">
        <v>1290.489208</v>
      </c>
      <c r="W48" s="19">
        <v>39.094732395211842</v>
      </c>
      <c r="X48" s="17">
        <v>314.773346</v>
      </c>
      <c r="Y48" s="18">
        <v>283.96783799999997</v>
      </c>
      <c r="Z48" s="19">
        <v>-9.7865681422721345</v>
      </c>
      <c r="AA48" s="17">
        <v>2947.4452261914194</v>
      </c>
      <c r="AB48" s="18">
        <v>4544.4907320807224</v>
      </c>
      <c r="AC48" s="19">
        <v>54.18406054496716</v>
      </c>
      <c r="AD48" s="21"/>
    </row>
    <row r="49" spans="1:30" x14ac:dyDescent="0.2">
      <c r="A49" s="23" t="s">
        <v>84</v>
      </c>
      <c r="B49" s="24" t="s">
        <v>85</v>
      </c>
      <c r="C49" s="25">
        <v>56.354911999999999</v>
      </c>
      <c r="D49" s="26">
        <v>70.281215000000003</v>
      </c>
      <c r="E49" s="27">
        <v>24.711782000475857</v>
      </c>
      <c r="F49" s="25">
        <v>7.2733319999999999</v>
      </c>
      <c r="G49" s="26">
        <v>7.2764749999999996</v>
      </c>
      <c r="H49" s="27">
        <v>4.3212656867575028E-2</v>
      </c>
      <c r="I49" s="25">
        <v>7748.1561408168909</v>
      </c>
      <c r="J49" s="26">
        <v>9658.6898189026979</v>
      </c>
      <c r="K49" s="28">
        <v>24.6579140038391</v>
      </c>
      <c r="L49" s="25">
        <v>217.74177700000001</v>
      </c>
      <c r="M49" s="26">
        <v>331.48475500000001</v>
      </c>
      <c r="N49" s="27">
        <v>52.237553843422525</v>
      </c>
      <c r="O49" s="25">
        <v>37.898404999999997</v>
      </c>
      <c r="P49" s="26">
        <v>37.977710000000002</v>
      </c>
      <c r="Q49" s="27">
        <v>0.20925682756307573</v>
      </c>
      <c r="R49" s="25">
        <v>5745.4074122644488</v>
      </c>
      <c r="S49" s="26">
        <v>8728.4029237149898</v>
      </c>
      <c r="T49" s="27">
        <v>51.919651600039394</v>
      </c>
      <c r="U49" s="25">
        <v>429.67162300000001</v>
      </c>
      <c r="V49" s="26">
        <v>723.94621400000005</v>
      </c>
      <c r="W49" s="27">
        <v>68.488253644807259</v>
      </c>
      <c r="X49" s="25">
        <v>96.209929000000002</v>
      </c>
      <c r="Y49" s="26">
        <v>92.450337000000005</v>
      </c>
      <c r="Z49" s="27">
        <v>-3.9076964707041806</v>
      </c>
      <c r="AA49" s="25">
        <v>4465.9800445336568</v>
      </c>
      <c r="AB49" s="26">
        <v>7830.64981147662</v>
      </c>
      <c r="AC49" s="27">
        <v>75.340008987754132</v>
      </c>
      <c r="AD49" s="29"/>
    </row>
    <row r="50" spans="1:30" s="22" customFormat="1" x14ac:dyDescent="0.2">
      <c r="A50" s="41" t="s">
        <v>86</v>
      </c>
      <c r="B50" s="41" t="s">
        <v>87</v>
      </c>
      <c r="C50" s="17">
        <v>76.589669999999998</v>
      </c>
      <c r="D50" s="18">
        <v>91.198569000000006</v>
      </c>
      <c r="E50" s="19">
        <v>19.074241996342334</v>
      </c>
      <c r="F50" s="17">
        <v>98.851050000000001</v>
      </c>
      <c r="G50" s="18">
        <v>134.129594</v>
      </c>
      <c r="H50" s="19">
        <v>35.688588032195902</v>
      </c>
      <c r="I50" s="17">
        <v>774.79875024089279</v>
      </c>
      <c r="J50" s="18">
        <v>679.92876352104668</v>
      </c>
      <c r="K50" s="20">
        <v>-12.244468217114457</v>
      </c>
      <c r="L50" s="17">
        <v>374.61932000000002</v>
      </c>
      <c r="M50" s="18">
        <v>401.69079299999999</v>
      </c>
      <c r="N50" s="19">
        <v>7.2263953177855278</v>
      </c>
      <c r="O50" s="17">
        <v>482.22359899999998</v>
      </c>
      <c r="P50" s="18">
        <v>504.08283299999999</v>
      </c>
      <c r="Q50" s="19">
        <v>4.5330079335250462</v>
      </c>
      <c r="R50" s="17">
        <v>776.85812303018383</v>
      </c>
      <c r="S50" s="18">
        <v>796.87457438170679</v>
      </c>
      <c r="T50" s="19">
        <v>2.5765903397453771</v>
      </c>
      <c r="U50" s="17">
        <v>944.97925199999997</v>
      </c>
      <c r="V50" s="18">
        <v>898.36107600000003</v>
      </c>
      <c r="W50" s="19">
        <v>-4.9332486296746687</v>
      </c>
      <c r="X50" s="17">
        <v>1200.4172129999999</v>
      </c>
      <c r="Y50" s="18">
        <v>1064.5016780000001</v>
      </c>
      <c r="Z50" s="19">
        <v>-11.322358054190939</v>
      </c>
      <c r="AA50" s="17">
        <v>787.20901513763954</v>
      </c>
      <c r="AB50" s="18">
        <v>843.9264066618033</v>
      </c>
      <c r="AC50" s="19">
        <v>7.2048706802788631</v>
      </c>
      <c r="AD50" s="21"/>
    </row>
    <row r="51" spans="1:30" s="22" customFormat="1" x14ac:dyDescent="0.2">
      <c r="A51" s="42" t="s">
        <v>88</v>
      </c>
      <c r="B51" s="36" t="s">
        <v>89</v>
      </c>
      <c r="C51" s="37">
        <v>100.375953</v>
      </c>
      <c r="D51" s="38">
        <v>125.22066599999999</v>
      </c>
      <c r="E51" s="39">
        <v>24.75165839770408</v>
      </c>
      <c r="F51" s="37">
        <v>57.396040999999997</v>
      </c>
      <c r="G51" s="38">
        <v>48.396886000000002</v>
      </c>
      <c r="H51" s="39">
        <v>-15.679051800802768</v>
      </c>
      <c r="I51" s="37">
        <v>1748.8306031421225</v>
      </c>
      <c r="J51" s="38">
        <v>2587.3703113873894</v>
      </c>
      <c r="K51" s="40">
        <v>47.948595292114817</v>
      </c>
      <c r="L51" s="37">
        <v>510.43530099999998</v>
      </c>
      <c r="M51" s="38">
        <v>584.79312200000004</v>
      </c>
      <c r="N51" s="39">
        <v>14.567531057182915</v>
      </c>
      <c r="O51" s="37">
        <v>341.49191300000001</v>
      </c>
      <c r="P51" s="38">
        <v>256.95040999999998</v>
      </c>
      <c r="Q51" s="39">
        <v>-24.756516854910128</v>
      </c>
      <c r="R51" s="37">
        <v>1494.7214899346679</v>
      </c>
      <c r="S51" s="38">
        <v>2275.8987697275911</v>
      </c>
      <c r="T51" s="39">
        <v>52.262397045423306</v>
      </c>
      <c r="U51" s="37">
        <v>1123.3744650000001</v>
      </c>
      <c r="V51" s="38">
        <v>1489.0642580000001</v>
      </c>
      <c r="W51" s="39">
        <v>32.55279556314288</v>
      </c>
      <c r="X51" s="37">
        <v>819.85713699999997</v>
      </c>
      <c r="Y51" s="38">
        <v>792.36329899999998</v>
      </c>
      <c r="Z51" s="39">
        <v>-3.3534913290630963</v>
      </c>
      <c r="AA51" s="37">
        <v>1370.2075816655361</v>
      </c>
      <c r="AB51" s="38">
        <v>1879.2695975182971</v>
      </c>
      <c r="AC51" s="39">
        <v>37.152182097400029</v>
      </c>
      <c r="AD51" s="21"/>
    </row>
    <row r="52" spans="1:30" x14ac:dyDescent="0.2">
      <c r="A52" s="43" t="s">
        <v>90</v>
      </c>
      <c r="B52" s="31" t="s">
        <v>91</v>
      </c>
      <c r="C52" s="32">
        <v>37.459527999999999</v>
      </c>
      <c r="D52" s="33">
        <v>53.637982000000001</v>
      </c>
      <c r="E52" s="34">
        <v>43.189156040620702</v>
      </c>
      <c r="F52" s="32">
        <v>34.412056999999997</v>
      </c>
      <c r="G52" s="33">
        <v>26.548577999999999</v>
      </c>
      <c r="H52" s="34">
        <v>-22.850941459268181</v>
      </c>
      <c r="I52" s="32">
        <v>1088.5582341096319</v>
      </c>
      <c r="J52" s="33">
        <v>2020.3711852288286</v>
      </c>
      <c r="K52" s="35">
        <v>85.600652488872825</v>
      </c>
      <c r="L52" s="32">
        <v>217.43636599999999</v>
      </c>
      <c r="M52" s="33">
        <v>270.49402600000002</v>
      </c>
      <c r="N52" s="34">
        <v>24.401465576370065</v>
      </c>
      <c r="O52" s="32">
        <v>229.171953</v>
      </c>
      <c r="P52" s="33">
        <v>162.30399</v>
      </c>
      <c r="Q52" s="34">
        <v>-29.17807442169854</v>
      </c>
      <c r="R52" s="32">
        <v>948.79134708076595</v>
      </c>
      <c r="S52" s="33">
        <v>1666.5888866934201</v>
      </c>
      <c r="T52" s="34">
        <v>75.653887635165347</v>
      </c>
      <c r="U52" s="32">
        <v>442.14420799999999</v>
      </c>
      <c r="V52" s="33">
        <v>740.52598999999998</v>
      </c>
      <c r="W52" s="34">
        <v>67.485172620422532</v>
      </c>
      <c r="X52" s="32">
        <v>539.017156</v>
      </c>
      <c r="Y52" s="33">
        <v>546.36271399999998</v>
      </c>
      <c r="Z52" s="34">
        <v>1.3627688689003437</v>
      </c>
      <c r="AA52" s="32">
        <v>820.27854415824936</v>
      </c>
      <c r="AB52" s="33">
        <v>1355.3743164106181</v>
      </c>
      <c r="AC52" s="34">
        <v>65.233422971153246</v>
      </c>
      <c r="AD52" s="29"/>
    </row>
    <row r="53" spans="1:30" x14ac:dyDescent="0.2">
      <c r="A53" s="23" t="s">
        <v>92</v>
      </c>
      <c r="B53" s="24" t="s">
        <v>93</v>
      </c>
      <c r="C53" s="25">
        <v>38.977173999999998</v>
      </c>
      <c r="D53" s="26">
        <v>42.955503</v>
      </c>
      <c r="E53" s="27">
        <v>10.206817456801765</v>
      </c>
      <c r="F53" s="25">
        <v>8.8586930000000006</v>
      </c>
      <c r="G53" s="26">
        <v>8.9162700000000008</v>
      </c>
      <c r="H53" s="27">
        <v>0.64994915164122702</v>
      </c>
      <c r="I53" s="25">
        <v>4399.8786276937235</v>
      </c>
      <c r="J53" s="26">
        <v>4817.6539068466964</v>
      </c>
      <c r="K53" s="28">
        <v>9.4951546282074908</v>
      </c>
      <c r="L53" s="25">
        <v>177.83342999999999</v>
      </c>
      <c r="M53" s="26">
        <v>196.285213</v>
      </c>
      <c r="N53" s="27">
        <v>10.375879833167478</v>
      </c>
      <c r="O53" s="25">
        <v>42.244863000000002</v>
      </c>
      <c r="P53" s="26">
        <v>40.296467</v>
      </c>
      <c r="Q53" s="27">
        <v>-4.61214893749331</v>
      </c>
      <c r="R53" s="25">
        <v>4209.587092281492</v>
      </c>
      <c r="S53" s="26">
        <v>4871.0278496623532</v>
      </c>
      <c r="T53" s="27">
        <v>15.712722955504322</v>
      </c>
      <c r="U53" s="25">
        <v>420.61975200000001</v>
      </c>
      <c r="V53" s="26">
        <v>459.67427300000003</v>
      </c>
      <c r="W53" s="27">
        <v>9.2849945382498476</v>
      </c>
      <c r="X53" s="25">
        <v>105.877151</v>
      </c>
      <c r="Y53" s="26">
        <v>95.713262</v>
      </c>
      <c r="Z53" s="27">
        <v>-9.5997001279341188</v>
      </c>
      <c r="AA53" s="25">
        <v>3972.7150572837004</v>
      </c>
      <c r="AB53" s="26">
        <v>4802.6183978558793</v>
      </c>
      <c r="AC53" s="27">
        <v>20.890079671095663</v>
      </c>
      <c r="AD53" s="29"/>
    </row>
    <row r="54" spans="1:30" s="22" customFormat="1" x14ac:dyDescent="0.2">
      <c r="A54" s="41" t="s">
        <v>53</v>
      </c>
      <c r="B54" s="41" t="s">
        <v>54</v>
      </c>
      <c r="C54" s="17">
        <v>49.524971999999998</v>
      </c>
      <c r="D54" s="18">
        <v>56.530875000000002</v>
      </c>
      <c r="E54" s="19">
        <v>14.146202848938527</v>
      </c>
      <c r="F54" s="17">
        <v>7.1905650000000003</v>
      </c>
      <c r="G54" s="18">
        <v>5.7735640000000004</v>
      </c>
      <c r="H54" s="19">
        <v>-19.706393030311244</v>
      </c>
      <c r="I54" s="17">
        <v>6887.4938200266588</v>
      </c>
      <c r="J54" s="18">
        <v>9791.3307967141263</v>
      </c>
      <c r="K54" s="20">
        <v>42.161010268263709</v>
      </c>
      <c r="L54" s="17">
        <v>254.438581</v>
      </c>
      <c r="M54" s="18">
        <v>285.79407500000002</v>
      </c>
      <c r="N54" s="19">
        <v>12.323403894474637</v>
      </c>
      <c r="O54" s="17">
        <v>39.835175</v>
      </c>
      <c r="P54" s="18">
        <v>28.375662999999999</v>
      </c>
      <c r="Q54" s="19">
        <v>-28.767319335235754</v>
      </c>
      <c r="R54" s="17">
        <v>6387.2841276585332</v>
      </c>
      <c r="S54" s="18">
        <v>10071.802551362414</v>
      </c>
      <c r="T54" s="19">
        <v>57.685212526385008</v>
      </c>
      <c r="U54" s="17">
        <v>537.78710000000001</v>
      </c>
      <c r="V54" s="18">
        <v>663.89622899999995</v>
      </c>
      <c r="W54" s="19">
        <v>23.449638156065845</v>
      </c>
      <c r="X54" s="17">
        <v>80.391721000000004</v>
      </c>
      <c r="Y54" s="18">
        <v>73.867047999999997</v>
      </c>
      <c r="Z54" s="19">
        <v>-8.1161006616589422</v>
      </c>
      <c r="AA54" s="17">
        <v>6689.5831226203009</v>
      </c>
      <c r="AB54" s="18">
        <v>8987.7184343416575</v>
      </c>
      <c r="AC54" s="19">
        <v>34.353939096001241</v>
      </c>
      <c r="AD54" s="21"/>
    </row>
    <row r="55" spans="1:30" s="22" customFormat="1" x14ac:dyDescent="0.2">
      <c r="A55" s="42" t="s">
        <v>41</v>
      </c>
      <c r="B55" s="36" t="s">
        <v>94</v>
      </c>
      <c r="C55" s="37">
        <v>13.650325</v>
      </c>
      <c r="D55" s="38">
        <v>92.048589000000007</v>
      </c>
      <c r="E55" s="39">
        <v>574.33258182497491</v>
      </c>
      <c r="F55" s="37">
        <v>16.218423999999999</v>
      </c>
      <c r="G55" s="38">
        <v>105.616406</v>
      </c>
      <c r="H55" s="39">
        <v>551.21250992081605</v>
      </c>
      <c r="I55" s="37">
        <v>841.65545308224773</v>
      </c>
      <c r="J55" s="38">
        <v>871.53684248638433</v>
      </c>
      <c r="K55" s="40">
        <v>3.5503113886694582</v>
      </c>
      <c r="L55" s="37">
        <v>124.175056</v>
      </c>
      <c r="M55" s="38">
        <v>191.60719</v>
      </c>
      <c r="N55" s="39">
        <v>54.304089864875934</v>
      </c>
      <c r="O55" s="37">
        <v>189.468538</v>
      </c>
      <c r="P55" s="38">
        <v>229.25766400000001</v>
      </c>
      <c r="Q55" s="39">
        <v>21.000386882174602</v>
      </c>
      <c r="R55" s="37">
        <v>655.38615176309645</v>
      </c>
      <c r="S55" s="38">
        <v>835.77223398734441</v>
      </c>
      <c r="T55" s="39">
        <v>27.523633469974882</v>
      </c>
      <c r="U55" s="37">
        <v>243.67031499999999</v>
      </c>
      <c r="V55" s="38">
        <v>357.70826699999998</v>
      </c>
      <c r="W55" s="39">
        <v>46.800100373326138</v>
      </c>
      <c r="X55" s="37">
        <v>392.05724300000003</v>
      </c>
      <c r="Y55" s="38">
        <v>434.22349100000002</v>
      </c>
      <c r="Z55" s="39">
        <v>10.755125368261599</v>
      </c>
      <c r="AA55" s="37">
        <v>621.51718747866619</v>
      </c>
      <c r="AB55" s="38">
        <v>823.78838182202344</v>
      </c>
      <c r="AC55" s="39">
        <v>32.544746697017167</v>
      </c>
      <c r="AD55" s="21"/>
    </row>
    <row r="56" spans="1:30" x14ac:dyDescent="0.2">
      <c r="A56" s="43" t="s">
        <v>45</v>
      </c>
      <c r="B56" s="31" t="s">
        <v>46</v>
      </c>
      <c r="C56" s="32">
        <v>8.1684640000000002</v>
      </c>
      <c r="D56" s="33">
        <v>86.415543</v>
      </c>
      <c r="E56" s="34">
        <v>957.91667809272349</v>
      </c>
      <c r="F56" s="32">
        <v>11.905894999999999</v>
      </c>
      <c r="G56" s="33">
        <v>101.480124</v>
      </c>
      <c r="H56" s="34">
        <v>752.35191474475459</v>
      </c>
      <c r="I56" s="32">
        <v>686.08567436551391</v>
      </c>
      <c r="J56" s="33">
        <v>851.55141316145807</v>
      </c>
      <c r="K56" s="35">
        <v>24.117358076156513</v>
      </c>
      <c r="L56" s="32">
        <v>97.455282999999994</v>
      </c>
      <c r="M56" s="33">
        <v>163.136472</v>
      </c>
      <c r="N56" s="34">
        <v>67.39623238280474</v>
      </c>
      <c r="O56" s="32">
        <v>167.49842599999999</v>
      </c>
      <c r="P56" s="33">
        <v>204.641053</v>
      </c>
      <c r="Q56" s="34">
        <v>22.174911064537419</v>
      </c>
      <c r="R56" s="32">
        <v>581.82805252152036</v>
      </c>
      <c r="S56" s="33">
        <v>797.18350550121534</v>
      </c>
      <c r="T56" s="34">
        <v>37.01359053527753</v>
      </c>
      <c r="U56" s="32">
        <v>182.268641</v>
      </c>
      <c r="V56" s="33">
        <v>292.16574600000001</v>
      </c>
      <c r="W56" s="34">
        <v>60.294027758730053</v>
      </c>
      <c r="X56" s="32">
        <v>337.07352300000002</v>
      </c>
      <c r="Y56" s="33">
        <v>378.70228900000001</v>
      </c>
      <c r="Z56" s="34">
        <v>12.350055153990835</v>
      </c>
      <c r="AA56" s="32">
        <v>540.73852902412625</v>
      </c>
      <c r="AB56" s="33">
        <v>771.49189346463129</v>
      </c>
      <c r="AC56" s="34">
        <v>42.673741939000884</v>
      </c>
      <c r="AD56" s="29"/>
    </row>
    <row r="57" spans="1:30" s="22" customFormat="1" x14ac:dyDescent="0.2">
      <c r="A57" s="42" t="s">
        <v>70</v>
      </c>
      <c r="B57" s="36" t="s">
        <v>95</v>
      </c>
      <c r="C57" s="37">
        <v>31.552164999999999</v>
      </c>
      <c r="D57" s="38">
        <v>36.078178000000001</v>
      </c>
      <c r="E57" s="39">
        <v>14.344540224101898</v>
      </c>
      <c r="F57" s="37">
        <v>8.3944469999999995</v>
      </c>
      <c r="G57" s="38">
        <v>8.4186730000000001</v>
      </c>
      <c r="H57" s="39">
        <v>0.28859554417344224</v>
      </c>
      <c r="I57" s="37">
        <v>3758.6948848447073</v>
      </c>
      <c r="J57" s="38">
        <v>4285.4946379316552</v>
      </c>
      <c r="K57" s="40">
        <v>14.015496581301058</v>
      </c>
      <c r="L57" s="37">
        <v>205.53044199999999</v>
      </c>
      <c r="M57" s="38">
        <v>144.931782</v>
      </c>
      <c r="N57" s="39">
        <v>-29.484031372831865</v>
      </c>
      <c r="O57" s="37">
        <v>63.417667999999999</v>
      </c>
      <c r="P57" s="38">
        <v>38.017398999999997</v>
      </c>
      <c r="Q57" s="39">
        <v>-40.052354179910878</v>
      </c>
      <c r="R57" s="37">
        <v>3240.9019202661311</v>
      </c>
      <c r="S57" s="38">
        <v>3812.2487548398567</v>
      </c>
      <c r="T57" s="39">
        <v>17.629254097476931</v>
      </c>
      <c r="U57" s="37">
        <v>609.91823499999998</v>
      </c>
      <c r="V57" s="38">
        <v>414.93313499999999</v>
      </c>
      <c r="W57" s="39">
        <v>-31.969055655468313</v>
      </c>
      <c r="X57" s="37">
        <v>194.29738699999999</v>
      </c>
      <c r="Y57" s="38">
        <v>112.278192</v>
      </c>
      <c r="Z57" s="39">
        <v>-42.213225955529701</v>
      </c>
      <c r="AA57" s="37">
        <v>3139.0964357127459</v>
      </c>
      <c r="AB57" s="38">
        <v>3695.5808390644547</v>
      </c>
      <c r="AC57" s="39">
        <v>17.727534491158647</v>
      </c>
      <c r="AD57" s="21"/>
    </row>
    <row r="58" spans="1:30" s="22" customFormat="1" x14ac:dyDescent="0.2">
      <c r="A58" s="43" t="s">
        <v>96</v>
      </c>
      <c r="B58" s="31" t="s">
        <v>97</v>
      </c>
      <c r="C58" s="32">
        <v>13.900885000000001</v>
      </c>
      <c r="D58" s="33">
        <v>16.411417</v>
      </c>
      <c r="E58" s="34">
        <v>18.060231416920569</v>
      </c>
      <c r="F58" s="32">
        <v>4.1793829999999996</v>
      </c>
      <c r="G58" s="33">
        <v>3.879194</v>
      </c>
      <c r="H58" s="34">
        <v>-7.1826152329183435</v>
      </c>
      <c r="I58" s="32">
        <v>3326.0615263066347</v>
      </c>
      <c r="J58" s="33">
        <v>4230.625485603452</v>
      </c>
      <c r="K58" s="35">
        <v>27.196248540275025</v>
      </c>
      <c r="L58" s="32">
        <v>114.27325399999999</v>
      </c>
      <c r="M58" s="33">
        <v>66.347368000000003</v>
      </c>
      <c r="N58" s="34">
        <v>-41.939722833131185</v>
      </c>
      <c r="O58" s="32">
        <v>37.694327999999999</v>
      </c>
      <c r="P58" s="33">
        <v>17.995649</v>
      </c>
      <c r="Q58" s="34">
        <v>-52.259000346152874</v>
      </c>
      <c r="R58" s="32">
        <v>3031.5768993149313</v>
      </c>
      <c r="S58" s="33">
        <v>3686.8560839345109</v>
      </c>
      <c r="T58" s="34">
        <v>21.615126595259969</v>
      </c>
      <c r="U58" s="32">
        <v>382.75490500000001</v>
      </c>
      <c r="V58" s="33">
        <v>198.474897</v>
      </c>
      <c r="W58" s="34">
        <v>-48.145694697237133</v>
      </c>
      <c r="X58" s="32">
        <v>129.133523</v>
      </c>
      <c r="Y58" s="33">
        <v>56.064163000000001</v>
      </c>
      <c r="Z58" s="34">
        <v>-56.58434642102965</v>
      </c>
      <c r="AA58" s="32">
        <v>2964.0243378166024</v>
      </c>
      <c r="AB58" s="33">
        <v>3540.1384124828546</v>
      </c>
      <c r="AC58" s="34">
        <v>19.436887454528694</v>
      </c>
      <c r="AD58" s="21"/>
    </row>
    <row r="59" spans="1:30" s="22" customFormat="1" ht="9.75" thickBot="1" x14ac:dyDescent="0.25">
      <c r="A59" s="52" t="s">
        <v>72</v>
      </c>
      <c r="B59" s="53" t="s">
        <v>72</v>
      </c>
      <c r="C59" s="45">
        <v>575.31239900000003</v>
      </c>
      <c r="D59" s="46">
        <v>749.044175</v>
      </c>
      <c r="E59" s="47">
        <v>30.197815361180822</v>
      </c>
      <c r="F59" s="45" t="s">
        <v>73</v>
      </c>
      <c r="G59" s="46" t="s">
        <v>73</v>
      </c>
      <c r="H59" s="47" t="s">
        <v>73</v>
      </c>
      <c r="I59" s="45" t="s">
        <v>73</v>
      </c>
      <c r="J59" s="46" t="s">
        <v>73</v>
      </c>
      <c r="K59" s="54" t="s">
        <v>73</v>
      </c>
      <c r="L59" s="45">
        <v>2857.4870329999994</v>
      </c>
      <c r="M59" s="46">
        <v>3019.2981540000001</v>
      </c>
      <c r="N59" s="47">
        <v>5.6627070965259874</v>
      </c>
      <c r="O59" s="45" t="s">
        <v>73</v>
      </c>
      <c r="P59" s="46" t="s">
        <v>73</v>
      </c>
      <c r="Q59" s="47" t="s">
        <v>73</v>
      </c>
      <c r="R59" s="45" t="s">
        <v>73</v>
      </c>
      <c r="S59" s="46" t="s">
        <v>73</v>
      </c>
      <c r="T59" s="47" t="s">
        <v>73</v>
      </c>
      <c r="U59" s="45">
        <v>6625.5385069999993</v>
      </c>
      <c r="V59" s="46">
        <v>7106.63897</v>
      </c>
      <c r="W59" s="47">
        <v>7.2613035527860692</v>
      </c>
      <c r="X59" s="45" t="s">
        <v>73</v>
      </c>
      <c r="Y59" s="46" t="s">
        <v>73</v>
      </c>
      <c r="Z59" s="47" t="s">
        <v>73</v>
      </c>
      <c r="AA59" s="45" t="s">
        <v>73</v>
      </c>
      <c r="AB59" s="46" t="s">
        <v>73</v>
      </c>
      <c r="AC59" s="47" t="s">
        <v>73</v>
      </c>
      <c r="AD59" s="21"/>
    </row>
    <row r="60" spans="1:30" s="22" customFormat="1" ht="2.1" customHeight="1" x14ac:dyDescent="0.2">
      <c r="A60" s="55"/>
      <c r="B60" s="55"/>
      <c r="C60" s="56"/>
      <c r="D60" s="56"/>
      <c r="E60" s="57"/>
      <c r="F60" s="58"/>
      <c r="G60" s="58"/>
      <c r="H60" s="59"/>
      <c r="I60" s="58"/>
      <c r="J60" s="58"/>
      <c r="K60" s="60"/>
      <c r="L60" s="56"/>
      <c r="M60" s="56"/>
      <c r="N60" s="57"/>
      <c r="O60" s="58"/>
      <c r="P60" s="58"/>
      <c r="Q60" s="59"/>
      <c r="R60" s="58"/>
      <c r="S60" s="58"/>
      <c r="T60" s="60"/>
      <c r="U60" s="18"/>
      <c r="V60" s="18"/>
      <c r="W60" s="19"/>
      <c r="X60" s="61"/>
      <c r="Y60" s="61"/>
      <c r="Z60" s="60"/>
      <c r="AA60" s="61"/>
      <c r="AB60" s="61"/>
      <c r="AC60" s="60"/>
    </row>
    <row r="61" spans="1:30" s="62" customFormat="1" ht="9" customHeight="1" x14ac:dyDescent="0.2">
      <c r="C61" s="93" t="str">
        <f>C2</f>
        <v>Maio</v>
      </c>
      <c r="D61" s="93"/>
      <c r="E61" s="93"/>
      <c r="F61" s="93"/>
      <c r="G61" s="93"/>
      <c r="H61" s="93"/>
      <c r="I61" s="93"/>
      <c r="J61" s="93"/>
      <c r="K61" s="63"/>
      <c r="L61" s="93" t="str">
        <f>L2</f>
        <v>Janeiro - Maio</v>
      </c>
      <c r="M61" s="93"/>
      <c r="N61" s="93"/>
      <c r="O61" s="93"/>
      <c r="P61" s="93"/>
      <c r="Q61" s="93"/>
      <c r="R61" s="93"/>
      <c r="S61" s="93"/>
      <c r="T61" s="63"/>
      <c r="U61" s="93" t="str">
        <f>U2</f>
        <v>Acumulado 12 meses</v>
      </c>
      <c r="V61" s="93"/>
      <c r="W61" s="93"/>
      <c r="X61" s="93"/>
      <c r="Y61" s="93"/>
      <c r="Z61" s="93"/>
      <c r="AA61" s="93"/>
      <c r="AB61" s="93"/>
      <c r="AC61" s="63"/>
    </row>
    <row r="62" spans="1:30" x14ac:dyDescent="0.2">
      <c r="A62" s="29"/>
      <c r="B62" s="29"/>
      <c r="C62" s="89" t="s">
        <v>98</v>
      </c>
      <c r="D62" s="89"/>
      <c r="E62" s="84"/>
      <c r="F62" s="90" t="s">
        <v>99</v>
      </c>
      <c r="G62" s="90"/>
      <c r="H62" s="90"/>
      <c r="I62" s="90" t="s">
        <v>100</v>
      </c>
      <c r="J62" s="91"/>
      <c r="K62" s="29"/>
      <c r="L62" s="84" t="s">
        <v>98</v>
      </c>
      <c r="M62" s="85"/>
      <c r="N62" s="85"/>
      <c r="O62" s="85" t="s">
        <v>99</v>
      </c>
      <c r="P62" s="85"/>
      <c r="Q62" s="85"/>
      <c r="R62" s="85" t="s">
        <v>100</v>
      </c>
      <c r="S62" s="86"/>
      <c r="T62" s="29"/>
      <c r="U62" s="84" t="s">
        <v>98</v>
      </c>
      <c r="V62" s="85"/>
      <c r="W62" s="85"/>
      <c r="X62" s="85" t="s">
        <v>99</v>
      </c>
      <c r="Y62" s="85"/>
      <c r="Z62" s="85"/>
      <c r="AA62" s="85" t="s">
        <v>100</v>
      </c>
      <c r="AB62" s="86"/>
      <c r="AC62" s="29"/>
    </row>
    <row r="63" spans="1:30" ht="18" x14ac:dyDescent="0.2">
      <c r="A63" s="64"/>
      <c r="B63" s="65"/>
      <c r="C63" s="66" t="str">
        <f>$C$4</f>
        <v>2021</v>
      </c>
      <c r="D63" s="3" t="str">
        <f>$D$4</f>
        <v>2022</v>
      </c>
      <c r="E63" s="4" t="s">
        <v>7</v>
      </c>
      <c r="F63" s="66" t="str">
        <f>$C$4</f>
        <v>2021</v>
      </c>
      <c r="G63" s="3" t="str">
        <f>$D$4</f>
        <v>2022</v>
      </c>
      <c r="H63" s="4" t="s">
        <v>7</v>
      </c>
      <c r="I63" s="66" t="str">
        <f>$C$4</f>
        <v>2021</v>
      </c>
      <c r="J63" s="67" t="str">
        <f>$D$4</f>
        <v>2022</v>
      </c>
      <c r="K63" s="68"/>
      <c r="L63" s="66" t="str">
        <f>$C$4</f>
        <v>2021</v>
      </c>
      <c r="M63" s="3" t="str">
        <f>$D$4</f>
        <v>2022</v>
      </c>
      <c r="N63" s="4" t="s">
        <v>7</v>
      </c>
      <c r="O63" s="66" t="str">
        <f>$C$4</f>
        <v>2021</v>
      </c>
      <c r="P63" s="3" t="str">
        <f>$D$4</f>
        <v>2022</v>
      </c>
      <c r="Q63" s="4" t="s">
        <v>7</v>
      </c>
      <c r="R63" s="66" t="str">
        <f>$C$4</f>
        <v>2021</v>
      </c>
      <c r="S63" s="3" t="str">
        <f>$D$4</f>
        <v>2022</v>
      </c>
      <c r="T63" s="29"/>
      <c r="U63" s="66" t="str">
        <f>$U$4</f>
        <v>Junho/20 - Maio/21</v>
      </c>
      <c r="V63" s="3" t="str">
        <f>$V$4</f>
        <v>Junho/21 - Maio/22</v>
      </c>
      <c r="W63" s="4" t="s">
        <v>7</v>
      </c>
      <c r="X63" s="66" t="str">
        <f>$U$4</f>
        <v>Junho/20 - Maio/21</v>
      </c>
      <c r="Y63" s="3" t="str">
        <f>$V$4</f>
        <v>Junho/21 - Maio/22</v>
      </c>
      <c r="Z63" s="4" t="s">
        <v>7</v>
      </c>
      <c r="AA63" s="66" t="str">
        <f>$U$4</f>
        <v>Junho/20 - Maio/21</v>
      </c>
      <c r="AB63" s="3" t="str">
        <f>$V$4</f>
        <v>Junho/21 - Maio/22</v>
      </c>
      <c r="AC63" s="29"/>
    </row>
    <row r="64" spans="1:30" x14ac:dyDescent="0.2">
      <c r="A64" s="69"/>
      <c r="B64" s="70" t="s">
        <v>101</v>
      </c>
      <c r="C64" s="71">
        <v>26200.662606000002</v>
      </c>
      <c r="D64" s="71">
        <v>29647.670462999999</v>
      </c>
      <c r="E64" s="27">
        <v>13.156185814211518</v>
      </c>
      <c r="F64" s="71">
        <v>17664.681735999999</v>
      </c>
      <c r="G64" s="71">
        <v>24707.213156999998</v>
      </c>
      <c r="H64" s="27">
        <v>39.867864738528347</v>
      </c>
      <c r="I64" s="72">
        <v>8535.9808700000031</v>
      </c>
      <c r="J64" s="72">
        <v>4940.4573060000002</v>
      </c>
      <c r="K64" s="68"/>
      <c r="L64" s="71">
        <v>107918.77118700001</v>
      </c>
      <c r="M64" s="71">
        <v>131383.96036500001</v>
      </c>
      <c r="N64" s="27">
        <v>21.743380618502293</v>
      </c>
      <c r="O64" s="71">
        <v>81332.849656999999</v>
      </c>
      <c r="P64" s="71">
        <v>105951.639402</v>
      </c>
      <c r="Q64" s="27">
        <v>30.269183790833964</v>
      </c>
      <c r="R64" s="72">
        <v>26585.921530000007</v>
      </c>
      <c r="S64" s="72">
        <v>25432.320963000006</v>
      </c>
      <c r="T64" s="29"/>
      <c r="U64" s="71">
        <v>233886.85796600001</v>
      </c>
      <c r="V64" s="71">
        <v>304279.76663799997</v>
      </c>
      <c r="W64" s="27">
        <v>30.096991889229162</v>
      </c>
      <c r="X64" s="71">
        <v>172700.34817899999</v>
      </c>
      <c r="Y64" s="71">
        <v>244026.83892499999</v>
      </c>
      <c r="Z64" s="27">
        <v>41.300722029854683</v>
      </c>
      <c r="AA64" s="72">
        <v>61186.509787000017</v>
      </c>
      <c r="AB64" s="72">
        <v>60252.927712999983</v>
      </c>
      <c r="AC64" s="29"/>
    </row>
    <row r="65" spans="1:29" x14ac:dyDescent="0.2">
      <c r="A65" s="73"/>
      <c r="B65" s="74" t="s">
        <v>72</v>
      </c>
      <c r="C65" s="68">
        <v>12970.877832000002</v>
      </c>
      <c r="D65" s="68">
        <v>14541.094390999999</v>
      </c>
      <c r="E65" s="34">
        <v>12.105707719535918</v>
      </c>
      <c r="F65" s="68">
        <v>16444.298881999999</v>
      </c>
      <c r="G65" s="68">
        <v>23178.536988</v>
      </c>
      <c r="H65" s="34">
        <v>40.951810437910055</v>
      </c>
      <c r="I65" s="75">
        <v>-3473.4210499999972</v>
      </c>
      <c r="J65" s="75">
        <v>-8637.4425970000011</v>
      </c>
      <c r="K65" s="68"/>
      <c r="L65" s="68">
        <v>58584.331892000009</v>
      </c>
      <c r="M65" s="68">
        <v>67760.339642000006</v>
      </c>
      <c r="N65" s="34">
        <v>15.662904148016787</v>
      </c>
      <c r="O65" s="68">
        <v>75104.286844000002</v>
      </c>
      <c r="P65" s="68">
        <v>99335.576337000006</v>
      </c>
      <c r="Q65" s="34">
        <v>32.26352384296132</v>
      </c>
      <c r="R65" s="75">
        <v>-16519.954951999993</v>
      </c>
      <c r="S65" s="75">
        <v>-31575.236695</v>
      </c>
      <c r="T65" s="29"/>
      <c r="U65" s="68">
        <v>125055.12716900001</v>
      </c>
      <c r="V65" s="68">
        <v>169469.13766499996</v>
      </c>
      <c r="W65" s="34">
        <v>35.515545425001768</v>
      </c>
      <c r="X65" s="68">
        <v>158830.856057</v>
      </c>
      <c r="Y65" s="68">
        <v>228110.84835699998</v>
      </c>
      <c r="Z65" s="34">
        <v>43.618723729057592</v>
      </c>
      <c r="AA65" s="75">
        <v>-33775.728887999983</v>
      </c>
      <c r="AB65" s="75">
        <v>-58641.710692000022</v>
      </c>
      <c r="AC65" s="29"/>
    </row>
    <row r="66" spans="1:29" x14ac:dyDescent="0.2">
      <c r="A66" s="73"/>
      <c r="B66" s="70" t="s">
        <v>102</v>
      </c>
      <c r="C66" s="71">
        <v>13229.784774</v>
      </c>
      <c r="D66" s="71">
        <v>15106.576072</v>
      </c>
      <c r="E66" s="27">
        <v>14.18610604828876</v>
      </c>
      <c r="F66" s="71">
        <v>1220.382854</v>
      </c>
      <c r="G66" s="71">
        <v>1528.6761690000001</v>
      </c>
      <c r="H66" s="27">
        <v>25.262016259038678</v>
      </c>
      <c r="I66" s="72">
        <v>12009.40192</v>
      </c>
      <c r="J66" s="72">
        <v>13577.899903</v>
      </c>
      <c r="K66" s="68"/>
      <c r="L66" s="71">
        <v>49334.439294999996</v>
      </c>
      <c r="M66" s="71">
        <v>63623.620723</v>
      </c>
      <c r="N66" s="27">
        <v>28.963907631657637</v>
      </c>
      <c r="O66" s="71">
        <v>6228.5628129999996</v>
      </c>
      <c r="P66" s="71">
        <v>6616.0630650000003</v>
      </c>
      <c r="Q66" s="27">
        <v>6.2213429266736453</v>
      </c>
      <c r="R66" s="72">
        <v>43105.876482</v>
      </c>
      <c r="S66" s="72">
        <v>57007.557657999998</v>
      </c>
      <c r="T66" s="29"/>
      <c r="U66" s="71">
        <v>108831.730797</v>
      </c>
      <c r="V66" s="71">
        <v>134810.62897300001</v>
      </c>
      <c r="W66" s="27">
        <v>23.870702033084036</v>
      </c>
      <c r="X66" s="71">
        <v>13869.492122</v>
      </c>
      <c r="Y66" s="71">
        <v>15915.990567999999</v>
      </c>
      <c r="Z66" s="27">
        <v>14.755395713112041</v>
      </c>
      <c r="AA66" s="72">
        <v>94962.238675000001</v>
      </c>
      <c r="AB66" s="72">
        <v>118894.63840500002</v>
      </c>
      <c r="AC66" s="29"/>
    </row>
    <row r="67" spans="1:29" x14ac:dyDescent="0.2">
      <c r="B67" s="77" t="s">
        <v>103</v>
      </c>
      <c r="C67" s="78">
        <v>50.494084722003763</v>
      </c>
      <c r="D67" s="78">
        <v>50.953669668086931</v>
      </c>
      <c r="E67" s="79" t="s">
        <v>73</v>
      </c>
      <c r="F67" s="78">
        <v>6.9086036886410627</v>
      </c>
      <c r="G67" s="78">
        <v>6.1871655021800729</v>
      </c>
      <c r="H67" s="79" t="s">
        <v>73</v>
      </c>
      <c r="I67" s="79" t="s">
        <v>73</v>
      </c>
      <c r="J67" s="79" t="s">
        <v>73</v>
      </c>
      <c r="L67" s="78">
        <v>45.714419050893405</v>
      </c>
      <c r="M67" s="78">
        <v>48.425713874240159</v>
      </c>
      <c r="N67" s="80" t="s">
        <v>73</v>
      </c>
      <c r="O67" s="78">
        <v>7.6581145739603773</v>
      </c>
      <c r="P67" s="78">
        <v>6.2444178328354516</v>
      </c>
      <c r="Q67" s="79" t="s">
        <v>73</v>
      </c>
      <c r="R67" s="79" t="s">
        <v>73</v>
      </c>
      <c r="S67" s="79" t="s">
        <v>73</v>
      </c>
      <c r="T67" s="81"/>
      <c r="U67" s="78">
        <v>46.531785386941579</v>
      </c>
      <c r="V67" s="78">
        <v>44.304828566988981</v>
      </c>
      <c r="W67" s="80" t="s">
        <v>73</v>
      </c>
      <c r="X67" s="78">
        <v>8.0309578227512244</v>
      </c>
      <c r="Y67" s="78">
        <v>6.522229537584459</v>
      </c>
      <c r="Z67" s="79" t="s">
        <v>73</v>
      </c>
      <c r="AA67" s="79" t="s">
        <v>73</v>
      </c>
      <c r="AB67" s="79" t="s">
        <v>73</v>
      </c>
      <c r="AC67" s="81"/>
    </row>
    <row r="68" spans="1:29" x14ac:dyDescent="0.2">
      <c r="B68" s="87" t="s">
        <v>104</v>
      </c>
      <c r="C68" s="87"/>
      <c r="D68" s="87"/>
      <c r="E68" s="87"/>
      <c r="F68" s="87"/>
      <c r="J68" s="81" t="s">
        <v>105</v>
      </c>
      <c r="K68" s="29"/>
      <c r="M68" s="29"/>
      <c r="N68" s="29"/>
      <c r="O68" s="29"/>
      <c r="P68" s="88" t="s">
        <v>106</v>
      </c>
      <c r="Q68" s="88"/>
      <c r="R68" s="88"/>
      <c r="S68" s="88"/>
      <c r="T68" s="29"/>
      <c r="V68" s="29"/>
      <c r="W68" s="29"/>
      <c r="X68" s="29"/>
      <c r="Y68" s="88" t="s">
        <v>107</v>
      </c>
      <c r="Z68" s="88"/>
      <c r="AA68" s="88"/>
      <c r="AB68" s="88"/>
      <c r="AC68" s="29"/>
    </row>
    <row r="69" spans="1:29" ht="11.45" customHeight="1" x14ac:dyDescent="0.2">
      <c r="A69" s="29"/>
      <c r="B69" s="76" t="str">
        <f>"Dados extraídos em "&amp;LEFT('[1]12 meses'!M1,3)&amp;"/"&amp;[1]Mês!M3&amp;". Sujeitos a alteração."</f>
        <v>Dados extraídos em Jun/2022. Sujeitos a alteração.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82"/>
      <c r="M71" s="29"/>
      <c r="N71" s="29"/>
      <c r="O71" s="29"/>
      <c r="P71" s="29"/>
      <c r="Q71" s="29"/>
      <c r="R71" s="29"/>
      <c r="S71" s="29"/>
      <c r="T71" s="29"/>
      <c r="U71" s="82"/>
      <c r="V71" s="29"/>
      <c r="W71" s="29"/>
      <c r="X71" s="29"/>
      <c r="Y71" s="29"/>
      <c r="Z71" s="29"/>
      <c r="AA71" s="29"/>
      <c r="AB71" s="29"/>
      <c r="AC71" s="29"/>
    </row>
    <row r="72" spans="1:29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">
      <c r="A73" s="29"/>
      <c r="B73" s="29"/>
      <c r="C73" s="29"/>
      <c r="D73" s="29"/>
      <c r="E73" s="29"/>
      <c r="F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">
      <c r="A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Q139" s="29"/>
      <c r="R139" s="29"/>
      <c r="S139" s="29"/>
      <c r="T139" s="29"/>
      <c r="Z139" s="29"/>
      <c r="AA139" s="29"/>
      <c r="AB139" s="29"/>
      <c r="AC139" s="29"/>
    </row>
    <row r="140" spans="1:29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Q140" s="29"/>
      <c r="R140" s="29"/>
      <c r="S140" s="29"/>
      <c r="T140" s="29"/>
      <c r="Z140" s="29"/>
      <c r="AA140" s="29"/>
      <c r="AB140" s="29"/>
      <c r="AC140" s="29"/>
    </row>
    <row r="141" spans="1:29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Q141" s="29"/>
      <c r="R141" s="29"/>
      <c r="S141" s="29"/>
      <c r="T141" s="29"/>
      <c r="Z141" s="29"/>
      <c r="AA141" s="29"/>
      <c r="AB141" s="29"/>
      <c r="AC141" s="29"/>
    </row>
    <row r="142" spans="1:29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Q142" s="29"/>
      <c r="R142" s="29"/>
      <c r="S142" s="29"/>
      <c r="T142" s="29"/>
      <c r="Z142" s="29"/>
      <c r="AA142" s="29"/>
      <c r="AB142" s="29"/>
      <c r="AC142" s="29"/>
    </row>
    <row r="143" spans="1:29" x14ac:dyDescent="0.2">
      <c r="A143" s="83"/>
      <c r="B143" s="29"/>
      <c r="C143" s="29"/>
      <c r="D143" s="29"/>
      <c r="E143" s="29"/>
      <c r="F143" s="29"/>
      <c r="G143" s="29"/>
      <c r="H143" s="29"/>
      <c r="I143" s="29"/>
      <c r="Q143" s="29"/>
      <c r="R143" s="29"/>
      <c r="S143" s="29"/>
      <c r="Z143" s="29"/>
      <c r="AA143" s="29"/>
      <c r="AB143" s="29"/>
    </row>
    <row r="144" spans="1:29" x14ac:dyDescent="0.2">
      <c r="A144" s="83"/>
      <c r="B144" s="83"/>
    </row>
    <row r="145" spans="1:2" x14ac:dyDescent="0.2">
      <c r="A145" s="83"/>
      <c r="B145" s="83"/>
    </row>
    <row r="146" spans="1:2" x14ac:dyDescent="0.2">
      <c r="A146" s="83"/>
      <c r="B146" s="83"/>
    </row>
    <row r="147" spans="1:2" x14ac:dyDescent="0.2">
      <c r="A147" s="83"/>
      <c r="B147" s="83"/>
    </row>
    <row r="148" spans="1:2" x14ac:dyDescent="0.2">
      <c r="A148" s="83"/>
      <c r="B148" s="83"/>
    </row>
    <row r="149" spans="1:2" x14ac:dyDescent="0.2">
      <c r="A149" s="83"/>
      <c r="B149" s="83"/>
    </row>
    <row r="150" spans="1:2" x14ac:dyDescent="0.2">
      <c r="A150" s="83"/>
      <c r="B150" s="83"/>
    </row>
    <row r="151" spans="1:2" x14ac:dyDescent="0.2">
      <c r="A151" s="83"/>
      <c r="B151" s="83"/>
    </row>
    <row r="152" spans="1:2" x14ac:dyDescent="0.2">
      <c r="A152" s="83"/>
      <c r="B152" s="83"/>
    </row>
    <row r="153" spans="1:2" x14ac:dyDescent="0.2">
      <c r="A153" s="83"/>
      <c r="B153" s="83"/>
    </row>
    <row r="154" spans="1:2" x14ac:dyDescent="0.2">
      <c r="A154" s="83"/>
      <c r="B154" s="83"/>
    </row>
    <row r="155" spans="1:2" x14ac:dyDescent="0.2">
      <c r="A155" s="83"/>
      <c r="B155" s="83"/>
    </row>
    <row r="156" spans="1:2" x14ac:dyDescent="0.2">
      <c r="A156" s="83"/>
      <c r="B156" s="83"/>
    </row>
    <row r="157" spans="1:2" x14ac:dyDescent="0.2">
      <c r="A157" s="83"/>
      <c r="B157" s="83"/>
    </row>
    <row r="158" spans="1:2" x14ac:dyDescent="0.2">
      <c r="A158" s="83"/>
      <c r="B158" s="83"/>
    </row>
    <row r="159" spans="1:2" x14ac:dyDescent="0.2">
      <c r="A159" s="83"/>
      <c r="B159" s="83"/>
    </row>
    <row r="160" spans="1:2" x14ac:dyDescent="0.2">
      <c r="A160" s="83"/>
      <c r="B160" s="83"/>
    </row>
    <row r="161" spans="1:2" x14ac:dyDescent="0.2">
      <c r="A161" s="83"/>
      <c r="B161" s="83"/>
    </row>
    <row r="162" spans="1:2" x14ac:dyDescent="0.2">
      <c r="A162" s="83"/>
      <c r="B162" s="83"/>
    </row>
    <row r="163" spans="1:2" x14ac:dyDescent="0.2">
      <c r="A163" s="83"/>
      <c r="B163" s="83"/>
    </row>
    <row r="164" spans="1:2" x14ac:dyDescent="0.2">
      <c r="A164" s="83"/>
      <c r="B164" s="83"/>
    </row>
    <row r="165" spans="1:2" x14ac:dyDescent="0.2">
      <c r="A165" s="83"/>
      <c r="B165" s="83"/>
    </row>
    <row r="166" spans="1:2" x14ac:dyDescent="0.2">
      <c r="A166" s="83"/>
      <c r="B166" s="83"/>
    </row>
    <row r="167" spans="1:2" x14ac:dyDescent="0.2">
      <c r="A167" s="83"/>
      <c r="B167" s="83"/>
    </row>
    <row r="168" spans="1:2" x14ac:dyDescent="0.2">
      <c r="A168" s="83"/>
      <c r="B168" s="83"/>
    </row>
    <row r="169" spans="1:2" x14ac:dyDescent="0.2">
      <c r="A169" s="83"/>
      <c r="B169" s="83"/>
    </row>
    <row r="170" spans="1:2" x14ac:dyDescent="0.2">
      <c r="A170" s="83"/>
      <c r="B170" s="83"/>
    </row>
    <row r="171" spans="1:2" x14ac:dyDescent="0.2">
      <c r="A171" s="83"/>
      <c r="B171" s="83"/>
    </row>
    <row r="172" spans="1:2" x14ac:dyDescent="0.2">
      <c r="A172" s="83"/>
      <c r="B172" s="83"/>
    </row>
    <row r="173" spans="1:2" x14ac:dyDescent="0.2">
      <c r="A173" s="83"/>
      <c r="B173" s="83"/>
    </row>
    <row r="174" spans="1:2" x14ac:dyDescent="0.2">
      <c r="A174" s="83"/>
      <c r="B174" s="83"/>
    </row>
    <row r="175" spans="1:2" x14ac:dyDescent="0.2">
      <c r="A175" s="83"/>
      <c r="B175" s="83"/>
    </row>
    <row r="176" spans="1:2" x14ac:dyDescent="0.2">
      <c r="A176" s="83"/>
      <c r="B176" s="83"/>
    </row>
    <row r="177" spans="1:2" x14ac:dyDescent="0.2">
      <c r="A177" s="83"/>
      <c r="B177" s="83"/>
    </row>
    <row r="178" spans="1:2" x14ac:dyDescent="0.2">
      <c r="A178" s="83"/>
      <c r="B178" s="83"/>
    </row>
    <row r="179" spans="1:2" x14ac:dyDescent="0.2">
      <c r="A179" s="83"/>
      <c r="B179" s="83"/>
    </row>
    <row r="180" spans="1:2" x14ac:dyDescent="0.2">
      <c r="A180" s="83"/>
      <c r="B180" s="83"/>
    </row>
    <row r="181" spans="1:2" x14ac:dyDescent="0.2">
      <c r="A181" s="83"/>
      <c r="B181" s="83"/>
    </row>
    <row r="182" spans="1:2" x14ac:dyDescent="0.2">
      <c r="A182" s="83"/>
      <c r="B182" s="83"/>
    </row>
    <row r="183" spans="1:2" x14ac:dyDescent="0.2">
      <c r="A183" s="83"/>
      <c r="B183" s="83"/>
    </row>
    <row r="184" spans="1:2" x14ac:dyDescent="0.2">
      <c r="A184" s="83"/>
      <c r="B184" s="83"/>
    </row>
    <row r="185" spans="1:2" x14ac:dyDescent="0.2">
      <c r="A185" s="83"/>
      <c r="B185" s="83"/>
    </row>
    <row r="186" spans="1:2" x14ac:dyDescent="0.2">
      <c r="A186" s="83"/>
      <c r="B186" s="83"/>
    </row>
    <row r="187" spans="1:2" x14ac:dyDescent="0.2">
      <c r="A187" s="83"/>
      <c r="B187" s="83"/>
    </row>
    <row r="188" spans="1:2" x14ac:dyDescent="0.2">
      <c r="A188" s="83"/>
      <c r="B188" s="83"/>
    </row>
    <row r="189" spans="1:2" x14ac:dyDescent="0.2">
      <c r="A189" s="83"/>
      <c r="B189" s="83"/>
    </row>
    <row r="190" spans="1:2" x14ac:dyDescent="0.2">
      <c r="A190" s="83"/>
      <c r="B190" s="83"/>
    </row>
    <row r="191" spans="1:2" x14ac:dyDescent="0.2">
      <c r="A191" s="83"/>
      <c r="B191" s="83"/>
    </row>
    <row r="192" spans="1:2" x14ac:dyDescent="0.2">
      <c r="A192" s="83"/>
      <c r="B192" s="83"/>
    </row>
    <row r="193" spans="1:2" x14ac:dyDescent="0.2">
      <c r="A193" s="83"/>
      <c r="B193" s="83"/>
    </row>
    <row r="194" spans="1:2" x14ac:dyDescent="0.2">
      <c r="A194" s="83"/>
      <c r="B194" s="83"/>
    </row>
    <row r="195" spans="1:2" x14ac:dyDescent="0.2">
      <c r="A195" s="83"/>
      <c r="B195" s="83"/>
    </row>
    <row r="196" spans="1:2" x14ac:dyDescent="0.2">
      <c r="A196" s="83"/>
      <c r="B196" s="83"/>
    </row>
    <row r="197" spans="1:2" x14ac:dyDescent="0.2">
      <c r="A197" s="83"/>
      <c r="B197" s="83"/>
    </row>
    <row r="198" spans="1:2" x14ac:dyDescent="0.2">
      <c r="A198" s="83"/>
      <c r="B198" s="83"/>
    </row>
    <row r="199" spans="1:2" x14ac:dyDescent="0.2">
      <c r="A199" s="83"/>
      <c r="B199" s="83"/>
    </row>
    <row r="200" spans="1:2" x14ac:dyDescent="0.2">
      <c r="A200" s="83"/>
      <c r="B200" s="83"/>
    </row>
    <row r="201" spans="1:2" x14ac:dyDescent="0.2">
      <c r="A201" s="83"/>
      <c r="B201" s="83"/>
    </row>
    <row r="202" spans="1:2" x14ac:dyDescent="0.2">
      <c r="A202" s="83"/>
      <c r="B202" s="83"/>
    </row>
    <row r="203" spans="1:2" x14ac:dyDescent="0.2">
      <c r="A203" s="83"/>
      <c r="B203" s="83"/>
    </row>
    <row r="204" spans="1:2" x14ac:dyDescent="0.2">
      <c r="A204" s="83"/>
      <c r="B204" s="83"/>
    </row>
    <row r="205" spans="1:2" x14ac:dyDescent="0.2">
      <c r="A205" s="83"/>
      <c r="B205" s="83"/>
    </row>
    <row r="206" spans="1:2" x14ac:dyDescent="0.2">
      <c r="A206" s="83"/>
      <c r="B206" s="83"/>
    </row>
    <row r="207" spans="1:2" x14ac:dyDescent="0.2">
      <c r="A207" s="83"/>
      <c r="B207" s="83"/>
    </row>
    <row r="208" spans="1:2" x14ac:dyDescent="0.2">
      <c r="A208" s="83"/>
      <c r="B208" s="83"/>
    </row>
    <row r="209" spans="1:2" x14ac:dyDescent="0.2">
      <c r="A209" s="83"/>
      <c r="B209" s="83"/>
    </row>
    <row r="210" spans="1:2" x14ac:dyDescent="0.2">
      <c r="A210" s="83"/>
      <c r="B210" s="83"/>
    </row>
    <row r="211" spans="1:2" x14ac:dyDescent="0.2">
      <c r="A211" s="83"/>
      <c r="B211" s="83"/>
    </row>
    <row r="212" spans="1:2" x14ac:dyDescent="0.2">
      <c r="A212" s="83"/>
      <c r="B212" s="83"/>
    </row>
    <row r="213" spans="1:2" x14ac:dyDescent="0.2">
      <c r="A213" s="83"/>
      <c r="B213" s="83"/>
    </row>
    <row r="214" spans="1:2" x14ac:dyDescent="0.2">
      <c r="A214" s="83"/>
      <c r="B214" s="83"/>
    </row>
    <row r="215" spans="1:2" x14ac:dyDescent="0.2">
      <c r="A215" s="83"/>
      <c r="B215" s="83"/>
    </row>
    <row r="216" spans="1:2" x14ac:dyDescent="0.2">
      <c r="A216" s="83"/>
      <c r="B216" s="83"/>
    </row>
    <row r="217" spans="1:2" x14ac:dyDescent="0.2">
      <c r="A217" s="83"/>
      <c r="B217" s="83"/>
    </row>
    <row r="218" spans="1:2" x14ac:dyDescent="0.2">
      <c r="A218" s="83"/>
      <c r="B218" s="83"/>
    </row>
    <row r="219" spans="1:2" x14ac:dyDescent="0.2">
      <c r="A219" s="83"/>
      <c r="B219" s="83"/>
    </row>
    <row r="220" spans="1:2" x14ac:dyDescent="0.2">
      <c r="A220" s="83"/>
      <c r="B220" s="83"/>
    </row>
    <row r="221" spans="1:2" x14ac:dyDescent="0.2">
      <c r="A221" s="83"/>
      <c r="B221" s="83"/>
    </row>
    <row r="222" spans="1:2" x14ac:dyDescent="0.2">
      <c r="A222" s="83"/>
      <c r="B222" s="83"/>
    </row>
    <row r="223" spans="1:2" x14ac:dyDescent="0.2">
      <c r="A223" s="83"/>
      <c r="B223" s="83"/>
    </row>
    <row r="224" spans="1:2" x14ac:dyDescent="0.2">
      <c r="A224" s="83"/>
      <c r="B224" s="83"/>
    </row>
    <row r="225" spans="1:2" x14ac:dyDescent="0.2">
      <c r="A225" s="83"/>
      <c r="B225" s="83"/>
    </row>
    <row r="226" spans="1:2" x14ac:dyDescent="0.2">
      <c r="A226" s="83"/>
      <c r="B226" s="83"/>
    </row>
    <row r="227" spans="1:2" x14ac:dyDescent="0.2">
      <c r="A227" s="83"/>
      <c r="B227" s="83"/>
    </row>
    <row r="228" spans="1:2" x14ac:dyDescent="0.2">
      <c r="A228" s="83"/>
      <c r="B228" s="83"/>
    </row>
    <row r="229" spans="1:2" x14ac:dyDescent="0.2">
      <c r="A229" s="83"/>
      <c r="B229" s="83"/>
    </row>
    <row r="230" spans="1:2" x14ac:dyDescent="0.2">
      <c r="A230" s="83"/>
      <c r="B230" s="83"/>
    </row>
    <row r="231" spans="1:2" x14ac:dyDescent="0.2">
      <c r="A231" s="83"/>
      <c r="B231" s="83"/>
    </row>
    <row r="232" spans="1:2" x14ac:dyDescent="0.2">
      <c r="A232" s="83"/>
      <c r="B232" s="83"/>
    </row>
    <row r="233" spans="1:2" x14ac:dyDescent="0.2">
      <c r="A233" s="83"/>
      <c r="B233" s="83"/>
    </row>
    <row r="234" spans="1:2" x14ac:dyDescent="0.2">
      <c r="A234" s="83"/>
      <c r="B234" s="83"/>
    </row>
    <row r="235" spans="1:2" x14ac:dyDescent="0.2">
      <c r="A235" s="83"/>
      <c r="B235" s="83"/>
    </row>
    <row r="236" spans="1:2" x14ac:dyDescent="0.2">
      <c r="A236" s="83"/>
      <c r="B236" s="83"/>
    </row>
    <row r="237" spans="1:2" x14ac:dyDescent="0.2">
      <c r="A237" s="83"/>
      <c r="B237" s="83"/>
    </row>
    <row r="238" spans="1:2" x14ac:dyDescent="0.2">
      <c r="A238" s="83"/>
      <c r="B238" s="83"/>
    </row>
    <row r="239" spans="1:2" x14ac:dyDescent="0.2">
      <c r="A239" s="83"/>
      <c r="B239" s="83"/>
    </row>
    <row r="240" spans="1:2" x14ac:dyDescent="0.2">
      <c r="A240" s="83"/>
      <c r="B240" s="83"/>
    </row>
    <row r="241" spans="1:2" x14ac:dyDescent="0.2">
      <c r="A241" s="83"/>
      <c r="B241" s="83"/>
    </row>
    <row r="242" spans="1:2" x14ac:dyDescent="0.2">
      <c r="A242" s="83"/>
      <c r="B242" s="83"/>
    </row>
    <row r="243" spans="1:2" x14ac:dyDescent="0.2">
      <c r="A243" s="83"/>
      <c r="B243" s="83"/>
    </row>
    <row r="244" spans="1:2" x14ac:dyDescent="0.2">
      <c r="A244" s="83"/>
      <c r="B244" s="83"/>
    </row>
    <row r="245" spans="1:2" x14ac:dyDescent="0.2">
      <c r="A245" s="83"/>
      <c r="B245" s="83"/>
    </row>
    <row r="246" spans="1:2" x14ac:dyDescent="0.2">
      <c r="A246" s="83"/>
      <c r="B246" s="83"/>
    </row>
    <row r="247" spans="1:2" x14ac:dyDescent="0.2">
      <c r="A247" s="83"/>
      <c r="B247" s="83"/>
    </row>
    <row r="248" spans="1:2" x14ac:dyDescent="0.2">
      <c r="A248" s="83"/>
      <c r="B248" s="83"/>
    </row>
    <row r="249" spans="1:2" x14ac:dyDescent="0.2">
      <c r="A249" s="83"/>
      <c r="B249" s="83"/>
    </row>
    <row r="250" spans="1:2" x14ac:dyDescent="0.2">
      <c r="A250" s="83"/>
      <c r="B250" s="83"/>
    </row>
    <row r="251" spans="1:2" x14ac:dyDescent="0.2">
      <c r="A251" s="83"/>
      <c r="B251" s="83"/>
    </row>
    <row r="252" spans="1:2" x14ac:dyDescent="0.2">
      <c r="A252" s="83"/>
      <c r="B252" s="83"/>
    </row>
    <row r="253" spans="1:2" x14ac:dyDescent="0.2">
      <c r="A253" s="83"/>
      <c r="B253" s="83"/>
    </row>
    <row r="254" spans="1:2" x14ac:dyDescent="0.2">
      <c r="A254" s="83"/>
      <c r="B254" s="83"/>
    </row>
    <row r="255" spans="1:2" x14ac:dyDescent="0.2">
      <c r="A255" s="83"/>
      <c r="B255" s="83"/>
    </row>
    <row r="256" spans="1:2" x14ac:dyDescent="0.2">
      <c r="A256" s="83"/>
      <c r="B256" s="83"/>
    </row>
    <row r="257" spans="1:2" x14ac:dyDescent="0.2">
      <c r="A257" s="83"/>
      <c r="B257" s="83"/>
    </row>
    <row r="258" spans="1:2" x14ac:dyDescent="0.2">
      <c r="A258" s="83"/>
      <c r="B258" s="83"/>
    </row>
    <row r="259" spans="1:2" x14ac:dyDescent="0.2">
      <c r="A259" s="83"/>
      <c r="B259" s="83"/>
    </row>
    <row r="260" spans="1:2" x14ac:dyDescent="0.2">
      <c r="A260" s="83"/>
      <c r="B260" s="83"/>
    </row>
    <row r="261" spans="1:2" x14ac:dyDescent="0.2">
      <c r="A261" s="83"/>
      <c r="B261" s="83"/>
    </row>
    <row r="262" spans="1:2" x14ac:dyDescent="0.2">
      <c r="A262" s="83"/>
      <c r="B262" s="83"/>
    </row>
    <row r="263" spans="1:2" x14ac:dyDescent="0.2">
      <c r="A263" s="83"/>
      <c r="B263" s="83"/>
    </row>
    <row r="264" spans="1:2" x14ac:dyDescent="0.2">
      <c r="A264" s="83"/>
      <c r="B264" s="83"/>
    </row>
    <row r="265" spans="1:2" x14ac:dyDescent="0.2">
      <c r="A265" s="83"/>
      <c r="B265" s="83"/>
    </row>
    <row r="266" spans="1:2" x14ac:dyDescent="0.2">
      <c r="A266" s="83"/>
      <c r="B266" s="83"/>
    </row>
    <row r="267" spans="1:2" x14ac:dyDescent="0.2">
      <c r="A267" s="83"/>
      <c r="B267" s="83"/>
    </row>
    <row r="268" spans="1:2" x14ac:dyDescent="0.2">
      <c r="A268" s="83"/>
      <c r="B268" s="83"/>
    </row>
    <row r="269" spans="1:2" x14ac:dyDescent="0.2">
      <c r="A269" s="83"/>
      <c r="B269" s="83"/>
    </row>
    <row r="270" spans="1:2" x14ac:dyDescent="0.2">
      <c r="A270" s="83"/>
      <c r="B270" s="83"/>
    </row>
    <row r="271" spans="1:2" x14ac:dyDescent="0.2">
      <c r="A271" s="83"/>
      <c r="B271" s="83"/>
    </row>
    <row r="272" spans="1:2" x14ac:dyDescent="0.2">
      <c r="A272" s="83"/>
      <c r="B272" s="83"/>
    </row>
    <row r="273" spans="1:2" x14ac:dyDescent="0.2">
      <c r="A273" s="83"/>
      <c r="B273" s="83"/>
    </row>
    <row r="274" spans="1:2" x14ac:dyDescent="0.2">
      <c r="A274" s="83"/>
      <c r="B274" s="83"/>
    </row>
    <row r="275" spans="1:2" x14ac:dyDescent="0.2">
      <c r="A275" s="83"/>
      <c r="B275" s="83"/>
    </row>
    <row r="276" spans="1:2" x14ac:dyDescent="0.2">
      <c r="A276" s="83"/>
      <c r="B276" s="83"/>
    </row>
    <row r="277" spans="1:2" x14ac:dyDescent="0.2">
      <c r="A277" s="83"/>
      <c r="B277" s="83"/>
    </row>
    <row r="278" spans="1:2" x14ac:dyDescent="0.2">
      <c r="A278" s="83"/>
      <c r="B278" s="83"/>
    </row>
    <row r="279" spans="1:2" x14ac:dyDescent="0.2">
      <c r="A279" s="83"/>
      <c r="B279" s="83"/>
    </row>
    <row r="280" spans="1:2" x14ac:dyDescent="0.2">
      <c r="A280" s="83"/>
      <c r="B280" s="83"/>
    </row>
    <row r="281" spans="1:2" x14ac:dyDescent="0.2">
      <c r="A281" s="83"/>
      <c r="B281" s="83"/>
    </row>
    <row r="282" spans="1:2" x14ac:dyDescent="0.2">
      <c r="A282" s="83"/>
      <c r="B282" s="83"/>
    </row>
    <row r="283" spans="1:2" x14ac:dyDescent="0.2">
      <c r="A283" s="83"/>
      <c r="B283" s="83"/>
    </row>
    <row r="284" spans="1:2" x14ac:dyDescent="0.2">
      <c r="A284" s="83"/>
      <c r="B284" s="83"/>
    </row>
    <row r="285" spans="1:2" x14ac:dyDescent="0.2">
      <c r="A285" s="83"/>
      <c r="B285" s="83"/>
    </row>
    <row r="286" spans="1:2" x14ac:dyDescent="0.2">
      <c r="A286" s="83"/>
      <c r="B286" s="83"/>
    </row>
    <row r="287" spans="1:2" x14ac:dyDescent="0.2">
      <c r="A287" s="83"/>
      <c r="B287" s="83"/>
    </row>
    <row r="288" spans="1:2" x14ac:dyDescent="0.2">
      <c r="A288" s="83"/>
      <c r="B288" s="83"/>
    </row>
    <row r="289" spans="1:2" x14ac:dyDescent="0.2">
      <c r="A289" s="83"/>
      <c r="B289" s="83"/>
    </row>
    <row r="290" spans="1:2" x14ac:dyDescent="0.2">
      <c r="A290" s="83"/>
      <c r="B290" s="83"/>
    </row>
    <row r="291" spans="1:2" x14ac:dyDescent="0.2">
      <c r="A291" s="83"/>
      <c r="B291" s="83"/>
    </row>
    <row r="292" spans="1:2" x14ac:dyDescent="0.2">
      <c r="A292" s="83"/>
      <c r="B292" s="83"/>
    </row>
    <row r="293" spans="1:2" x14ac:dyDescent="0.2">
      <c r="A293" s="83"/>
      <c r="B293" s="83"/>
    </row>
    <row r="294" spans="1:2" x14ac:dyDescent="0.2">
      <c r="A294" s="83"/>
      <c r="B294" s="83"/>
    </row>
    <row r="295" spans="1:2" x14ac:dyDescent="0.2">
      <c r="A295" s="83"/>
      <c r="B295" s="83"/>
    </row>
    <row r="296" spans="1:2" x14ac:dyDescent="0.2">
      <c r="A296" s="83"/>
      <c r="B296" s="83"/>
    </row>
    <row r="297" spans="1:2" x14ac:dyDescent="0.2">
      <c r="A297" s="83"/>
      <c r="B297" s="83"/>
    </row>
    <row r="298" spans="1:2" x14ac:dyDescent="0.2">
      <c r="A298" s="83"/>
      <c r="B298" s="83"/>
    </row>
    <row r="299" spans="1:2" x14ac:dyDescent="0.2">
      <c r="A299" s="83"/>
      <c r="B299" s="83"/>
    </row>
    <row r="300" spans="1:2" x14ac:dyDescent="0.2">
      <c r="A300" s="83"/>
      <c r="B300" s="83"/>
    </row>
    <row r="301" spans="1:2" x14ac:dyDescent="0.2">
      <c r="A301" s="83"/>
      <c r="B301" s="83"/>
    </row>
    <row r="302" spans="1:2" x14ac:dyDescent="0.2">
      <c r="A302" s="83"/>
      <c r="B302" s="83"/>
    </row>
    <row r="303" spans="1:2" x14ac:dyDescent="0.2">
      <c r="A303" s="83"/>
      <c r="B303" s="83"/>
    </row>
    <row r="304" spans="1:2" x14ac:dyDescent="0.2">
      <c r="A304" s="83"/>
      <c r="B304" s="83"/>
    </row>
    <row r="305" spans="1:2" x14ac:dyDescent="0.2">
      <c r="A305" s="83"/>
      <c r="B305" s="83"/>
    </row>
    <row r="306" spans="1:2" x14ac:dyDescent="0.2">
      <c r="A306" s="83"/>
      <c r="B306" s="83"/>
    </row>
    <row r="307" spans="1:2" x14ac:dyDescent="0.2">
      <c r="A307" s="83"/>
      <c r="B307" s="83"/>
    </row>
    <row r="308" spans="1:2" x14ac:dyDescent="0.2">
      <c r="A308" s="83"/>
      <c r="B308" s="83"/>
    </row>
    <row r="309" spans="1:2" x14ac:dyDescent="0.2">
      <c r="A309" s="83"/>
      <c r="B309" s="83"/>
    </row>
    <row r="310" spans="1:2" x14ac:dyDescent="0.2">
      <c r="A310" s="83"/>
      <c r="B310" s="83"/>
    </row>
    <row r="311" spans="1:2" x14ac:dyDescent="0.2">
      <c r="A311" s="83"/>
      <c r="B311" s="83"/>
    </row>
    <row r="312" spans="1:2" x14ac:dyDescent="0.2">
      <c r="A312" s="83"/>
      <c r="B312" s="83"/>
    </row>
    <row r="313" spans="1:2" x14ac:dyDescent="0.2">
      <c r="A313" s="83"/>
      <c r="B313" s="83"/>
    </row>
    <row r="314" spans="1:2" x14ac:dyDescent="0.2">
      <c r="A314" s="83"/>
      <c r="B314" s="83"/>
    </row>
    <row r="315" spans="1:2" x14ac:dyDescent="0.2">
      <c r="A315" s="83"/>
      <c r="B315" s="83"/>
    </row>
    <row r="316" spans="1:2" x14ac:dyDescent="0.2">
      <c r="A316" s="83"/>
      <c r="B316" s="83"/>
    </row>
    <row r="317" spans="1:2" x14ac:dyDescent="0.2">
      <c r="A317" s="83"/>
      <c r="B317" s="83"/>
    </row>
    <row r="318" spans="1:2" x14ac:dyDescent="0.2">
      <c r="A318" s="83"/>
      <c r="B318" s="83"/>
    </row>
    <row r="319" spans="1:2" x14ac:dyDescent="0.2">
      <c r="A319" s="83"/>
      <c r="B319" s="83"/>
    </row>
    <row r="320" spans="1:2" x14ac:dyDescent="0.2">
      <c r="A320" s="83"/>
      <c r="B320" s="83"/>
    </row>
    <row r="321" spans="1:2" x14ac:dyDescent="0.2">
      <c r="A321" s="83"/>
      <c r="B321" s="83"/>
    </row>
    <row r="322" spans="1:2" x14ac:dyDescent="0.2">
      <c r="A322" s="83"/>
      <c r="B322" s="83"/>
    </row>
    <row r="323" spans="1:2" x14ac:dyDescent="0.2">
      <c r="A323" s="83"/>
      <c r="B323" s="83"/>
    </row>
    <row r="324" spans="1:2" x14ac:dyDescent="0.2">
      <c r="A324" s="83"/>
      <c r="B324" s="83"/>
    </row>
    <row r="325" spans="1:2" x14ac:dyDescent="0.2">
      <c r="A325" s="83"/>
      <c r="B325" s="83"/>
    </row>
    <row r="326" spans="1:2" x14ac:dyDescent="0.2">
      <c r="A326" s="83"/>
      <c r="B326" s="83"/>
    </row>
    <row r="327" spans="1:2" x14ac:dyDescent="0.2">
      <c r="A327" s="83"/>
      <c r="B327" s="83"/>
    </row>
    <row r="328" spans="1:2" x14ac:dyDescent="0.2">
      <c r="A328" s="83"/>
      <c r="B328" s="83"/>
    </row>
    <row r="329" spans="1:2" x14ac:dyDescent="0.2">
      <c r="A329" s="83"/>
      <c r="B329" s="83"/>
    </row>
    <row r="330" spans="1:2" x14ac:dyDescent="0.2">
      <c r="A330" s="83"/>
      <c r="B330" s="83"/>
    </row>
    <row r="331" spans="1:2" x14ac:dyDescent="0.2">
      <c r="A331" s="83"/>
      <c r="B331" s="83"/>
    </row>
    <row r="332" spans="1:2" x14ac:dyDescent="0.2">
      <c r="A332" s="83"/>
      <c r="B332" s="83"/>
    </row>
    <row r="333" spans="1:2" x14ac:dyDescent="0.2">
      <c r="A333" s="83"/>
      <c r="B333" s="83"/>
    </row>
    <row r="334" spans="1:2" x14ac:dyDescent="0.2">
      <c r="A334" s="83"/>
      <c r="B334" s="83"/>
    </row>
    <row r="335" spans="1:2" x14ac:dyDescent="0.2">
      <c r="A335" s="83"/>
      <c r="B335" s="83"/>
    </row>
    <row r="336" spans="1:2" x14ac:dyDescent="0.2">
      <c r="A336" s="83"/>
      <c r="B336" s="83"/>
    </row>
    <row r="337" spans="1:2" x14ac:dyDescent="0.2">
      <c r="A337" s="83"/>
      <c r="B337" s="83"/>
    </row>
    <row r="338" spans="1:2" x14ac:dyDescent="0.2">
      <c r="A338" s="83"/>
      <c r="B338" s="83"/>
    </row>
    <row r="339" spans="1:2" x14ac:dyDescent="0.2">
      <c r="A339" s="83"/>
      <c r="B339" s="83"/>
    </row>
    <row r="340" spans="1:2" x14ac:dyDescent="0.2">
      <c r="A340" s="83"/>
      <c r="B340" s="83"/>
    </row>
    <row r="341" spans="1:2" x14ac:dyDescent="0.2">
      <c r="A341" s="83"/>
      <c r="B341" s="83"/>
    </row>
    <row r="342" spans="1:2" x14ac:dyDescent="0.2">
      <c r="A342" s="83"/>
      <c r="B342" s="83"/>
    </row>
    <row r="343" spans="1:2" x14ac:dyDescent="0.2">
      <c r="A343" s="83"/>
      <c r="B343" s="83"/>
    </row>
    <row r="344" spans="1:2" x14ac:dyDescent="0.2">
      <c r="A344" s="83"/>
      <c r="B344" s="83"/>
    </row>
    <row r="345" spans="1:2" x14ac:dyDescent="0.2">
      <c r="A345" s="83"/>
      <c r="B345" s="83"/>
    </row>
    <row r="346" spans="1:2" x14ac:dyDescent="0.2">
      <c r="A346" s="83"/>
      <c r="B346" s="83"/>
    </row>
    <row r="347" spans="1:2" x14ac:dyDescent="0.2">
      <c r="A347" s="83"/>
      <c r="B347" s="83"/>
    </row>
    <row r="348" spans="1:2" x14ac:dyDescent="0.2">
      <c r="A348" s="83"/>
      <c r="B348" s="83"/>
    </row>
    <row r="349" spans="1:2" x14ac:dyDescent="0.2">
      <c r="A349" s="83"/>
      <c r="B349" s="83"/>
    </row>
    <row r="350" spans="1:2" x14ac:dyDescent="0.2">
      <c r="A350" s="83"/>
      <c r="B350" s="83"/>
    </row>
    <row r="351" spans="1:2" x14ac:dyDescent="0.2">
      <c r="A351" s="83"/>
      <c r="B351" s="83"/>
    </row>
    <row r="352" spans="1:2" x14ac:dyDescent="0.2">
      <c r="A352" s="83"/>
      <c r="B352" s="83"/>
    </row>
    <row r="353" spans="1:2" x14ac:dyDescent="0.2">
      <c r="A353" s="83"/>
      <c r="B353" s="83"/>
    </row>
    <row r="354" spans="1:2" x14ac:dyDescent="0.2">
      <c r="A354" s="83"/>
      <c r="B354" s="83"/>
    </row>
    <row r="355" spans="1:2" x14ac:dyDescent="0.2">
      <c r="A355" s="83"/>
      <c r="B355" s="83"/>
    </row>
    <row r="356" spans="1:2" x14ac:dyDescent="0.2">
      <c r="A356" s="83"/>
      <c r="B356" s="83"/>
    </row>
    <row r="357" spans="1:2" x14ac:dyDescent="0.2">
      <c r="A357" s="83"/>
      <c r="B357" s="83"/>
    </row>
    <row r="358" spans="1:2" x14ac:dyDescent="0.2">
      <c r="A358" s="83"/>
      <c r="B358" s="83"/>
    </row>
    <row r="359" spans="1:2" x14ac:dyDescent="0.2">
      <c r="A359" s="83"/>
      <c r="B359" s="83"/>
    </row>
    <row r="360" spans="1:2" x14ac:dyDescent="0.2">
      <c r="A360" s="83"/>
      <c r="B360" s="83"/>
    </row>
    <row r="361" spans="1:2" x14ac:dyDescent="0.2">
      <c r="A361" s="83"/>
      <c r="B361" s="83"/>
    </row>
    <row r="362" spans="1:2" x14ac:dyDescent="0.2">
      <c r="A362" s="83"/>
      <c r="B362" s="83"/>
    </row>
    <row r="363" spans="1:2" x14ac:dyDescent="0.2">
      <c r="A363" s="83"/>
      <c r="B363" s="83"/>
    </row>
    <row r="364" spans="1:2" x14ac:dyDescent="0.2">
      <c r="A364" s="83"/>
      <c r="B364" s="83"/>
    </row>
    <row r="365" spans="1:2" x14ac:dyDescent="0.2">
      <c r="A365" s="83"/>
      <c r="B365" s="83"/>
    </row>
    <row r="366" spans="1:2" x14ac:dyDescent="0.2">
      <c r="A366" s="83"/>
      <c r="B366" s="83"/>
    </row>
    <row r="367" spans="1:2" x14ac:dyDescent="0.2">
      <c r="A367" s="83"/>
      <c r="B367" s="83"/>
    </row>
    <row r="368" spans="1:2" x14ac:dyDescent="0.2">
      <c r="A368" s="83"/>
      <c r="B368" s="83"/>
    </row>
    <row r="369" spans="1:2" x14ac:dyDescent="0.2">
      <c r="A369" s="83"/>
      <c r="B369" s="83"/>
    </row>
    <row r="370" spans="1:2" x14ac:dyDescent="0.2">
      <c r="A370" s="83"/>
      <c r="B370" s="83"/>
    </row>
    <row r="371" spans="1:2" x14ac:dyDescent="0.2">
      <c r="A371" s="83"/>
      <c r="B371" s="83"/>
    </row>
    <row r="372" spans="1:2" x14ac:dyDescent="0.2">
      <c r="A372" s="83"/>
      <c r="B372" s="83"/>
    </row>
    <row r="373" spans="1:2" x14ac:dyDescent="0.2">
      <c r="A373" s="83"/>
      <c r="B373" s="83"/>
    </row>
    <row r="374" spans="1:2" x14ac:dyDescent="0.2">
      <c r="A374" s="83"/>
      <c r="B374" s="83"/>
    </row>
    <row r="375" spans="1:2" x14ac:dyDescent="0.2">
      <c r="A375" s="83"/>
      <c r="B375" s="83"/>
    </row>
    <row r="376" spans="1:2" x14ac:dyDescent="0.2">
      <c r="A376" s="83"/>
      <c r="B376" s="83"/>
    </row>
    <row r="377" spans="1:2" x14ac:dyDescent="0.2">
      <c r="A377" s="83"/>
      <c r="B377" s="83"/>
    </row>
    <row r="378" spans="1:2" x14ac:dyDescent="0.2">
      <c r="A378" s="83"/>
      <c r="B378" s="83"/>
    </row>
    <row r="379" spans="1:2" x14ac:dyDescent="0.2">
      <c r="A379" s="83"/>
      <c r="B379" s="83"/>
    </row>
    <row r="380" spans="1:2" x14ac:dyDescent="0.2">
      <c r="A380" s="83"/>
      <c r="B380" s="83"/>
    </row>
    <row r="381" spans="1:2" x14ac:dyDescent="0.2">
      <c r="A381" s="83"/>
      <c r="B381" s="83"/>
    </row>
    <row r="382" spans="1:2" x14ac:dyDescent="0.2">
      <c r="A382" s="83"/>
      <c r="B382" s="83"/>
    </row>
    <row r="383" spans="1:2" x14ac:dyDescent="0.2">
      <c r="A383" s="83"/>
      <c r="B383" s="83"/>
    </row>
    <row r="384" spans="1:2" x14ac:dyDescent="0.2">
      <c r="A384" s="83"/>
      <c r="B384" s="83"/>
    </row>
    <row r="385" spans="1:2" x14ac:dyDescent="0.2">
      <c r="A385" s="83"/>
      <c r="B385" s="83"/>
    </row>
    <row r="386" spans="1:2" x14ac:dyDescent="0.2">
      <c r="A386" s="83"/>
      <c r="B386" s="83"/>
    </row>
    <row r="387" spans="1:2" x14ac:dyDescent="0.2">
      <c r="A387" s="83"/>
      <c r="B387" s="83"/>
    </row>
    <row r="388" spans="1:2" x14ac:dyDescent="0.2">
      <c r="A388" s="83"/>
      <c r="B388" s="83"/>
    </row>
    <row r="389" spans="1:2" x14ac:dyDescent="0.2">
      <c r="A389" s="83"/>
      <c r="B389" s="83"/>
    </row>
    <row r="390" spans="1:2" x14ac:dyDescent="0.2">
      <c r="A390" s="83"/>
      <c r="B390" s="83"/>
    </row>
    <row r="391" spans="1:2" x14ac:dyDescent="0.2">
      <c r="A391" s="83"/>
      <c r="B391" s="83"/>
    </row>
    <row r="392" spans="1:2" x14ac:dyDescent="0.2">
      <c r="A392" s="83"/>
      <c r="B392" s="83"/>
    </row>
    <row r="393" spans="1:2" x14ac:dyDescent="0.2">
      <c r="A393" s="83"/>
      <c r="B393" s="83"/>
    </row>
    <row r="394" spans="1:2" x14ac:dyDescent="0.2">
      <c r="A394" s="83"/>
      <c r="B394" s="83"/>
    </row>
    <row r="395" spans="1:2" x14ac:dyDescent="0.2">
      <c r="A395" s="83"/>
      <c r="B395" s="83"/>
    </row>
    <row r="396" spans="1:2" x14ac:dyDescent="0.2">
      <c r="A396" s="83"/>
      <c r="B396" s="83"/>
    </row>
    <row r="397" spans="1:2" x14ac:dyDescent="0.2">
      <c r="A397" s="83"/>
      <c r="B397" s="83"/>
    </row>
    <row r="398" spans="1:2" x14ac:dyDescent="0.2">
      <c r="A398" s="83"/>
      <c r="B398" s="83"/>
    </row>
    <row r="399" spans="1:2" x14ac:dyDescent="0.2">
      <c r="A399" s="83"/>
      <c r="B399" s="83"/>
    </row>
    <row r="400" spans="1:2" x14ac:dyDescent="0.2">
      <c r="A400" s="83"/>
      <c r="B400" s="83"/>
    </row>
    <row r="401" spans="1:2" x14ac:dyDescent="0.2">
      <c r="A401" s="83"/>
      <c r="B401" s="83"/>
    </row>
    <row r="402" spans="1:2" x14ac:dyDescent="0.2">
      <c r="A402" s="83"/>
      <c r="B402" s="83"/>
    </row>
    <row r="403" spans="1:2" x14ac:dyDescent="0.2">
      <c r="A403" s="83"/>
      <c r="B403" s="83"/>
    </row>
    <row r="404" spans="1:2" x14ac:dyDescent="0.2">
      <c r="A404" s="83"/>
      <c r="B404" s="83"/>
    </row>
    <row r="405" spans="1:2" x14ac:dyDescent="0.2">
      <c r="A405" s="83"/>
      <c r="B405" s="83"/>
    </row>
    <row r="406" spans="1:2" x14ac:dyDescent="0.2">
      <c r="A406" s="83"/>
      <c r="B406" s="83"/>
    </row>
    <row r="407" spans="1:2" x14ac:dyDescent="0.2">
      <c r="A407" s="83"/>
      <c r="B407" s="83"/>
    </row>
    <row r="408" spans="1:2" x14ac:dyDescent="0.2">
      <c r="A408" s="83"/>
      <c r="B408" s="83"/>
    </row>
    <row r="409" spans="1:2" x14ac:dyDescent="0.2">
      <c r="A409" s="83"/>
      <c r="B409" s="83"/>
    </row>
    <row r="410" spans="1:2" x14ac:dyDescent="0.2">
      <c r="A410" s="83"/>
      <c r="B410" s="83"/>
    </row>
    <row r="411" spans="1:2" x14ac:dyDescent="0.2">
      <c r="A411" s="83"/>
      <c r="B411" s="83"/>
    </row>
    <row r="412" spans="1:2" x14ac:dyDescent="0.2">
      <c r="A412" s="83"/>
      <c r="B412" s="83"/>
    </row>
    <row r="413" spans="1:2" x14ac:dyDescent="0.2">
      <c r="A413" s="83"/>
      <c r="B413" s="83"/>
    </row>
    <row r="414" spans="1:2" x14ac:dyDescent="0.2">
      <c r="A414" s="83"/>
      <c r="B414" s="83"/>
    </row>
    <row r="415" spans="1:2" x14ac:dyDescent="0.2">
      <c r="A415" s="83"/>
      <c r="B415" s="83"/>
    </row>
    <row r="416" spans="1:2" x14ac:dyDescent="0.2">
      <c r="A416" s="83"/>
      <c r="B416" s="83"/>
    </row>
    <row r="417" spans="1:2" x14ac:dyDescent="0.2">
      <c r="A417" s="83"/>
      <c r="B417" s="83"/>
    </row>
    <row r="418" spans="1:2" x14ac:dyDescent="0.2">
      <c r="A418" s="83"/>
      <c r="B418" s="83"/>
    </row>
    <row r="419" spans="1:2" x14ac:dyDescent="0.2">
      <c r="A419" s="83"/>
      <c r="B419" s="83"/>
    </row>
    <row r="420" spans="1:2" x14ac:dyDescent="0.2">
      <c r="A420" s="83"/>
      <c r="B420" s="83"/>
    </row>
    <row r="421" spans="1:2" x14ac:dyDescent="0.2">
      <c r="A421" s="83"/>
      <c r="B421" s="83"/>
    </row>
    <row r="422" spans="1:2" x14ac:dyDescent="0.2">
      <c r="A422" s="83"/>
      <c r="B422" s="83"/>
    </row>
    <row r="423" spans="1:2" x14ac:dyDescent="0.2">
      <c r="A423" s="83"/>
      <c r="B423" s="83"/>
    </row>
    <row r="424" spans="1:2" x14ac:dyDescent="0.2">
      <c r="A424" s="83"/>
      <c r="B424" s="83"/>
    </row>
    <row r="425" spans="1:2" x14ac:dyDescent="0.2">
      <c r="A425" s="83"/>
      <c r="B425" s="83"/>
    </row>
    <row r="426" spans="1:2" x14ac:dyDescent="0.2">
      <c r="A426" s="83"/>
      <c r="B426" s="83"/>
    </row>
    <row r="427" spans="1:2" x14ac:dyDescent="0.2">
      <c r="A427" s="83"/>
      <c r="B427" s="83"/>
    </row>
    <row r="428" spans="1:2" x14ac:dyDescent="0.2">
      <c r="A428" s="83"/>
      <c r="B428" s="83"/>
    </row>
    <row r="429" spans="1:2" x14ac:dyDescent="0.2">
      <c r="A429" s="83"/>
      <c r="B429" s="83"/>
    </row>
    <row r="430" spans="1:2" x14ac:dyDescent="0.2">
      <c r="A430" s="83"/>
      <c r="B430" s="83"/>
    </row>
    <row r="431" spans="1:2" x14ac:dyDescent="0.2">
      <c r="A431" s="83"/>
      <c r="B431" s="83"/>
    </row>
    <row r="432" spans="1:2" x14ac:dyDescent="0.2">
      <c r="A432" s="83"/>
      <c r="B432" s="83"/>
    </row>
    <row r="433" spans="1:2" x14ac:dyDescent="0.2">
      <c r="A433" s="83"/>
      <c r="B433" s="83"/>
    </row>
    <row r="434" spans="1:2" x14ac:dyDescent="0.2">
      <c r="A434" s="83"/>
      <c r="B434" s="83"/>
    </row>
    <row r="435" spans="1:2" x14ac:dyDescent="0.2">
      <c r="A435" s="83"/>
      <c r="B435" s="83"/>
    </row>
    <row r="436" spans="1:2" x14ac:dyDescent="0.2">
      <c r="A436" s="83"/>
      <c r="B436" s="83"/>
    </row>
    <row r="437" spans="1:2" x14ac:dyDescent="0.2">
      <c r="A437" s="83"/>
      <c r="B437" s="83"/>
    </row>
    <row r="438" spans="1:2" x14ac:dyDescent="0.2">
      <c r="A438" s="83"/>
      <c r="B438" s="83"/>
    </row>
    <row r="439" spans="1:2" x14ac:dyDescent="0.2">
      <c r="A439" s="83"/>
      <c r="B439" s="83"/>
    </row>
    <row r="440" spans="1:2" x14ac:dyDescent="0.2">
      <c r="A440" s="83"/>
      <c r="B440" s="83"/>
    </row>
    <row r="441" spans="1:2" x14ac:dyDescent="0.2">
      <c r="A441" s="83"/>
      <c r="B441" s="83"/>
    </row>
    <row r="442" spans="1:2" x14ac:dyDescent="0.2">
      <c r="A442" s="83"/>
      <c r="B442" s="83"/>
    </row>
    <row r="443" spans="1:2" x14ac:dyDescent="0.2">
      <c r="A443" s="83"/>
      <c r="B443" s="83"/>
    </row>
    <row r="444" spans="1:2" x14ac:dyDescent="0.2">
      <c r="A444" s="83"/>
      <c r="B444" s="83"/>
    </row>
    <row r="445" spans="1:2" x14ac:dyDescent="0.2">
      <c r="A445" s="83"/>
      <c r="B445" s="83"/>
    </row>
    <row r="446" spans="1:2" x14ac:dyDescent="0.2">
      <c r="A446" s="83"/>
      <c r="B446" s="83"/>
    </row>
    <row r="447" spans="1:2" x14ac:dyDescent="0.2">
      <c r="A447" s="83"/>
      <c r="B447" s="83"/>
    </row>
    <row r="448" spans="1:2" x14ac:dyDescent="0.2">
      <c r="A448" s="83"/>
      <c r="B448" s="83"/>
    </row>
    <row r="449" spans="1:2" x14ac:dyDescent="0.2">
      <c r="A449" s="83"/>
      <c r="B449" s="83"/>
    </row>
    <row r="450" spans="1:2" x14ac:dyDescent="0.2">
      <c r="A450" s="83"/>
      <c r="B450" s="83"/>
    </row>
    <row r="451" spans="1:2" x14ac:dyDescent="0.2">
      <c r="A451" s="83"/>
      <c r="B451" s="83"/>
    </row>
    <row r="452" spans="1:2" x14ac:dyDescent="0.2">
      <c r="A452" s="83"/>
      <c r="B452" s="83"/>
    </row>
    <row r="453" spans="1:2" x14ac:dyDescent="0.2">
      <c r="A453" s="83"/>
      <c r="B453" s="83"/>
    </row>
    <row r="454" spans="1:2" x14ac:dyDescent="0.2">
      <c r="A454" s="83"/>
      <c r="B454" s="83"/>
    </row>
    <row r="455" spans="1:2" x14ac:dyDescent="0.2">
      <c r="A455" s="83"/>
      <c r="B455" s="83"/>
    </row>
    <row r="456" spans="1:2" x14ac:dyDescent="0.2">
      <c r="A456" s="83"/>
      <c r="B456" s="83"/>
    </row>
    <row r="457" spans="1:2" x14ac:dyDescent="0.2">
      <c r="A457" s="83"/>
      <c r="B457" s="83"/>
    </row>
    <row r="458" spans="1:2" x14ac:dyDescent="0.2">
      <c r="A458" s="83"/>
      <c r="B458" s="83"/>
    </row>
    <row r="459" spans="1:2" x14ac:dyDescent="0.2">
      <c r="A459" s="83"/>
      <c r="B459" s="83"/>
    </row>
    <row r="460" spans="1:2" x14ac:dyDescent="0.2">
      <c r="A460" s="83"/>
      <c r="B460" s="83"/>
    </row>
    <row r="461" spans="1:2" x14ac:dyDescent="0.2">
      <c r="A461" s="83"/>
      <c r="B461" s="83"/>
    </row>
    <row r="462" spans="1:2" x14ac:dyDescent="0.2">
      <c r="A462" s="83"/>
      <c r="B462" s="83"/>
    </row>
    <row r="463" spans="1:2" x14ac:dyDescent="0.2">
      <c r="A463" s="83"/>
      <c r="B463" s="83"/>
    </row>
    <row r="464" spans="1:2" x14ac:dyDescent="0.2">
      <c r="A464" s="83"/>
      <c r="B464" s="83"/>
    </row>
    <row r="465" spans="1:2" x14ac:dyDescent="0.2">
      <c r="A465" s="83"/>
      <c r="B465" s="83"/>
    </row>
    <row r="466" spans="1:2" x14ac:dyDescent="0.2">
      <c r="A466" s="83"/>
      <c r="B466" s="83"/>
    </row>
    <row r="467" spans="1:2" x14ac:dyDescent="0.2">
      <c r="A467" s="83"/>
      <c r="B467" s="83"/>
    </row>
    <row r="468" spans="1:2" x14ac:dyDescent="0.2">
      <c r="A468" s="83"/>
      <c r="B468" s="83"/>
    </row>
    <row r="469" spans="1:2" x14ac:dyDescent="0.2">
      <c r="A469" s="83"/>
      <c r="B469" s="83"/>
    </row>
    <row r="470" spans="1:2" x14ac:dyDescent="0.2">
      <c r="A470" s="83"/>
      <c r="B470" s="83"/>
    </row>
    <row r="471" spans="1:2" x14ac:dyDescent="0.2">
      <c r="A471" s="83"/>
      <c r="B471" s="83"/>
    </row>
    <row r="472" spans="1:2" x14ac:dyDescent="0.2">
      <c r="A472" s="83"/>
      <c r="B472" s="83"/>
    </row>
    <row r="473" spans="1:2" x14ac:dyDescent="0.2">
      <c r="A473" s="83"/>
      <c r="B473" s="83"/>
    </row>
    <row r="474" spans="1:2" x14ac:dyDescent="0.2">
      <c r="A474" s="83"/>
      <c r="B474" s="83"/>
    </row>
    <row r="475" spans="1:2" x14ac:dyDescent="0.2">
      <c r="A475" s="83"/>
      <c r="B475" s="83"/>
    </row>
    <row r="476" spans="1:2" x14ac:dyDescent="0.2">
      <c r="A476" s="83"/>
      <c r="B476" s="83"/>
    </row>
    <row r="477" spans="1:2" x14ac:dyDescent="0.2">
      <c r="A477" s="83"/>
      <c r="B477" s="83"/>
    </row>
    <row r="478" spans="1:2" x14ac:dyDescent="0.2">
      <c r="A478" s="83"/>
      <c r="B478" s="83"/>
    </row>
    <row r="479" spans="1:2" x14ac:dyDescent="0.2">
      <c r="A479" s="83"/>
      <c r="B479" s="83"/>
    </row>
    <row r="480" spans="1:2" x14ac:dyDescent="0.2">
      <c r="A480" s="83"/>
      <c r="B480" s="83"/>
    </row>
    <row r="481" spans="1:2" x14ac:dyDescent="0.2">
      <c r="A481" s="83"/>
      <c r="B481" s="83"/>
    </row>
    <row r="482" spans="1:2" x14ac:dyDescent="0.2">
      <c r="A482" s="83"/>
      <c r="B482" s="83"/>
    </row>
    <row r="483" spans="1:2" x14ac:dyDescent="0.2">
      <c r="A483" s="83"/>
      <c r="B483" s="83"/>
    </row>
    <row r="484" spans="1:2" x14ac:dyDescent="0.2">
      <c r="A484" s="83"/>
      <c r="B484" s="83"/>
    </row>
    <row r="485" spans="1:2" x14ac:dyDescent="0.2">
      <c r="A485" s="83"/>
      <c r="B485" s="83"/>
    </row>
    <row r="486" spans="1:2" x14ac:dyDescent="0.2">
      <c r="A486" s="83"/>
      <c r="B486" s="83"/>
    </row>
    <row r="487" spans="1:2" x14ac:dyDescent="0.2">
      <c r="A487" s="83"/>
      <c r="B487" s="83"/>
    </row>
    <row r="488" spans="1:2" x14ac:dyDescent="0.2">
      <c r="B488" s="83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Gustavo Cupertino Domingues</cp:lastModifiedBy>
  <dcterms:created xsi:type="dcterms:W3CDTF">2022-06-27T14:28:58Z</dcterms:created>
  <dcterms:modified xsi:type="dcterms:W3CDTF">2022-06-27T14:34:12Z</dcterms:modified>
</cp:coreProperties>
</file>