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eus documentos Nova Quarentena\Balança Comercial pós abril\Dezembro\Imprensa\"/>
    </mc:Choice>
  </mc:AlternateContent>
  <bookViews>
    <workbookView xWindow="0" yWindow="0" windowWidth="28800" windowHeight="12330" tabRatio="901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Resumida'!$A$1:$I$68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9" l="1"/>
  <c r="G35" i="19" l="1"/>
  <c r="I35" i="19"/>
  <c r="H35" i="19"/>
  <c r="D35" i="19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<sst xmlns="http://schemas.openxmlformats.org/spreadsheetml/2006/main" count="202" uniqueCount="120">
  <si>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</si>
  <si>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</si>
  <si>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</si>
  <si>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</si>
  <si>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</si>
  <si>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</si>
  <si>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</si>
  <si>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</si>
  <si>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</si>
  <si>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</si>
  <si>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</si>
  <si>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</si>
  <si>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</si>
  <si>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</si>
  <si>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</si>
  <si>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</si>
  <si>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</si>
  <si>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</si>
  <si>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</si>
  <si>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</si>
  <si>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</si>
  <si>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</si>
  <si>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</si>
  <si>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</si>
  <si>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</si>
  <si>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</si>
  <si>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</si>
  <si>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</si>
  <si>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</si>
  <si>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</si>
  <si>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</si>
  <si>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</si>
  <si>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</si>
  <si>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</si>
  <si>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</si>
  <si>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</si>
  <si>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</si>
  <si>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</si>
  <si>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</si>
  <si>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</si>
  <si>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</si>
  <si>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</si>
  <si>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</si>
  <si>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</si>
  <si>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</si>
  <si>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</si>
  <si>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</si>
  <si>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</si>
  <si>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</si>
  <si>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</si>
  <si>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</si>
  <si>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</si>
  <si>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</si>
  <si>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</si>
  <si>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</si>
  <si>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</si>
  <si>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</si>
  <si>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</si>
  <si>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</si>
  <si>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</si>
  <si>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</si>
  <si>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</si>
  <si>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</si>
  <si>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</si>
  <si>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</si>
  <si>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</si>
  <si>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</si>
  <si>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</si>
  <si>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</si>
  <si>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</si>
  <si>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</si>
  <si>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</si>
  <si>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</si>
  <si>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</si>
  <si>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</si>
  <si>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</si>
  <si>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</si>
  <si>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</si>
  <si>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</si>
  <si>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</si>
  <si>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Total Brasil</t>
  </si>
  <si>
    <t>MINISTÉRIO DA AGRICULTURA, PECUÁRIA E ABASTECIMENTO - MAPA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</si>
  <si>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</si>
  <si>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</si>
  <si>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</si>
  <si>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</si>
  <si>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</si>
  <si>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</si>
  <si>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</si>
  <si>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SECRETARIA DE COMÉRCIO E RELAÇÕES INTERNACIONAIS  - SCRI</t>
  </si>
  <si>
    <t>COORDENAÇÃO-GERAL DE ESTATÍSTICA E ANÁLISE COMERCIAL - CGEA</t>
  </si>
  <si>
    <t>DEPARTAMENTO DE NEGOCIAÇÕES E ANÁLISES COMERCIAIS - DNAC</t>
  </si>
  <si>
    <t>Fonte: Agrostat Brasil a partir de dados da SECEX/ME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</si>
  <si>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</si>
  <si>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</si>
  <si>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</si>
  <si>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</si>
  <si>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</si>
  <si>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</si>
  <si>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</si>
  <si>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</si>
  <si>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</si>
  <si>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</si>
  <si>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</si>
  <si>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</si>
  <si>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</si>
  <si>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</si>
  <si>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</si>
  <si>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</si>
  <si>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</si>
  <si>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</si>
  <si>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</si>
  <si>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</si>
  <si>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</si>
  <si>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</si>
  <si>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</si>
  <si>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</si>
  <si>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Dados extraídos em fev/2021. Sujeitos a alteração.</t>
  </si>
  <si>
    <t>Saldo*</t>
  </si>
  <si>
    <t>*Esse saldo não contempla as importações de insumos utilizados na produção agropecuária, como: fertilizantes, defensivos agrícolas, produtos de uso veterinário, componentes para a fabricação de maquinários de uso agropecuário,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</si>
</sst>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Border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 applyFont="1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 applyBorder="1"/>
    <xf numFmtId="169" fontId="15" fillId="4" borderId="1" xfId="1" quotePrefix="1" applyFont="1" applyFill="1" applyBorder="1" applyAlignment="1">
      <alignment horizontal="left"/>
    </xf>
    <xf numFmtId="169" fontId="15" fillId="4" borderId="1" xfId="1" applyFont="1" applyFill="1" applyBorder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 applyBorder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 applyBorder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Border="1" applyAlignment="1">
      <alignment horizontal="left"/>
    </xf>
    <xf numFmtId="169" fontId="15" fillId="4" borderId="1" xfId="1" applyFont="1" applyFill="1" applyBorder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8" fontId="2" fillId="0" borderId="0" xfId="8"/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 applyProtection="1"/>
    <xf numFmtId="174" fontId="10" fillId="0" borderId="19" xfId="8" applyNumberFormat="1" applyFont="1" applyBorder="1" applyProtection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 applyBorder="1"/>
    <xf numFmtId="172" fontId="10" fillId="0" borderId="1" xfId="8" applyNumberFormat="1" applyFont="1" applyBorder="1" applyProtection="1"/>
    <xf numFmtId="174" fontId="10" fillId="0" borderId="1" xfId="8" applyNumberFormat="1" applyFont="1" applyBorder="1" applyProtection="1"/>
    <xf numFmtId="174" fontId="10" fillId="0" borderId="1" xfId="1" applyNumberFormat="1" applyFont="1" applyBorder="1"/>
    <xf numFmtId="175" fontId="10" fillId="0" borderId="1" xfId="1" applyNumberFormat="1" applyFont="1" applyBorder="1"/>
    <xf numFmtId="174" fontId="10" fillId="0" borderId="17" xfId="8" applyNumberFormat="1" applyFont="1" applyBorder="1"/>
    <xf numFmtId="169" fontId="10" fillId="0" borderId="1" xfId="1" quotePrefix="1" applyFont="1" applyBorder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 applyProtection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 applyProtection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 applyProtection="1"/>
    <xf numFmtId="174" fontId="10" fillId="0" borderId="22" xfId="8" applyNumberFormat="1" applyFont="1" applyBorder="1" applyProtection="1"/>
    <xf numFmtId="174" fontId="10" fillId="0" borderId="22" xfId="8" quotePrefix="1" applyNumberFormat="1" applyFont="1" applyBorder="1" applyAlignment="1" applyProtection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 applyProtection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Border="1" applyAlignment="1">
      <alignment horizontal="left" vertical="center"/>
    </xf>
    <xf numFmtId="168" fontId="10" fillId="0" borderId="0" xfId="11" quotePrefix="1" applyFont="1" applyBorder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Border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Fill="1" applyBorder="1" applyAlignment="1">
      <alignment horizontal="right"/>
    </xf>
    <xf numFmtId="169" fontId="17" fillId="0" borderId="0" xfId="1" quotePrefix="1" applyFont="1" applyFill="1" applyBorder="1" applyAlignment="1">
      <alignment horizontal="left"/>
    </xf>
    <xf numFmtId="169" fontId="10" fillId="0" borderId="0" xfId="1" applyFont="1" applyFill="1" applyBorder="1"/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79" fontId="21" fillId="0" borderId="0" xfId="0" applyNumberFormat="1" applyFont="1" applyBorder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1" fillId="0" borderId="0" xfId="7" applyFont="1" applyFill="1" applyBorder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/>
    <cellStyle name="Millares [0]_Aves" xfId="2"/>
    <cellStyle name="Millares_Aves" xfId="3"/>
    <cellStyle name="Moneda [0]_Aves" xfId="4"/>
    <cellStyle name="Moneda_Aves" xfId="5"/>
    <cellStyle name="No-definido" xfId="6"/>
    <cellStyle name="Normal" xfId="0" builtinId="0"/>
    <cellStyle name="Normal_2001 09 SET" xfId="7"/>
    <cellStyle name="Normal_BOL1-02" xfId="8"/>
    <cellStyle name="Normal_PIB componentes" xfId="9"/>
    <cellStyle name="rodape" xfId="10"/>
    <cellStyle name="Rodape_BOL1-02" xfId="11"/>
    <cellStyle name="Sep. milhar [0]" xfId="12"/>
    <cellStyle name="Titulo" xfId="13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2020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Resumida'!$B$11:$B$35</c:f>
              <c:numCache>
                <c:formatCode>#,##0.00_ ;[Red]\-#,##0.00\ </c:formatCode>
                <c:ptCount val="25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55.018346483000002</c:v>
                </c:pt>
                <c:pt idx="4">
                  <c:v>58.128223218999999</c:v>
                </c:pt>
                <c:pt idx="5">
                  <c:v>60.290491129000003</c:v>
                </c:pt>
                <c:pt idx="6">
                  <c:v>72.975027453999999</c:v>
                </c:pt>
                <c:pt idx="7">
                  <c:v>96.332184409999996</c:v>
                </c:pt>
                <c:pt idx="8">
                  <c:v>118.69285654399999</c:v>
                </c:pt>
                <c:pt idx="9">
                  <c:v>137.708096759</c:v>
                </c:pt>
                <c:pt idx="10">
                  <c:v>160.52188275500001</c:v>
                </c:pt>
                <c:pt idx="11">
                  <c:v>197.778858085</c:v>
                </c:pt>
                <c:pt idx="12">
                  <c:v>152.910580383</c:v>
                </c:pt>
                <c:pt idx="13">
                  <c:v>201.78833703500001</c:v>
                </c:pt>
                <c:pt idx="14">
                  <c:v>255.93630685700001</c:v>
                </c:pt>
                <c:pt idx="15">
                  <c:v>242.27730718999999</c:v>
                </c:pt>
                <c:pt idx="16">
                  <c:v>241.96756175900001</c:v>
                </c:pt>
                <c:pt idx="17">
                  <c:v>224.974401228</c:v>
                </c:pt>
                <c:pt idx="18">
                  <c:v>190.97108733900001</c:v>
                </c:pt>
                <c:pt idx="19">
                  <c:v>185.23211630099999</c:v>
                </c:pt>
                <c:pt idx="20">
                  <c:v>217.73921846600001</c:v>
                </c:pt>
                <c:pt idx="21">
                  <c:v>239.26399268099999</c:v>
                </c:pt>
                <c:pt idx="22">
                  <c:v>225.38348246800001</c:v>
                </c:pt>
                <c:pt idx="23">
                  <c:v>209.87838496399999</c:v>
                </c:pt>
                <c:pt idx="24">
                  <c:v>280.63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Resumida'!$E$11:$E$35</c:f>
              <c:numCache>
                <c:formatCode>#,##0.00_ ;[Red]\-#,##0.00\ </c:formatCode>
                <c:ptCount val="25"/>
                <c:pt idx="0">
                  <c:v>59.484840278</c:v>
                </c:pt>
                <c:pt idx="1">
                  <c:v>57.596907510999998</c:v>
                </c:pt>
                <c:pt idx="2">
                  <c:v>49.181644327000001</c:v>
                </c:pt>
                <c:pt idx="3">
                  <c:v>55.891118708999997</c:v>
                </c:pt>
                <c:pt idx="4">
                  <c:v>55.444566162000001</c:v>
                </c:pt>
                <c:pt idx="5">
                  <c:v>47.140165637999999</c:v>
                </c:pt>
                <c:pt idx="6">
                  <c:v>48.269929599999998</c:v>
                </c:pt>
                <c:pt idx="7">
                  <c:v>62.744505513</c:v>
                </c:pt>
                <c:pt idx="8">
                  <c:v>73.468391463000003</c:v>
                </c:pt>
                <c:pt idx="9">
                  <c:v>91.192855350000002</c:v>
                </c:pt>
                <c:pt idx="10">
                  <c:v>120.47538297299999</c:v>
                </c:pt>
                <c:pt idx="11">
                  <c:v>173.11858878499999</c:v>
                </c:pt>
                <c:pt idx="12">
                  <c:v>127.81215389899999</c:v>
                </c:pt>
                <c:pt idx="13">
                  <c:v>181.77496937800001</c:v>
                </c:pt>
                <c:pt idx="14">
                  <c:v>226.24422212799999</c:v>
                </c:pt>
                <c:pt idx="15">
                  <c:v>223.366721023</c:v>
                </c:pt>
                <c:pt idx="16">
                  <c:v>239.68123163499999</c:v>
                </c:pt>
                <c:pt idx="17">
                  <c:v>229.12784331399999</c:v>
                </c:pt>
                <c:pt idx="18">
                  <c:v>171.45899975899999</c:v>
                </c:pt>
                <c:pt idx="19">
                  <c:v>137.58583097600001</c:v>
                </c:pt>
                <c:pt idx="20">
                  <c:v>150.74949442100001</c:v>
                </c:pt>
                <c:pt idx="21">
                  <c:v>181.23056886200001</c:v>
                </c:pt>
                <c:pt idx="22">
                  <c:v>177.34793474899999</c:v>
                </c:pt>
                <c:pt idx="23">
                  <c:v>158.93729240900001</c:v>
                </c:pt>
                <c:pt idx="24">
                  <c:v>158.78700000000001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Resumida'!$C$11:$C$35</c:f>
              <c:numCache>
                <c:formatCode>#,##0.00_ ;[Red]\-#,##0.00\ </c:formatCode>
                <c:ptCount val="25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101.167305207</c:v>
                </c:pt>
                <c:pt idx="22">
                  <c:v>96.850624359999998</c:v>
                </c:pt>
                <c:pt idx="23">
                  <c:v>100.70190940000001</c:v>
                </c:pt>
                <c:pt idx="24">
                  <c:v>120.586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Resumida'!$F$11:$F$35</c:f>
              <c:numCache>
                <c:formatCode>#,##0.00_ ;[Red]\-#,##0.00\ </c:formatCode>
                <c:ptCount val="25"/>
                <c:pt idx="0">
                  <c:v>8.1073824430000005</c:v>
                </c:pt>
                <c:pt idx="1">
                  <c:v>7.9867983919999999</c:v>
                </c:pt>
                <c:pt idx="2">
                  <c:v>5.6491420479999999</c:v>
                </c:pt>
                <c:pt idx="3">
                  <c:v>5.7391297669999997</c:v>
                </c:pt>
                <c:pt idx="4">
                  <c:v>4.7745128790000004</c:v>
                </c:pt>
                <c:pt idx="5">
                  <c:v>4.4247960480000001</c:v>
                </c:pt>
                <c:pt idx="6">
                  <c:v>4.7247143420000004</c:v>
                </c:pt>
                <c:pt idx="7">
                  <c:v>4.8022270300000001</c:v>
                </c:pt>
                <c:pt idx="8">
                  <c:v>5.070081762</c:v>
                </c:pt>
                <c:pt idx="9">
                  <c:v>6.6483383759999999</c:v>
                </c:pt>
                <c:pt idx="10">
                  <c:v>8.6874574750000004</c:v>
                </c:pt>
                <c:pt idx="11">
                  <c:v>11.880391567</c:v>
                </c:pt>
                <c:pt idx="12">
                  <c:v>9.9000168639999995</c:v>
                </c:pt>
                <c:pt idx="13">
                  <c:v>13.398111966</c:v>
                </c:pt>
                <c:pt idx="14">
                  <c:v>17.507585576</c:v>
                </c:pt>
                <c:pt idx="15">
                  <c:v>16.408666471</c:v>
                </c:pt>
                <c:pt idx="16">
                  <c:v>17.059790873000001</c:v>
                </c:pt>
                <c:pt idx="17">
                  <c:v>16.613144147</c:v>
                </c:pt>
                <c:pt idx="18">
                  <c:v>13.072421212</c:v>
                </c:pt>
                <c:pt idx="19">
                  <c:v>13.627600486</c:v>
                </c:pt>
                <c:pt idx="20">
                  <c:v>14.153010993000001</c:v>
                </c:pt>
                <c:pt idx="21">
                  <c:v>14.037591057</c:v>
                </c:pt>
                <c:pt idx="22">
                  <c:v>13.768880304</c:v>
                </c:pt>
                <c:pt idx="23">
                  <c:v>13.046638282</c:v>
                </c:pt>
                <c:pt idx="24">
                  <c:v>15.529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9</xdr:col>
      <xdr:colOff>704849</xdr:colOff>
      <xdr:row>67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fev/2021.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topLeftCell="A13" zoomScaleNormal="100" zoomScaleSheetLayoutView="75" workbookViewId="0">
      <selection activeCell="A7" sqref="A7"/>
    </sheetView>
  </sheetViews>
  <sheetFormatPr defaultColWidth="16" defaultRowHeight="11.25" x14ac:dyDescent="0.2"/>
  <cols>
    <col min="1" max="1" width="5.140625" style="122" customWidth="1"/>
    <col min="2" max="2" width="15.28515625" style="122" bestFit="1" customWidth="1"/>
    <col min="3" max="3" width="13.85546875" style="122" bestFit="1" customWidth="1"/>
    <col min="4" max="4" width="10" style="122" bestFit="1" customWidth="1"/>
    <col min="5" max="5" width="12.85546875" style="122" bestFit="1" customWidth="1"/>
    <col min="6" max="6" width="13.85546875" style="122" bestFit="1" customWidth="1"/>
    <col min="7" max="7" width="10" style="122" bestFit="1" customWidth="1"/>
    <col min="8" max="8" width="10.5703125" style="122" bestFit="1" customWidth="1"/>
    <col min="9" max="9" width="11.140625" style="122" bestFit="1" customWidth="1"/>
    <col min="10" max="16384" width="16" style="122"/>
  </cols>
  <sheetData>
    <row r="1" spans="1:9" x14ac:dyDescent="0.2">
      <c r="A1" s="121" t="s">
        <v>81</v>
      </c>
    </row>
    <row r="2" spans="1:9" x14ac:dyDescent="0.2">
      <c r="A2" s="121" t="s">
        <v>89</v>
      </c>
    </row>
    <row r="3" spans="1:9" x14ac:dyDescent="0.2">
      <c r="A3" s="122" t="s">
        <v>91</v>
      </c>
    </row>
    <row r="4" spans="1:9" x14ac:dyDescent="0.2">
      <c r="A4" s="122" t="s">
        <v>90</v>
      </c>
    </row>
    <row r="6" spans="1:9" ht="12.75" x14ac:dyDescent="0.2">
      <c r="A6" s="141" t="str">
        <f>"Balança Comercial Brasileira e Balança Comercial do Agronegócio: "&amp;A11&amp;" a "&amp;A35</f>
        <v>Balança Comercial Brasileira e Balança Comercial do Agronegócio: 1997 a 2021</v>
      </c>
      <c r="B6" s="141"/>
      <c r="C6" s="141"/>
      <c r="D6" s="141"/>
      <c r="E6" s="141"/>
      <c r="F6" s="141"/>
      <c r="G6" s="141"/>
      <c r="H6" s="141"/>
      <c r="I6" s="141"/>
    </row>
    <row r="7" spans="1:9" ht="5.2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</row>
    <row r="8" spans="1:9" x14ac:dyDescent="0.2">
      <c r="A8" s="124"/>
      <c r="B8" s="124"/>
      <c r="C8" s="124"/>
      <c r="D8" s="124"/>
      <c r="E8" s="142" t="s">
        <v>88</v>
      </c>
      <c r="F8" s="142"/>
      <c r="G8" s="142"/>
      <c r="H8" s="142"/>
      <c r="I8" s="142"/>
    </row>
    <row r="9" spans="1:9" x14ac:dyDescent="0.2">
      <c r="A9" s="143" t="s">
        <v>53</v>
      </c>
      <c r="B9" s="144" t="s">
        <v>0</v>
      </c>
      <c r="C9" s="145"/>
      <c r="D9" s="146"/>
      <c r="E9" s="145" t="s">
        <v>1</v>
      </c>
      <c r="F9" s="145"/>
      <c r="G9" s="146"/>
      <c r="H9" s="144" t="s">
        <v>118</v>
      </c>
      <c r="I9" s="145"/>
    </row>
    <row r="10" spans="1:9" ht="23.25" customHeight="1" x14ac:dyDescent="0.2">
      <c r="A10" s="143"/>
      <c r="B10" s="125" t="s">
        <v>82</v>
      </c>
      <c r="C10" s="125" t="s">
        <v>83</v>
      </c>
      <c r="D10" s="126" t="s">
        <v>87</v>
      </c>
      <c r="E10" s="127" t="s">
        <v>84</v>
      </c>
      <c r="F10" s="127" t="s">
        <v>85</v>
      </c>
      <c r="G10" s="126" t="s">
        <v>86</v>
      </c>
      <c r="H10" s="125" t="s">
        <v>80</v>
      </c>
      <c r="I10" s="128" t="s">
        <v>2</v>
      </c>
    </row>
    <row r="11" spans="1:9" x14ac:dyDescent="0.2">
      <c r="A11" s="129" t="s">
        <v>93</v>
      </c>
      <c r="B11" s="130">
        <v>52.947495531999998</v>
      </c>
      <c r="C11" s="130">
        <v>23.343712329999999</v>
      </c>
      <c r="D11" s="131">
        <f t="shared" ref="D11:D30" si="0">C11/B11*100</f>
        <v>44.088416450012645</v>
      </c>
      <c r="E11" s="130">
        <v>59.484840278</v>
      </c>
      <c r="F11" s="130">
        <v>8.1073824430000005</v>
      </c>
      <c r="G11" s="131">
        <f t="shared" ref="G11:G30" si="1">F11/E11*100</f>
        <v>13.629325396370698</v>
      </c>
      <c r="H11" s="132">
        <f t="shared" ref="H11:H30" si="2">B11-E11</f>
        <v>-6.5373447460000023</v>
      </c>
      <c r="I11" s="132">
        <f t="shared" ref="I11:I30" si="3">C11-F11</f>
        <v>15.236329886999998</v>
      </c>
    </row>
    <row r="12" spans="1:9" x14ac:dyDescent="0.2">
      <c r="A12" s="129" t="s">
        <v>94</v>
      </c>
      <c r="B12" s="130">
        <v>51.076603548999998</v>
      </c>
      <c r="C12" s="130">
        <v>21.524762385999999</v>
      </c>
      <c r="D12" s="131">
        <f t="shared" si="0"/>
        <v>42.142117702384738</v>
      </c>
      <c r="E12" s="130">
        <v>57.596907510999998</v>
      </c>
      <c r="F12" s="130">
        <v>7.9867983919999999</v>
      </c>
      <c r="G12" s="131">
        <f t="shared" si="1"/>
        <v>13.866713921185198</v>
      </c>
      <c r="H12" s="132">
        <f t="shared" si="2"/>
        <v>-6.5203039619999998</v>
      </c>
      <c r="I12" s="132">
        <f t="shared" si="3"/>
        <v>13.537963993999998</v>
      </c>
    </row>
    <row r="13" spans="1:9" x14ac:dyDescent="0.2">
      <c r="A13" s="129" t="s">
        <v>95</v>
      </c>
      <c r="B13" s="130">
        <v>47.945909309999998</v>
      </c>
      <c r="C13" s="130">
        <v>20.470203867999999</v>
      </c>
      <c r="D13" s="131">
        <f t="shared" si="0"/>
        <v>42.694369890134851</v>
      </c>
      <c r="E13" s="130">
        <v>49.181644327000001</v>
      </c>
      <c r="F13" s="130">
        <v>5.6491420479999999</v>
      </c>
      <c r="G13" s="131">
        <f t="shared" si="1"/>
        <v>11.486281366356643</v>
      </c>
      <c r="H13" s="132">
        <f t="shared" si="2"/>
        <v>-1.2357350170000032</v>
      </c>
      <c r="I13" s="132">
        <f t="shared" si="3"/>
        <v>14.821061819999999</v>
      </c>
    </row>
    <row r="14" spans="1:9" x14ac:dyDescent="0.2">
      <c r="A14" s="129" t="s">
        <v>96</v>
      </c>
      <c r="B14" s="130">
        <v>55.018346483000002</v>
      </c>
      <c r="C14" s="130">
        <v>20.576663042</v>
      </c>
      <c r="D14" s="131">
        <f t="shared" si="0"/>
        <v>37.399639133753205</v>
      </c>
      <c r="E14" s="130">
        <v>55.891118708999997</v>
      </c>
      <c r="F14" s="130">
        <v>5.7391297669999997</v>
      </c>
      <c r="G14" s="131">
        <f t="shared" si="1"/>
        <v>10.268410973988686</v>
      </c>
      <c r="H14" s="132">
        <f t="shared" si="2"/>
        <v>-0.87277222599999504</v>
      </c>
      <c r="I14" s="132">
        <f t="shared" si="3"/>
        <v>14.837533275</v>
      </c>
    </row>
    <row r="15" spans="1:9" x14ac:dyDescent="0.2">
      <c r="A15" s="129" t="s">
        <v>97</v>
      </c>
      <c r="B15" s="130">
        <v>58.128223218999999</v>
      </c>
      <c r="C15" s="130">
        <v>23.828265866999999</v>
      </c>
      <c r="D15" s="131">
        <f t="shared" si="0"/>
        <v>40.992592836058691</v>
      </c>
      <c r="E15" s="130">
        <v>55.444566162000001</v>
      </c>
      <c r="F15" s="130">
        <v>4.7745128790000004</v>
      </c>
      <c r="G15" s="131">
        <f t="shared" si="1"/>
        <v>8.6113269694448515</v>
      </c>
      <c r="H15" s="132">
        <f t="shared" si="2"/>
        <v>2.6836570569999978</v>
      </c>
      <c r="I15" s="132">
        <f t="shared" si="3"/>
        <v>19.053752987999999</v>
      </c>
    </row>
    <row r="16" spans="1:9" x14ac:dyDescent="0.2">
      <c r="A16" s="129" t="s">
        <v>98</v>
      </c>
      <c r="B16" s="130">
        <v>60.290491129000003</v>
      </c>
      <c r="C16" s="130">
        <v>24.811600650999999</v>
      </c>
      <c r="D16" s="131">
        <f t="shared" si="0"/>
        <v>41.153422681384505</v>
      </c>
      <c r="E16" s="130">
        <v>47.140165637999999</v>
      </c>
      <c r="F16" s="130">
        <v>4.4247960480000001</v>
      </c>
      <c r="G16" s="131">
        <f t="shared" si="1"/>
        <v>9.3864669080270335</v>
      </c>
      <c r="H16" s="132">
        <f t="shared" si="2"/>
        <v>13.150325491000004</v>
      </c>
      <c r="I16" s="132">
        <f t="shared" si="3"/>
        <v>20.386804602999998</v>
      </c>
    </row>
    <row r="17" spans="1:9" x14ac:dyDescent="0.2">
      <c r="A17" s="129" t="s">
        <v>49</v>
      </c>
      <c r="B17" s="130">
        <v>72.975027453999999</v>
      </c>
      <c r="C17" s="130">
        <v>30.608307516</v>
      </c>
      <c r="D17" s="131">
        <f t="shared" si="0"/>
        <v>41.943536828806302</v>
      </c>
      <c r="E17" s="130">
        <v>48.269929599999998</v>
      </c>
      <c r="F17" s="130">
        <v>4.7247143420000004</v>
      </c>
      <c r="G17" s="131">
        <f t="shared" si="1"/>
        <v>9.7881111100688258</v>
      </c>
      <c r="H17" s="132">
        <f t="shared" si="2"/>
        <v>24.705097854000002</v>
      </c>
      <c r="I17" s="132">
        <f t="shared" si="3"/>
        <v>25.883593173999998</v>
      </c>
    </row>
    <row r="18" spans="1:9" x14ac:dyDescent="0.2">
      <c r="A18" s="129" t="s">
        <v>99</v>
      </c>
      <c r="B18" s="130">
        <v>96.332184409999996</v>
      </c>
      <c r="C18" s="130">
        <v>38.922873224999996</v>
      </c>
      <c r="D18" s="131">
        <f t="shared" si="0"/>
        <v>40.404848559584323</v>
      </c>
      <c r="E18" s="130">
        <v>62.744505513</v>
      </c>
      <c r="F18" s="130">
        <v>4.8022270300000001</v>
      </c>
      <c r="G18" s="131">
        <f t="shared" si="1"/>
        <v>7.6536216051699206</v>
      </c>
      <c r="H18" s="132">
        <f t="shared" si="2"/>
        <v>33.587678896999996</v>
      </c>
      <c r="I18" s="132">
        <f t="shared" si="3"/>
        <v>34.120646194999999</v>
      </c>
    </row>
    <row r="19" spans="1:9" x14ac:dyDescent="0.2">
      <c r="A19" s="129" t="s">
        <v>100</v>
      </c>
      <c r="B19" s="130">
        <v>118.69285654399999</v>
      </c>
      <c r="C19" s="130">
        <v>43.585849062000001</v>
      </c>
      <c r="D19" s="131">
        <f t="shared" si="0"/>
        <v>36.721543596722292</v>
      </c>
      <c r="E19" s="130">
        <v>73.468391463000003</v>
      </c>
      <c r="F19" s="130">
        <v>5.070081762</v>
      </c>
      <c r="G19" s="131">
        <f t="shared" si="1"/>
        <v>6.9010382030119501</v>
      </c>
      <c r="H19" s="132">
        <f t="shared" si="2"/>
        <v>45.224465080999991</v>
      </c>
      <c r="I19" s="132">
        <f t="shared" si="3"/>
        <v>38.5157673</v>
      </c>
    </row>
    <row r="20" spans="1:9" x14ac:dyDescent="0.2">
      <c r="A20" s="129" t="s">
        <v>101</v>
      </c>
      <c r="B20" s="130">
        <v>137.708096759</v>
      </c>
      <c r="C20" s="130">
        <v>49.416495515000001</v>
      </c>
      <c r="D20" s="131">
        <f t="shared" si="0"/>
        <v>35.884960055386401</v>
      </c>
      <c r="E20" s="130">
        <v>91.192855350000002</v>
      </c>
      <c r="F20" s="130">
        <v>6.6483383759999999</v>
      </c>
      <c r="G20" s="131">
        <f t="shared" si="1"/>
        <v>7.2904158450610463</v>
      </c>
      <c r="H20" s="132">
        <f t="shared" si="2"/>
        <v>46.515241408999998</v>
      </c>
      <c r="I20" s="132">
        <f t="shared" si="3"/>
        <v>42.768157139000003</v>
      </c>
    </row>
    <row r="21" spans="1:9" x14ac:dyDescent="0.2">
      <c r="A21" s="129" t="s">
        <v>102</v>
      </c>
      <c r="B21" s="130">
        <v>160.52188275500001</v>
      </c>
      <c r="C21" s="130">
        <v>58.358334415000002</v>
      </c>
      <c r="D21" s="131">
        <f t="shared" si="0"/>
        <v>36.355376234946526</v>
      </c>
      <c r="E21" s="130">
        <v>120.47538297299999</v>
      </c>
      <c r="F21" s="130">
        <v>8.6874574750000004</v>
      </c>
      <c r="G21" s="131">
        <f t="shared" si="1"/>
        <v>7.2109814143084856</v>
      </c>
      <c r="H21" s="132">
        <f t="shared" si="2"/>
        <v>40.046499782000012</v>
      </c>
      <c r="I21" s="132">
        <f t="shared" si="3"/>
        <v>49.670876939999999</v>
      </c>
    </row>
    <row r="22" spans="1:9" x14ac:dyDescent="0.2">
      <c r="A22" s="129" t="s">
        <v>103</v>
      </c>
      <c r="B22" s="130">
        <v>197.778858085</v>
      </c>
      <c r="C22" s="130">
        <v>71.747138355999994</v>
      </c>
      <c r="D22" s="131">
        <f t="shared" si="0"/>
        <v>36.27644483879314</v>
      </c>
      <c r="E22" s="130">
        <v>173.11858878499999</v>
      </c>
      <c r="F22" s="130">
        <v>11.880391567</v>
      </c>
      <c r="G22" s="131">
        <f t="shared" si="1"/>
        <v>6.8625741755292013</v>
      </c>
      <c r="H22" s="132">
        <f t="shared" si="2"/>
        <v>24.66026930000001</v>
      </c>
      <c r="I22" s="132">
        <f t="shared" si="3"/>
        <v>59.86674678899999</v>
      </c>
    </row>
    <row r="23" spans="1:9" x14ac:dyDescent="0.2">
      <c r="A23" s="129" t="s">
        <v>104</v>
      </c>
      <c r="B23" s="130">
        <v>152.910580383</v>
      </c>
      <c r="C23" s="130">
        <v>64.741172917</v>
      </c>
      <c r="D23" s="131">
        <f t="shared" si="0"/>
        <v>42.339236928432769</v>
      </c>
      <c r="E23" s="130">
        <v>127.81215389899999</v>
      </c>
      <c r="F23" s="130">
        <v>9.9000168639999995</v>
      </c>
      <c r="G23" s="131">
        <f t="shared" si="1"/>
        <v>7.7457554403028155</v>
      </c>
      <c r="H23" s="132">
        <f t="shared" si="2"/>
        <v>25.098426484000001</v>
      </c>
      <c r="I23" s="132">
        <f t="shared" si="3"/>
        <v>54.841156052999999</v>
      </c>
    </row>
    <row r="24" spans="1:9" x14ac:dyDescent="0.2">
      <c r="A24" s="129" t="s">
        <v>105</v>
      </c>
      <c r="B24" s="130">
        <v>201.78833703500001</v>
      </c>
      <c r="C24" s="130">
        <v>76.395921326999996</v>
      </c>
      <c r="D24" s="131">
        <f t="shared" si="0"/>
        <v>37.859433527988877</v>
      </c>
      <c r="E24" s="130">
        <v>181.77496937800001</v>
      </c>
      <c r="F24" s="130">
        <v>13.398111966</v>
      </c>
      <c r="G24" s="131">
        <f t="shared" si="1"/>
        <v>7.3707133671076033</v>
      </c>
      <c r="H24" s="132">
        <f t="shared" si="2"/>
        <v>20.013367657000003</v>
      </c>
      <c r="I24" s="132">
        <f t="shared" si="3"/>
        <v>62.997809360999995</v>
      </c>
    </row>
    <row r="25" spans="1:9" x14ac:dyDescent="0.2">
      <c r="A25" s="129" t="s">
        <v>106</v>
      </c>
      <c r="B25" s="130">
        <v>255.93630685700001</v>
      </c>
      <c r="C25" s="130">
        <v>94.916713268999999</v>
      </c>
      <c r="D25" s="131">
        <f t="shared" si="0"/>
        <v>37.086068184156879</v>
      </c>
      <c r="E25" s="130">
        <v>226.24422212799999</v>
      </c>
      <c r="F25" s="130">
        <v>17.507585576</v>
      </c>
      <c r="G25" s="131">
        <f t="shared" si="1"/>
        <v>7.7383569893311588</v>
      </c>
      <c r="H25" s="132">
        <f t="shared" si="2"/>
        <v>29.692084729000015</v>
      </c>
      <c r="I25" s="132">
        <f t="shared" si="3"/>
        <v>77.409127693000002</v>
      </c>
    </row>
    <row r="26" spans="1:9" x14ac:dyDescent="0.2">
      <c r="A26" s="129" t="s">
        <v>107</v>
      </c>
      <c r="B26" s="130">
        <v>242.27730718999999</v>
      </c>
      <c r="C26" s="130">
        <v>95.748843123</v>
      </c>
      <c r="D26" s="131">
        <f t="shared" si="0"/>
        <v>39.520351383099758</v>
      </c>
      <c r="E26" s="130">
        <v>223.366721023</v>
      </c>
      <c r="F26" s="130">
        <v>16.408666471</v>
      </c>
      <c r="G26" s="131">
        <f t="shared" si="1"/>
        <v>7.346065875816123</v>
      </c>
      <c r="H26" s="132">
        <f t="shared" si="2"/>
        <v>18.910586166999991</v>
      </c>
      <c r="I26" s="132">
        <f t="shared" si="3"/>
        <v>79.340176651999997</v>
      </c>
    </row>
    <row r="27" spans="1:9" x14ac:dyDescent="0.2">
      <c r="A27" s="129" t="s">
        <v>108</v>
      </c>
      <c r="B27" s="130">
        <v>241.96756175900001</v>
      </c>
      <c r="C27" s="130">
        <v>99.932843059999996</v>
      </c>
      <c r="D27" s="131">
        <f t="shared" si="0"/>
        <v>41.300099208972988</v>
      </c>
      <c r="E27" s="130">
        <v>239.68123163499999</v>
      </c>
      <c r="F27" s="130">
        <v>17.059790873000001</v>
      </c>
      <c r="G27" s="131">
        <f t="shared" si="1"/>
        <v>7.1176999369644456</v>
      </c>
      <c r="H27" s="132">
        <f t="shared" si="2"/>
        <v>2.2863301240000169</v>
      </c>
      <c r="I27" s="132">
        <f t="shared" si="3"/>
        <v>82.873052186999999</v>
      </c>
    </row>
    <row r="28" spans="1:9" x14ac:dyDescent="0.2">
      <c r="A28" s="129" t="s">
        <v>109</v>
      </c>
      <c r="B28" s="130">
        <v>224.974401228</v>
      </c>
      <c r="C28" s="130">
        <v>96.659151803</v>
      </c>
      <c r="D28" s="131">
        <f t="shared" si="0"/>
        <v>42.964511195671953</v>
      </c>
      <c r="E28" s="130">
        <v>229.12784331399999</v>
      </c>
      <c r="F28" s="130">
        <v>16.613144147</v>
      </c>
      <c r="G28" s="131">
        <f t="shared" si="1"/>
        <v>7.2506003228220139</v>
      </c>
      <c r="H28" s="132">
        <f t="shared" si="2"/>
        <v>-4.1534420859999841</v>
      </c>
      <c r="I28" s="132">
        <f t="shared" si="3"/>
        <v>80.046007656</v>
      </c>
    </row>
    <row r="29" spans="1:9" x14ac:dyDescent="0.2">
      <c r="A29" s="129" t="s">
        <v>110</v>
      </c>
      <c r="B29" s="130">
        <v>190.97108733900001</v>
      </c>
      <c r="C29" s="130">
        <v>88.168172193999993</v>
      </c>
      <c r="D29" s="131">
        <f t="shared" si="0"/>
        <v>46.168335438908265</v>
      </c>
      <c r="E29" s="130">
        <v>171.45899975899999</v>
      </c>
      <c r="F29" s="130">
        <v>13.072421212</v>
      </c>
      <c r="G29" s="131">
        <f t="shared" si="1"/>
        <v>7.6242257509809255</v>
      </c>
      <c r="H29" s="132">
        <f t="shared" si="2"/>
        <v>19.512087580000014</v>
      </c>
      <c r="I29" s="132">
        <f t="shared" si="3"/>
        <v>75.095750981999998</v>
      </c>
    </row>
    <row r="30" spans="1:9" x14ac:dyDescent="0.2">
      <c r="A30" s="129" t="s">
        <v>111</v>
      </c>
      <c r="B30" s="130">
        <v>185.23211630099999</v>
      </c>
      <c r="C30" s="130">
        <v>84.937406366999994</v>
      </c>
      <c r="D30" s="131">
        <f t="shared" si="0"/>
        <v>45.854578602869125</v>
      </c>
      <c r="E30" s="130">
        <v>137.58583097600001</v>
      </c>
      <c r="F30" s="130">
        <v>13.627600486</v>
      </c>
      <c r="G30" s="131">
        <f t="shared" si="1"/>
        <v>9.9047993454915808</v>
      </c>
      <c r="H30" s="132">
        <f t="shared" si="2"/>
        <v>47.64628532499998</v>
      </c>
      <c r="I30" s="132">
        <f t="shared" si="3"/>
        <v>71.309805880999988</v>
      </c>
    </row>
    <row r="31" spans="1:9" x14ac:dyDescent="0.2">
      <c r="A31" s="129" t="s">
        <v>112</v>
      </c>
      <c r="B31" s="130">
        <v>217.73921846600001</v>
      </c>
      <c r="C31" s="130">
        <v>96.014250614000005</v>
      </c>
      <c r="D31" s="131">
        <f>C31/B31*100</f>
        <v>44.09598385189053</v>
      </c>
      <c r="E31" s="130">
        <v>150.74949442100001</v>
      </c>
      <c r="F31" s="130">
        <v>14.153010993000001</v>
      </c>
      <c r="G31" s="131">
        <f>F31/E31*100</f>
        <v>9.3884301551783036</v>
      </c>
      <c r="H31" s="132">
        <f t="shared" ref="H31:I32" si="4">B31-E31</f>
        <v>66.989724045000003</v>
      </c>
      <c r="I31" s="132">
        <f t="shared" si="4"/>
        <v>81.86123962100001</v>
      </c>
    </row>
    <row r="32" spans="1:9" x14ac:dyDescent="0.2">
      <c r="A32" s="129" t="s">
        <v>113</v>
      </c>
      <c r="B32" s="130">
        <v>239.26399268099999</v>
      </c>
      <c r="C32" s="130">
        <v>101.167305207</v>
      </c>
      <c r="D32" s="131">
        <f>C32/B32*100</f>
        <v>42.282712109499002</v>
      </c>
      <c r="E32" s="130">
        <v>181.23056886200001</v>
      </c>
      <c r="F32" s="130">
        <v>14.037591057</v>
      </c>
      <c r="G32" s="131">
        <f>F32/E32*100</f>
        <v>7.7457082131045327</v>
      </c>
      <c r="H32" s="132">
        <f t="shared" si="4"/>
        <v>58.033423818999978</v>
      </c>
      <c r="I32" s="132">
        <f t="shared" si="4"/>
        <v>87.129714149999998</v>
      </c>
    </row>
    <row r="33" spans="1:9" x14ac:dyDescent="0.2">
      <c r="A33" s="129" t="s">
        <v>114</v>
      </c>
      <c r="B33" s="130">
        <v>225.38348246800001</v>
      </c>
      <c r="C33" s="130">
        <v>96.850624359999998</v>
      </c>
      <c r="D33" s="131">
        <f>C33/B33*100</f>
        <v>42.971482781020065</v>
      </c>
      <c r="E33" s="130">
        <v>177.34793474899999</v>
      </c>
      <c r="F33" s="130">
        <v>13.768880304</v>
      </c>
      <c r="G33" s="131">
        <f>F33/E33*100</f>
        <v>7.7637669271351006</v>
      </c>
      <c r="H33" s="132">
        <f t="shared" ref="H33:I35" si="5">B33-E33</f>
        <v>48.035547719000022</v>
      </c>
      <c r="I33" s="132">
        <f t="shared" si="5"/>
        <v>83.081744055999991</v>
      </c>
    </row>
    <row r="34" spans="1:9" x14ac:dyDescent="0.2">
      <c r="A34" s="129" t="s">
        <v>115</v>
      </c>
      <c r="B34" s="130">
        <v>209.87838496399999</v>
      </c>
      <c r="C34" s="130">
        <v>100.70190940000001</v>
      </c>
      <c r="D34" s="131">
        <f>C34/B34*100</f>
        <v>47.981076954291026</v>
      </c>
      <c r="E34" s="130">
        <v>158.93729240900001</v>
      </c>
      <c r="F34" s="130">
        <v>13.046638282</v>
      </c>
      <c r="G34" s="131">
        <f>F34/E34*100</f>
        <v>8.2086702776001363</v>
      </c>
      <c r="H34" s="132">
        <f t="shared" si="5"/>
        <v>50.941092554999983</v>
      </c>
      <c r="I34" s="132">
        <f t="shared" si="5"/>
        <v>87.655271118000002</v>
      </c>
    </row>
    <row r="35" spans="1:9" x14ac:dyDescent="0.2">
      <c r="A35" s="129">
        <v>2021</v>
      </c>
      <c r="B35" s="130">
        <v>280.63</v>
      </c>
      <c r="C35" s="130">
        <v>120.586</v>
      </c>
      <c r="D35" s="131">
        <f>C35/B35*100</f>
        <v>42.96974664148523</v>
      </c>
      <c r="E35" s="130">
        <v>158.78700000000001</v>
      </c>
      <c r="F35" s="130">
        <v>15.529</v>
      </c>
      <c r="G35" s="131">
        <f>F35/E35*100</f>
        <v>9.7797678651274982</v>
      </c>
      <c r="H35" s="132">
        <f t="shared" si="5"/>
        <v>121.84299999999999</v>
      </c>
      <c r="I35" s="132">
        <f t="shared" si="5"/>
        <v>105.057</v>
      </c>
    </row>
    <row r="36" spans="1:9" ht="21" customHeight="1" x14ac:dyDescent="0.2">
      <c r="A36" s="147" t="s">
        <v>119</v>
      </c>
      <c r="B36" s="148"/>
      <c r="C36" s="148"/>
      <c r="D36" s="148"/>
      <c r="E36" s="148"/>
      <c r="F36" s="148"/>
      <c r="G36" s="148"/>
      <c r="H36" s="148"/>
      <c r="I36" s="148"/>
    </row>
    <row r="37" spans="1:9" x14ac:dyDescent="0.2">
      <c r="A37" s="138" t="s">
        <v>92</v>
      </c>
      <c r="B37" s="138"/>
      <c r="C37" s="138"/>
      <c r="D37" s="138"/>
      <c r="E37" s="138"/>
      <c r="F37" s="138"/>
      <c r="G37" s="138"/>
      <c r="H37" s="138"/>
      <c r="I37" s="138"/>
    </row>
    <row r="38" spans="1:9" x14ac:dyDescent="0.2">
      <c r="A38" s="139" t="s">
        <v>116</v>
      </c>
      <c r="B38" s="140"/>
      <c r="C38" s="140"/>
      <c r="D38" s="140"/>
      <c r="E38" s="140"/>
      <c r="F38" s="140"/>
      <c r="G38" s="140"/>
      <c r="H38" s="140"/>
      <c r="I38" s="140"/>
    </row>
    <row r="39" spans="1:9" x14ac:dyDescent="0.2">
      <c r="A39" s="133" t="s">
        <v>117</v>
      </c>
      <c r="B39" s="134"/>
      <c r="C39" s="134"/>
      <c r="D39" s="134"/>
      <c r="E39" s="134"/>
      <c r="F39" s="134"/>
      <c r="G39" s="134"/>
      <c r="H39" s="134"/>
      <c r="I39" s="134"/>
    </row>
    <row r="40" spans="1:9" x14ac:dyDescent="0.2">
      <c r="A40" s="135"/>
      <c r="B40" s="136"/>
      <c r="C40" s="136"/>
      <c r="D40" s="136"/>
      <c r="E40" s="136"/>
      <c r="F40" s="136"/>
      <c r="G40" s="136"/>
      <c r="H40" s="136"/>
      <c r="I40" s="136"/>
    </row>
    <row r="43" spans="1:9" ht="12.75" x14ac:dyDescent="0.2">
      <c r="A43" s="137"/>
      <c r="B43" s="137"/>
      <c r="C43" s="137"/>
      <c r="D43" s="137"/>
      <c r="E43" s="137"/>
      <c r="F43" s="137"/>
      <c r="G43" s="137"/>
      <c r="H43" s="137"/>
      <c r="I43" s="137"/>
    </row>
  </sheetData>
  <mergeCells count="10">
    <mergeCell ref="A43:I43"/>
    <mergeCell ref="A37:I37"/>
    <mergeCell ref="A38:I38"/>
    <mergeCell ref="A6:I6"/>
    <mergeCell ref="E8:I8"/>
    <mergeCell ref="A9:A10"/>
    <mergeCell ref="B9:D9"/>
    <mergeCell ref="E9:G9"/>
    <mergeCell ref="H9:I9"/>
    <mergeCell ref="A36:I36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"/>
    </row>
    <row r="2" spans="1:16" ht="18" customHeight="1" x14ac:dyDescent="0.2">
      <c r="A2" s="150" t="s">
        <v>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</row>
    <row r="3" spans="1:16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51" t="s">
        <v>5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</row>
    <row r="2" spans="1:28" ht="18" customHeight="1" x14ac:dyDescent="0.2">
      <c r="A2" s="153" t="s">
        <v>44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"/>
    </row>
    <row r="3" spans="1:28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</row>
    <row r="2" spans="1:28" ht="18" customHeight="1" x14ac:dyDescent="0.2">
      <c r="A2" s="153" t="s">
        <v>47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"/>
    </row>
    <row r="3" spans="1:28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79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80"/>
    </row>
    <row r="12" spans="1:16" ht="13.5" customHeight="1" x14ac:dyDescent="0.2">
      <c r="A12" s="81"/>
      <c r="B12" s="82"/>
      <c r="C12" s="83"/>
      <c r="D12" s="84"/>
      <c r="E12" s="84"/>
      <c r="F12" s="84"/>
      <c r="G12" s="84"/>
      <c r="H12" s="84"/>
      <c r="I12" s="85"/>
      <c r="J12" s="83"/>
      <c r="K12" s="86"/>
      <c r="L12" s="85"/>
      <c r="M12" s="87"/>
    </row>
    <row r="13" spans="1:16" ht="13.5" customHeight="1" x14ac:dyDescent="0.2">
      <c r="A13" s="88">
        <v>1986</v>
      </c>
      <c r="B13" s="89"/>
      <c r="C13" s="90">
        <v>1273.684</v>
      </c>
      <c r="D13" s="91">
        <v>149.17925927737897</v>
      </c>
      <c r="E13" s="91">
        <v>-8.02</v>
      </c>
      <c r="F13" s="91">
        <v>11.66</v>
      </c>
      <c r="G13" s="91">
        <v>8.1</v>
      </c>
      <c r="H13" s="91">
        <v>7.49</v>
      </c>
      <c r="I13" s="92">
        <v>73.196353805279045</v>
      </c>
      <c r="J13" s="90">
        <v>134653</v>
      </c>
      <c r="K13" s="93">
        <v>8235.0121146302699</v>
      </c>
      <c r="L13" s="92">
        <v>5.3546168299258179</v>
      </c>
      <c r="M13" s="94">
        <v>96.145739745074465</v>
      </c>
    </row>
    <row r="14" spans="1:16" ht="13.5" customHeight="1" x14ac:dyDescent="0.2">
      <c r="A14" s="88">
        <v>1987</v>
      </c>
      <c r="B14" s="89"/>
      <c r="C14" s="90">
        <v>4037.8058181818183</v>
      </c>
      <c r="D14" s="91">
        <v>206.20869754751942</v>
      </c>
      <c r="E14" s="91">
        <v>14.97</v>
      </c>
      <c r="F14" s="91">
        <v>0.99</v>
      </c>
      <c r="G14" s="91">
        <v>3.14</v>
      </c>
      <c r="H14" s="91">
        <v>3.53</v>
      </c>
      <c r="I14" s="92">
        <v>75.780185094605386</v>
      </c>
      <c r="J14" s="90">
        <v>137268</v>
      </c>
      <c r="K14" s="93">
        <v>8363.2905339677618</v>
      </c>
      <c r="L14" s="92">
        <v>1.5577198618760058</v>
      </c>
      <c r="M14" s="94">
        <v>97.64342102943111</v>
      </c>
    </row>
    <row r="15" spans="1:16" ht="13.5" customHeight="1" x14ac:dyDescent="0.2">
      <c r="A15" s="88">
        <v>1988</v>
      </c>
      <c r="B15" s="89"/>
      <c r="C15" s="90">
        <v>29375.630181818182</v>
      </c>
      <c r="D15" s="91">
        <v>627.95145346386596</v>
      </c>
      <c r="E15" s="91">
        <v>0.84</v>
      </c>
      <c r="F15" s="91">
        <v>-2.6</v>
      </c>
      <c r="G15" s="91">
        <v>2.33</v>
      </c>
      <c r="H15" s="91">
        <v>-0.06</v>
      </c>
      <c r="I15" s="92">
        <v>75.734716983548623</v>
      </c>
      <c r="J15" s="90">
        <v>139819</v>
      </c>
      <c r="K15" s="93">
        <v>8205.7757366143142</v>
      </c>
      <c r="L15" s="92">
        <v>-1.8834069761620387</v>
      </c>
      <c r="M15" s="94">
        <v>95.804398025999532</v>
      </c>
    </row>
    <row r="16" spans="1:16" ht="13.5" customHeight="1" x14ac:dyDescent="0.2">
      <c r="A16" s="88">
        <v>1989</v>
      </c>
      <c r="B16" s="89"/>
      <c r="C16" s="90">
        <v>425595.31054545456</v>
      </c>
      <c r="D16" s="91">
        <v>1304.4242133960829</v>
      </c>
      <c r="E16" s="91">
        <v>2.84999</v>
      </c>
      <c r="F16" s="91">
        <v>2.86</v>
      </c>
      <c r="G16" s="91">
        <v>3.54</v>
      </c>
      <c r="H16" s="91">
        <v>3.16</v>
      </c>
      <c r="I16" s="92">
        <v>78.127934040228766</v>
      </c>
      <c r="J16" s="90">
        <v>142307</v>
      </c>
      <c r="K16" s="93">
        <v>8317.0805077863733</v>
      </c>
      <c r="L16" s="92">
        <v>1.3564198528533522</v>
      </c>
      <c r="M16" s="94">
        <v>97.103907900730832</v>
      </c>
    </row>
    <row r="17" spans="1:13" ht="13.5" customHeight="1" x14ac:dyDescent="0.2">
      <c r="A17" s="88">
        <v>1990</v>
      </c>
      <c r="B17" s="89"/>
      <c r="C17" s="90">
        <v>11548794.5454545</v>
      </c>
      <c r="D17" s="91">
        <v>2736.97</v>
      </c>
      <c r="E17" s="91">
        <v>-3.72</v>
      </c>
      <c r="F17" s="91">
        <v>-8.18</v>
      </c>
      <c r="G17" s="91">
        <v>-0.76</v>
      </c>
      <c r="H17" s="91">
        <v>-4.3499999999999943</v>
      </c>
      <c r="I17" s="92">
        <v>74.729368909478822</v>
      </c>
      <c r="J17" s="90">
        <v>147594</v>
      </c>
      <c r="K17" s="93">
        <v>7670.3192478916344</v>
      </c>
      <c r="L17" s="92">
        <v>-7.776301543423159</v>
      </c>
      <c r="M17" s="94">
        <v>89.552815211922095</v>
      </c>
    </row>
    <row r="18" spans="1:13" ht="13.5" customHeight="1" x14ac:dyDescent="0.2">
      <c r="A18" s="88">
        <v>1991</v>
      </c>
      <c r="B18" s="89"/>
      <c r="C18" s="90">
        <v>60285999.272727266</v>
      </c>
      <c r="D18" s="91">
        <v>416.6780876990681</v>
      </c>
      <c r="E18" s="91">
        <v>1.37</v>
      </c>
      <c r="F18" s="91">
        <v>0.26</v>
      </c>
      <c r="G18" s="91">
        <v>1.96</v>
      </c>
      <c r="H18" s="91">
        <v>1.03</v>
      </c>
      <c r="I18" s="92">
        <v>75.499081409246457</v>
      </c>
      <c r="J18" s="90">
        <v>149926</v>
      </c>
      <c r="K18" s="93">
        <v>7628.7879220000077</v>
      </c>
      <c r="L18" s="92">
        <v>-0.54145498445899998</v>
      </c>
      <c r="M18" s="94">
        <v>89.06792703023379</v>
      </c>
    </row>
    <row r="19" spans="1:13" ht="13.5" customHeight="1" x14ac:dyDescent="0.2">
      <c r="A19" s="88">
        <v>1992</v>
      </c>
      <c r="B19" s="95"/>
      <c r="C19" s="90">
        <v>640958767.63636363</v>
      </c>
      <c r="D19" s="91">
        <v>969.01292177251344</v>
      </c>
      <c r="E19" s="91">
        <v>4.8899999999999997</v>
      </c>
      <c r="F19" s="91">
        <v>-4.22</v>
      </c>
      <c r="G19" s="91">
        <v>1.52</v>
      </c>
      <c r="H19" s="91">
        <v>-0.54357985171989975</v>
      </c>
      <c r="I19" s="92">
        <v>75.088683614472188</v>
      </c>
      <c r="J19" s="90">
        <v>152227</v>
      </c>
      <c r="K19" s="93">
        <v>7472.6326049623885</v>
      </c>
      <c r="L19" s="92">
        <v>-2.0469217211727231</v>
      </c>
      <c r="M19" s="94">
        <v>87.244776285253664</v>
      </c>
    </row>
    <row r="20" spans="1:13" ht="13.5" customHeight="1" x14ac:dyDescent="0.2">
      <c r="A20" s="88">
        <v>1993</v>
      </c>
      <c r="B20" s="96"/>
      <c r="C20" s="90">
        <v>14097114181.818182</v>
      </c>
      <c r="D20" s="91">
        <v>1996.150350295035</v>
      </c>
      <c r="E20" s="91">
        <v>-7.0000000000000007E-2</v>
      </c>
      <c r="F20" s="91">
        <v>7.01</v>
      </c>
      <c r="G20" s="91">
        <v>3.21</v>
      </c>
      <c r="H20" s="91">
        <v>4.9247661973135015</v>
      </c>
      <c r="I20" s="92">
        <v>78.786625723125397</v>
      </c>
      <c r="J20" s="90">
        <v>154513</v>
      </c>
      <c r="K20" s="93">
        <v>7724.6409933789282</v>
      </c>
      <c r="L20" s="92">
        <v>3.3724177507293396</v>
      </c>
      <c r="M20" s="94">
        <v>90.18703460728166</v>
      </c>
    </row>
    <row r="21" spans="1:13" ht="13.5" customHeight="1" x14ac:dyDescent="0.2">
      <c r="A21" s="88">
        <v>1994</v>
      </c>
      <c r="B21" s="96"/>
      <c r="C21" s="90">
        <v>349204679000</v>
      </c>
      <c r="D21" s="91">
        <v>2240.1688692015923</v>
      </c>
      <c r="E21" s="91">
        <v>5.45</v>
      </c>
      <c r="F21" s="91">
        <v>6.73</v>
      </c>
      <c r="G21" s="91">
        <v>4.7300000000000004</v>
      </c>
      <c r="H21" s="91">
        <v>5.8528727418431181</v>
      </c>
      <c r="I21" s="92">
        <v>83.397904791176856</v>
      </c>
      <c r="J21" s="90">
        <v>156775</v>
      </c>
      <c r="K21" s="93">
        <v>8058.7773835494581</v>
      </c>
      <c r="L21" s="92">
        <v>4.3255911887287724</v>
      </c>
      <c r="M21" s="94">
        <v>94.088157029630011</v>
      </c>
    </row>
    <row r="22" spans="1:13" ht="13.5" customHeight="1" x14ac:dyDescent="0.2">
      <c r="A22" s="88">
        <v>1995</v>
      </c>
      <c r="B22" s="97"/>
      <c r="C22" s="90">
        <v>646191517000</v>
      </c>
      <c r="D22" s="91">
        <v>77.547401794583237</v>
      </c>
      <c r="E22" s="98">
        <v>4.08</v>
      </c>
      <c r="F22" s="98">
        <v>1.91</v>
      </c>
      <c r="G22" s="98">
        <v>1.3</v>
      </c>
      <c r="H22" s="91">
        <v>4.2237935796258119</v>
      </c>
      <c r="I22" s="92">
        <v>86.920460184341707</v>
      </c>
      <c r="J22" s="90">
        <v>159016</v>
      </c>
      <c r="K22" s="93">
        <v>8280.7947578957828</v>
      </c>
      <c r="L22" s="92">
        <v>2.7549758949730219</v>
      </c>
      <c r="M22" s="94">
        <v>96.680263075820676</v>
      </c>
    </row>
    <row r="23" spans="1:13" ht="13.5" customHeight="1" x14ac:dyDescent="0.2">
      <c r="A23" s="88">
        <v>1996</v>
      </c>
      <c r="B23" s="97"/>
      <c r="C23" s="90">
        <v>778886727000</v>
      </c>
      <c r="D23" s="91">
        <v>17.413425056995763</v>
      </c>
      <c r="E23" s="98">
        <v>3.11</v>
      </c>
      <c r="F23" s="98">
        <v>3.28</v>
      </c>
      <c r="G23" s="98">
        <v>2.2599999999999998</v>
      </c>
      <c r="H23" s="91">
        <v>2.6585896824764532</v>
      </c>
      <c r="I23" s="92">
        <v>89.231318570763648</v>
      </c>
      <c r="J23" s="90">
        <v>161247</v>
      </c>
      <c r="K23" s="93">
        <v>8383.3287200000705</v>
      </c>
      <c r="L23" s="92">
        <v>1.238214025369011</v>
      </c>
      <c r="M23" s="94">
        <v>97.87737165298914</v>
      </c>
    </row>
    <row r="24" spans="1:13" ht="13.5" customHeight="1" x14ac:dyDescent="0.2">
      <c r="A24" s="88">
        <v>1997</v>
      </c>
      <c r="B24" s="97"/>
      <c r="C24" s="90">
        <v>870743034000</v>
      </c>
      <c r="D24" s="91">
        <v>8.2519398937008503</v>
      </c>
      <c r="E24" s="98">
        <v>-0.8325272467528011</v>
      </c>
      <c r="F24" s="98">
        <v>4.6492496731253219</v>
      </c>
      <c r="G24" s="98">
        <v>2.5503985988929445</v>
      </c>
      <c r="H24" s="91">
        <v>3.2713889089035719</v>
      </c>
      <c r="I24" s="92">
        <v>92.150422029756029</v>
      </c>
      <c r="J24" s="90">
        <v>163471</v>
      </c>
      <c r="K24" s="93">
        <v>8539.7948456809063</v>
      </c>
      <c r="L24" s="92">
        <v>1.8663961644204141</v>
      </c>
      <c r="M24" s="94">
        <v>99.704151163356045</v>
      </c>
    </row>
    <row r="25" spans="1:13" ht="13.5" customHeight="1" x14ac:dyDescent="0.2">
      <c r="A25" s="88">
        <v>1998</v>
      </c>
      <c r="B25" s="97"/>
      <c r="C25" s="90">
        <v>914187877000</v>
      </c>
      <c r="D25" s="91">
        <v>4.8510833085878176</v>
      </c>
      <c r="E25" s="98">
        <v>1.2728908999764643</v>
      </c>
      <c r="F25" s="98">
        <v>-1.0344608009884459</v>
      </c>
      <c r="G25" s="98">
        <v>0.90755018397585818</v>
      </c>
      <c r="H25" s="91">
        <v>0.13191618596402055</v>
      </c>
      <c r="I25" s="92">
        <v>92.27198335184741</v>
      </c>
      <c r="J25" s="90">
        <v>165688</v>
      </c>
      <c r="K25" s="93">
        <v>8436.642151436623</v>
      </c>
      <c r="L25" s="92">
        <v>-1.2079059990118379</v>
      </c>
      <c r="M25" s="94">
        <v>98.499818740190037</v>
      </c>
    </row>
    <row r="26" spans="1:13" ht="13.5" customHeight="1" x14ac:dyDescent="0.2">
      <c r="A26" s="88">
        <v>1999</v>
      </c>
      <c r="B26" s="99"/>
      <c r="C26" s="90">
        <v>973845966000</v>
      </c>
      <c r="D26" s="91">
        <v>5.695590549894419</v>
      </c>
      <c r="E26" s="98">
        <v>8.3267760693600508</v>
      </c>
      <c r="F26" s="98">
        <v>-2.2230471393955185</v>
      </c>
      <c r="G26" s="98">
        <v>2.0120330498992729</v>
      </c>
      <c r="H26" s="91">
        <v>0.78547388131684492</v>
      </c>
      <c r="I26" s="92">
        <v>92.996755680849205</v>
      </c>
      <c r="J26" s="90">
        <v>167910</v>
      </c>
      <c r="K26" s="93">
        <v>8390.3883884374209</v>
      </c>
      <c r="L26" s="92">
        <v>-0.54824848759674749</v>
      </c>
      <c r="M26" s="94">
        <v>97.959794973661403</v>
      </c>
    </row>
    <row r="27" spans="1:13" ht="13.5" customHeight="1" x14ac:dyDescent="0.2">
      <c r="A27" s="88">
        <v>2000</v>
      </c>
      <c r="B27" s="99"/>
      <c r="C27" s="100">
        <v>1101255078000</v>
      </c>
      <c r="D27" s="91">
        <v>8.3579562390611244</v>
      </c>
      <c r="E27" s="98">
        <v>2.1497480051696556</v>
      </c>
      <c r="F27" s="98">
        <v>4.8105972742158372</v>
      </c>
      <c r="G27" s="98">
        <v>3.8003237034559163</v>
      </c>
      <c r="H27" s="91">
        <v>4.3606677526659325</v>
      </c>
      <c r="I27" s="92">
        <v>97.052035216849518</v>
      </c>
      <c r="J27" s="90">
        <v>170143</v>
      </c>
      <c r="K27" s="93">
        <v>8641.3458960213702</v>
      </c>
      <c r="L27" s="92">
        <v>2.9910118097725702</v>
      </c>
      <c r="M27" s="94">
        <v>100.88978401015261</v>
      </c>
    </row>
    <row r="28" spans="1:13" ht="13.5" customHeight="1" x14ac:dyDescent="0.2">
      <c r="A28" s="88">
        <v>2001</v>
      </c>
      <c r="B28" s="99"/>
      <c r="C28" s="100">
        <v>1198736188000</v>
      </c>
      <c r="D28" s="91">
        <v>7.4415593036616627</v>
      </c>
      <c r="E28" s="98">
        <v>5.7587275572512908</v>
      </c>
      <c r="F28" s="98">
        <v>-0.50429092227354033</v>
      </c>
      <c r="G28" s="98">
        <v>1.7531762433047078</v>
      </c>
      <c r="H28" s="91">
        <v>1.3125833686280686</v>
      </c>
      <c r="I28" s="92">
        <v>98.325924090020948</v>
      </c>
      <c r="J28" s="90">
        <v>172386</v>
      </c>
      <c r="K28" s="93">
        <v>8640.858087563347</v>
      </c>
      <c r="L28" s="92">
        <v>-5.6450518691519846E-3</v>
      </c>
      <c r="M28" s="94">
        <v>100.88408872951456</v>
      </c>
    </row>
    <row r="29" spans="1:13" ht="13.5" customHeight="1" x14ac:dyDescent="0.2">
      <c r="A29" s="88">
        <v>2002</v>
      </c>
      <c r="B29" s="99"/>
      <c r="C29" s="100">
        <v>1346027553000</v>
      </c>
      <c r="D29" s="91">
        <v>10.164551328916801</v>
      </c>
      <c r="E29" s="98">
        <v>5.5376374337624839</v>
      </c>
      <c r="F29" s="98">
        <v>2.5709011787607494</v>
      </c>
      <c r="G29" s="98">
        <v>1.6141840672737828</v>
      </c>
      <c r="H29" s="91">
        <v>1.9268173624203513</v>
      </c>
      <c r="I29" s="92">
        <v>100.22048506714772</v>
      </c>
      <c r="J29" s="90">
        <v>174633</v>
      </c>
      <c r="K29" s="93">
        <v>8694.027589654539</v>
      </c>
      <c r="L29" s="92">
        <v>0.61532664409471582</v>
      </c>
      <c r="M29" s="94">
        <v>101.50485540711942</v>
      </c>
    </row>
    <row r="30" spans="1:13" ht="13.5" customHeight="1" x14ac:dyDescent="0.2">
      <c r="A30" s="101" t="s">
        <v>49</v>
      </c>
      <c r="B30" s="102"/>
      <c r="C30" s="103">
        <v>1514923939000</v>
      </c>
      <c r="D30" s="104">
        <v>12.797310404819729</v>
      </c>
      <c r="E30" s="105">
        <v>4.99</v>
      </c>
      <c r="F30" s="105">
        <v>-0.96</v>
      </c>
      <c r="G30" s="105">
        <v>-0.15</v>
      </c>
      <c r="H30" s="104">
        <v>-0.22</v>
      </c>
      <c r="I30" s="106">
        <v>100</v>
      </c>
      <c r="J30" s="107">
        <v>176871</v>
      </c>
      <c r="K30" s="108">
        <v>8565.1346970390841</v>
      </c>
      <c r="L30" s="106">
        <v>-1.4825452448394616</v>
      </c>
      <c r="M30" s="109">
        <v>100</v>
      </c>
    </row>
    <row r="31" spans="1:13" ht="12" customHeight="1" x14ac:dyDescent="0.2">
      <c r="A31" s="110" t="s">
        <v>77</v>
      </c>
      <c r="B31" s="111"/>
      <c r="C31" s="56"/>
      <c r="D31" s="56"/>
      <c r="E31" s="112">
        <f>(E25+E26+E27+E28+E29+E30)/6</f>
        <v>4.6726299942533238</v>
      </c>
      <c r="F31" s="113"/>
      <c r="G31" s="113"/>
      <c r="H31" s="112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4"/>
      <c r="C32" s="56"/>
      <c r="D32" s="56"/>
      <c r="E32" s="56"/>
      <c r="F32" s="56"/>
      <c r="H32" s="56"/>
      <c r="I32" s="56"/>
      <c r="J32" s="56"/>
      <c r="K32" s="115"/>
      <c r="L32" s="115"/>
    </row>
    <row r="33" spans="1:13" ht="9.75" customHeight="1" x14ac:dyDescent="0.2">
      <c r="A33" s="116"/>
      <c r="C33" s="117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8"/>
      <c r="B34" s="119"/>
      <c r="C34" s="120">
        <v>1514.924</v>
      </c>
      <c r="D34" s="120"/>
      <c r="E34" s="120"/>
      <c r="H34" s="120"/>
      <c r="I34" s="120"/>
      <c r="J34" s="120"/>
      <c r="K34" s="120"/>
      <c r="L34" s="120"/>
      <c r="M34" s="120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Gustavo Cupertino Domingues</cp:lastModifiedBy>
  <cp:lastPrinted>2009-01-09T17:19:20Z</cp:lastPrinted>
  <dcterms:created xsi:type="dcterms:W3CDTF">2004-06-21T14:26:32Z</dcterms:created>
  <dcterms:modified xsi:type="dcterms:W3CDTF">2022-01-14T14:49:51Z</dcterms:modified>
</cp:coreProperties>
</file>