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line.almeida\OneDrive - Ministério da Agricultura e Pecuária\Área de Trabalho\CGEC\Balança Comercial\"/>
    </mc:Choice>
  </mc:AlternateContent>
  <xr:revisionPtr revIDLastSave="0" documentId="13_ncr:1_{A6DB9DAB-6A41-4B40-844C-64C7E8CCD870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Resumida'!$A$1:$I$72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9" l="1"/>
  <c r="G38" i="19"/>
  <c r="H38" i="19"/>
  <c r="I38" i="19"/>
  <c r="G35" i="19"/>
  <c r="H35" i="19"/>
  <c r="I35" i="19"/>
  <c r="G36" i="19"/>
  <c r="H36" i="19"/>
  <c r="I36" i="19"/>
  <c r="G37" i="19"/>
  <c r="H37" i="19"/>
  <c r="I37" i="19"/>
  <c r="D35" i="19"/>
  <c r="D36" i="19"/>
  <c r="D37" i="19"/>
  <c r="D39" i="19"/>
  <c r="G39" i="19"/>
  <c r="H39" i="19"/>
  <c r="I39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<sst xmlns="http://schemas.openxmlformats.org/spreadsheetml/2006/main" count="207" uniqueCount="125">
  <si>
    <t>MINISTÉRIO DA AGRICULTURA E PECUÁRIA</t>
  </si>
  <si>
    <t>SECRETARIA DE COMÉRCIO E RELAÇÕES INTERNACIONAIS</t>
  </si>
  <si>
    <t>DEPARTAMENTO DE NEGOCIAÇÕES E ANÁLISES COMERCIAIS</t>
  </si>
  <si>
    <t>COORDENAÇÃO-GERAL DE ESTATÍSTICA E ANÁLISE COMERCIAL</t>
  </si>
  <si>
    <t xml:space="preserve">US$ bilhões </t>
  </si>
  <si>
    <t>Ano</t>
  </si>
  <si>
    <t>Exportações</t>
  </si>
  <si>
    <t>Importações</t>
  </si>
  <si>
    <t>Saldo*</t>
  </si>
  <si>
    <t>Total Brasil (A)</t>
  </si>
  <si>
    <t>Agronegócio (B)</t>
  </si>
  <si>
    <t>Part.% (B/A)</t>
  </si>
  <si>
    <t xml:space="preserve">Total Brasil (C) </t>
  </si>
  <si>
    <t>Agronegócio (D)</t>
  </si>
  <si>
    <t>Part.% (D/C)</t>
  </si>
  <si>
    <t>Total Brasil</t>
  </si>
  <si>
    <t>Agronegócio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</si>
  <si>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</si>
  <si>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</si>
  <si>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</si>
  <si>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</si>
  <si>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</si>
  <si>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</si>
  <si>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</si>
  <si>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</si>
  <si>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</si>
  <si>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</si>
  <si>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</si>
  <si>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</si>
  <si>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</si>
  <si>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</si>
  <si>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</si>
  <si>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</si>
  <si>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</si>
  <si>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</si>
  <si>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</si>
  <si>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</si>
  <si>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</si>
  <si>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</si>
  <si>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</si>
  <si>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</si>
  <si>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</si>
  <si>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</si>
  <si>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</si>
  <si>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</si>
  <si>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</si>
  <si>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Fonte: Agrostat Brasil a partir de dados da SECEX/ME</t>
  </si>
  <si>
    <t>Elaboração: CGEA/DNAC/SCRI/MAPA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</si>
  <si>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</si>
  <si>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</si>
  <si>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</si>
  <si>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</si>
  <si>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</si>
  <si>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</si>
  <si>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</si>
  <si>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</si>
  <si>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</si>
  <si>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</si>
  <si>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</si>
  <si>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</si>
  <si>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</si>
  <si>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</si>
  <si>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</si>
  <si>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</si>
  <si>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</si>
  <si>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</si>
  <si>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</si>
  <si>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</si>
  <si>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</si>
  <si>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</si>
  <si>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</si>
  <si>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</si>
  <si>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</si>
  <si>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</si>
  <si>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</si>
  <si>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</si>
  <si>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</si>
  <si>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</si>
  <si>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</si>
  <si>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</si>
  <si>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</si>
  <si>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</si>
  <si>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</si>
  <si>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</si>
  <si>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</si>
  <si>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</si>
  <si>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</si>
  <si>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</si>
  <si>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</si>
  <si>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</si>
  <si>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</si>
  <si>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</si>
  <si>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</si>
  <si>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</si>
  <si>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</si>
  <si>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Boletim do Banco Central do Brasil</t>
  </si>
  <si>
    <t>Janeiro 2004</t>
  </si>
  <si>
    <t>I.2 - Produto Interno Bruto (PIB)</t>
  </si>
  <si>
    <t>PIB a preços</t>
  </si>
  <si>
    <t>Deflator</t>
  </si>
  <si>
    <t>Taxas reais de variação (%)</t>
  </si>
  <si>
    <t>Índice do</t>
  </si>
  <si>
    <t>População</t>
  </si>
  <si>
    <r>
      <t xml:space="preserve">PIB </t>
    </r>
    <r>
      <rPr>
        <b/>
        <i/>
        <sz val="7"/>
        <rFont val="Arial"/>
        <family val="2"/>
      </rPr>
      <t>per capita</t>
    </r>
  </si>
  <si>
    <t>correntes</t>
  </si>
  <si>
    <t xml:space="preserve">implícito </t>
  </si>
  <si>
    <t>PIB real</t>
  </si>
  <si>
    <t>(1000 hab.)</t>
  </si>
  <si>
    <t>em R$</t>
  </si>
  <si>
    <t>(%)</t>
  </si>
  <si>
    <t>Agropecuária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</si>
  <si>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</si>
  <si>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</si>
  <si>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</si>
  <si>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</si>
  <si>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</si>
  <si>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</si>
  <si>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</si>
  <si>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</si>
  <si>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</si>
  <si>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</si>
  <si>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</si>
  <si>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Fonte: </t>
    </r>
    <r>
      <rPr>
        <sz val="6"/>
        <rFont val="Arial"/>
        <family val="2"/>
      </rPr>
      <t>IBGE</t>
    </r>
  </si>
  <si>
    <t>Dados extraídos em jan/2026. Sujeitos a alteração.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</si>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</sst>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/>
    <xf numFmtId="169" fontId="15" fillId="4" borderId="1" xfId="1" quotePrefix="1" applyFont="1" applyFill="1" applyAlignment="1">
      <alignment horizontal="left"/>
    </xf>
    <xf numFmtId="169" fontId="15" fillId="4" borderId="1" xfId="1" applyFont="1" applyFill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Alignment="1">
      <alignment horizontal="left"/>
    </xf>
    <xf numFmtId="169" fontId="15" fillId="4" borderId="1" xfId="1" applyFont="1" applyFill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/>
    <xf numFmtId="174" fontId="10" fillId="0" borderId="19" xfId="8" applyNumberFormat="1" applyFont="1" applyBorder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/>
    <xf numFmtId="172" fontId="10" fillId="0" borderId="1" xfId="8" applyNumberFormat="1" applyFont="1" applyBorder="1"/>
    <xf numFmtId="174" fontId="10" fillId="0" borderId="1" xfId="8" applyNumberFormat="1" applyFont="1" applyBorder="1"/>
    <xf numFmtId="174" fontId="10" fillId="0" borderId="1" xfId="1" applyNumberFormat="1" applyFont="1"/>
    <xf numFmtId="175" fontId="10" fillId="0" borderId="1" xfId="1" applyNumberFormat="1" applyFont="1"/>
    <xf numFmtId="174" fontId="10" fillId="0" borderId="17" xfId="8" applyNumberFormat="1" applyFont="1" applyBorder="1"/>
    <xf numFmtId="169" fontId="10" fillId="0" borderId="1" xfId="1" quotePrefix="1" applyFont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/>
    <xf numFmtId="174" fontId="10" fillId="0" borderId="22" xfId="8" applyNumberFormat="1" applyFont="1" applyBorder="1"/>
    <xf numFmtId="174" fontId="10" fillId="0" borderId="22" xfId="8" quotePrefix="1" applyNumberFormat="1" applyFont="1" applyBorder="1" applyAlignment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Alignment="1">
      <alignment horizontal="left" vertical="center"/>
    </xf>
    <xf numFmtId="168" fontId="10" fillId="0" borderId="0" xfId="11" quotePrefix="1" applyFont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Border="1" applyAlignment="1">
      <alignment horizontal="right"/>
    </xf>
    <xf numFmtId="169" fontId="17" fillId="0" borderId="0" xfId="1" quotePrefix="1" applyFont="1" applyBorder="1" applyAlignment="1">
      <alignment horizontal="left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9" fontId="21" fillId="0" borderId="0" xfId="0" applyNumberFormat="1" applyFont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2025 </a:t>
            </a:r>
          </a:p>
          <a:p>
            <a:pPr algn="ct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Resumida'!$A$11:$A$39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strCache>
            </c:strRef>
          </c:cat>
          <c:val>
            <c:numRef>
              <c:f>'Balança Comercial Resumida'!$B$11:$B$39</c:f>
              <c:numCache>
                <c:formatCode>#,##0.00_ ;[Red]\-#,##0.00\ </c:formatCode>
                <c:ptCount val="29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  <c:pt idx="26">
                  <c:v>339.69576600800002</c:v>
                </c:pt>
                <c:pt idx="27">
                  <c:v>337.04616170999998</c:v>
                </c:pt>
                <c:pt idx="28">
                  <c:v>348.67649213700003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Resumida'!$A$11:$A$39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strCache>
            </c:strRef>
          </c:cat>
          <c:val>
            <c:numRef>
              <c:f>'Balança Comercial Resumida'!$E$11:$E$39</c:f>
              <c:numCache>
                <c:formatCode>#,##0.00_ ;[Red]\-#,##0.00\ </c:formatCode>
                <c:ptCount val="29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158.78682487899999</c:v>
                </c:pt>
                <c:pt idx="24">
                  <c:v>219.40804918000001</c:v>
                </c:pt>
                <c:pt idx="25">
                  <c:v>272.61068694599999</c:v>
                </c:pt>
                <c:pt idx="26">
                  <c:v>240.79283922400001</c:v>
                </c:pt>
                <c:pt idx="27">
                  <c:v>262.86960617400001</c:v>
                </c:pt>
                <c:pt idx="28">
                  <c:v>280.38294442599999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Resumida'!$A$11:$A$39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strCache>
            </c:strRef>
          </c:cat>
          <c:val>
            <c:numRef>
              <c:f>'Balança Comercial Resumida'!$C$11:$C$39</c:f>
              <c:numCache>
                <c:formatCode>#,##0.00_ ;[Red]\-#,##0.00\ </c:formatCode>
                <c:ptCount val="29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158.86780986700001</c:v>
                </c:pt>
                <c:pt idx="26">
                  <c:v>166.488283166</c:v>
                </c:pt>
                <c:pt idx="27">
                  <c:v>164.30437113799999</c:v>
                </c:pt>
                <c:pt idx="28">
                  <c:v>169.229281934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Resumida'!$A$11:$A$39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strCache>
            </c:strRef>
          </c:cat>
          <c:val>
            <c:numRef>
              <c:f>'Balança Comercial Resumida'!$F$11:$F$39</c:f>
              <c:numCache>
                <c:formatCode>#,##0.00_ ;[Red]\-#,##0.00\ </c:formatCode>
                <c:ptCount val="29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17.240955088</c:v>
                </c:pt>
                <c:pt idx="26">
                  <c:v>16.609062794</c:v>
                </c:pt>
                <c:pt idx="27">
                  <c:v>19.303018631</c:v>
                </c:pt>
                <c:pt idx="28">
                  <c:v>20.155059351999999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9</xdr:col>
      <xdr:colOff>704849</xdr:colOff>
      <xdr:row>71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jan/2026.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0" customWidth="1"/>
    <col min="2" max="2" width="15.28515625" style="120" bestFit="1" customWidth="1"/>
    <col min="3" max="3" width="13.85546875" style="120" bestFit="1" customWidth="1"/>
    <col min="4" max="4" width="10" style="120" bestFit="1" customWidth="1"/>
    <col min="5" max="5" width="12.85546875" style="120" bestFit="1" customWidth="1"/>
    <col min="6" max="6" width="13.85546875" style="120" bestFit="1" customWidth="1"/>
    <col min="7" max="7" width="10" style="120" bestFit="1" customWidth="1"/>
    <col min="8" max="8" width="10.5703125" style="120" bestFit="1" customWidth="1"/>
    <col min="9" max="9" width="11.140625" style="120" bestFit="1" customWidth="1"/>
    <col min="10" max="16384" width="16" style="120"/>
  </cols>
  <sheetData>
    <row r="1" spans="1:9" x14ac:dyDescent="0.2">
      <c r="A1" s="119" t="s">
        <v>0</v>
      </c>
    </row>
    <row r="2" spans="1:9" x14ac:dyDescent="0.2">
      <c r="A2" s="119" t="s">
        <v>1</v>
      </c>
    </row>
    <row r="3" spans="1:9" x14ac:dyDescent="0.2">
      <c r="A3" s="120" t="s">
        <v>2</v>
      </c>
    </row>
    <row r="4" spans="1:9" x14ac:dyDescent="0.2">
      <c r="A4" s="120" t="s">
        <v>3</v>
      </c>
    </row>
    <row r="6" spans="1:9" ht="12.75" x14ac:dyDescent="0.2">
      <c r="A6" s="139" t="str">
        <f>"Balança Comercial Brasileira e Balança Comercial do Agronegócio: "&amp;A11&amp;" a "&amp;A39</f>
        <v>Balança Comercial Brasileira e Balança Comercial do Agronegócio: 1997 a 2025</v>
      </c>
      <c r="B6" s="139"/>
      <c r="C6" s="139"/>
      <c r="D6" s="139"/>
      <c r="E6" s="139"/>
      <c r="F6" s="139"/>
      <c r="G6" s="139"/>
      <c r="H6" s="139"/>
      <c r="I6" s="139"/>
    </row>
    <row r="7" spans="1:9" ht="5.2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</row>
    <row r="8" spans="1:9" x14ac:dyDescent="0.2">
      <c r="E8" s="140" t="s">
        <v>4</v>
      </c>
      <c r="F8" s="140"/>
      <c r="G8" s="140"/>
      <c r="H8" s="140"/>
      <c r="I8" s="140"/>
    </row>
    <row r="9" spans="1:9" x14ac:dyDescent="0.2">
      <c r="A9" s="141" t="s">
        <v>5</v>
      </c>
      <c r="B9" s="142" t="s">
        <v>6</v>
      </c>
      <c r="C9" s="143"/>
      <c r="D9" s="144"/>
      <c r="E9" s="143" t="s">
        <v>7</v>
      </c>
      <c r="F9" s="143"/>
      <c r="G9" s="144"/>
      <c r="H9" s="142" t="s">
        <v>8</v>
      </c>
      <c r="I9" s="143"/>
    </row>
    <row r="10" spans="1:9" ht="23.25" customHeight="1" x14ac:dyDescent="0.2">
      <c r="A10" s="141"/>
      <c r="B10" s="122" t="s">
        <v>9</v>
      </c>
      <c r="C10" s="122" t="s">
        <v>10</v>
      </c>
      <c r="D10" s="123" t="s">
        <v>11</v>
      </c>
      <c r="E10" s="124" t="s">
        <v>12</v>
      </c>
      <c r="F10" s="124" t="s">
        <v>13</v>
      </c>
      <c r="G10" s="123" t="s">
        <v>14</v>
      </c>
      <c r="H10" s="122" t="s">
        <v>15</v>
      </c>
      <c r="I10" s="125" t="s">
        <v>16</v>
      </c>
    </row>
    <row r="11" spans="1:9" x14ac:dyDescent="0.2">
      <c r="A11" s="126" t="s">
        <v>17</v>
      </c>
      <c r="B11" s="127">
        <v>52.947495531999998</v>
      </c>
      <c r="C11" s="127">
        <v>23.343712329999999</v>
      </c>
      <c r="D11" s="128">
        <f t="shared" ref="D11:D30" si="0">C11/B11*100</f>
        <v>44.088416450012645</v>
      </c>
      <c r="E11" s="127">
        <v>60.537962059000002</v>
      </c>
      <c r="F11" s="127">
        <v>8.1073937039999997</v>
      </c>
      <c r="G11" s="128">
        <f t="shared" ref="G11:G30" si="1">F11/E11*100</f>
        <v>13.392247489432455</v>
      </c>
      <c r="H11" s="129">
        <f t="shared" ref="H11:H30" si="2">B11-E11</f>
        <v>-7.5904665270000038</v>
      </c>
      <c r="I11" s="129">
        <f t="shared" ref="I11:I30" si="3">C11-F11</f>
        <v>15.236318625999999</v>
      </c>
    </row>
    <row r="12" spans="1:9" x14ac:dyDescent="0.2">
      <c r="A12" s="126" t="s">
        <v>18</v>
      </c>
      <c r="B12" s="127">
        <v>51.076603548999998</v>
      </c>
      <c r="C12" s="127">
        <v>21.524762385999999</v>
      </c>
      <c r="D12" s="128">
        <f t="shared" si="0"/>
        <v>42.142117702384738</v>
      </c>
      <c r="E12" s="127">
        <v>58.672860907999997</v>
      </c>
      <c r="F12" s="127">
        <v>7.9862568319999996</v>
      </c>
      <c r="G12" s="128">
        <f t="shared" si="1"/>
        <v>13.611500629775971</v>
      </c>
      <c r="H12" s="129">
        <f t="shared" si="2"/>
        <v>-7.5962573589999991</v>
      </c>
      <c r="I12" s="129">
        <f t="shared" si="3"/>
        <v>13.538505554</v>
      </c>
    </row>
    <row r="13" spans="1:9" x14ac:dyDescent="0.2">
      <c r="A13" s="126" t="s">
        <v>19</v>
      </c>
      <c r="B13" s="127">
        <v>47.945909309999998</v>
      </c>
      <c r="C13" s="127">
        <v>20.470203867999999</v>
      </c>
      <c r="D13" s="128">
        <f t="shared" si="0"/>
        <v>42.694369890134851</v>
      </c>
      <c r="E13" s="127">
        <v>50.259540356000002</v>
      </c>
      <c r="F13" s="127">
        <v>5.6491285199999997</v>
      </c>
      <c r="G13" s="128">
        <f t="shared" si="1"/>
        <v>11.239912820503152</v>
      </c>
      <c r="H13" s="129">
        <f t="shared" si="2"/>
        <v>-2.3136310460000047</v>
      </c>
      <c r="I13" s="129">
        <f t="shared" si="3"/>
        <v>14.821075347999999</v>
      </c>
    </row>
    <row r="14" spans="1:9" x14ac:dyDescent="0.2">
      <c r="A14" s="126" t="s">
        <v>20</v>
      </c>
      <c r="B14" s="127">
        <v>54.993159648000002</v>
      </c>
      <c r="C14" s="127">
        <v>20.576663042</v>
      </c>
      <c r="D14" s="128">
        <f t="shared" si="0"/>
        <v>37.416768146633181</v>
      </c>
      <c r="E14" s="127">
        <v>56.976350170000003</v>
      </c>
      <c r="F14" s="127">
        <v>5.7391286629999998</v>
      </c>
      <c r="G14" s="128">
        <f t="shared" si="1"/>
        <v>10.072826086395837</v>
      </c>
      <c r="H14" s="129">
        <f t="shared" si="2"/>
        <v>-1.983190522000001</v>
      </c>
      <c r="I14" s="129">
        <f t="shared" si="3"/>
        <v>14.837534379000001</v>
      </c>
    </row>
    <row r="15" spans="1:9" x14ac:dyDescent="0.2">
      <c r="A15" s="126" t="s">
        <v>21</v>
      </c>
      <c r="B15" s="127">
        <v>58.032294243000003</v>
      </c>
      <c r="C15" s="127">
        <v>23.828265866999999</v>
      </c>
      <c r="D15" s="128">
        <f t="shared" si="0"/>
        <v>41.060354717708272</v>
      </c>
      <c r="E15" s="127">
        <v>56.569020182000003</v>
      </c>
      <c r="F15" s="127">
        <v>4.7745118230000001</v>
      </c>
      <c r="G15" s="128">
        <f t="shared" si="1"/>
        <v>8.44015294526743</v>
      </c>
      <c r="H15" s="129">
        <f t="shared" si="2"/>
        <v>1.4632740609999999</v>
      </c>
      <c r="I15" s="129">
        <f t="shared" si="3"/>
        <v>19.053754043999998</v>
      </c>
    </row>
    <row r="16" spans="1:9" x14ac:dyDescent="0.2">
      <c r="A16" s="126" t="s">
        <v>22</v>
      </c>
      <c r="B16" s="127">
        <v>60.147158103000002</v>
      </c>
      <c r="C16" s="127">
        <v>24.811600650999999</v>
      </c>
      <c r="D16" s="128">
        <f t="shared" si="0"/>
        <v>41.251492894329203</v>
      </c>
      <c r="E16" s="127">
        <v>48.274763553</v>
      </c>
      <c r="F16" s="127">
        <v>4.4247949000000002</v>
      </c>
      <c r="G16" s="128">
        <f t="shared" si="1"/>
        <v>9.1658551473630663</v>
      </c>
      <c r="H16" s="129">
        <f t="shared" si="2"/>
        <v>11.872394550000003</v>
      </c>
      <c r="I16" s="129">
        <f t="shared" si="3"/>
        <v>20.386805750999997</v>
      </c>
    </row>
    <row r="17" spans="1:9" x14ac:dyDescent="0.2">
      <c r="A17" s="126" t="s">
        <v>23</v>
      </c>
      <c r="B17" s="127">
        <v>72.776746689999996</v>
      </c>
      <c r="C17" s="127">
        <v>30.608307516</v>
      </c>
      <c r="D17" s="128">
        <f t="shared" si="0"/>
        <v>42.057812293230448</v>
      </c>
      <c r="E17" s="127">
        <v>49.307163152000001</v>
      </c>
      <c r="F17" s="127">
        <v>4.7247077190000004</v>
      </c>
      <c r="G17" s="128">
        <f t="shared" si="1"/>
        <v>9.5821933710423917</v>
      </c>
      <c r="H17" s="129">
        <f t="shared" si="2"/>
        <v>23.469583537999995</v>
      </c>
      <c r="I17" s="129">
        <f t="shared" si="3"/>
        <v>25.883599796999999</v>
      </c>
    </row>
    <row r="18" spans="1:9" x14ac:dyDescent="0.2">
      <c r="A18" s="126" t="s">
        <v>24</v>
      </c>
      <c r="B18" s="127">
        <v>95.121672368999995</v>
      </c>
      <c r="C18" s="127">
        <v>38.922873224999996</v>
      </c>
      <c r="D18" s="128">
        <f t="shared" si="0"/>
        <v>40.919037960149339</v>
      </c>
      <c r="E18" s="127">
        <v>63.813636668000001</v>
      </c>
      <c r="F18" s="127">
        <v>4.8021400940000003</v>
      </c>
      <c r="G18" s="128">
        <f t="shared" si="1"/>
        <v>7.5252568960829684</v>
      </c>
      <c r="H18" s="129">
        <f t="shared" si="2"/>
        <v>31.308035700999994</v>
      </c>
      <c r="I18" s="129">
        <f t="shared" si="3"/>
        <v>34.120733130999994</v>
      </c>
    </row>
    <row r="19" spans="1:9" x14ac:dyDescent="0.2">
      <c r="A19" s="126" t="s">
        <v>25</v>
      </c>
      <c r="B19" s="127">
        <v>118.59783540700001</v>
      </c>
      <c r="C19" s="127">
        <v>43.585849062000001</v>
      </c>
      <c r="D19" s="128">
        <f t="shared" si="0"/>
        <v>36.75096506814274</v>
      </c>
      <c r="E19" s="127">
        <v>74.692215554000001</v>
      </c>
      <c r="F19" s="127">
        <v>5.0700803939999997</v>
      </c>
      <c r="G19" s="128">
        <f t="shared" si="1"/>
        <v>6.7879635868271961</v>
      </c>
      <c r="H19" s="129">
        <f t="shared" si="2"/>
        <v>43.905619853000005</v>
      </c>
      <c r="I19" s="129">
        <f t="shared" si="3"/>
        <v>38.515768668</v>
      </c>
    </row>
    <row r="20" spans="1:9" x14ac:dyDescent="0.2">
      <c r="A20" s="126" t="s">
        <v>26</v>
      </c>
      <c r="B20" s="127">
        <v>137.58115120900001</v>
      </c>
      <c r="C20" s="127">
        <v>49.416495515000001</v>
      </c>
      <c r="D20" s="128">
        <f t="shared" si="0"/>
        <v>35.918070957213629</v>
      </c>
      <c r="E20" s="127">
        <v>92.531096869999999</v>
      </c>
      <c r="F20" s="127">
        <v>6.6483367439999999</v>
      </c>
      <c r="G20" s="128">
        <f t="shared" si="1"/>
        <v>7.1849756124046262</v>
      </c>
      <c r="H20" s="129">
        <f t="shared" si="2"/>
        <v>45.050054339000013</v>
      </c>
      <c r="I20" s="129">
        <f t="shared" si="3"/>
        <v>42.768158771000003</v>
      </c>
    </row>
    <row r="21" spans="1:9" x14ac:dyDescent="0.2">
      <c r="A21" s="126" t="s">
        <v>27</v>
      </c>
      <c r="B21" s="127">
        <v>159.816383833</v>
      </c>
      <c r="C21" s="127">
        <v>58.358334415000002</v>
      </c>
      <c r="D21" s="128">
        <f t="shared" si="0"/>
        <v>36.515864653765092</v>
      </c>
      <c r="E21" s="127">
        <v>122.04194912</v>
      </c>
      <c r="F21" s="127">
        <v>8.6874552260000009</v>
      </c>
      <c r="G21" s="128">
        <f t="shared" si="1"/>
        <v>7.1184173053954591</v>
      </c>
      <c r="H21" s="129">
        <f t="shared" si="2"/>
        <v>37.774434713000005</v>
      </c>
      <c r="I21" s="129">
        <f t="shared" si="3"/>
        <v>49.670879189000004</v>
      </c>
    </row>
    <row r="22" spans="1:9" x14ac:dyDescent="0.2">
      <c r="A22" s="126" t="s">
        <v>28</v>
      </c>
      <c r="B22" s="127">
        <v>195.764624177</v>
      </c>
      <c r="C22" s="127">
        <v>71.747138355999994</v>
      </c>
      <c r="D22" s="128">
        <f t="shared" si="0"/>
        <v>36.649695345942604</v>
      </c>
      <c r="E22" s="127">
        <v>174.707087626</v>
      </c>
      <c r="F22" s="127">
        <v>11.880389586</v>
      </c>
      <c r="G22" s="128">
        <f t="shared" si="1"/>
        <v>6.8001760818271197</v>
      </c>
      <c r="H22" s="129">
        <f t="shared" si="2"/>
        <v>21.057536550999998</v>
      </c>
      <c r="I22" s="129">
        <f t="shared" si="3"/>
        <v>59.866748769999994</v>
      </c>
    </row>
    <row r="23" spans="1:9" x14ac:dyDescent="0.2">
      <c r="A23" s="126" t="s">
        <v>29</v>
      </c>
      <c r="B23" s="127">
        <v>151.79167418599999</v>
      </c>
      <c r="C23" s="127">
        <v>64.741172917</v>
      </c>
      <c r="D23" s="128">
        <f t="shared" si="0"/>
        <v>42.651333325218168</v>
      </c>
      <c r="E23" s="127">
        <v>129.39761152299999</v>
      </c>
      <c r="F23" s="127">
        <v>9.8999924660000005</v>
      </c>
      <c r="G23" s="128">
        <f t="shared" si="1"/>
        <v>7.6508309152524889</v>
      </c>
      <c r="H23" s="129">
        <f t="shared" si="2"/>
        <v>22.394062663</v>
      </c>
      <c r="I23" s="129">
        <f t="shared" si="3"/>
        <v>54.841180451</v>
      </c>
    </row>
    <row r="24" spans="1:9" x14ac:dyDescent="0.2">
      <c r="A24" s="126" t="s">
        <v>30</v>
      </c>
      <c r="B24" s="127">
        <v>200.43413482599999</v>
      </c>
      <c r="C24" s="127">
        <v>76.395921326999996</v>
      </c>
      <c r="D24" s="128">
        <f t="shared" si="0"/>
        <v>38.115224930783612</v>
      </c>
      <c r="E24" s="127">
        <v>183.336964846</v>
      </c>
      <c r="F24" s="127">
        <v>13.398110017</v>
      </c>
      <c r="G24" s="128">
        <f t="shared" si="1"/>
        <v>7.307915252253788</v>
      </c>
      <c r="H24" s="129">
        <f t="shared" si="2"/>
        <v>17.09716997999999</v>
      </c>
      <c r="I24" s="129">
        <f t="shared" si="3"/>
        <v>62.997811309999996</v>
      </c>
    </row>
    <row r="25" spans="1:9" x14ac:dyDescent="0.2">
      <c r="A25" s="126" t="s">
        <v>31</v>
      </c>
      <c r="B25" s="127">
        <v>253.66630950699999</v>
      </c>
      <c r="C25" s="127">
        <v>94.916713268999999</v>
      </c>
      <c r="D25" s="128">
        <f t="shared" si="0"/>
        <v>37.417942277581304</v>
      </c>
      <c r="E25" s="127">
        <v>227.96975670099999</v>
      </c>
      <c r="F25" s="127">
        <v>17.507571968000001</v>
      </c>
      <c r="G25" s="128">
        <f t="shared" si="1"/>
        <v>7.679778327334243</v>
      </c>
      <c r="H25" s="129">
        <f t="shared" si="2"/>
        <v>25.696552806</v>
      </c>
      <c r="I25" s="129">
        <f t="shared" si="3"/>
        <v>77.409141301000005</v>
      </c>
    </row>
    <row r="26" spans="1:9" x14ac:dyDescent="0.2">
      <c r="A26" s="126" t="s">
        <v>32</v>
      </c>
      <c r="B26" s="127">
        <v>239.95253815800001</v>
      </c>
      <c r="C26" s="127">
        <v>95.748843123</v>
      </c>
      <c r="D26" s="128">
        <f t="shared" si="0"/>
        <v>39.903242473706555</v>
      </c>
      <c r="E26" s="127">
        <v>225.16642606900001</v>
      </c>
      <c r="F26" s="127">
        <v>16.408799233</v>
      </c>
      <c r="G26" s="128">
        <f t="shared" si="1"/>
        <v>7.2874093706899652</v>
      </c>
      <c r="H26" s="129">
        <f t="shared" si="2"/>
        <v>14.786112089</v>
      </c>
      <c r="I26" s="129">
        <f t="shared" si="3"/>
        <v>79.340043890000004</v>
      </c>
    </row>
    <row r="27" spans="1:9" x14ac:dyDescent="0.2">
      <c r="A27" s="126" t="s">
        <v>33</v>
      </c>
      <c r="B27" s="127">
        <v>232.54425560600001</v>
      </c>
      <c r="C27" s="127">
        <v>99.932843059999996</v>
      </c>
      <c r="D27" s="128">
        <f t="shared" si="0"/>
        <v>42.973688083405648</v>
      </c>
      <c r="E27" s="127">
        <v>241.50088645899999</v>
      </c>
      <c r="F27" s="127">
        <v>17.06024283</v>
      </c>
      <c r="G27" s="128">
        <f t="shared" si="1"/>
        <v>7.0642568150143612</v>
      </c>
      <c r="H27" s="129">
        <f t="shared" si="2"/>
        <v>-8.9566308529999787</v>
      </c>
      <c r="I27" s="129">
        <f t="shared" si="3"/>
        <v>82.872600229999989</v>
      </c>
    </row>
    <row r="28" spans="1:9" x14ac:dyDescent="0.2">
      <c r="A28" s="126" t="s">
        <v>34</v>
      </c>
      <c r="B28" s="127">
        <v>220.92323683800001</v>
      </c>
      <c r="C28" s="127">
        <v>96.659151803</v>
      </c>
      <c r="D28" s="128">
        <f t="shared" si="0"/>
        <v>43.752369912033664</v>
      </c>
      <c r="E28" s="127">
        <v>230.82301879600001</v>
      </c>
      <c r="F28" s="127">
        <v>16.614448611</v>
      </c>
      <c r="G28" s="128">
        <f t="shared" si="1"/>
        <v>7.1979166972440254</v>
      </c>
      <c r="H28" s="129">
        <f t="shared" si="2"/>
        <v>-9.8997819580000055</v>
      </c>
      <c r="I28" s="129">
        <f t="shared" si="3"/>
        <v>80.044703192</v>
      </c>
    </row>
    <row r="29" spans="1:9" x14ac:dyDescent="0.2">
      <c r="A29" s="126" t="s">
        <v>35</v>
      </c>
      <c r="B29" s="127">
        <v>186.78235506300001</v>
      </c>
      <c r="C29" s="127">
        <v>88.168172193999993</v>
      </c>
      <c r="D29" s="128">
        <f t="shared" si="0"/>
        <v>47.20369446260684</v>
      </c>
      <c r="E29" s="127">
        <v>173.10425907699999</v>
      </c>
      <c r="F29" s="127">
        <v>13.073039184000001</v>
      </c>
      <c r="G29" s="128">
        <f t="shared" si="1"/>
        <v>7.5521187368271914</v>
      </c>
      <c r="H29" s="129">
        <f t="shared" si="2"/>
        <v>13.678095986000017</v>
      </c>
      <c r="I29" s="129">
        <f t="shared" si="3"/>
        <v>75.095133009999998</v>
      </c>
    </row>
    <row r="30" spans="1:9" x14ac:dyDescent="0.2">
      <c r="A30" s="126" t="s">
        <v>36</v>
      </c>
      <c r="B30" s="127">
        <v>179.52612921400001</v>
      </c>
      <c r="C30" s="127">
        <v>84.937406366999994</v>
      </c>
      <c r="D30" s="128">
        <f t="shared" si="0"/>
        <v>47.312002291183084</v>
      </c>
      <c r="E30" s="127">
        <v>139.32135765300001</v>
      </c>
      <c r="F30" s="127">
        <v>13.627904447000001</v>
      </c>
      <c r="G30" s="128">
        <f t="shared" si="1"/>
        <v>9.7816333953206716</v>
      </c>
      <c r="H30" s="129">
        <f t="shared" si="2"/>
        <v>40.204771561000001</v>
      </c>
      <c r="I30" s="129">
        <f t="shared" si="3"/>
        <v>71.309501919999988</v>
      </c>
    </row>
    <row r="31" spans="1:9" x14ac:dyDescent="0.2">
      <c r="A31" s="126" t="s">
        <v>37</v>
      </c>
      <c r="B31" s="127">
        <v>214.988108353</v>
      </c>
      <c r="C31" s="127">
        <v>96.014250614000005</v>
      </c>
      <c r="D31" s="128">
        <f>C31/B31*100</f>
        <v>44.660261141676393</v>
      </c>
      <c r="E31" s="127">
        <v>158.95144400300001</v>
      </c>
      <c r="F31" s="127">
        <v>14.154171496</v>
      </c>
      <c r="G31" s="128">
        <f>F31/E31*100</f>
        <v>8.9047140054499021</v>
      </c>
      <c r="H31" s="129">
        <f t="shared" ref="H31:I32" si="4">B31-E31</f>
        <v>56.036664349999995</v>
      </c>
      <c r="I31" s="129">
        <f t="shared" si="4"/>
        <v>81.860079118000002</v>
      </c>
    </row>
    <row r="32" spans="1:9" x14ac:dyDescent="0.2">
      <c r="A32" s="126" t="s">
        <v>38</v>
      </c>
      <c r="B32" s="127">
        <v>231.88952339900001</v>
      </c>
      <c r="C32" s="127">
        <v>101.168287537</v>
      </c>
      <c r="D32" s="128">
        <f>C32/B32*100</f>
        <v>43.62779570809893</v>
      </c>
      <c r="E32" s="127">
        <v>185.32198350199999</v>
      </c>
      <c r="F32" s="127">
        <v>14.038295513</v>
      </c>
      <c r="G32" s="128">
        <f>F32/E32*100</f>
        <v>7.5750837799815036</v>
      </c>
      <c r="H32" s="129">
        <f t="shared" si="4"/>
        <v>46.567539897000017</v>
      </c>
      <c r="I32" s="129">
        <f t="shared" si="4"/>
        <v>87.129992024000003</v>
      </c>
    </row>
    <row r="33" spans="1:9" x14ac:dyDescent="0.2">
      <c r="A33" s="126" t="s">
        <v>39</v>
      </c>
      <c r="B33" s="127">
        <v>221.12680764699999</v>
      </c>
      <c r="C33" s="127">
        <v>96.850662428000007</v>
      </c>
      <c r="D33" s="128">
        <f>C33/B33*100</f>
        <v>43.798697886784225</v>
      </c>
      <c r="E33" s="127">
        <v>185.92796758</v>
      </c>
      <c r="F33" s="127">
        <v>13.781578999000001</v>
      </c>
      <c r="G33" s="128">
        <f>F33/E33*100</f>
        <v>7.4123216525077877</v>
      </c>
      <c r="H33" s="129">
        <f t="shared" ref="H33:I34" si="5">B33-E33</f>
        <v>35.198840066999992</v>
      </c>
      <c r="I33" s="129">
        <f t="shared" si="5"/>
        <v>83.069083429000003</v>
      </c>
    </row>
    <row r="34" spans="1:9" x14ac:dyDescent="0.2">
      <c r="A34" s="126" t="s">
        <v>40</v>
      </c>
      <c r="B34" s="127">
        <v>209.180241655</v>
      </c>
      <c r="C34" s="127">
        <v>100.70195363000001</v>
      </c>
      <c r="D34" s="128">
        <f>C34/B34*100</f>
        <v>48.141235918489507</v>
      </c>
      <c r="E34" s="127">
        <v>158.78682487899999</v>
      </c>
      <c r="F34" s="127">
        <v>13.054347989</v>
      </c>
      <c r="G34" s="128">
        <f>F34/E34*100</f>
        <v>8.2213042542715851</v>
      </c>
      <c r="H34" s="129">
        <f t="shared" si="5"/>
        <v>50.393416776000009</v>
      </c>
      <c r="I34" s="129">
        <f t="shared" si="5"/>
        <v>87.647605641000013</v>
      </c>
    </row>
    <row r="35" spans="1:9" x14ac:dyDescent="0.2">
      <c r="A35" s="126" t="s">
        <v>41</v>
      </c>
      <c r="B35" s="127">
        <v>280.81457746000001</v>
      </c>
      <c r="C35" s="127">
        <v>120.521447545</v>
      </c>
      <c r="D35" s="128">
        <f t="shared" ref="D35:D37" si="6">C35/B35*100</f>
        <v>42.91851535455541</v>
      </c>
      <c r="E35" s="127">
        <v>219.40804918000001</v>
      </c>
      <c r="F35" s="127">
        <v>15.528490315999999</v>
      </c>
      <c r="G35" s="128">
        <f t="shared" ref="G35:G37" si="7">F35/E35*100</f>
        <v>7.0774478757890016</v>
      </c>
      <c r="H35" s="129">
        <f t="shared" ref="H35:H37" si="8">B35-E35</f>
        <v>61.406528280000003</v>
      </c>
      <c r="I35" s="129">
        <f t="shared" ref="I35:I37" si="9">C35-F35</f>
        <v>104.992957229</v>
      </c>
    </row>
    <row r="36" spans="1:9" x14ac:dyDescent="0.2">
      <c r="A36" s="126" t="s">
        <v>42</v>
      </c>
      <c r="B36" s="127">
        <v>334.13603821999999</v>
      </c>
      <c r="C36" s="127">
        <v>158.86780986700001</v>
      </c>
      <c r="D36" s="128">
        <f t="shared" si="6"/>
        <v>47.545847108655529</v>
      </c>
      <c r="E36" s="127">
        <v>272.61068694599999</v>
      </c>
      <c r="F36" s="127">
        <v>17.240955088</v>
      </c>
      <c r="G36" s="128">
        <f t="shared" si="7"/>
        <v>6.3243870888360183</v>
      </c>
      <c r="H36" s="129">
        <f t="shared" si="8"/>
        <v>61.525351274000002</v>
      </c>
      <c r="I36" s="129">
        <f t="shared" si="9"/>
        <v>141.62685477900001</v>
      </c>
    </row>
    <row r="37" spans="1:9" x14ac:dyDescent="0.2">
      <c r="A37" s="126" t="s">
        <v>43</v>
      </c>
      <c r="B37" s="127">
        <v>339.69576600800002</v>
      </c>
      <c r="C37" s="127">
        <v>166.488283166</v>
      </c>
      <c r="D37" s="128">
        <f t="shared" si="6"/>
        <v>49.010997435298947</v>
      </c>
      <c r="E37" s="127">
        <v>240.79283922400001</v>
      </c>
      <c r="F37" s="127">
        <v>16.609062794</v>
      </c>
      <c r="G37" s="128">
        <f t="shared" si="7"/>
        <v>6.897656445069468</v>
      </c>
      <c r="H37" s="129">
        <f t="shared" si="8"/>
        <v>98.902926784000016</v>
      </c>
      <c r="I37" s="129">
        <f t="shared" si="9"/>
        <v>149.87922037199999</v>
      </c>
    </row>
    <row r="38" spans="1:9" x14ac:dyDescent="0.2">
      <c r="A38" s="126" t="s">
        <v>44</v>
      </c>
      <c r="B38" s="127">
        <v>337.04616170999998</v>
      </c>
      <c r="C38" s="127">
        <v>164.30437113799999</v>
      </c>
      <c r="D38" s="128">
        <f t="shared" ref="D38" si="10">C38/B38*100</f>
        <v>48.748328805883318</v>
      </c>
      <c r="E38" s="127">
        <v>262.86960617400001</v>
      </c>
      <c r="F38" s="127">
        <v>19.303018631</v>
      </c>
      <c r="G38" s="128">
        <f t="shared" ref="G38" si="11">F38/E38*100</f>
        <v>7.3431915206746439</v>
      </c>
      <c r="H38" s="129">
        <f t="shared" ref="H38" si="12">B38-E38</f>
        <v>74.176555535999967</v>
      </c>
      <c r="I38" s="129">
        <f t="shared" ref="I38" si="13">C38-F38</f>
        <v>145.00135250699998</v>
      </c>
    </row>
    <row r="39" spans="1:9" x14ac:dyDescent="0.2">
      <c r="A39" s="132" t="s">
        <v>124</v>
      </c>
      <c r="B39" s="133">
        <v>348.67649213700003</v>
      </c>
      <c r="C39" s="133">
        <v>169.229281934</v>
      </c>
      <c r="D39" s="134">
        <f t="shared" ref="D39" si="14">C39/B39*100</f>
        <v>48.534755210141142</v>
      </c>
      <c r="E39" s="133">
        <v>280.38294442599999</v>
      </c>
      <c r="F39" s="133">
        <v>20.155059351999999</v>
      </c>
      <c r="G39" s="134">
        <f t="shared" ref="G39" si="15">F39/E39*100</f>
        <v>7.1884041995712105</v>
      </c>
      <c r="H39" s="135">
        <f t="shared" ref="H39" si="16">B39-E39</f>
        <v>68.293547711000031</v>
      </c>
      <c r="I39" s="135">
        <f t="shared" ref="I39" si="17">C39-F39</f>
        <v>149.074222582</v>
      </c>
    </row>
    <row r="40" spans="1:9" ht="21" customHeight="1" x14ac:dyDescent="0.2">
      <c r="A40" s="145" t="s">
        <v>45</v>
      </c>
      <c r="B40" s="146"/>
      <c r="C40" s="146"/>
      <c r="D40" s="146"/>
      <c r="E40" s="146"/>
      <c r="F40" s="146"/>
      <c r="G40" s="146"/>
      <c r="H40" s="146"/>
      <c r="I40" s="146"/>
    </row>
    <row r="41" spans="1:9" x14ac:dyDescent="0.2">
      <c r="A41" s="137" t="s">
        <v>46</v>
      </c>
      <c r="B41" s="137"/>
      <c r="C41" s="137"/>
      <c r="D41" s="137"/>
      <c r="E41" s="137"/>
      <c r="F41" s="137"/>
      <c r="G41" s="137"/>
      <c r="H41" s="137"/>
      <c r="I41" s="137"/>
    </row>
    <row r="42" spans="1:9" x14ac:dyDescent="0.2">
      <c r="A42" s="137" t="s">
        <v>47</v>
      </c>
      <c r="B42" s="138"/>
      <c r="C42" s="138"/>
      <c r="D42" s="138"/>
      <c r="E42" s="138"/>
      <c r="F42" s="138"/>
      <c r="G42" s="138"/>
      <c r="H42" s="138"/>
      <c r="I42" s="138"/>
    </row>
    <row r="43" spans="1:9" x14ac:dyDescent="0.2">
      <c r="A43" s="130" t="s">
        <v>123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2">
      <c r="A44" s="130"/>
      <c r="B44" s="131"/>
      <c r="C44" s="131"/>
      <c r="D44" s="131"/>
      <c r="E44" s="131"/>
      <c r="F44" s="131"/>
      <c r="G44" s="131"/>
      <c r="H44" s="131"/>
      <c r="I44" s="131"/>
    </row>
    <row r="47" spans="1:9" ht="12.75" x14ac:dyDescent="0.2">
      <c r="A47" s="136"/>
      <c r="B47" s="136"/>
      <c r="C47" s="136"/>
      <c r="D47" s="136"/>
      <c r="E47" s="136"/>
      <c r="F47" s="136"/>
      <c r="G47" s="136"/>
      <c r="H47" s="136"/>
      <c r="I47" s="136"/>
    </row>
  </sheetData>
  <mergeCells count="10">
    <mergeCell ref="A47:I47"/>
    <mergeCell ref="A41:I41"/>
    <mergeCell ref="A42:I42"/>
    <mergeCell ref="A6:I6"/>
    <mergeCell ref="E8:I8"/>
    <mergeCell ref="A9:A10"/>
    <mergeCell ref="B9:D9"/>
    <mergeCell ref="E9:G9"/>
    <mergeCell ref="H9:I9"/>
    <mergeCell ref="A40:I40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"/>
    </row>
    <row r="2" spans="1:16" ht="18" customHeight="1" x14ac:dyDescent="0.2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"/>
    </row>
    <row r="3" spans="1:16" ht="18" customHeight="1" x14ac:dyDescent="0.2">
      <c r="A3" s="148" t="s">
        <v>49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49" t="s">
        <v>50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6" ht="27" customHeight="1" thickBot="1" x14ac:dyDescent="0.25">
      <c r="A6" s="5" t="s">
        <v>51</v>
      </c>
      <c r="B6" s="6" t="s">
        <v>52</v>
      </c>
      <c r="C6" s="6" t="s">
        <v>53</v>
      </c>
      <c r="D6" s="6" t="s">
        <v>54</v>
      </c>
      <c r="E6" s="6" t="s">
        <v>55</v>
      </c>
      <c r="F6" s="6" t="s">
        <v>56</v>
      </c>
      <c r="G6" s="6" t="s">
        <v>57</v>
      </c>
      <c r="H6" s="6" t="s">
        <v>58</v>
      </c>
      <c r="I6" s="6" t="s">
        <v>59</v>
      </c>
      <c r="J6" s="6" t="s">
        <v>60</v>
      </c>
      <c r="K6" s="6" t="s">
        <v>61</v>
      </c>
      <c r="L6" s="6" t="s">
        <v>62</v>
      </c>
      <c r="M6" s="6" t="s">
        <v>63</v>
      </c>
      <c r="N6" s="7" t="s">
        <v>64</v>
      </c>
      <c r="O6" s="7" t="s">
        <v>65</v>
      </c>
      <c r="P6" s="7" t="s">
        <v>66</v>
      </c>
    </row>
    <row r="7" spans="1:16" ht="18" customHeight="1" x14ac:dyDescent="0.2">
      <c r="A7" s="8" t="s">
        <v>67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68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69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70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71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72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73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74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75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76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77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78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79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80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81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82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83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84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85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86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87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88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90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91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7" t="s">
        <v>64</v>
      </c>
      <c r="O7" s="7" t="s">
        <v>65</v>
      </c>
      <c r="P7" s="7" t="s">
        <v>66</v>
      </c>
    </row>
    <row r="8" spans="1:28" ht="18" customHeight="1" x14ac:dyDescent="0.2">
      <c r="A8" s="8" t="s">
        <v>92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68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69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70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71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72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73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74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75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76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77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78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79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80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81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82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83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84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85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86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87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88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89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93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94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7" t="s">
        <v>64</v>
      </c>
      <c r="O7" s="7" t="s">
        <v>65</v>
      </c>
      <c r="P7" s="7" t="s">
        <v>66</v>
      </c>
    </row>
    <row r="8" spans="1:28" ht="18" customHeight="1" x14ac:dyDescent="0.2">
      <c r="A8" s="8" t="s">
        <v>67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68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69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70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71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72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73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74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75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76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77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78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79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80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81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82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83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84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85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86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87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88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89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95</v>
      </c>
      <c r="M1" s="50" t="s">
        <v>96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</v>
      </c>
      <c r="B7" s="60"/>
      <c r="C7" s="61" t="s">
        <v>98</v>
      </c>
      <c r="D7" s="60" t="s">
        <v>99</v>
      </c>
      <c r="E7" s="62" t="s">
        <v>100</v>
      </c>
      <c r="F7" s="63"/>
      <c r="G7" s="63"/>
      <c r="H7" s="60"/>
      <c r="I7" s="60" t="s">
        <v>101</v>
      </c>
      <c r="J7" s="60" t="s">
        <v>102</v>
      </c>
      <c r="K7" s="62" t="s">
        <v>103</v>
      </c>
      <c r="L7" s="63"/>
      <c r="M7" s="64"/>
    </row>
    <row r="8" spans="1:16" s="49" customFormat="1" ht="12.75" customHeight="1" x14ac:dyDescent="0.15">
      <c r="A8" s="65"/>
      <c r="B8" s="66"/>
      <c r="C8" s="67" t="s">
        <v>104</v>
      </c>
      <c r="D8" s="68" t="s">
        <v>105</v>
      </c>
      <c r="E8" s="69"/>
      <c r="F8" s="70"/>
      <c r="G8" s="70"/>
      <c r="H8" s="66"/>
      <c r="I8" s="67" t="s">
        <v>106</v>
      </c>
      <c r="J8" s="71" t="s">
        <v>107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108</v>
      </c>
      <c r="D9" s="71" t="s">
        <v>109</v>
      </c>
      <c r="E9" s="60" t="s">
        <v>110</v>
      </c>
      <c r="F9" s="60" t="s">
        <v>111</v>
      </c>
      <c r="G9" s="60" t="s">
        <v>112</v>
      </c>
      <c r="H9" s="60" t="s">
        <v>113</v>
      </c>
      <c r="I9" s="67" t="s">
        <v>114</v>
      </c>
      <c r="J9" s="74"/>
      <c r="K9" s="61" t="s">
        <v>115</v>
      </c>
      <c r="L9" s="61" t="s">
        <v>116</v>
      </c>
      <c r="M9" s="75" t="s">
        <v>117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118</v>
      </c>
      <c r="L10" s="68" t="s">
        <v>119</v>
      </c>
      <c r="M10" s="78" t="s">
        <v>114</v>
      </c>
      <c r="P10" s="54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120</v>
      </c>
      <c r="L11" s="77" t="s">
        <v>121</v>
      </c>
      <c r="M11" s="79"/>
    </row>
    <row r="12" spans="1:16" ht="13.5" customHeight="1" x14ac:dyDescent="0.2">
      <c r="A12" s="80"/>
      <c r="B12" s="81"/>
      <c r="C12" s="82"/>
      <c r="D12" s="83"/>
      <c r="E12" s="83"/>
      <c r="F12" s="83"/>
      <c r="G12" s="83"/>
      <c r="H12" s="83"/>
      <c r="I12" s="84"/>
      <c r="J12" s="82"/>
      <c r="K12" s="85"/>
      <c r="L12" s="84"/>
      <c r="M12" s="86"/>
    </row>
    <row r="13" spans="1:16" ht="13.5" customHeight="1" x14ac:dyDescent="0.2">
      <c r="A13" s="87">
        <v>1986</v>
      </c>
      <c r="B13" s="88"/>
      <c r="C13" s="89">
        <v>1273.684</v>
      </c>
      <c r="D13" s="90">
        <v>149.17925927737897</v>
      </c>
      <c r="E13" s="90">
        <v>-8.02</v>
      </c>
      <c r="F13" s="90">
        <v>11.66</v>
      </c>
      <c r="G13" s="90">
        <v>8.1</v>
      </c>
      <c r="H13" s="90">
        <v>7.49</v>
      </c>
      <c r="I13" s="91">
        <v>73.196353805279045</v>
      </c>
      <c r="J13" s="89">
        <v>134653</v>
      </c>
      <c r="K13" s="92">
        <v>8235.0121146302699</v>
      </c>
      <c r="L13" s="91">
        <v>5.3546168299258179</v>
      </c>
      <c r="M13" s="93">
        <v>96.145739745074465</v>
      </c>
    </row>
    <row r="14" spans="1:16" ht="13.5" customHeight="1" x14ac:dyDescent="0.2">
      <c r="A14" s="87">
        <v>1987</v>
      </c>
      <c r="B14" s="88"/>
      <c r="C14" s="89">
        <v>4037.8058181818183</v>
      </c>
      <c r="D14" s="90">
        <v>206.20869754751942</v>
      </c>
      <c r="E14" s="90">
        <v>14.97</v>
      </c>
      <c r="F14" s="90">
        <v>0.99</v>
      </c>
      <c r="G14" s="90">
        <v>3.14</v>
      </c>
      <c r="H14" s="90">
        <v>3.53</v>
      </c>
      <c r="I14" s="91">
        <v>75.780185094605386</v>
      </c>
      <c r="J14" s="89">
        <v>137268</v>
      </c>
      <c r="K14" s="92">
        <v>8363.2905339677618</v>
      </c>
      <c r="L14" s="91">
        <v>1.5577198618760058</v>
      </c>
      <c r="M14" s="93">
        <v>97.64342102943111</v>
      </c>
    </row>
    <row r="15" spans="1:16" ht="13.5" customHeight="1" x14ac:dyDescent="0.2">
      <c r="A15" s="87">
        <v>1988</v>
      </c>
      <c r="B15" s="88"/>
      <c r="C15" s="89">
        <v>29375.630181818182</v>
      </c>
      <c r="D15" s="90">
        <v>627.95145346386596</v>
      </c>
      <c r="E15" s="90">
        <v>0.84</v>
      </c>
      <c r="F15" s="90">
        <v>-2.6</v>
      </c>
      <c r="G15" s="90">
        <v>2.33</v>
      </c>
      <c r="H15" s="90">
        <v>-0.06</v>
      </c>
      <c r="I15" s="91">
        <v>75.734716983548623</v>
      </c>
      <c r="J15" s="89">
        <v>139819</v>
      </c>
      <c r="K15" s="92">
        <v>8205.7757366143142</v>
      </c>
      <c r="L15" s="91">
        <v>-1.8834069761620387</v>
      </c>
      <c r="M15" s="93">
        <v>95.804398025999532</v>
      </c>
    </row>
    <row r="16" spans="1:16" ht="13.5" customHeight="1" x14ac:dyDescent="0.2">
      <c r="A16" s="87">
        <v>1989</v>
      </c>
      <c r="B16" s="88"/>
      <c r="C16" s="89">
        <v>425595.31054545456</v>
      </c>
      <c r="D16" s="90">
        <v>1304.4242133960829</v>
      </c>
      <c r="E16" s="90">
        <v>2.84999</v>
      </c>
      <c r="F16" s="90">
        <v>2.86</v>
      </c>
      <c r="G16" s="90">
        <v>3.54</v>
      </c>
      <c r="H16" s="90">
        <v>3.16</v>
      </c>
      <c r="I16" s="91">
        <v>78.127934040228766</v>
      </c>
      <c r="J16" s="89">
        <v>142307</v>
      </c>
      <c r="K16" s="92">
        <v>8317.0805077863733</v>
      </c>
      <c r="L16" s="91">
        <v>1.3564198528533522</v>
      </c>
      <c r="M16" s="93">
        <v>97.103907900730832</v>
      </c>
    </row>
    <row r="17" spans="1:13" ht="13.5" customHeight="1" x14ac:dyDescent="0.2">
      <c r="A17" s="87">
        <v>1990</v>
      </c>
      <c r="B17" s="88"/>
      <c r="C17" s="89">
        <v>11548794.5454545</v>
      </c>
      <c r="D17" s="90">
        <v>2736.97</v>
      </c>
      <c r="E17" s="90">
        <v>-3.72</v>
      </c>
      <c r="F17" s="90">
        <v>-8.18</v>
      </c>
      <c r="G17" s="90">
        <v>-0.76</v>
      </c>
      <c r="H17" s="90">
        <v>-4.3499999999999943</v>
      </c>
      <c r="I17" s="91">
        <v>74.729368909478822</v>
      </c>
      <c r="J17" s="89">
        <v>147594</v>
      </c>
      <c r="K17" s="92">
        <v>7670.3192478916344</v>
      </c>
      <c r="L17" s="91">
        <v>-7.776301543423159</v>
      </c>
      <c r="M17" s="93">
        <v>89.552815211922095</v>
      </c>
    </row>
    <row r="18" spans="1:13" ht="13.5" customHeight="1" x14ac:dyDescent="0.2">
      <c r="A18" s="87">
        <v>1991</v>
      </c>
      <c r="B18" s="88"/>
      <c r="C18" s="89">
        <v>60285999.272727266</v>
      </c>
      <c r="D18" s="90">
        <v>416.6780876990681</v>
      </c>
      <c r="E18" s="90">
        <v>1.37</v>
      </c>
      <c r="F18" s="90">
        <v>0.26</v>
      </c>
      <c r="G18" s="90">
        <v>1.96</v>
      </c>
      <c r="H18" s="90">
        <v>1.03</v>
      </c>
      <c r="I18" s="91">
        <v>75.499081409246457</v>
      </c>
      <c r="J18" s="89">
        <v>149926</v>
      </c>
      <c r="K18" s="92">
        <v>7628.7879220000077</v>
      </c>
      <c r="L18" s="91">
        <v>-0.54145498445899998</v>
      </c>
      <c r="M18" s="93">
        <v>89.06792703023379</v>
      </c>
    </row>
    <row r="19" spans="1:13" ht="13.5" customHeight="1" x14ac:dyDescent="0.2">
      <c r="A19" s="87">
        <v>1992</v>
      </c>
      <c r="B19" s="94"/>
      <c r="C19" s="89">
        <v>640958767.63636363</v>
      </c>
      <c r="D19" s="90">
        <v>969.01292177251344</v>
      </c>
      <c r="E19" s="90">
        <v>4.8899999999999997</v>
      </c>
      <c r="F19" s="90">
        <v>-4.22</v>
      </c>
      <c r="G19" s="90">
        <v>1.52</v>
      </c>
      <c r="H19" s="90">
        <v>-0.54357985171989975</v>
      </c>
      <c r="I19" s="91">
        <v>75.088683614472188</v>
      </c>
      <c r="J19" s="89">
        <v>152227</v>
      </c>
      <c r="K19" s="92">
        <v>7472.6326049623885</v>
      </c>
      <c r="L19" s="91">
        <v>-2.0469217211727231</v>
      </c>
      <c r="M19" s="93">
        <v>87.244776285253664</v>
      </c>
    </row>
    <row r="20" spans="1:13" ht="13.5" customHeight="1" x14ac:dyDescent="0.2">
      <c r="A20" s="87">
        <v>1993</v>
      </c>
      <c r="B20" s="95"/>
      <c r="C20" s="89">
        <v>14097114181.818182</v>
      </c>
      <c r="D20" s="90">
        <v>1996.150350295035</v>
      </c>
      <c r="E20" s="90">
        <v>-7.0000000000000007E-2</v>
      </c>
      <c r="F20" s="90">
        <v>7.01</v>
      </c>
      <c r="G20" s="90">
        <v>3.21</v>
      </c>
      <c r="H20" s="90">
        <v>4.9247661973135015</v>
      </c>
      <c r="I20" s="91">
        <v>78.786625723125397</v>
      </c>
      <c r="J20" s="89">
        <v>154513</v>
      </c>
      <c r="K20" s="92">
        <v>7724.6409933789282</v>
      </c>
      <c r="L20" s="91">
        <v>3.3724177507293396</v>
      </c>
      <c r="M20" s="93">
        <v>90.18703460728166</v>
      </c>
    </row>
    <row r="21" spans="1:13" ht="13.5" customHeight="1" x14ac:dyDescent="0.2">
      <c r="A21" s="87">
        <v>1994</v>
      </c>
      <c r="B21" s="95"/>
      <c r="C21" s="89">
        <v>349204679000</v>
      </c>
      <c r="D21" s="90">
        <v>2240.1688692015923</v>
      </c>
      <c r="E21" s="90">
        <v>5.45</v>
      </c>
      <c r="F21" s="90">
        <v>6.73</v>
      </c>
      <c r="G21" s="90">
        <v>4.7300000000000004</v>
      </c>
      <c r="H21" s="90">
        <v>5.8528727418431181</v>
      </c>
      <c r="I21" s="91">
        <v>83.397904791176856</v>
      </c>
      <c r="J21" s="89">
        <v>156775</v>
      </c>
      <c r="K21" s="92">
        <v>8058.7773835494581</v>
      </c>
      <c r="L21" s="91">
        <v>4.3255911887287724</v>
      </c>
      <c r="M21" s="93">
        <v>94.088157029630011</v>
      </c>
    </row>
    <row r="22" spans="1:13" ht="13.5" customHeight="1" x14ac:dyDescent="0.2">
      <c r="A22" s="87">
        <v>1995</v>
      </c>
      <c r="B22" s="96"/>
      <c r="C22" s="89">
        <v>646191517000</v>
      </c>
      <c r="D22" s="90">
        <v>77.547401794583237</v>
      </c>
      <c r="E22" s="97">
        <v>4.08</v>
      </c>
      <c r="F22" s="97">
        <v>1.91</v>
      </c>
      <c r="G22" s="97">
        <v>1.3</v>
      </c>
      <c r="H22" s="90">
        <v>4.2237935796258119</v>
      </c>
      <c r="I22" s="91">
        <v>86.920460184341707</v>
      </c>
      <c r="J22" s="89">
        <v>159016</v>
      </c>
      <c r="K22" s="92">
        <v>8280.7947578957828</v>
      </c>
      <c r="L22" s="91">
        <v>2.7549758949730219</v>
      </c>
      <c r="M22" s="93">
        <v>96.680263075820676</v>
      </c>
    </row>
    <row r="23" spans="1:13" ht="13.5" customHeight="1" x14ac:dyDescent="0.2">
      <c r="A23" s="87">
        <v>1996</v>
      </c>
      <c r="B23" s="96"/>
      <c r="C23" s="89">
        <v>778886727000</v>
      </c>
      <c r="D23" s="90">
        <v>17.413425056995763</v>
      </c>
      <c r="E23" s="97">
        <v>3.11</v>
      </c>
      <c r="F23" s="97">
        <v>3.28</v>
      </c>
      <c r="G23" s="97">
        <v>2.2599999999999998</v>
      </c>
      <c r="H23" s="90">
        <v>2.6585896824764532</v>
      </c>
      <c r="I23" s="91">
        <v>89.231318570763648</v>
      </c>
      <c r="J23" s="89">
        <v>161247</v>
      </c>
      <c r="K23" s="92">
        <v>8383.3287200000705</v>
      </c>
      <c r="L23" s="91">
        <v>1.238214025369011</v>
      </c>
      <c r="M23" s="93">
        <v>97.87737165298914</v>
      </c>
    </row>
    <row r="24" spans="1:13" ht="13.5" customHeight="1" x14ac:dyDescent="0.2">
      <c r="A24" s="87">
        <v>1997</v>
      </c>
      <c r="B24" s="96"/>
      <c r="C24" s="89">
        <v>870743034000</v>
      </c>
      <c r="D24" s="90">
        <v>8.2519398937008503</v>
      </c>
      <c r="E24" s="97">
        <v>-0.8325272467528011</v>
      </c>
      <c r="F24" s="97">
        <v>4.6492496731253219</v>
      </c>
      <c r="G24" s="97">
        <v>2.5503985988929445</v>
      </c>
      <c r="H24" s="90">
        <v>3.2713889089035719</v>
      </c>
      <c r="I24" s="91">
        <v>92.150422029756029</v>
      </c>
      <c r="J24" s="89">
        <v>163471</v>
      </c>
      <c r="K24" s="92">
        <v>8539.7948456809063</v>
      </c>
      <c r="L24" s="91">
        <v>1.8663961644204141</v>
      </c>
      <c r="M24" s="93">
        <v>99.704151163356045</v>
      </c>
    </row>
    <row r="25" spans="1:13" ht="13.5" customHeight="1" x14ac:dyDescent="0.2">
      <c r="A25" s="87">
        <v>1998</v>
      </c>
      <c r="B25" s="96"/>
      <c r="C25" s="89">
        <v>914187877000</v>
      </c>
      <c r="D25" s="90">
        <v>4.8510833085878176</v>
      </c>
      <c r="E25" s="97">
        <v>1.2728908999764643</v>
      </c>
      <c r="F25" s="97">
        <v>-1.0344608009884459</v>
      </c>
      <c r="G25" s="97">
        <v>0.90755018397585818</v>
      </c>
      <c r="H25" s="90">
        <v>0.13191618596402055</v>
      </c>
      <c r="I25" s="91">
        <v>92.27198335184741</v>
      </c>
      <c r="J25" s="89">
        <v>165688</v>
      </c>
      <c r="K25" s="92">
        <v>8436.642151436623</v>
      </c>
      <c r="L25" s="91">
        <v>-1.2079059990118379</v>
      </c>
      <c r="M25" s="93">
        <v>98.499818740190037</v>
      </c>
    </row>
    <row r="26" spans="1:13" ht="13.5" customHeight="1" x14ac:dyDescent="0.2">
      <c r="A26" s="87">
        <v>1999</v>
      </c>
      <c r="B26" s="98"/>
      <c r="C26" s="89">
        <v>973845966000</v>
      </c>
      <c r="D26" s="90">
        <v>5.695590549894419</v>
      </c>
      <c r="E26" s="97">
        <v>8.3267760693600508</v>
      </c>
      <c r="F26" s="97">
        <v>-2.2230471393955185</v>
      </c>
      <c r="G26" s="97">
        <v>2.0120330498992729</v>
      </c>
      <c r="H26" s="90">
        <v>0.78547388131684492</v>
      </c>
      <c r="I26" s="91">
        <v>92.996755680849205</v>
      </c>
      <c r="J26" s="89">
        <v>167910</v>
      </c>
      <c r="K26" s="92">
        <v>8390.3883884374209</v>
      </c>
      <c r="L26" s="91">
        <v>-0.54824848759674749</v>
      </c>
      <c r="M26" s="93">
        <v>97.959794973661403</v>
      </c>
    </row>
    <row r="27" spans="1:13" ht="13.5" customHeight="1" x14ac:dyDescent="0.2">
      <c r="A27" s="87">
        <v>2000</v>
      </c>
      <c r="B27" s="98"/>
      <c r="C27" s="99">
        <v>1101255078000</v>
      </c>
      <c r="D27" s="90">
        <v>8.3579562390611244</v>
      </c>
      <c r="E27" s="97">
        <v>2.1497480051696556</v>
      </c>
      <c r="F27" s="97">
        <v>4.8105972742158372</v>
      </c>
      <c r="G27" s="97">
        <v>3.8003237034559163</v>
      </c>
      <c r="H27" s="90">
        <v>4.3606677526659325</v>
      </c>
      <c r="I27" s="91">
        <v>97.052035216849518</v>
      </c>
      <c r="J27" s="89">
        <v>170143</v>
      </c>
      <c r="K27" s="92">
        <v>8641.3458960213702</v>
      </c>
      <c r="L27" s="91">
        <v>2.9910118097725702</v>
      </c>
      <c r="M27" s="93">
        <v>100.88978401015261</v>
      </c>
    </row>
    <row r="28" spans="1:13" ht="13.5" customHeight="1" x14ac:dyDescent="0.2">
      <c r="A28" s="87">
        <v>2001</v>
      </c>
      <c r="B28" s="98"/>
      <c r="C28" s="99">
        <v>1198736188000</v>
      </c>
      <c r="D28" s="90">
        <v>7.4415593036616627</v>
      </c>
      <c r="E28" s="97">
        <v>5.7587275572512908</v>
      </c>
      <c r="F28" s="97">
        <v>-0.50429092227354033</v>
      </c>
      <c r="G28" s="97">
        <v>1.7531762433047078</v>
      </c>
      <c r="H28" s="90">
        <v>1.3125833686280686</v>
      </c>
      <c r="I28" s="91">
        <v>98.325924090020948</v>
      </c>
      <c r="J28" s="89">
        <v>172386</v>
      </c>
      <c r="K28" s="92">
        <v>8640.858087563347</v>
      </c>
      <c r="L28" s="91">
        <v>-5.6450518691519846E-3</v>
      </c>
      <c r="M28" s="93">
        <v>100.88408872951456</v>
      </c>
    </row>
    <row r="29" spans="1:13" ht="13.5" customHeight="1" x14ac:dyDescent="0.2">
      <c r="A29" s="87">
        <v>2002</v>
      </c>
      <c r="B29" s="98"/>
      <c r="C29" s="99">
        <v>1346027553000</v>
      </c>
      <c r="D29" s="90">
        <v>10.164551328916801</v>
      </c>
      <c r="E29" s="97">
        <v>5.5376374337624839</v>
      </c>
      <c r="F29" s="97">
        <v>2.5709011787607494</v>
      </c>
      <c r="G29" s="97">
        <v>1.6141840672737828</v>
      </c>
      <c r="H29" s="90">
        <v>1.9268173624203513</v>
      </c>
      <c r="I29" s="91">
        <v>100.22048506714772</v>
      </c>
      <c r="J29" s="89">
        <v>174633</v>
      </c>
      <c r="K29" s="92">
        <v>8694.027589654539</v>
      </c>
      <c r="L29" s="91">
        <v>0.61532664409471582</v>
      </c>
      <c r="M29" s="93">
        <v>101.50485540711942</v>
      </c>
    </row>
    <row r="30" spans="1:13" ht="13.5" customHeight="1" x14ac:dyDescent="0.2">
      <c r="A30" s="100" t="s">
        <v>23</v>
      </c>
      <c r="B30" s="101"/>
      <c r="C30" s="102">
        <v>1514923939000</v>
      </c>
      <c r="D30" s="103">
        <v>12.797310404819729</v>
      </c>
      <c r="E30" s="104">
        <v>4.99</v>
      </c>
      <c r="F30" s="104">
        <v>-0.96</v>
      </c>
      <c r="G30" s="104">
        <v>-0.15</v>
      </c>
      <c r="H30" s="103">
        <v>-0.22</v>
      </c>
      <c r="I30" s="105">
        <v>100</v>
      </c>
      <c r="J30" s="106">
        <v>176871</v>
      </c>
      <c r="K30" s="107">
        <v>8565.1346970390841</v>
      </c>
      <c r="L30" s="105">
        <v>-1.4825452448394616</v>
      </c>
      <c r="M30" s="108">
        <v>100</v>
      </c>
    </row>
    <row r="31" spans="1:13" ht="12" customHeight="1" x14ac:dyDescent="0.2">
      <c r="A31" s="109" t="s">
        <v>122</v>
      </c>
      <c r="B31" s="110"/>
      <c r="C31" s="56"/>
      <c r="D31" s="56"/>
      <c r="E31" s="111">
        <f>(E25+E26+E27+E28+E29+E30)/6</f>
        <v>4.6726299942533238</v>
      </c>
      <c r="F31" s="112"/>
      <c r="G31" s="112"/>
      <c r="H31" s="111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3"/>
      <c r="C32" s="56"/>
      <c r="D32" s="56"/>
      <c r="E32" s="56"/>
      <c r="F32" s="56"/>
      <c r="H32" s="56"/>
      <c r="I32" s="56"/>
      <c r="J32" s="56"/>
      <c r="K32" s="114"/>
      <c r="L32" s="114"/>
    </row>
    <row r="33" spans="1:13" ht="9.75" customHeight="1" x14ac:dyDescent="0.2">
      <c r="A33" s="115"/>
      <c r="C33" s="116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7"/>
      <c r="B34" s="118"/>
      <c r="C34" s="56">
        <v>1514.924</v>
      </c>
      <c r="D34" s="56"/>
      <c r="E34" s="56"/>
      <c r="H34" s="56"/>
      <c r="I34" s="56"/>
      <c r="J34" s="56"/>
      <c r="K34" s="56"/>
      <c r="L34" s="56"/>
      <c r="M34" s="56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Manager/>
  <Company>AGRICULTURA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everson</dc:creator>
  <cp:keywords/>
  <dc:description/>
  <cp:lastModifiedBy>Aline Gomes de Almeida Gastardelo</cp:lastModifiedBy>
  <cp:revision/>
  <dcterms:created xsi:type="dcterms:W3CDTF">2004-06-21T14:26:32Z</dcterms:created>
  <dcterms:modified xsi:type="dcterms:W3CDTF">2026-01-09T17:59:38Z</dcterms:modified>
  <cp:category/>
  <cp:contentStatus/>
</cp:coreProperties>
</file>